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3.xml" ContentType="application/vnd.ms-excel.person+xml"/>
  <Override PartName="/xl/persons/person2.xml" ContentType="application/vnd.ms-excel.person+xml"/>
  <Override PartName="/xl/persons/person1.xml" ContentType="application/vnd.ms-excel.person+xml"/>
  <Override PartName="/xl/persons/person0.xml" ContentType="application/vnd.ms-excel.person+xml"/>
  <Override PartName="/xl/persons/person.xml" ContentType="application/vnd.ms-excel.person+xml"/>
  <Override PartName="/xl/persons/person4.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d.docs.live.net/2d90b6f0b2a6ed39/Documents/Desktop/_AGG Temp Folder/"/>
    </mc:Choice>
  </mc:AlternateContent>
  <xr:revisionPtr revIDLastSave="2" documentId="8_{9AE947BF-67F1-4EDC-A58D-67429409F4FC}" xr6:coauthVersionLast="47" xr6:coauthVersionMax="47" xr10:uidLastSave="{3A35A653-9A94-44D9-A6FD-A46CDDB901B6}"/>
  <bookViews>
    <workbookView xWindow="28680" yWindow="-120" windowWidth="29040" windowHeight="15990" xr2:uid="{C4932A53-C625-4B10-9EA5-3203B2650B41}"/>
  </bookViews>
  <sheets>
    <sheet name="Sheet1" sheetId="1" r:id="rId1"/>
    <sheet name="STCs" sheetId="2" r:id="rId2"/>
  </sheets>
  <definedNames>
    <definedName name="_xlnm._FilterDatabase" localSheetId="0" hidden="1">Sheet1!$A$1:$K$567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60" i="1" l="1" a="1"/>
  <c r="G560" i="1" a="1"/>
  <c r="E560" i="1" a="1"/>
  <c r="C560" i="1" a="1"/>
  <c r="J560" i="1" a="1"/>
  <c r="H560" i="1" a="1"/>
  <c r="F560" i="1" a="1"/>
  <c r="D560" i="1" a="1"/>
  <c r="I551" i="1" a="1"/>
  <c r="G551" i="1" a="1"/>
  <c r="E551" i="1" a="1"/>
  <c r="C551" i="1" a="1"/>
  <c r="J551" i="1" a="1"/>
  <c r="H551" i="1" a="1"/>
  <c r="F551" i="1" a="1"/>
  <c r="D551" i="1" a="1"/>
  <c r="I542" i="1" a="1"/>
  <c r="G542" i="1" a="1"/>
  <c r="E542" i="1" a="1"/>
  <c r="C542" i="1" a="1"/>
  <c r="J542" i="1" a="1"/>
  <c r="H542" i="1" a="1"/>
  <c r="F542" i="1" a="1"/>
  <c r="D542" i="1" a="1"/>
  <c r="I533" i="1" a="1"/>
  <c r="G533" i="1" a="1"/>
  <c r="E533" i="1" a="1"/>
  <c r="C533" i="1" a="1"/>
  <c r="J533" i="1" a="1"/>
  <c r="H533" i="1" a="1"/>
  <c r="F533" i="1" a="1"/>
  <c r="D533" i="1" a="1"/>
  <c r="I524" i="1" a="1"/>
  <c r="G524" i="1" a="1"/>
  <c r="E524" i="1" a="1"/>
  <c r="H524" i="1" a="1"/>
  <c r="F524" i="1" a="1"/>
  <c r="C524" i="1" a="1"/>
  <c r="J524" i="1" a="1"/>
  <c r="D524" i="1" a="1"/>
  <c r="I515" i="1" a="1"/>
  <c r="G515" i="1" a="1"/>
  <c r="E515" i="1" a="1"/>
  <c r="C515" i="1" a="1"/>
  <c r="J515" i="1" a="1"/>
  <c r="H515" i="1" a="1"/>
  <c r="F515" i="1" a="1"/>
  <c r="D515" i="1" a="1"/>
  <c r="I506" i="1" a="1"/>
  <c r="G506" i="1" a="1"/>
  <c r="E506" i="1" a="1"/>
  <c r="C506" i="1" a="1"/>
  <c r="J506" i="1" a="1"/>
  <c r="H506" i="1" a="1"/>
  <c r="F506" i="1" a="1"/>
  <c r="D506" i="1" a="1"/>
  <c r="I497" i="1" a="1"/>
  <c r="G497" i="1" a="1"/>
  <c r="E497" i="1" a="1"/>
  <c r="H497" i="1" a="1"/>
  <c r="F497" i="1" a="1"/>
  <c r="C497" i="1" a="1"/>
  <c r="J497" i="1" a="1"/>
  <c r="D497" i="1" a="1"/>
  <c r="I488" i="1" a="1"/>
  <c r="G488" i="1" a="1"/>
  <c r="E488" i="1" a="1"/>
  <c r="C488" i="1" a="1"/>
  <c r="H488" i="1" a="1"/>
  <c r="F488" i="1" a="1"/>
  <c r="J488" i="1" a="1"/>
  <c r="D488" i="1" a="1"/>
  <c r="I479" i="1" a="1"/>
  <c r="G479" i="1" a="1"/>
  <c r="E479" i="1" a="1"/>
  <c r="C479" i="1" a="1"/>
  <c r="J479" i="1" a="1"/>
  <c r="H479" i="1" a="1"/>
  <c r="F479" i="1" a="1"/>
  <c r="D479" i="1" a="1"/>
  <c r="I470" i="1" a="1"/>
  <c r="G470" i="1" a="1"/>
  <c r="E470" i="1" a="1"/>
  <c r="H470" i="1" a="1"/>
  <c r="F470" i="1" a="1"/>
  <c r="C470" i="1" a="1"/>
  <c r="J470" i="1" a="1"/>
  <c r="D470" i="1" a="1"/>
  <c r="I461" i="1" a="1"/>
  <c r="G461" i="1" a="1"/>
  <c r="E461" i="1" a="1"/>
  <c r="H461" i="1" a="1"/>
  <c r="F461" i="1" a="1"/>
  <c r="C461" i="1" a="1"/>
  <c r="J461" i="1" a="1"/>
  <c r="D461" i="1" a="1"/>
  <c r="I452" i="1" a="1"/>
  <c r="G452" i="1" a="1"/>
  <c r="E452" i="1" a="1"/>
  <c r="H452" i="1" a="1"/>
  <c r="F452" i="1" a="1"/>
  <c r="J452" i="1" a="1"/>
  <c r="D452" i="1" a="1"/>
  <c r="C452" i="1" a="1"/>
  <c r="I443" i="1" a="1"/>
  <c r="G443" i="1" a="1"/>
  <c r="E443" i="1" a="1"/>
  <c r="C443" i="1" a="1"/>
  <c r="J443" i="1" a="1"/>
  <c r="H443" i="1" a="1"/>
  <c r="F443" i="1" a="1"/>
  <c r="D443" i="1" a="1"/>
  <c r="I434" i="1" a="1"/>
  <c r="G434" i="1" a="1"/>
  <c r="E434" i="1" a="1"/>
  <c r="C434" i="1" a="1"/>
  <c r="J434" i="1" a="1"/>
  <c r="H434" i="1" a="1"/>
  <c r="F434" i="1" a="1"/>
  <c r="D434" i="1" a="1"/>
  <c r="I425" i="1" a="1"/>
  <c r="G425" i="1" a="1"/>
  <c r="E425" i="1" a="1"/>
  <c r="C425" i="1" a="1"/>
  <c r="J425" i="1" a="1"/>
  <c r="H425" i="1" a="1"/>
  <c r="F425" i="1" a="1"/>
  <c r="D425" i="1" a="1"/>
  <c r="I416" i="1" a="1"/>
  <c r="G416" i="1" a="1"/>
  <c r="E416" i="1" a="1"/>
  <c r="H416" i="1" a="1"/>
  <c r="F416" i="1" a="1"/>
  <c r="C416" i="1" a="1"/>
  <c r="J416" i="1" a="1"/>
  <c r="D416" i="1" a="1"/>
  <c r="I407" i="1" a="1"/>
  <c r="G407" i="1" a="1"/>
  <c r="E407" i="1" a="1"/>
  <c r="H407" i="1" a="1"/>
  <c r="F407" i="1" a="1"/>
  <c r="C407" i="1" a="1"/>
  <c r="J407" i="1" a="1"/>
  <c r="D407" i="1" a="1"/>
  <c r="I398" i="1" a="1"/>
  <c r="G398" i="1" a="1"/>
  <c r="E398" i="1" a="1"/>
  <c r="C398" i="1" a="1"/>
  <c r="J398" i="1" a="1"/>
  <c r="H398" i="1" a="1"/>
  <c r="F398" i="1" a="1"/>
  <c r="D398" i="1" a="1"/>
  <c r="I389" i="1" a="1"/>
  <c r="G389" i="1" a="1"/>
  <c r="E389" i="1" a="1"/>
  <c r="C389" i="1" a="1"/>
  <c r="J389" i="1" a="1"/>
  <c r="H389" i="1" a="1"/>
  <c r="F389" i="1" a="1"/>
  <c r="D389" i="1" a="1"/>
  <c r="I380" i="1" a="1"/>
  <c r="G380" i="1" a="1"/>
  <c r="E380" i="1" a="1"/>
  <c r="H380" i="1" a="1"/>
  <c r="F380" i="1" a="1"/>
  <c r="C380" i="1" a="1"/>
  <c r="J380" i="1" a="1"/>
  <c r="D380" i="1" a="1"/>
  <c r="I371" i="1" a="1"/>
  <c r="G371" i="1" a="1"/>
  <c r="E371" i="1" a="1"/>
  <c r="C371" i="1" a="1"/>
  <c r="J371" i="1" a="1"/>
  <c r="H371" i="1" a="1"/>
  <c r="F371" i="1" a="1"/>
  <c r="D371" i="1" a="1"/>
  <c r="I362" i="1" a="1"/>
  <c r="G362" i="1" a="1"/>
  <c r="E362" i="1" a="1"/>
  <c r="C362" i="1" a="1"/>
  <c r="J362" i="1" a="1"/>
  <c r="H362" i="1" a="1"/>
  <c r="F362" i="1" a="1"/>
  <c r="D362" i="1" a="1"/>
  <c r="H335" i="1" a="1"/>
  <c r="H200" i="1" a="1"/>
  <c r="H290" i="1" a="1"/>
  <c r="C344" i="1" a="1"/>
  <c r="I326" i="1" a="1"/>
  <c r="E308" i="1" a="1"/>
  <c r="F281" i="1" a="1"/>
  <c r="J209" i="1" a="1"/>
  <c r="I173" i="1" a="1"/>
  <c r="C110" i="1" a="1"/>
  <c r="G2" i="1" a="1"/>
  <c r="E254" i="1" a="1"/>
  <c r="E47" i="1" a="1"/>
  <c r="I182" i="1" a="1"/>
  <c r="G137" i="1" a="1"/>
  <c r="G92" i="1" a="1"/>
  <c r="E218" i="1" a="1"/>
  <c r="I128" i="1" a="1"/>
  <c r="F47" i="1" a="1"/>
  <c r="J227" i="1" a="1"/>
  <c r="H299" i="1" a="1"/>
  <c r="H182" i="1" a="1"/>
  <c r="H254" i="1" a="1"/>
  <c r="J344" i="1" a="1"/>
  <c r="G326" i="1" a="1"/>
  <c r="C308" i="1" a="1"/>
  <c r="I281" i="1" a="1"/>
  <c r="I209" i="1" a="1"/>
  <c r="I92" i="1" a="1"/>
  <c r="E74" i="1" a="1"/>
  <c r="G20" i="1" a="1"/>
  <c r="G245" i="1" a="1"/>
  <c r="H47" i="1" a="1"/>
  <c r="J353" i="1" a="1"/>
  <c r="E317" i="1" a="1"/>
  <c r="J254" i="1" a="1"/>
  <c r="J155" i="1" a="1"/>
  <c r="G119" i="1" a="1"/>
  <c r="F56" i="1" a="1"/>
  <c r="F74" i="1" a="1"/>
  <c r="F20" i="1" a="1"/>
  <c r="F119" i="1" a="1"/>
  <c r="C173" i="1" a="1"/>
  <c r="F236" i="1" a="1"/>
  <c r="H245" i="1" a="1"/>
  <c r="H164" i="1" a="1"/>
  <c r="C326" i="1" a="1"/>
  <c r="J281" i="1" a="1"/>
  <c r="J38" i="1" a="1"/>
  <c r="J110" i="1" a="1"/>
  <c r="E2" i="1" a="1"/>
  <c r="D182" i="1" a="1"/>
  <c r="D2" i="1" a="1"/>
  <c r="D209" i="1" a="1"/>
  <c r="C65" i="1" a="1"/>
  <c r="G173" i="1" a="1"/>
  <c r="H155" i="1" a="1"/>
  <c r="H38" i="1" a="1"/>
  <c r="J317" i="1" a="1"/>
  <c r="C281" i="1" a="1"/>
  <c r="F191" i="1" a="1"/>
  <c r="C146" i="1" a="1"/>
  <c r="G11" i="1" a="1"/>
  <c r="J11" i="1" a="1"/>
  <c r="D47" i="1" a="1"/>
  <c r="C209" i="1" a="1"/>
  <c r="D110" i="1" a="1"/>
  <c r="C38" i="1" a="1"/>
  <c r="H137" i="1" a="1"/>
  <c r="H2" i="1" a="1"/>
  <c r="D317" i="1" a="1"/>
  <c r="J272" i="1" a="1"/>
  <c r="D92" i="1" a="1"/>
  <c r="D74" i="1" a="1"/>
  <c r="F182" i="1" a="1"/>
  <c r="E29" i="1" a="1"/>
  <c r="E191" i="1" a="1"/>
  <c r="C200" i="1" a="1"/>
  <c r="D128" i="1" a="1"/>
  <c r="F263" i="1" a="1"/>
  <c r="H92" i="1" a="1"/>
  <c r="G344" i="1" a="1"/>
  <c r="J299" i="1" a="1"/>
  <c r="D281" i="1" a="1"/>
  <c r="G74" i="1" a="1"/>
  <c r="E173" i="1" a="1"/>
  <c r="C272" i="1" a="1"/>
  <c r="G83" i="1" a="1"/>
  <c r="H56" i="1" a="1"/>
  <c r="C317" i="1" a="1"/>
  <c r="F173" i="1" a="1"/>
  <c r="E128" i="1" a="1"/>
  <c r="F299" i="1" a="1"/>
  <c r="C47" i="1" a="1"/>
  <c r="E263" i="1" a="1"/>
  <c r="H29" i="1" a="1"/>
  <c r="I254" i="1" a="1"/>
  <c r="F272" i="1" a="1"/>
  <c r="G182" i="1" a="1"/>
  <c r="C101" i="1" a="1"/>
  <c r="E353" i="1" a="1"/>
  <c r="C11" i="1" a="1"/>
  <c r="J83" i="1" a="1"/>
  <c r="I2" i="1" a="1"/>
  <c r="F344" i="1" a="1"/>
  <c r="D191" i="1" a="1"/>
  <c r="I191" i="1" a="1"/>
  <c r="E110" i="1" a="1"/>
  <c r="H227" i="1" a="1"/>
  <c r="H101" i="1" a="1"/>
  <c r="H317" i="1" a="1"/>
  <c r="F353" i="1" a="1"/>
  <c r="J335" i="1" a="1"/>
  <c r="I317" i="1" a="1"/>
  <c r="E299" i="1" a="1"/>
  <c r="I272" i="1" a="1"/>
  <c r="E11" i="1" a="1"/>
  <c r="C2" i="1" a="1"/>
  <c r="G272" i="1" a="1"/>
  <c r="E146" i="1" a="1"/>
  <c r="G218" i="1" a="1"/>
  <c r="I47" i="1" a="1"/>
  <c r="C155" i="1" a="1"/>
  <c r="G164" i="1" a="1"/>
  <c r="C254" i="1" a="1"/>
  <c r="C128" i="1" a="1"/>
  <c r="D119" i="1" a="1"/>
  <c r="I164" i="1" a="1"/>
  <c r="F2" i="1" a="1"/>
  <c r="H83" i="1" a="1"/>
  <c r="H263" i="1" a="1"/>
  <c r="C353" i="1" a="1"/>
  <c r="D335" i="1" a="1"/>
  <c r="G317" i="1" a="1"/>
  <c r="F290" i="1" a="1"/>
  <c r="C263" i="1" a="1"/>
  <c r="D11" i="1" a="1"/>
  <c r="D83" i="1" a="1"/>
  <c r="G254" i="1" a="1"/>
  <c r="G56" i="1" a="1"/>
  <c r="F209" i="1" a="1"/>
  <c r="H209" i="1" a="1"/>
  <c r="C335" i="1" a="1"/>
  <c r="C290" i="1" a="1"/>
  <c r="F38" i="1" a="1"/>
  <c r="F245" i="1" a="1"/>
  <c r="E209" i="1" a="1"/>
  <c r="E101" i="1" a="1"/>
  <c r="D218" i="1" a="1"/>
  <c r="I245" i="1" a="1"/>
  <c r="J137" i="1" a="1"/>
  <c r="D65" i="1" a="1"/>
  <c r="F11" i="1" a="1"/>
  <c r="H110" i="1" a="1"/>
  <c r="I344" i="1" a="1"/>
  <c r="C299" i="1" a="1"/>
  <c r="I20" i="1" a="1"/>
  <c r="F155" i="1" a="1"/>
  <c r="I236" i="1" a="1"/>
  <c r="J191" i="1" a="1"/>
  <c r="J119" i="1" a="1"/>
  <c r="G263" i="1" a="1"/>
  <c r="I146" i="1" a="1"/>
  <c r="D164" i="1" a="1"/>
  <c r="G101" i="1" a="1"/>
  <c r="H20" i="1" a="1"/>
  <c r="F335" i="1" a="1"/>
  <c r="I299" i="1" a="1"/>
  <c r="C119" i="1" a="1"/>
  <c r="C56" i="1" a="1"/>
  <c r="D227" i="1" a="1"/>
  <c r="D173" i="1" a="1"/>
  <c r="J263" i="1" a="1"/>
  <c r="D254" i="1" a="1"/>
  <c r="J20" i="1" a="1"/>
  <c r="J146" i="1" a="1"/>
  <c r="E164" i="1" a="1"/>
  <c r="H353" i="1" a="1"/>
  <c r="E335" i="1" a="1"/>
  <c r="G299" i="1" a="1"/>
  <c r="G128" i="1" a="1"/>
  <c r="I119" i="1" a="1"/>
  <c r="I218" i="1" a="1"/>
  <c r="G29" i="1" a="1"/>
  <c r="J245" i="1" a="1"/>
  <c r="E245" i="1" a="1"/>
  <c r="J56" i="1" a="1"/>
  <c r="G65" i="1" a="1"/>
  <c r="I38" i="1" a="1"/>
  <c r="F317" i="1" a="1"/>
  <c r="I110" i="1" a="1"/>
  <c r="E65" i="1" a="1"/>
  <c r="I137" i="1" a="1"/>
  <c r="E200" i="1" a="1"/>
  <c r="C83" i="1" a="1"/>
  <c r="H74" i="1" a="1"/>
  <c r="D299" i="1" a="1"/>
  <c r="G155" i="1" a="1"/>
  <c r="I227" i="1" a="1"/>
  <c r="D344" i="1" a="1"/>
  <c r="D245" i="1" a="1"/>
  <c r="E119" i="1" a="1"/>
  <c r="E92" i="1" a="1"/>
  <c r="F308" i="1" a="1"/>
  <c r="F146" i="1" a="1"/>
  <c r="D29" i="1" a="1"/>
  <c r="H272" i="1" a="1"/>
  <c r="E227" i="1" a="1"/>
  <c r="E38" i="1" a="1"/>
  <c r="C74" i="1" a="1"/>
  <c r="H236" i="1" a="1"/>
  <c r="J218" i="1" a="1"/>
  <c r="C92" i="1" a="1"/>
  <c r="F83" i="1" a="1"/>
  <c r="H344" i="1" a="1"/>
  <c r="H119" i="1" a="1"/>
  <c r="I353" i="1" a="1"/>
  <c r="G335" i="1" a="1"/>
  <c r="J308" i="1" a="1"/>
  <c r="D290" i="1" a="1"/>
  <c r="C245" i="1" a="1"/>
  <c r="F137" i="1" a="1"/>
  <c r="I101" i="1" a="1"/>
  <c r="F218" i="1" a="1"/>
  <c r="E272" i="1" a="1"/>
  <c r="G200" i="1" a="1"/>
  <c r="J74" i="1" a="1"/>
  <c r="E155" i="1" a="1"/>
  <c r="G38" i="1" a="1"/>
  <c r="C236" i="1" a="1"/>
  <c r="D146" i="1" a="1"/>
  <c r="F101" i="1" a="1"/>
  <c r="D56" i="1" a="1"/>
  <c r="E20" i="1" a="1"/>
  <c r="H308" i="1" a="1"/>
  <c r="H65" i="1" a="1"/>
  <c r="G353" i="1" a="1"/>
  <c r="J326" i="1" a="1"/>
  <c r="D308" i="1" a="1"/>
  <c r="I290" i="1" a="1"/>
  <c r="J236" i="1" a="1"/>
  <c r="J47" i="1" a="1"/>
  <c r="F110" i="1" a="1"/>
  <c r="G209" i="1" a="1"/>
  <c r="I263" i="1" a="1"/>
  <c r="H281" i="1" a="1"/>
  <c r="H218" i="1" a="1"/>
  <c r="E326" i="1" a="1"/>
  <c r="E281" i="1" a="1"/>
  <c r="D101" i="1" a="1"/>
  <c r="J65" i="1" a="1"/>
  <c r="E137" i="1" a="1"/>
  <c r="F164" i="1" a="1"/>
  <c r="E56" i="1" a="1"/>
  <c r="C218" i="1" a="1"/>
  <c r="E182" i="1" a="1"/>
  <c r="D20" i="1" a="1"/>
  <c r="C164" i="1" a="1"/>
  <c r="H173" i="1" a="1"/>
  <c r="I335" i="1" a="1"/>
  <c r="J290" i="1" a="1"/>
  <c r="C191" i="1" a="1"/>
  <c r="D236" i="1" a="1"/>
  <c r="I200" i="1" a="1"/>
  <c r="I155" i="1" a="1"/>
  <c r="F200" i="1" a="1"/>
  <c r="E236" i="1" a="1"/>
  <c r="J101" i="1" a="1"/>
  <c r="C137" i="1" a="1"/>
  <c r="J164" i="1" a="1"/>
  <c r="H11" i="1" a="1"/>
  <c r="F326" i="1" a="1"/>
  <c r="G290" i="1" a="1"/>
  <c r="G146" i="1" a="1"/>
  <c r="F128" i="1" a="1"/>
  <c r="J182" i="1" a="1"/>
  <c r="F92" i="1" a="1"/>
  <c r="G191" i="1" a="1"/>
  <c r="G227" i="1" a="1"/>
  <c r="C29" i="1" a="1"/>
  <c r="I83" i="1" a="1"/>
  <c r="C182" i="1" a="1"/>
  <c r="H326" i="1" a="1"/>
  <c r="D326" i="1" a="1"/>
  <c r="E290" i="1" a="1"/>
  <c r="F29" i="1" a="1"/>
  <c r="G110" i="1" a="1"/>
  <c r="J2" i="1" a="1"/>
  <c r="J29" i="1" a="1"/>
  <c r="G47" i="1" a="1"/>
  <c r="C227" i="1" a="1"/>
  <c r="E83" i="1" a="1"/>
  <c r="J92" i="1" a="1"/>
  <c r="I11" i="1" a="1"/>
  <c r="H128" i="1" a="1"/>
  <c r="I65" i="1" a="1"/>
  <c r="G236" i="1" a="1"/>
  <c r="F227" i="1" a="1"/>
  <c r="J128" i="1" a="1"/>
  <c r="H191" i="1" a="1"/>
  <c r="E344" i="1" a="1"/>
  <c r="G281" i="1" a="1"/>
  <c r="J173" i="1" a="1"/>
  <c r="H146" i="1" a="1"/>
  <c r="J200" i="1" a="1"/>
  <c r="F65" i="1" a="1"/>
  <c r="C20" i="1" a="1"/>
  <c r="D137" i="1" a="1"/>
  <c r="D353" i="1" a="1"/>
  <c r="D38" i="1" a="1"/>
  <c r="I29" i="1" a="1"/>
  <c r="D200" i="1" a="1"/>
  <c r="I308" i="1" a="1"/>
  <c r="D263" i="1" a="1"/>
  <c r="D155" i="1" a="1"/>
  <c r="I56" i="1" a="1"/>
  <c r="G308" i="1" a="1"/>
  <c r="F254" i="1" a="1"/>
  <c r="D272" i="1" a="1"/>
  <c r="I74" i="1" a="1"/>
  <c r="D560" i="1" l="1"/>
  <c r="F560" i="1"/>
  <c r="H560" i="1"/>
  <c r="K560" i="1" s="1"/>
  <c r="J560" i="1"/>
  <c r="C560" i="1"/>
  <c r="E560" i="1"/>
  <c r="G560" i="1"/>
  <c r="I560" i="1"/>
  <c r="D551" i="1"/>
  <c r="F551" i="1"/>
  <c r="H551" i="1"/>
  <c r="K551" i="1" s="1"/>
  <c r="J551" i="1"/>
  <c r="C551" i="1"/>
  <c r="E551" i="1"/>
  <c r="G551" i="1"/>
  <c r="I551" i="1"/>
  <c r="D542" i="1"/>
  <c r="F542" i="1"/>
  <c r="H542" i="1"/>
  <c r="K542" i="1" s="1"/>
  <c r="J542" i="1"/>
  <c r="C542" i="1"/>
  <c r="E542" i="1"/>
  <c r="G542" i="1"/>
  <c r="I542" i="1"/>
  <c r="D533" i="1"/>
  <c r="F533" i="1"/>
  <c r="H533" i="1"/>
  <c r="K533" i="1" s="1"/>
  <c r="J533" i="1"/>
  <c r="C533" i="1"/>
  <c r="E533" i="1"/>
  <c r="G533" i="1"/>
  <c r="I533" i="1"/>
  <c r="D524" i="1"/>
  <c r="J524" i="1"/>
  <c r="C524" i="1"/>
  <c r="F524" i="1"/>
  <c r="H524" i="1"/>
  <c r="K524" i="1" s="1"/>
  <c r="E524" i="1"/>
  <c r="G524" i="1"/>
  <c r="I524" i="1"/>
  <c r="D515" i="1"/>
  <c r="F515" i="1"/>
  <c r="H515" i="1"/>
  <c r="K515" i="1" s="1"/>
  <c r="J515" i="1"/>
  <c r="C515" i="1"/>
  <c r="E515" i="1"/>
  <c r="G515" i="1"/>
  <c r="I515" i="1"/>
  <c r="D506" i="1"/>
  <c r="F506" i="1"/>
  <c r="H506" i="1"/>
  <c r="K506" i="1" s="1"/>
  <c r="J506" i="1"/>
  <c r="C506" i="1"/>
  <c r="E506" i="1"/>
  <c r="G506" i="1"/>
  <c r="I506" i="1"/>
  <c r="D497" i="1"/>
  <c r="J497" i="1"/>
  <c r="C497" i="1"/>
  <c r="F497" i="1"/>
  <c r="H497" i="1"/>
  <c r="K497" i="1" s="1"/>
  <c r="E497" i="1"/>
  <c r="G497" i="1"/>
  <c r="I497" i="1"/>
  <c r="D488" i="1"/>
  <c r="J488" i="1"/>
  <c r="F488" i="1"/>
  <c r="H488" i="1"/>
  <c r="K488" i="1" s="1"/>
  <c r="C488" i="1"/>
  <c r="E488" i="1"/>
  <c r="G488" i="1"/>
  <c r="I488" i="1"/>
  <c r="D479" i="1"/>
  <c r="F479" i="1"/>
  <c r="H479" i="1"/>
  <c r="K479" i="1" s="1"/>
  <c r="J479" i="1"/>
  <c r="C479" i="1"/>
  <c r="E479" i="1"/>
  <c r="G479" i="1"/>
  <c r="I479" i="1"/>
  <c r="D470" i="1"/>
  <c r="J470" i="1"/>
  <c r="C470" i="1"/>
  <c r="F470" i="1"/>
  <c r="H470" i="1"/>
  <c r="K470" i="1" s="1"/>
  <c r="E470" i="1"/>
  <c r="G470" i="1"/>
  <c r="I470" i="1"/>
  <c r="D461" i="1"/>
  <c r="J461" i="1"/>
  <c r="C461" i="1"/>
  <c r="F461" i="1"/>
  <c r="H461" i="1"/>
  <c r="K461" i="1" s="1"/>
  <c r="E461" i="1"/>
  <c r="G461" i="1"/>
  <c r="I461" i="1"/>
  <c r="C452" i="1"/>
  <c r="D452" i="1"/>
  <c r="J452" i="1"/>
  <c r="F452" i="1"/>
  <c r="H452" i="1"/>
  <c r="K452" i="1" s="1"/>
  <c r="E452" i="1"/>
  <c r="G452" i="1"/>
  <c r="I452" i="1"/>
  <c r="D443" i="1"/>
  <c r="F443" i="1"/>
  <c r="H443" i="1"/>
  <c r="K443" i="1" s="1"/>
  <c r="J443" i="1"/>
  <c r="C443" i="1"/>
  <c r="E443" i="1"/>
  <c r="G443" i="1"/>
  <c r="I443" i="1"/>
  <c r="D434" i="1"/>
  <c r="F434" i="1"/>
  <c r="H434" i="1"/>
  <c r="K434" i="1" s="1"/>
  <c r="J434" i="1"/>
  <c r="C434" i="1"/>
  <c r="E434" i="1"/>
  <c r="G434" i="1"/>
  <c r="I434" i="1"/>
  <c r="D425" i="1"/>
  <c r="F425" i="1"/>
  <c r="H425" i="1"/>
  <c r="K425" i="1" s="1"/>
  <c r="J425" i="1"/>
  <c r="C425" i="1"/>
  <c r="E425" i="1"/>
  <c r="G425" i="1"/>
  <c r="I425" i="1"/>
  <c r="D416" i="1"/>
  <c r="J416" i="1"/>
  <c r="C416" i="1"/>
  <c r="F416" i="1"/>
  <c r="H416" i="1"/>
  <c r="K416" i="1" s="1"/>
  <c r="E416" i="1"/>
  <c r="G416" i="1"/>
  <c r="I416" i="1"/>
  <c r="D407" i="1"/>
  <c r="J407" i="1"/>
  <c r="C407" i="1"/>
  <c r="F407" i="1"/>
  <c r="H407" i="1"/>
  <c r="K407" i="1" s="1"/>
  <c r="E407" i="1"/>
  <c r="G407" i="1"/>
  <c r="I407" i="1"/>
  <c r="D398" i="1"/>
  <c r="F398" i="1"/>
  <c r="H398" i="1"/>
  <c r="K398" i="1" s="1"/>
  <c r="J398" i="1"/>
  <c r="C398" i="1"/>
  <c r="E398" i="1"/>
  <c r="G398" i="1"/>
  <c r="I398" i="1"/>
  <c r="D389" i="1"/>
  <c r="F389" i="1"/>
  <c r="H389" i="1"/>
  <c r="K389" i="1" s="1"/>
  <c r="J389" i="1"/>
  <c r="C389" i="1"/>
  <c r="E389" i="1"/>
  <c r="G389" i="1"/>
  <c r="I389" i="1"/>
  <c r="D380" i="1"/>
  <c r="J380" i="1"/>
  <c r="C380" i="1"/>
  <c r="F380" i="1"/>
  <c r="H380" i="1"/>
  <c r="K380" i="1" s="1"/>
  <c r="E380" i="1"/>
  <c r="G380" i="1"/>
  <c r="I380" i="1"/>
  <c r="D371" i="1"/>
  <c r="F371" i="1"/>
  <c r="H371" i="1"/>
  <c r="K371" i="1" s="1"/>
  <c r="J371" i="1"/>
  <c r="C371" i="1"/>
  <c r="E371" i="1"/>
  <c r="G371" i="1"/>
  <c r="I371" i="1"/>
  <c r="D362" i="1"/>
  <c r="F362" i="1"/>
  <c r="H362" i="1"/>
  <c r="K362" i="1" s="1"/>
  <c r="J362" i="1"/>
  <c r="C362" i="1"/>
  <c r="E362" i="1"/>
  <c r="G362" i="1"/>
  <c r="I362" i="1"/>
  <c r="I74" i="1"/>
  <c r="D272" i="1"/>
  <c r="F254" i="1"/>
  <c r="G308" i="1"/>
  <c r="I56" i="1"/>
  <c r="D155" i="1"/>
  <c r="D263" i="1"/>
  <c r="I308" i="1"/>
  <c r="D200" i="1"/>
  <c r="I29" i="1"/>
  <c r="D38" i="1"/>
  <c r="D353" i="1"/>
  <c r="D137" i="1"/>
  <c r="C20" i="1"/>
  <c r="F65" i="1"/>
  <c r="J200" i="1"/>
  <c r="H146" i="1"/>
  <c r="K146" i="1" s="1"/>
  <c r="J173" i="1"/>
  <c r="G281" i="1"/>
  <c r="E344" i="1"/>
  <c r="H191" i="1"/>
  <c r="K191" i="1" s="1"/>
  <c r="J128" i="1"/>
  <c r="F227" i="1"/>
  <c r="G236" i="1"/>
  <c r="I65" i="1"/>
  <c r="H128" i="1"/>
  <c r="K128" i="1" s="1"/>
  <c r="I11" i="1"/>
  <c r="J92" i="1"/>
  <c r="E83" i="1"/>
  <c r="C227" i="1"/>
  <c r="G47" i="1"/>
  <c r="J29" i="1"/>
  <c r="J2" i="1"/>
  <c r="G110" i="1"/>
  <c r="F29" i="1"/>
  <c r="E290" i="1"/>
  <c r="D326" i="1"/>
  <c r="H326" i="1"/>
  <c r="K326" i="1" s="1"/>
  <c r="C182" i="1"/>
  <c r="I83" i="1"/>
  <c r="C29" i="1"/>
  <c r="G227" i="1"/>
  <c r="G191" i="1"/>
  <c r="F92" i="1"/>
  <c r="J182" i="1"/>
  <c r="F128" i="1"/>
  <c r="G146" i="1"/>
  <c r="G290" i="1"/>
  <c r="F326" i="1"/>
  <c r="H11" i="1"/>
  <c r="K11" i="1" s="1"/>
  <c r="J164" i="1"/>
  <c r="C137" i="1"/>
  <c r="J101" i="1"/>
  <c r="E236" i="1"/>
  <c r="F200" i="1"/>
  <c r="I155" i="1"/>
  <c r="I200" i="1"/>
  <c r="D236" i="1"/>
  <c r="C191" i="1"/>
  <c r="J290" i="1"/>
  <c r="I335" i="1"/>
  <c r="H173" i="1"/>
  <c r="K173" i="1" s="1"/>
  <c r="C164" i="1"/>
  <c r="D20" i="1"/>
  <c r="E182" i="1"/>
  <c r="C218" i="1"/>
  <c r="E56" i="1"/>
  <c r="F164" i="1"/>
  <c r="E137" i="1"/>
  <c r="J65" i="1"/>
  <c r="D101" i="1"/>
  <c r="E281" i="1"/>
  <c r="E326" i="1"/>
  <c r="H218" i="1"/>
  <c r="K218" i="1" s="1"/>
  <c r="H281" i="1"/>
  <c r="K281" i="1" s="1"/>
  <c r="I263" i="1"/>
  <c r="G209" i="1"/>
  <c r="F110" i="1"/>
  <c r="J47" i="1"/>
  <c r="J236" i="1"/>
  <c r="I290" i="1"/>
  <c r="D308" i="1"/>
  <c r="J326" i="1"/>
  <c r="G353" i="1"/>
  <c r="H65" i="1"/>
  <c r="K65" i="1" s="1"/>
  <c r="H308" i="1"/>
  <c r="K308" i="1" s="1"/>
  <c r="E20" i="1"/>
  <c r="D56" i="1"/>
  <c r="F101" i="1"/>
  <c r="D146" i="1"/>
  <c r="C236" i="1"/>
  <c r="G38" i="1"/>
  <c r="E155" i="1"/>
  <c r="J74" i="1"/>
  <c r="G200" i="1"/>
  <c r="E272" i="1"/>
  <c r="F218" i="1"/>
  <c r="I101" i="1"/>
  <c r="F137" i="1"/>
  <c r="C245" i="1"/>
  <c r="D290" i="1"/>
  <c r="J308" i="1"/>
  <c r="G335" i="1"/>
  <c r="I353" i="1"/>
  <c r="H119" i="1"/>
  <c r="K119" i="1" s="1"/>
  <c r="H344" i="1"/>
  <c r="K344" i="1" s="1"/>
  <c r="F83" i="1"/>
  <c r="C92" i="1"/>
  <c r="J218" i="1"/>
  <c r="H236" i="1"/>
  <c r="K236" i="1" s="1"/>
  <c r="C74" i="1"/>
  <c r="E38" i="1"/>
  <c r="E227" i="1"/>
  <c r="H272" i="1"/>
  <c r="K272" i="1" s="1"/>
  <c r="D29" i="1"/>
  <c r="F146" i="1"/>
  <c r="F308" i="1"/>
  <c r="E92" i="1"/>
  <c r="E119" i="1"/>
  <c r="D245" i="1"/>
  <c r="D344" i="1"/>
  <c r="I227" i="1"/>
  <c r="G155" i="1"/>
  <c r="D299" i="1"/>
  <c r="H74" i="1"/>
  <c r="K74" i="1" s="1"/>
  <c r="C83" i="1"/>
  <c r="E200" i="1"/>
  <c r="I137" i="1"/>
  <c r="E65" i="1"/>
  <c r="I110" i="1"/>
  <c r="F317" i="1"/>
  <c r="I38" i="1"/>
  <c r="G65" i="1"/>
  <c r="J56" i="1"/>
  <c r="E245" i="1"/>
  <c r="J245" i="1"/>
  <c r="G29" i="1"/>
  <c r="I218" i="1"/>
  <c r="I119" i="1"/>
  <c r="G128" i="1"/>
  <c r="G299" i="1"/>
  <c r="E335" i="1"/>
  <c r="H353" i="1"/>
  <c r="K353" i="1" s="1"/>
  <c r="E164" i="1"/>
  <c r="J146" i="1"/>
  <c r="J20" i="1"/>
  <c r="D254" i="1"/>
  <c r="J263" i="1"/>
  <c r="D173" i="1"/>
  <c r="D227" i="1"/>
  <c r="C56" i="1"/>
  <c r="C119" i="1"/>
  <c r="I299" i="1"/>
  <c r="F335" i="1"/>
  <c r="H20" i="1"/>
  <c r="K20" i="1" s="1"/>
  <c r="G101" i="1"/>
  <c r="D164" i="1"/>
  <c r="I146" i="1"/>
  <c r="G263" i="1"/>
  <c r="J119" i="1"/>
  <c r="J191" i="1"/>
  <c r="I236" i="1"/>
  <c r="F155" i="1"/>
  <c r="I20" i="1"/>
  <c r="C299" i="1"/>
  <c r="I344" i="1"/>
  <c r="H110" i="1"/>
  <c r="K110" i="1" s="1"/>
  <c r="F11" i="1"/>
  <c r="D65" i="1"/>
  <c r="J137" i="1"/>
  <c r="I245" i="1"/>
  <c r="D218" i="1"/>
  <c r="E101" i="1"/>
  <c r="E209" i="1"/>
  <c r="F245" i="1"/>
  <c r="F38" i="1"/>
  <c r="C290" i="1"/>
  <c r="C335" i="1"/>
  <c r="H209" i="1"/>
  <c r="K209" i="1" s="1"/>
  <c r="F209" i="1"/>
  <c r="G56" i="1"/>
  <c r="G254" i="1"/>
  <c r="D83" i="1"/>
  <c r="D11" i="1"/>
  <c r="C263" i="1"/>
  <c r="F290" i="1"/>
  <c r="G317" i="1"/>
  <c r="D335" i="1"/>
  <c r="C353" i="1"/>
  <c r="H263" i="1"/>
  <c r="K263" i="1" s="1"/>
  <c r="H83" i="1"/>
  <c r="K83" i="1" s="1"/>
  <c r="F2" i="1"/>
  <c r="I164" i="1"/>
  <c r="D119" i="1"/>
  <c r="C128" i="1"/>
  <c r="C254" i="1"/>
  <c r="G164" i="1"/>
  <c r="C155" i="1"/>
  <c r="I47" i="1"/>
  <c r="G218" i="1"/>
  <c r="E146" i="1"/>
  <c r="G272" i="1"/>
  <c r="C2" i="1"/>
  <c r="E11" i="1"/>
  <c r="I272" i="1"/>
  <c r="E299" i="1"/>
  <c r="I317" i="1"/>
  <c r="J335" i="1"/>
  <c r="F353" i="1"/>
  <c r="H317" i="1"/>
  <c r="K317" i="1" s="1"/>
  <c r="H101" i="1"/>
  <c r="K101" i="1" s="1"/>
  <c r="H227" i="1"/>
  <c r="K227" i="1" s="1"/>
  <c r="E110" i="1"/>
  <c r="I191" i="1"/>
  <c r="D191" i="1"/>
  <c r="F344" i="1"/>
  <c r="I2" i="1"/>
  <c r="J83" i="1"/>
  <c r="C11" i="1"/>
  <c r="E353" i="1"/>
  <c r="C101" i="1"/>
  <c r="G182" i="1"/>
  <c r="F272" i="1"/>
  <c r="I254" i="1"/>
  <c r="H29" i="1"/>
  <c r="K29" i="1" s="1"/>
  <c r="E263" i="1"/>
  <c r="C47" i="1"/>
  <c r="F299" i="1"/>
  <c r="E128" i="1"/>
  <c r="F173" i="1"/>
  <c r="C317" i="1"/>
  <c r="H56" i="1"/>
  <c r="K56" i="1" s="1"/>
  <c r="G83" i="1"/>
  <c r="C272" i="1"/>
  <c r="E173" i="1"/>
  <c r="G74" i="1"/>
  <c r="D281" i="1"/>
  <c r="J299" i="1"/>
  <c r="G344" i="1"/>
  <c r="H92" i="1"/>
  <c r="K92" i="1" s="1"/>
  <c r="F263" i="1"/>
  <c r="D128" i="1"/>
  <c r="C200" i="1"/>
  <c r="E191" i="1"/>
  <c r="E29" i="1"/>
  <c r="F182" i="1"/>
  <c r="D74" i="1"/>
  <c r="D92" i="1"/>
  <c r="J272" i="1"/>
  <c r="D317" i="1"/>
  <c r="H2" i="1"/>
  <c r="K2" i="1" s="1"/>
  <c r="H137" i="1"/>
  <c r="K137" i="1" s="1"/>
  <c r="C38" i="1"/>
  <c r="D110" i="1"/>
  <c r="C209" i="1"/>
  <c r="D47" i="1"/>
  <c r="J11" i="1"/>
  <c r="G11" i="1"/>
  <c r="C146" i="1"/>
  <c r="F191" i="1"/>
  <c r="C281" i="1"/>
  <c r="J317" i="1"/>
  <c r="H38" i="1"/>
  <c r="K38" i="1" s="1"/>
  <c r="H155" i="1"/>
  <c r="K155" i="1" s="1"/>
  <c r="G173" i="1"/>
  <c r="C65" i="1"/>
  <c r="D209" i="1"/>
  <c r="D2" i="1"/>
  <c r="D182" i="1"/>
  <c r="E2" i="1"/>
  <c r="J110" i="1"/>
  <c r="J38" i="1"/>
  <c r="J281" i="1"/>
  <c r="C326" i="1"/>
  <c r="H164" i="1"/>
  <c r="K164" i="1" s="1"/>
  <c r="H245" i="1"/>
  <c r="K245" i="1" s="1"/>
  <c r="F236" i="1"/>
  <c r="C173" i="1"/>
  <c r="F119" i="1"/>
  <c r="F20" i="1"/>
  <c r="F74" i="1"/>
  <c r="F56" i="1"/>
  <c r="G119" i="1"/>
  <c r="J155" i="1"/>
  <c r="J254" i="1"/>
  <c r="E317" i="1"/>
  <c r="J353" i="1"/>
  <c r="H47" i="1"/>
  <c r="K47" i="1" s="1"/>
  <c r="G245" i="1"/>
  <c r="G20" i="1"/>
  <c r="E74" i="1"/>
  <c r="I92" i="1"/>
  <c r="I209" i="1"/>
  <c r="I281" i="1"/>
  <c r="C308" i="1"/>
  <c r="G326" i="1"/>
  <c r="J344" i="1"/>
  <c r="H254" i="1"/>
  <c r="K254" i="1" s="1"/>
  <c r="H182" i="1"/>
  <c r="K182" i="1" s="1"/>
  <c r="H299" i="1"/>
  <c r="K299" i="1" s="1"/>
  <c r="J227" i="1"/>
  <c r="F47" i="1"/>
  <c r="I128" i="1"/>
  <c r="E218" i="1"/>
  <c r="G92" i="1"/>
  <c r="G137" i="1"/>
  <c r="I182" i="1"/>
  <c r="E47" i="1"/>
  <c r="E254" i="1"/>
  <c r="G2" i="1"/>
  <c r="C110" i="1"/>
  <c r="I173" i="1"/>
  <c r="J209" i="1"/>
  <c r="F281" i="1"/>
  <c r="E308" i="1"/>
  <c r="I326" i="1"/>
  <c r="C344" i="1"/>
  <c r="H290" i="1"/>
  <c r="K290" i="1" s="1"/>
  <c r="H200" i="1"/>
  <c r="K200" i="1" s="1"/>
  <c r="H335" i="1"/>
  <c r="K33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<sst xmlns="http://schemas.openxmlformats.org/spreadsheetml/2006/main" count="756" uniqueCount="491">
  <si>
    <t>Name: Courtney Rosenfeld</t>
  </si>
  <si>
    <t>Email: courtneyrosenfeld@gigspark.biz</t>
  </si>
  <si>
    <t>Telephone: 3217103400</t>
  </si>
  <si>
    <t>Date: 2/2/2023</t>
  </si>
  <si>
    <t>Disposition: Junk</t>
  </si>
  <si>
    <t>Date</t>
  </si>
  <si>
    <t>Name</t>
  </si>
  <si>
    <t>Email</t>
  </si>
  <si>
    <t>STC</t>
  </si>
  <si>
    <t>Disposition</t>
  </si>
  <si>
    <t>Telephone</t>
  </si>
  <si>
    <t>Name: MARIO ALENCAR</t>
  </si>
  <si>
    <t>Email: mario.alencar@sabaviacao.com.br</t>
  </si>
  <si>
    <t>Telephone: 85988393917</t>
  </si>
  <si>
    <t>Message: WE WOULD LIKE TO HAVE A QUOTE OF STC ST00835DE .</t>
  </si>
  <si>
    <t>Message</t>
  </si>
  <si>
    <t xml:space="preserve">Message: </t>
  </si>
  <si>
    <t xml:space="preserve">STC: </t>
  </si>
  <si>
    <t>STC: ST00835DE</t>
  </si>
  <si>
    <t>Disposition: Luke Gomoll @ SEA</t>
  </si>
  <si>
    <t>Name: Thomas JULLIEN</t>
  </si>
  <si>
    <t>Email: thomas.jullien@cavok-aero.com</t>
  </si>
  <si>
    <t>Telephone:</t>
  </si>
  <si>
    <t>Message: SAAB 340B S/N : 340B441: question regarding the ELA</t>
  </si>
  <si>
    <t>Disposition: Peregrine</t>
  </si>
  <si>
    <t>Date: 2/15/2023</t>
  </si>
  <si>
    <t>Name: RAFAEL MESA DUEÑAS</t>
  </si>
  <si>
    <t>Email: gerenciatecnica@aercaribe.com</t>
  </si>
  <si>
    <t>Telephone: +57 3229491756</t>
  </si>
  <si>
    <t>Date: 2/24/2023</t>
  </si>
  <si>
    <t>Disposition: DAC</t>
  </si>
  <si>
    <t>Name: Lance Hernandez</t>
  </si>
  <si>
    <t>Email: lhernandez@solairus.aero</t>
  </si>
  <si>
    <t>Telephone: 5126670944</t>
  </si>
  <si>
    <t>Date: 2/28/2023</t>
  </si>
  <si>
    <t>STC: ST00912DE</t>
  </si>
  <si>
    <t>Message: G200 FANS1A compliant</t>
  </si>
  <si>
    <t>Message: CRT displays BOMBARDIER CL600-2A12.</t>
  </si>
  <si>
    <t>STC: ST00813DE?</t>
  </si>
  <si>
    <t>Disposition: Gulfstream</t>
  </si>
  <si>
    <t>Name: Shane Somerville</t>
  </si>
  <si>
    <t>Email: shane.s@aeronautical.co.za</t>
  </si>
  <si>
    <t>Telephone: +27842950268</t>
  </si>
  <si>
    <t>Date: 3/3/2023</t>
  </si>
  <si>
    <t>Message: STC SA11222DS for the installation of the TDR-94D</t>
  </si>
  <si>
    <t>STC: SA11222DS</t>
  </si>
  <si>
    <t>Disposition: BHE &amp; Associates, Ltd.</t>
  </si>
  <si>
    <t>Name: MADE YUDI KUSUMA</t>
  </si>
  <si>
    <t>Email: made.yudi@weststar-aviation.aero</t>
  </si>
  <si>
    <t>Telephone: 6281293301675</t>
  </si>
  <si>
    <t>Message: STC No. SH19-35 (FAA STC SR00925DE)</t>
  </si>
  <si>
    <t>STC: SR00925DE</t>
  </si>
  <si>
    <t>Disposition: Luke @ SEAerospace</t>
  </si>
  <si>
    <t>Date: 3/8/2023</t>
  </si>
  <si>
    <t>Name: Russ Daughtrey</t>
  </si>
  <si>
    <t>Email: maintenance@soundsair.com</t>
  </si>
  <si>
    <t>Telephone: 0212227872</t>
  </si>
  <si>
    <t>Message: Cessna Caravan with STC SA00765DE for KT-74 ADS-B</t>
  </si>
  <si>
    <t>STC: SA00765DE</t>
  </si>
  <si>
    <t>Date: 3/9/2023</t>
  </si>
  <si>
    <t>Name: Marko Bijelic</t>
  </si>
  <si>
    <t>Email: mb@hipinspire.com</t>
  </si>
  <si>
    <t>Telephone: 3055158164</t>
  </si>
  <si>
    <t>Message: Web / UI / UX / Mobile / Product Designer, HTML5/CSS3 and WordPress Developer looking for a job.</t>
  </si>
  <si>
    <t xml:space="preserve">Disposition: </t>
  </si>
  <si>
    <t>Disposition: TJ</t>
  </si>
  <si>
    <t>Name: Marcelo zegarra</t>
  </si>
  <si>
    <t>Email: mzegarra@visuresolutions.com</t>
  </si>
  <si>
    <t>Telephone: 9549986468</t>
  </si>
  <si>
    <t>Date: 4/7/2023</t>
  </si>
  <si>
    <t>Message: We’re currently looking to partner up with a few selected companies like Peregrine.</t>
  </si>
  <si>
    <t>STC: n/a</t>
  </si>
  <si>
    <t>Name: Joe Pettifor</t>
  </si>
  <si>
    <t>Email: joe@ukaviationservices.com</t>
  </si>
  <si>
    <t>Message: FAA STC SR00847DE S76C++ EFIS Upgrade to install CMA6800 LCD screens in lieu of ED800.</t>
  </si>
  <si>
    <t>STC: SR00847DE</t>
  </si>
  <si>
    <t>Date: 4/11/2023</t>
  </si>
  <si>
    <t>Name: YASSINI</t>
  </si>
  <si>
    <t>Email: b.yassini@airocean.ma</t>
  </si>
  <si>
    <t>Telephone: 00212661579850</t>
  </si>
  <si>
    <t>Message: quotation for the ST01070DE that we plan to install on our future Learjet 45</t>
  </si>
  <si>
    <t>Name: Jonathan Gildehaus</t>
  </si>
  <si>
    <t>Email: Jonathan_Gildehaus1@baylor.edu</t>
  </si>
  <si>
    <t>Telephone: 720-591-2847</t>
  </si>
  <si>
    <t>Message: Hello, My name is Jonathan Gildehaus. I am a mechanical engineering student at Baylor University interested in the Aerospace industry.</t>
  </si>
  <si>
    <t>Date: 4/13/2023</t>
  </si>
  <si>
    <t>Name: Jorge Cervantes</t>
  </si>
  <si>
    <t>Email: jorge.cervantes@aeronautica-global.com</t>
  </si>
  <si>
    <t>Telephone: 7224738661</t>
  </si>
  <si>
    <t>Message: Pleased send more information STC (AML STC) #ST01070DE,</t>
  </si>
  <si>
    <t>STC: ST01070DE</t>
  </si>
  <si>
    <t>Disposition: DR, TB, TJ</t>
  </si>
  <si>
    <t>Name: Adam Seumanutafa</t>
  </si>
  <si>
    <t>Email: adamsiaki@gmail.com</t>
  </si>
  <si>
    <t>Telephone: 0226366573</t>
  </si>
  <si>
    <t>Date: 4/18/2023</t>
  </si>
  <si>
    <t>Message: I'm interested in using your STC # SR00828DE.</t>
  </si>
  <si>
    <t>STC: SR00828DE</t>
  </si>
  <si>
    <t>Date: 4/28/2023</t>
  </si>
  <si>
    <t>Name: Paul DAVID</t>
  </si>
  <si>
    <t>Email: Paul.David@DassaultFalconJet.com</t>
  </si>
  <si>
    <t>Telephone: 3022765870</t>
  </si>
  <si>
    <t>Message: Information about STC ST01066DE ? Pricing, content, reference copy for quoting and so on. Thank you.</t>
  </si>
  <si>
    <t>Date: 4/29/2023</t>
  </si>
  <si>
    <t>Name: Ravi Kumar</t>
  </si>
  <si>
    <t>Email: cam@pinnacleair.org</t>
  </si>
  <si>
    <t>Message: owner/Operator and imported one helicopter AS 350 B2, (MSN- 4321) in India</t>
  </si>
  <si>
    <t>Name: Lee Carlson</t>
  </si>
  <si>
    <t>Email: lee@ads-bglobal.com</t>
  </si>
  <si>
    <t>Telephone: 616-558-7622</t>
  </si>
  <si>
    <t>Message: Curious to see if this shows up anywhere</t>
  </si>
  <si>
    <t>Disposition: Email fwd test</t>
  </si>
  <si>
    <t>SR00828DE</t>
  </si>
  <si>
    <t>Date: 5/4/2023</t>
  </si>
  <si>
    <t>Name: Major Zulkarnain Ahmad</t>
  </si>
  <si>
    <t>Email: zulahmad@rstechsystem.com</t>
  </si>
  <si>
    <t>Telephone: 60195901525</t>
  </si>
  <si>
    <t>Message: Customer is looking for a short-term CRT repair/refurbishment and a long-term upgrade from CRT to LCD.</t>
  </si>
  <si>
    <t>Name: Felipe Nardi</t>
  </si>
  <si>
    <t>Email: felipe.nardi@jazzaero.com.br</t>
  </si>
  <si>
    <t>Telephone: +55 (31) 98589-0000</t>
  </si>
  <si>
    <t>Message: I'd like to receive a quote for your STC ST00835DE, validated in Brazil by CST 2020S05-04.</t>
  </si>
  <si>
    <t>Title</t>
  </si>
  <si>
    <t>Available from</t>
  </si>
  <si>
    <t>Notes</t>
  </si>
  <si>
    <t>STC Documentation</t>
  </si>
  <si>
    <t>AML Documentation</t>
  </si>
  <si>
    <t>ST00790DE</t>
  </si>
  <si>
    <t>Installation of BendixKing CAS 67B Traffic Alert and Collision Avoidance System (TCAS) II Version 7.1</t>
  </si>
  <si>
    <t>Peregrine</t>
  </si>
  <si>
    <t>Part 25 AML</t>
  </si>
  <si>
    <t>ST00790DE AML</t>
  </si>
  <si>
    <t>ST00813DE</t>
  </si>
  <si>
    <t>Replacement of Honeywell (formerly Sperry) ED-800 cathode ray tube (CRT) display, part number 7003110-90 I or 7003110-902, with Esterline CMC Electronics CMA-6800 multi-purpose liquid crystal display (LCD), in accordance with Master Drawing List, E-DI-15-0002, Rev. A, dated March 11, 2016, or later FAA approved revision.</t>
  </si>
  <si>
    <t>DAC International</t>
  </si>
  <si>
    <t>ST00813DE AML</t>
  </si>
  <si>
    <t>ST00835DE</t>
  </si>
  <si>
    <t>Installation of Automatic Dependent Surveillance – Broadcast (ADS-B) Out and In functionality using the Garmin GTX 335R and GTX 345R Transponders plus qualified position sensor</t>
  </si>
  <si>
    <t>Southeast Aerospace</t>
  </si>
  <si>
    <t>ST00835DE AML</t>
  </si>
  <si>
    <t>ST00841DE</t>
  </si>
  <si>
    <t>Installation of Automatic Dependent Surveillance – Broadcast (ADS-B) Out functionality using the Rockwell Collins TDR-94D Enhanced Surveillance Mode S Transponders paired with the Rockwell Collins GPS-4000S WAAS GPS Receivers, plus installation of the IOC-4000</t>
  </si>
  <si>
    <t>Bombardier Service Center</t>
  </si>
  <si>
    <t>Part 25 CL-601/604</t>
  </si>
  <si>
    <t>ST00857DE</t>
  </si>
  <si>
    <t>Installation of MD215 Standby Altimeter</t>
  </si>
  <si>
    <t>Mid-Continent</t>
  </si>
  <si>
    <t>Part 25 Hawker 800, Cessna 560XL</t>
  </si>
  <si>
    <t>ST00857DE AML</t>
  </si>
  <si>
    <t>ST00882DE</t>
  </si>
  <si>
    <t>Installation of Becker Avionics BXT6553 transponder</t>
  </si>
  <si>
    <t>Becker Avionics</t>
  </si>
  <si>
    <t>ST00882DE AML</t>
  </si>
  <si>
    <t>ST00883DE</t>
  </si>
  <si>
    <t>Installation of Grumman LitefLCR-100 Attitude Heading and Reference System (AHRS) in place of existing LCR-93 AHRS</t>
  </si>
  <si>
    <t>Part 25 Cessna 560XL</t>
  </si>
  <si>
    <t>ST00892DE</t>
  </si>
  <si>
    <t>Installation of dual BendixKing KT 74 Transponders and optional BendixKing KGX 150 Receiver</t>
  </si>
  <si>
    <t>BendixKing</t>
  </si>
  <si>
    <t>Part 25 Cessna 550</t>
  </si>
  <si>
    <t>ST00895DE</t>
  </si>
  <si>
    <t>Installation of the Garmin G700 TXi Avionics Suite</t>
  </si>
  <si>
    <t>Worldwide Aircraft Services</t>
  </si>
  <si>
    <t>Part 25 EMB-120</t>
  </si>
  <si>
    <t>ST00912DE</t>
  </si>
  <si>
    <t>Installation of Future Air Navigation System (FANS) 1/A+, Remote Oceanic Controller Pilot Data Link Communications (CPDLC), Automatic Dependent Surveillance - Contract (ADS-C), and CPDLC Departure Clearance (CPDLC-DCL)</t>
  </si>
  <si>
    <t>Gulfstream Service Center</t>
  </si>
  <si>
    <t>Part 25 Culfstream G200</t>
  </si>
  <si>
    <t>ST00934DE</t>
  </si>
  <si>
    <t>ST00934DE AML</t>
  </si>
  <si>
    <t>ST01035DE</t>
  </si>
  <si>
    <t>Installation of replacement aft bay Heat Exchanger Blower Fans</t>
  </si>
  <si>
    <t>Talon Air</t>
  </si>
  <si>
    <t>Part 25 Hawker 4000</t>
  </si>
  <si>
    <t>ST01066DE</t>
  </si>
  <si>
    <t>Installation of the Aviation Clean Air (ACA) Airborne Air &amp; Surface Purification System on aircraft listed in the Approved Model List.</t>
  </si>
  <si>
    <t xml:space="preserve">Peregrine </t>
  </si>
  <si>
    <t>ST01066DE AML</t>
  </si>
  <si>
    <t>ST01070DE</t>
  </si>
  <si>
    <t>Installation of the Curtiss-Wright Fortress Flight Data Recorder (with Cockpit Voice Recorder)</t>
  </si>
  <si>
    <t>SoCal Jets</t>
  </si>
  <si>
    <t>ST01070DE AML</t>
  </si>
  <si>
    <t>ST01075DE</t>
  </si>
  <si>
    <t>Installation of Supplemental Flap/Slat Actuator Heater System</t>
  </si>
  <si>
    <t>Part 25 Gulfstream G150</t>
  </si>
  <si>
    <t>ST01083DE</t>
  </si>
  <si>
    <t>Installation of the Aviation Clean Air Airborne Air &amp; Surface Purification System on aircraft listed in the Approved Model List (Single Duct Models)</t>
  </si>
  <si>
    <t>ST01083DE AML</t>
  </si>
  <si>
    <t>ST01086DE</t>
  </si>
  <si>
    <t>Installation of the True Blue Power TS60 Lithium-ion Nanophosphate batteries as an alternate to existing Grimes Emergency Exit Lighting (EEL) Power Supply</t>
  </si>
  <si>
    <t>ST01086DE AML</t>
  </si>
  <si>
    <t>ST01985WI</t>
  </si>
  <si>
    <t>Installation of the Garmin GI-275 I Electronic Standby Instrument (ESI) as a replacement for the existing 3ATI Standby Attitude Direction Indicator (ADI) or for the existing 3-inch Standby Altimeter (Cessna 650 model only).</t>
  </si>
  <si>
    <t>Southeast Aeropsace</t>
  </si>
  <si>
    <t>ST01985WI AML</t>
  </si>
  <si>
    <t>ST01999WI</t>
  </si>
  <si>
    <t>Modification to replace the lead-acid battery with a MCI/True Blue Power TB40 Nanophosphate Lithium-Ion battery. [for Textron Aviation (Beechcraft) 400A]</t>
  </si>
  <si>
    <t>True Blue Power</t>
  </si>
  <si>
    <t>Part 25 Beech 400A</t>
  </si>
  <si>
    <t>ST02004WI</t>
  </si>
  <si>
    <t>Installation of the Garmin GI-275 Instantaneous Vertical Speed Indicators (IVSI) as a replacment for the existing Honeywell IVA-81 Instantaneous Vertical Speed Indicators.</t>
  </si>
  <si>
    <t>SR00764DE</t>
  </si>
  <si>
    <t>Installation of Automatic Dependent Surveillance – Broadcast (ADS-B) Out functionality using the Trig Avionics TT22 Transponder and Freeflight Systems 1201 Global Positioning System (GPS) with Wide Area Augmentation System (WAAS)</t>
  </si>
  <si>
    <t>Trig</t>
  </si>
  <si>
    <t>Part 29 S-76</t>
  </si>
  <si>
    <t>SR00821DE</t>
  </si>
  <si>
    <t>Installation of Automatic Dependent Surveillance - Broadcast (ADS-B) Out and in functionality using the BendixKing KT74 Transponder and qualified position sensor and ADS-B In Receiver</t>
  </si>
  <si>
    <t>Part 27 AML</t>
  </si>
  <si>
    <t>SR00821DE AML</t>
  </si>
  <si>
    <t>Installation of Automatic Dependent Surveillance – Broadcast (ADS-B) Out functionality using the Garmin G330ES or G33H ES Transponder and qualified position sensor</t>
  </si>
  <si>
    <t>SR00828DE AML</t>
  </si>
  <si>
    <t>SR00847DE</t>
  </si>
  <si>
    <t>Replacement of Honeywell (formerly Sperry) ED-800 cathode ray tube (CRT) display, part number (p/n) 7003110-901/-902, with Esterline CMC Electronics CMA-6800 multi-purpose liquid crystal display (LCD), p/n 100-604045-001/-002, respectively</t>
  </si>
  <si>
    <t>SR00851DE</t>
  </si>
  <si>
    <t>Installation of Automatic Dependent Surveillance – Broadcast (ADS-B) Out functionality using the Garmin GTX 330ES transponder and a qualified position sensor</t>
  </si>
  <si>
    <t>Part 29 BK-117</t>
  </si>
  <si>
    <t>SR00851DE AML</t>
  </si>
  <si>
    <t>SR00925DE</t>
  </si>
  <si>
    <t>Installation of Garmin GTX 335/335R and GTX345/345R transponders to provide ADS-B Out and In functionality</t>
  </si>
  <si>
    <t>Part 29 AML</t>
  </si>
  <si>
    <t>SR00925DE AML</t>
  </si>
  <si>
    <t>SR09654RC</t>
  </si>
  <si>
    <t>FreeFlight Systems RANGR ADS-B Out/In Installation Part 27 AML (Includes Airbus, Bell and Robinson Rotorcraft)</t>
  </si>
  <si>
    <t>FreeFlight Systems</t>
  </si>
  <si>
    <t>Part 27 AML (Includes Airbus, Bell and Robinson)</t>
  </si>
  <si>
    <t>SR09654RC AML</t>
  </si>
  <si>
    <t>ST02004WI AML</t>
  </si>
  <si>
    <t>SA00744DE</t>
  </si>
  <si>
    <t>Installation of the Automatic Dependent Surveillance – Broadcast (ADS-B) Out Equipment using a Trig Avionics TT31 Transponder and an approved position sensor</t>
  </si>
  <si>
    <t>Part 23 AML</t>
  </si>
  <si>
    <t>SA00744DE AML</t>
  </si>
  <si>
    <t>SA00756DE</t>
  </si>
  <si>
    <t>Installation of Automatic Dependent Surveillance – Broadcast (ADS-B) Out Equipment using a Trig Avionics TT22 Transponder and an approved Global Positioning System (GPS) Position Sensor</t>
  </si>
  <si>
    <t>REV F Update</t>
  </si>
  <si>
    <t>SA00756DE_AML-Rev-F.pdf</t>
  </si>
  <si>
    <t>SA00762DE</t>
  </si>
  <si>
    <t>Installation of the MidContinent MD302 Standby Digital Flight Instrument System</t>
  </si>
  <si>
    <t>Part 23 Piper Meridian</t>
  </si>
  <si>
    <t>SA00765DE</t>
  </si>
  <si>
    <t>Installation of Automatic Dependent Surveillance – Broadcast (ADS-B) Out functionality using the BendixKing KT74 Transponder and qualified position sensor</t>
  </si>
  <si>
    <t>SA00765DE AML</t>
  </si>
  <si>
    <t>SA01031DE</t>
  </si>
  <si>
    <t>Installation of the Garmin GSR 56 SATCOM transceiver and Flightstream 210 transceiver</t>
  </si>
  <si>
    <t>Daher</t>
  </si>
  <si>
    <t>Part 23 Daher Kodiak</t>
  </si>
  <si>
    <t>SA01044DE</t>
  </si>
  <si>
    <t>Finnoff Aviation Products installation of an advanced lithium-ion battery [TB44, TB40] manufactured by True Blue</t>
  </si>
  <si>
    <t>Power in the make and model listed [PC-12, PC-12/45 AND PC-12/47]</t>
  </si>
  <si>
    <t>Finnoff</t>
  </si>
  <si>
    <t>Part 23 PC-12 Models</t>
  </si>
  <si>
    <t>SA01053DE</t>
  </si>
  <si>
    <t>Gogo AVANCE L3 Air to Ground system installation ... Air-to-Ground System Pilatus PC-12 [, PC-12/45, PC-12/47, PC-12/47E]</t>
  </si>
  <si>
    <t>Western Aircraft</t>
  </si>
  <si>
    <t>SA01822WI</t>
  </si>
  <si>
    <t>Installation of a True Blue TB44 Lithium Ion Battery</t>
  </si>
  <si>
    <t>Part 23 Cessna Caravan</t>
  </si>
  <si>
    <t>SA01835WI</t>
  </si>
  <si>
    <t>Installation of Trig Avionics TY-96 or TY-97 VHF Communications Radio</t>
  </si>
  <si>
    <t>SA01835WI AML</t>
  </si>
  <si>
    <t>SA01988WI</t>
  </si>
  <si>
    <t>Installation to replace the existing DeVore wingtip and tail position anti-collision lights with Whelan Aerospace Technologies Light Emitting Diodes (LED). [Textron 390/Premier]</t>
  </si>
  <si>
    <t>Wichita Aerospace</t>
  </si>
  <si>
    <t>Part 23 Beech 390</t>
  </si>
  <si>
    <t>SA09886AC</t>
  </si>
  <si>
    <t>BendixKing CG100P Connected Gateway Installation</t>
  </si>
  <si>
    <t>Part 23 AML (King Air 200/B200)</t>
  </si>
  <si>
    <t>SA09886AC AML</t>
  </si>
  <si>
    <t>POC</t>
  </si>
  <si>
    <t>TJ @ Pregrine</t>
  </si>
  <si>
    <t>Luke Gomoll @ SEA</t>
  </si>
  <si>
    <t>JCielak@dacint.com</t>
  </si>
  <si>
    <t>jon.roper@trig-avionics.com</t>
  </si>
  <si>
    <t>Date: 5/11/2023</t>
  </si>
  <si>
    <t>Name: UNITED AVIATION SERVICES</t>
  </si>
  <si>
    <t>Email: maintenance@unitedaviationnv.com</t>
  </si>
  <si>
    <t>Telephone: +5978923819</t>
  </si>
  <si>
    <t>Message: Good afternoon, I required your technical support</t>
  </si>
  <si>
    <t>Disposition: Luke</t>
  </si>
  <si>
    <t>Forwarded</t>
  </si>
  <si>
    <t>Forwarded: 2/3/2023</t>
  </si>
  <si>
    <t>Forwarded: 2/15/2023</t>
  </si>
  <si>
    <t>Forwarded: 2/27/2023</t>
  </si>
  <si>
    <t>Forwarded: 3/3/2023</t>
  </si>
  <si>
    <t>Forwarded: 3/16/2023</t>
  </si>
  <si>
    <t>Forwarded: 4/11/2023</t>
  </si>
  <si>
    <t>Forwarded: 4/13/2023</t>
  </si>
  <si>
    <t>Forwarded: 4/18/2023</t>
  </si>
  <si>
    <t>Forwarded: 4/28/2023</t>
  </si>
  <si>
    <t>Forwarded: 5/4/2023</t>
  </si>
  <si>
    <t>Forwarded: 5/11/2023</t>
  </si>
  <si>
    <t>Name: vishaal ganesh</t>
  </si>
  <si>
    <t>Email: logistics@unitedaviationnv.com</t>
  </si>
  <si>
    <t>Telephone: 17868186931</t>
  </si>
  <si>
    <t>Message: hello, we are looking for the following</t>
  </si>
  <si>
    <t>Date: 5/22/2023</t>
  </si>
  <si>
    <t>Name: Rick Carlson</t>
  </si>
  <si>
    <t>Email: RC0322@ProNovaPartners.com</t>
  </si>
  <si>
    <t>Telephone: 2542779040</t>
  </si>
  <si>
    <t>Message: ProNova Partners would like to collaborate with you on the sale of your business ASAP.</t>
  </si>
  <si>
    <t>Disposition: Trash</t>
  </si>
  <si>
    <t xml:space="preserve">Forwarded: </t>
  </si>
  <si>
    <t>Date: 5/16/2023</t>
  </si>
  <si>
    <t>Forwarded: 5/16/2023</t>
  </si>
  <si>
    <t>Name: Fernando de Alencar</t>
  </si>
  <si>
    <t>Email: fernando.alencar@flexaero.com.br</t>
  </si>
  <si>
    <t>Telephone: +551145855050</t>
  </si>
  <si>
    <t>Message: We are inspecting the aircraft King Air B200 SN: BB-1907 that has installed the STC SA00756DE,</t>
  </si>
  <si>
    <t>Date: 5/26/2023</t>
  </si>
  <si>
    <t>Name: Paul Schoenthaler</t>
  </si>
  <si>
    <t>Email: PAULS@SFJCMX.COM</t>
  </si>
  <si>
    <t>Telephone: 954-604-4755</t>
  </si>
  <si>
    <t xml:space="preserve">Message: I am interested in the FDR STC for Lear 60, would like to get a quote for STC </t>
  </si>
  <si>
    <t>STC: SA00756DE</t>
  </si>
  <si>
    <t>Name: Ho, Chee Hong</t>
  </si>
  <si>
    <t>Email: unit269@stengg.com</t>
  </si>
  <si>
    <t>Message: We are from Pacific Flight Services and we operate 2 Gulfstream G150s (VH-PFV &amp; VH-PFW).</t>
  </si>
  <si>
    <t>Disposition: Lee Quoted</t>
  </si>
  <si>
    <t>Forwarded: 5/23/2023</t>
  </si>
  <si>
    <t>Date: 5/18/2023</t>
  </si>
  <si>
    <t>Name: Roland van der Neut</t>
  </si>
  <si>
    <t>Email: roland.vanderneut@sahelaviation.com</t>
  </si>
  <si>
    <t>Telephone: +22376038385</t>
  </si>
  <si>
    <t>Message: Is there a STC for the True Blue batteries for Beechcraft 1900C and D</t>
  </si>
  <si>
    <t>STC: ST01075DE</t>
  </si>
  <si>
    <t>Forwarded: 6/27/2023</t>
  </si>
  <si>
    <t>Date: 6/22/2023</t>
  </si>
  <si>
    <t>Name: Sergio Blazquez</t>
  </si>
  <si>
    <t>Email: sergio.blazquez@avionics.com.br</t>
  </si>
  <si>
    <t>Telephone: +55-11-5031-2801</t>
  </si>
  <si>
    <t>Message: I would like a quotation for use of the STC No. ST00790DE in a Citation C550 in Brazil</t>
  </si>
  <si>
    <t>STC: ST00790DE</t>
  </si>
  <si>
    <t>Name: Fred Elliott</t>
  </si>
  <si>
    <t>Email: fred.elliott@flyglobalnow.com</t>
  </si>
  <si>
    <t>Telephone: 5038070265</t>
  </si>
  <si>
    <t>Message: I would like pricing for the kit to install ST01070DE in a Lear 35A.</t>
  </si>
  <si>
    <t>Date: 6/26/2023</t>
  </si>
  <si>
    <t>Name: Jordan Salmons</t>
  </si>
  <si>
    <t>Email: jordan@rotorgearsolutions.com</t>
  </si>
  <si>
    <t>Message: We are a helicopter equipment manufacturer looking to gain certification on some of our current spray systems.</t>
  </si>
  <si>
    <t>Date: 6/27/2023</t>
  </si>
  <si>
    <t>Name: nixon hincapie</t>
  </si>
  <si>
    <t>Email: ingenieria@centralaerospace.com</t>
  </si>
  <si>
    <t>Telephone: 3058126455</t>
  </si>
  <si>
    <t xml:space="preserve">Message: It is possible to install the STC SA00765DE in an aircraft model DC-3 and BT-67 belonging to the Colombian National Police. </t>
  </si>
  <si>
    <t>Date: 6/29/2023</t>
  </si>
  <si>
    <t>Name: Matthew Fahrenkrog</t>
  </si>
  <si>
    <t>Email: mfahrenkrog@elliottaviation.com</t>
  </si>
  <si>
    <t>Telephone: 5633706634</t>
  </si>
  <si>
    <t>Message: The Exchange unit for TCAS 7.1 is coming from Peregrine</t>
  </si>
  <si>
    <t>Date: 7/5/2023</t>
  </si>
  <si>
    <t>Name: Blankenship Dry Goods</t>
  </si>
  <si>
    <t>Email: tj@blankenshipdrygoods.com</t>
  </si>
  <si>
    <t>Telephone: 2034410872</t>
  </si>
  <si>
    <t>Message: Blankenship Dry Goods - we have interest in becoming a new vendor for your firm's corporate embroidered apparel.</t>
  </si>
  <si>
    <t>Name: MIGUEL VITE</t>
  </si>
  <si>
    <t>Email: vite.miguel.als@gmail.com</t>
  </si>
  <si>
    <t>Telephone: +52 722 468 8918</t>
  </si>
  <si>
    <t>Message: STC for a TEXTRON CESSNA 500 S/N 0409 ADS-B CAPABILITY</t>
  </si>
  <si>
    <t xml:space="preserve">STC: ST00882DE </t>
  </si>
  <si>
    <t>Forwarded: 7/5/2023</t>
  </si>
  <si>
    <t>Date: 7/6/2023</t>
  </si>
  <si>
    <t>Name: Colt dos Santos Frazão</t>
  </si>
  <si>
    <t>Email: frazaocsf@fab.mil.br</t>
  </si>
  <si>
    <t>Telephone: +55 31 97157-0376</t>
  </si>
  <si>
    <t>STC: ST00895DE</t>
  </si>
  <si>
    <t>Message: logistics and engineering of the EMB-120 aircraft modernization project.</t>
  </si>
  <si>
    <t>Name: Nelson Brown</t>
  </si>
  <si>
    <t>Email: brown@scaviation.net</t>
  </si>
  <si>
    <t>Telephone: 16083288400</t>
  </si>
  <si>
    <t>Message: Hello, we are interested in your STC ST01985WI for our Hawker 800XP. Can you please advise if kits are available and what costs may be associated.</t>
  </si>
  <si>
    <t>STC: ST01985WI</t>
  </si>
  <si>
    <t>Name: John Ricardo Amortegui Sayer</t>
  </si>
  <si>
    <t>Email: ngcavionica@hotmail.com</t>
  </si>
  <si>
    <t>Telephone: +573103412760</t>
  </si>
  <si>
    <t>Message: avionics company in South America and we have a client with an AirBus helicopter model MBB-BK 117 A-4, we are interested in the STC No. SR00925DE</t>
  </si>
  <si>
    <t>Date: 7/11/2023</t>
  </si>
  <si>
    <t>Name: Amy Watts</t>
  </si>
  <si>
    <t>Email: amy.watts@luzdata.net</t>
  </si>
  <si>
    <t>Telephone: 8888888888</t>
  </si>
  <si>
    <t>Message: Would you be interested in an email list of Aerospace and Aviation Industry Executives?</t>
  </si>
  <si>
    <t>Name: Alexander Petschelt</t>
  </si>
  <si>
    <t>Email: alexander.petschelt@fai.ag</t>
  </si>
  <si>
    <t>Telephone: +49-30-634118-0</t>
  </si>
  <si>
    <t>Message: customer with a Hawker 800XP SN: 258417 and he wants to install a Flight Data Recorder.</t>
  </si>
  <si>
    <t xml:space="preserve">STC: ST01070DE </t>
  </si>
  <si>
    <t>Date: 7/17/2023</t>
  </si>
  <si>
    <t>Name: John Amortegui Sayer</t>
  </si>
  <si>
    <t>Message: I have two MBB-BK117A-4 helicopters and I am interested in the STC SR00851DE</t>
  </si>
  <si>
    <t xml:space="preserve">STC: SR00851DE </t>
  </si>
  <si>
    <t>Suggestion</t>
  </si>
  <si>
    <t xml:space="preserve">Telephone: </t>
  </si>
  <si>
    <t>STC: ST01066DE</t>
  </si>
  <si>
    <t>Name: John Lachmann</t>
  </si>
  <si>
    <t>Email: satecsa@hotmail.com</t>
  </si>
  <si>
    <t>Telephone: 3053964729</t>
  </si>
  <si>
    <t>Message: Hello, we arr distributor for Colombia of Trig Avionics.</t>
  </si>
  <si>
    <t xml:space="preserve">STC: SR00744DE </t>
  </si>
  <si>
    <t>Date: 7/18/2023</t>
  </si>
  <si>
    <t>Disposition: Trig</t>
  </si>
  <si>
    <t>Date: 7/19/2023</t>
  </si>
  <si>
    <t>Name: Kevin Gould</t>
  </si>
  <si>
    <t>Email: kevinjgould@hotmail.com</t>
  </si>
  <si>
    <t>Telephone: 14252183723</t>
  </si>
  <si>
    <t>Message: Should we add a section for job postings?</t>
  </si>
  <si>
    <t>Disposition: AE</t>
  </si>
  <si>
    <t>Name: Thevenon</t>
  </si>
  <si>
    <t>Email: gthevenon@dassault-business.com</t>
  </si>
  <si>
    <t>Telephone: +41797999265</t>
  </si>
  <si>
    <t>Date: 7/20/2023</t>
  </si>
  <si>
    <t>Message: We currently have in our hangar the following aircraft : PC-12/45, SN 0538, S2-AED</t>
  </si>
  <si>
    <t>Name: Linda Hopkins</t>
  </si>
  <si>
    <t>Email: lindahopkinsmkt@gmail.com</t>
  </si>
  <si>
    <t>Telephone: -</t>
  </si>
  <si>
    <t>Message: Hi there</t>
  </si>
  <si>
    <t>Date: 7/24/2023</t>
  </si>
  <si>
    <t>Date: 7/29/2023</t>
  </si>
  <si>
    <t>Name: WELLMAN ZALUKHU</t>
  </si>
  <si>
    <t>Email: wellmanzalukhu@suryaair.co.id</t>
  </si>
  <si>
    <t>Telephone: +6281253648866</t>
  </si>
  <si>
    <t>Message: STC / Modification document for installation VHF for MBB BK117 A4 &amp; KHI BK117 B1</t>
  </si>
  <si>
    <t>Date: 7/31/2023</t>
  </si>
  <si>
    <t>Name: Michael Bilby</t>
  </si>
  <si>
    <t>Email: mike.bilby@leavionics.com</t>
  </si>
  <si>
    <t>Telephone: 949-469-7757</t>
  </si>
  <si>
    <t>Message: I have a customer with a Gulfstream G150. The tail number is N239JT. They need an FDR installed because the plane is operated in Mexico</t>
  </si>
  <si>
    <t>Date: 7/22/2023</t>
  </si>
  <si>
    <t>Name: Madhu</t>
  </si>
  <si>
    <t>Email: madhu.shastri@capgemini.com</t>
  </si>
  <si>
    <t>Telephone: 316-993-5488</t>
  </si>
  <si>
    <t>Message: David, Please let me know if you have time discuss. We may have project can do jointly.</t>
  </si>
  <si>
    <t>Date: 8/7/2023</t>
  </si>
  <si>
    <t>Name: Tamara Rogers</t>
  </si>
  <si>
    <t>Email: tamara.rogers@qantas.com.au</t>
  </si>
  <si>
    <t>Telephone: +61 2 9691 9169</t>
  </si>
  <si>
    <t>Message: Technical Query PEREGRINE Supplemental IPC 34-28-01 (CMA-6800 EFIS)</t>
  </si>
  <si>
    <t>STC: ST00813DE</t>
  </si>
  <si>
    <t>Telephone: +44 (0)1253402396</t>
  </si>
  <si>
    <t>Message: We re looking to upgrade one of our Sikorsky S76C++ by installation of CMA6800 EFIS</t>
  </si>
  <si>
    <t>Date: 8/9/2023</t>
  </si>
  <si>
    <t>Name: Ian Kriel</t>
  </si>
  <si>
    <t>Email: krieli@skycore.com.na</t>
  </si>
  <si>
    <t>Message: Do you have an STC for an Citation 560XL flight data recording system</t>
  </si>
  <si>
    <t>Date: 8/10/2023</t>
  </si>
  <si>
    <t>Name: FRANCISCO CAMARGO</t>
  </si>
  <si>
    <t>Email: fcamargo@centralaerospace.com</t>
  </si>
  <si>
    <t>Telephone: 057 3160273642</t>
  </si>
  <si>
    <t>Message: Dear team, Your company have an STC of ADS-B to applied in an aircraft ATR-42-500 ?</t>
  </si>
  <si>
    <t>Date: 8/17/2023</t>
  </si>
  <si>
    <t>Name: Justina Perez</t>
  </si>
  <si>
    <t>Email: justina@hermosillos-mx.com</t>
  </si>
  <si>
    <t>Telephone: 2533524212</t>
  </si>
  <si>
    <t>Message: Hello , I am contacting you in regards to our interest in your products</t>
  </si>
  <si>
    <t>Date: 8/18/2023</t>
  </si>
  <si>
    <t>Name: Dave Sly</t>
  </si>
  <si>
    <t>Email: dave@proplanner.com</t>
  </si>
  <si>
    <t>Telephone: 5154502335</t>
  </si>
  <si>
    <t>Message: I have a KT74 with firmware version 3.14. I want to update this to 3.17 so I can connect it to my GNS430 for ADS-B.</t>
  </si>
  <si>
    <t>Disposition: Dave</t>
  </si>
  <si>
    <t>Name: Mary Myers</t>
  </si>
  <si>
    <t>Email: mary@qualitygreenhouses.net</t>
  </si>
  <si>
    <t>Telephone: 7174328900</t>
  </si>
  <si>
    <t>Message: Subject: UPS charges</t>
  </si>
  <si>
    <t>Date: 8/21/2023</t>
  </si>
  <si>
    <t>Name: Evans Seward</t>
  </si>
  <si>
    <t>Email: evans.seward@apollovetmed.com</t>
  </si>
  <si>
    <t>Telephone: 423-676-6707</t>
  </si>
  <si>
    <t>Message: Hello, I am the pilot on a CJ that has your ADS-B Transponder STC # SA00765DE installed.</t>
  </si>
  <si>
    <t>Disposition: Todd</t>
  </si>
  <si>
    <t>Date: 9/6/2023</t>
  </si>
  <si>
    <t>Date: 9/13/2023</t>
  </si>
  <si>
    <t>Name: Tony Alonso</t>
  </si>
  <si>
    <t>Email: tonydistributors100@gmail.com</t>
  </si>
  <si>
    <t>Telephone: 6268382709</t>
  </si>
  <si>
    <t xml:space="preserve">Message: Hello Sales, I would like to make an inquiry about some products. </t>
  </si>
  <si>
    <t>Name: Jesse Canache</t>
  </si>
  <si>
    <t>Email: jcanache@jetmiami.com</t>
  </si>
  <si>
    <t>Message: Hello dear team: We operate a 1983 Westwind II (1124A) SN 400</t>
  </si>
  <si>
    <t>Date: 9/11/2023</t>
  </si>
  <si>
    <t>Date: 9/27/2023</t>
  </si>
  <si>
    <t>Name: DANIEL R CAIN / HURRICANE AEROSPACE SOLUTIONS</t>
  </si>
  <si>
    <t>Email: Dc@Hurricaneaerospace.com</t>
  </si>
  <si>
    <t>Telephone: 19543459330</t>
  </si>
  <si>
    <t>Message: PLEASE QUOTE BEST PRICE &amp; DELIVERY BID DUE 09/29 Thank you.</t>
  </si>
  <si>
    <t>Date: 10/4/2023</t>
  </si>
  <si>
    <t>Name: Allan Stenroos</t>
  </si>
  <si>
    <t>Email: allan.stenroos@gmr.net</t>
  </si>
  <si>
    <t>Message: As part of the FAA’s evaluation process for MEL relief they are now requiring operators work with the Flight Standards Office to for MEL relief for items installed via an STC. We currently utilize STC SR00828DE</t>
  </si>
  <si>
    <t>Name: Chris Vinciguerro</t>
  </si>
  <si>
    <t>Email: cvinciguerro@sureflight.com</t>
  </si>
  <si>
    <t>Message: I have a customer in house that has purchased your wing tip and tail light kit. The kit came with partial wiring diagrams. Where can I get the full set of wiring diagrams. This is for STC SA01988WI.</t>
  </si>
  <si>
    <t>STC: SA01988WI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</si>
</sst>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3" x14ac:knownFonts="1">
    <font>
      <sz val="11"/>
      <color theme="1"/>
      <name val="Calibri"/>
      <family val="2"/>
      <scheme val="minor"/>
    </font>
    <font>
      <b/>
      <sz val="11"/>
      <color theme="1"/>
      <name val="Calibri"/>
      <family val="2"/>
      <scheme val="minor"/>
    </font>
    <font>
      <u/>
      <sz val="11"/>
      <color theme="10"/>
      <name val="Calibri"/>
      <family val="2"/>
      <scheme val="minor"/>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20">
    <xf numFmtId="0" fontId="0" fillId="0" borderId="0" xfId="0"/>
    <xf numFmtId="0" fontId="0" fillId="0" borderId="0" xfId="0" applyAlignment="1">
      <alignment vertical="top"/>
    </xf>
    <xf numFmtId="164" fontId="0" fillId="0" borderId="0" xfId="0" applyNumberFormat="1" applyAlignment="1">
      <alignment horizontal="center" vertical="top"/>
    </xf>
    <xf numFmtId="0" fontId="0" fillId="0" borderId="0" xfId="0" applyAlignment="1">
      <alignment vertical="top" wrapText="1"/>
    </xf>
    <xf numFmtId="0" fontId="0" fillId="0" borderId="0" xfId="0" applyAlignment="1">
      <alignment horizontal="center" vertical="top"/>
    </xf>
    <xf numFmtId="0" fontId="0" fillId="2" borderId="0" xfId="0" applyFill="1" applyAlignment="1">
      <alignment vertical="top"/>
    </xf>
    <xf numFmtId="164" fontId="0" fillId="2" borderId="0" xfId="0" applyNumberFormat="1" applyFill="1" applyAlignment="1">
      <alignment horizontal="center" vertical="top"/>
    </xf>
    <xf numFmtId="0" fontId="0" fillId="2" borderId="0" xfId="0" applyFill="1" applyAlignment="1">
      <alignment vertical="top" wrapText="1"/>
    </xf>
    <xf numFmtId="164" fontId="1" fillId="0" borderId="0" xfId="0" applyNumberFormat="1" applyFont="1" applyAlignment="1">
      <alignment horizontal="center" vertical="top"/>
    </xf>
    <xf numFmtId="0" fontId="1" fillId="0" borderId="0" xfId="0" applyFont="1" applyAlignment="1">
      <alignment horizontal="center" vertical="top"/>
    </xf>
    <xf numFmtId="0" fontId="1" fillId="0" borderId="0" xfId="0" applyFont="1" applyAlignment="1">
      <alignment horizontal="center" vertical="top" wrapText="1"/>
    </xf>
    <xf numFmtId="0" fontId="0" fillId="2" borderId="0" xfId="0" applyFill="1" applyAlignment="1">
      <alignment horizontal="center" vertical="top"/>
    </xf>
    <xf numFmtId="0" fontId="0" fillId="0" borderId="0" xfId="0" applyAlignment="1">
      <alignment vertical="center" wrapText="1"/>
    </xf>
    <xf numFmtId="0" fontId="2" fillId="0" borderId="0" xfId="1" applyAlignment="1">
      <alignment vertical="center" wrapText="1"/>
    </xf>
    <xf numFmtId="0" fontId="1" fillId="0" borderId="0" xfId="0" applyFont="1" applyAlignment="1">
      <alignment horizontal="center" vertical="center"/>
    </xf>
    <xf numFmtId="14" fontId="0" fillId="2" borderId="0" xfId="0" applyNumberFormat="1" applyFill="1" applyAlignment="1">
      <alignment vertical="top"/>
    </xf>
    <xf numFmtId="0" fontId="2" fillId="0" borderId="0" xfId="1"/>
    <xf numFmtId="0" fontId="0" fillId="0" borderId="0" xfId="0" applyAlignment="1">
      <alignment horizontal="left" vertical="top"/>
    </xf>
    <xf numFmtId="164" fontId="0" fillId="2" borderId="0" xfId="0" applyNumberFormat="1" applyFill="1" applyAlignment="1">
      <alignment horizontal="left" vertical="top"/>
    </xf>
    <xf numFmtId="0" fontId="1" fillId="0" borderId="0" xfId="0" applyFont="1" applyAlignment="1">
      <alignment horizontal="left" vertical="top"/>
    </xf>
  </cellXfs>
  <cellStyles count="2">
    <cellStyle name="Hyperlink" xfId="1" builtinId="8"/>
    <cellStyle name="Normal" xfId="0" builtinId="0"/>
  </cellStyles>
  <dxfs count="9">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17/10/relationships/person" Target="persons/person3.xml"/><Relationship Id="rId3" Type="http://schemas.openxmlformats.org/officeDocument/2006/relationships/theme" Target="theme/theme1.xml"/><Relationship Id="rId7" Type="http://schemas.openxmlformats.org/officeDocument/2006/relationships/calcChain" Target="calcChain.xml"/><Relationship Id="rId12" Type="http://schemas.microsoft.com/office/2017/10/relationships/person" Target="persons/pers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10/relationships/person" Target="persons/person1.xml"/><Relationship Id="rId5" Type="http://schemas.openxmlformats.org/officeDocument/2006/relationships/sharedStrings" Target="sharedStrings.xml"/><Relationship Id="rId10" Type="http://schemas.microsoft.com/office/2017/10/relationships/person" Target="persons/person0.xml"/><Relationship Id="rId4" Type="http://schemas.openxmlformats.org/officeDocument/2006/relationships/styles" Target="styles.xml"/><Relationship Id="rId14" Type="http://schemas.microsoft.com/office/2017/10/relationships/person" Target="persons/person.xml"/><Relationship Id="rId9" Type="http://schemas.microsoft.com/office/2017/10/relationships/person" Target="persons/person4.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4BC179-13AD-41FF-B96E-6F1B6C9E40A4}" name="Table1" displayName="Table1" ref="A1:G44" totalsRowShown="0" headerRowDxfId="8" dataDxfId="7">
  <autoFilter xmlns:x14="http://schemas.microsoft.com/office/spreadsheetml/2009/9/main" ref="A1:G44" xr:uid="{844BC179-13AD-41FF-B96E-6F1B6C9E40A4}">
    <filterColumn colId="1">
      <filters>
        <mc:AlternateContent xmlns:mc="http://schemas.openxmlformats.org/markup-compatibility/2006">
          <mc:Choice Requires="x14">
            <x14:filter val="Replacement of Honeywell (formerly Sperry) ED-800 cathode ray tube (CRT) display, part number (p/n) 7003110-901/-902, with Esterline CMC Electronics CMA-6800 multi-purpose liquid crystal display (LCD), p/n 100-604045-001/-002, respectively"/>
            <x14:filter val="Replacement of Honeywell (formerly Sperry) ED-800 cathode ray tube (CRT) display, part number 7003110-90 I or 7003110-902, with Esterline CMC Electronics CMA-6800 multi-purpose liquid crystal display (LCD), in accordance with Master Drawing List, E-DI-15-0002, Rev. A, dated March 11, 2016, or later FAA approved revision."/>
          </mc:Choice>
          <mc:Fallback>
            <filter val="Replacement of Honeywell (formerly Sperry) ED-800 cathode ray tube (CRT) display, part number (p/n) 7003110-901/-902, with Esterline CMC Electronics CMA-6800 multi-purpose liquid crystal display (LCD), p/n 100-604045-001/-002, respectively"/>
          </mc:Fallback>
        </mc:AlternateContent>
      </filters>
    </filterColumn>
  </autoFilter>
  <tableColumns count="7">
    <tableColumn id="1" xr3:uid="{4F4E6B92-897E-4672-8367-AF7FA7A226B3}" name="STC" dataDxfId="6"/>
    <tableColumn id="2" xr3:uid="{58E18EBB-C3B8-4C45-ADDD-0FF3F929B8CA}" name="Title" dataDxfId="5"/>
    <tableColumn id="3" xr3:uid="{9DD0B623-5D4B-4139-AE34-60CE0FCA7625}" name="Available from" dataDxfId="4" dataCellStyle="Hyperlink"/>
    <tableColumn id="4" xr3:uid="{6607468A-F7BE-4297-BEC2-AB647E2A7A9E}" name="Notes" dataDxfId="3"/>
    <tableColumn id="5" xr3:uid="{96D94154-16D2-45F6-B4D8-D1631B1AA346}" name="STC Documentation" dataDxfId="2" dataCellStyle="Hyperlink"/>
    <tableColumn id="6" xr3:uid="{3EF78C24-C009-4869-ABF4-42BEB13C239C}" name="AML Documentation" dataDxfId="1"/>
    <tableColumn id="7" xr3:uid="{FC2879C1-2D10-45BC-9B1C-5E94E080FFE3}" name="POC"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fahrenkrog@elliottaviation.com"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seaerospace.com/" TargetMode="External"/><Relationship Id="rId21" Type="http://schemas.openxmlformats.org/officeDocument/2006/relationships/hyperlink" Target="https://peregrine.aero/download/12009/?tmstv=1683207569" TargetMode="External"/><Relationship Id="rId42" Type="http://schemas.openxmlformats.org/officeDocument/2006/relationships/hyperlink" Target="https://peregrine.aero/download/12090/?tmstv=1683207569" TargetMode="External"/><Relationship Id="rId47" Type="http://schemas.openxmlformats.org/officeDocument/2006/relationships/hyperlink" Target="https://peregrine.aero/download/12096/?tmstv=1683207569" TargetMode="External"/><Relationship Id="rId63" Type="http://schemas.openxmlformats.org/officeDocument/2006/relationships/hyperlink" Target="https://peregrine.aero/download/12098/?tmstv=1683207569" TargetMode="External"/><Relationship Id="rId68" Type="http://schemas.openxmlformats.org/officeDocument/2006/relationships/hyperlink" Target="https://www.truebluepowerusa.com/products/aviation/advanced-lithium-ion-batteries/tb40/" TargetMode="External"/><Relationship Id="rId84" Type="http://schemas.openxmlformats.org/officeDocument/2006/relationships/hyperlink" Target="https://www.daher.com/" TargetMode="External"/><Relationship Id="rId89" Type="http://schemas.openxmlformats.org/officeDocument/2006/relationships/hyperlink" Target="https://peregrine.aero/download/12140/?tmstv=1683207569" TargetMode="External"/><Relationship Id="rId16" Type="http://schemas.openxmlformats.org/officeDocument/2006/relationships/hyperlink" Target="https://peregrine.aero/download/12115/?tmstv=1683207569" TargetMode="External"/><Relationship Id="rId11" Type="http://schemas.openxmlformats.org/officeDocument/2006/relationships/hyperlink" Target="https://peregrine.aero/home/contact-us/" TargetMode="External"/><Relationship Id="rId32" Type="http://schemas.openxmlformats.org/officeDocument/2006/relationships/hyperlink" Target="https://peregrine.aero/download/12075/?tmstv=1683207569" TargetMode="External"/><Relationship Id="rId37" Type="http://schemas.openxmlformats.org/officeDocument/2006/relationships/hyperlink" Target="https://dacint.com/" TargetMode="External"/><Relationship Id="rId53" Type="http://schemas.openxmlformats.org/officeDocument/2006/relationships/hyperlink" Target="https://peregrine.aero/download/12018/?tmstv=1683207569" TargetMode="External"/><Relationship Id="rId58" Type="http://schemas.openxmlformats.org/officeDocument/2006/relationships/hyperlink" Target="https://peregrine.aero/download/12020/?tmstv=1683207569" TargetMode="External"/><Relationship Id="rId74" Type="http://schemas.openxmlformats.org/officeDocument/2006/relationships/hyperlink" Target="https://peregrine.aero/download/12121/?tmstv=1683207569" TargetMode="External"/><Relationship Id="rId79" Type="http://schemas.openxmlformats.org/officeDocument/2006/relationships/hyperlink" Target="https://www.mcico.com/" TargetMode="External"/><Relationship Id="rId5" Type="http://schemas.openxmlformats.org/officeDocument/2006/relationships/hyperlink" Target="https://peregrine.aero/download/12109/?tmstv=1683207569" TargetMode="External"/><Relationship Id="rId90" Type="http://schemas.openxmlformats.org/officeDocument/2006/relationships/hyperlink" Target="https://www.mcico.com/" TargetMode="External"/><Relationship Id="rId95" Type="http://schemas.openxmlformats.org/officeDocument/2006/relationships/hyperlink" Target="https://wichitaaerospace.com/" TargetMode="External"/><Relationship Id="rId22" Type="http://schemas.openxmlformats.org/officeDocument/2006/relationships/hyperlink" Target="https://peregrine.aero/download/12011/?tmstv=1683207569" TargetMode="External"/><Relationship Id="rId27" Type="http://schemas.openxmlformats.org/officeDocument/2006/relationships/hyperlink" Target="https://peregrine.aero/download/12069/?tmstv=1683207569" TargetMode="External"/><Relationship Id="rId43" Type="http://schemas.openxmlformats.org/officeDocument/2006/relationships/hyperlink" Target="https://www.gulfstream.com/" TargetMode="External"/><Relationship Id="rId48" Type="http://schemas.openxmlformats.org/officeDocument/2006/relationships/hyperlink" Target="https://peregrine.aero/home/contact-us/" TargetMode="External"/><Relationship Id="rId64" Type="http://schemas.openxmlformats.org/officeDocument/2006/relationships/hyperlink" Target="https://peregrine.aero/download/12100/?tmstv=1683207569" TargetMode="External"/><Relationship Id="rId69" Type="http://schemas.openxmlformats.org/officeDocument/2006/relationships/hyperlink" Target="https://peregrine.aero/download/12298/?tmstv=1683207569" TargetMode="External"/><Relationship Id="rId80" Type="http://schemas.openxmlformats.org/officeDocument/2006/relationships/hyperlink" Target="https://peregrine.aero/download/12129/?tmstv=1683207569" TargetMode="External"/><Relationship Id="rId85" Type="http://schemas.openxmlformats.org/officeDocument/2006/relationships/hyperlink" Target="https://peregrine.aero/download/12135/?tmstv=1683207569" TargetMode="External"/><Relationship Id="rId12" Type="http://schemas.openxmlformats.org/officeDocument/2006/relationships/hyperlink" Target="https://peregrine.aero/download/12034/?tmstv=1683207569" TargetMode="External"/><Relationship Id="rId17" Type="http://schemas.openxmlformats.org/officeDocument/2006/relationships/hyperlink" Target="https://www.freeflightsystems.com/" TargetMode="External"/><Relationship Id="rId25" Type="http://schemas.openxmlformats.org/officeDocument/2006/relationships/hyperlink" Target="https://peregrine.aero/download/12064/?tmstv=1683207569" TargetMode="External"/><Relationship Id="rId33" Type="http://schemas.openxmlformats.org/officeDocument/2006/relationships/hyperlink" Target="https://peregrine.aero/download/12077/?tmstv=1683207569" TargetMode="External"/><Relationship Id="rId38" Type="http://schemas.openxmlformats.org/officeDocument/2006/relationships/hyperlink" Target="https://peregrine.aero/download/12086/?tmstv=1683207569" TargetMode="External"/><Relationship Id="rId46" Type="http://schemas.openxmlformats.org/officeDocument/2006/relationships/hyperlink" Target="https://peregrine.aero/download/12094/?tmstv=1683207569" TargetMode="External"/><Relationship Id="rId59" Type="http://schemas.openxmlformats.org/officeDocument/2006/relationships/hyperlink" Target="https://peregrine.aero/home/contact-us/" TargetMode="External"/><Relationship Id="rId67" Type="http://schemas.openxmlformats.org/officeDocument/2006/relationships/hyperlink" Target="https://peregrine.aero/download/12222/?tmstv=1683207569" TargetMode="External"/><Relationship Id="rId20" Type="http://schemas.openxmlformats.org/officeDocument/2006/relationships/hyperlink" Target="https://peregrine.aero/home/contact-us/" TargetMode="External"/><Relationship Id="rId41" Type="http://schemas.openxmlformats.org/officeDocument/2006/relationships/hyperlink" Target="https://www.worldwide-aircraft.com/" TargetMode="External"/><Relationship Id="rId54" Type="http://schemas.openxmlformats.org/officeDocument/2006/relationships/hyperlink" Target="https://www.socaljets.aero/contact" TargetMode="External"/><Relationship Id="rId62" Type="http://schemas.openxmlformats.org/officeDocument/2006/relationships/hyperlink" Target="https://dacint.com/" TargetMode="External"/><Relationship Id="rId70" Type="http://schemas.openxmlformats.org/officeDocument/2006/relationships/hyperlink" Target="https://www.seaerospace.com/" TargetMode="External"/><Relationship Id="rId75" Type="http://schemas.openxmlformats.org/officeDocument/2006/relationships/hyperlink" Target="https://peregrine.aero/download/12123/?tmstv=1683207569" TargetMode="External"/><Relationship Id="rId83" Type="http://schemas.openxmlformats.org/officeDocument/2006/relationships/hyperlink" Target="https://peregrine.aero/download/12133/?tmstv=1683207569" TargetMode="External"/><Relationship Id="rId88" Type="http://schemas.openxmlformats.org/officeDocument/2006/relationships/hyperlink" Target="https://www.westair.com/" TargetMode="External"/><Relationship Id="rId91" Type="http://schemas.openxmlformats.org/officeDocument/2006/relationships/hyperlink" Target="https://peregrine.aero/download/12142/?tmstv=1683207569" TargetMode="External"/><Relationship Id="rId96" Type="http://schemas.openxmlformats.org/officeDocument/2006/relationships/hyperlink" Target="https://peregrine.aero/download/11958/?tmstv=1683207569" TargetMode="External"/><Relationship Id="rId1" Type="http://schemas.openxmlformats.org/officeDocument/2006/relationships/hyperlink" Target="https://www.trig-avionics.com/" TargetMode="External"/><Relationship Id="rId6" Type="http://schemas.openxmlformats.org/officeDocument/2006/relationships/hyperlink" Target="https://peregrine.aero/home/contact-us/" TargetMode="External"/><Relationship Id="rId15" Type="http://schemas.openxmlformats.org/officeDocument/2006/relationships/hyperlink" Target="https://peregrine.aero/download/12113/?tmstv=1683207569" TargetMode="External"/><Relationship Id="rId23" Type="http://schemas.openxmlformats.org/officeDocument/2006/relationships/hyperlink" Target="https://dacint.com/" TargetMode="External"/><Relationship Id="rId28" Type="http://schemas.openxmlformats.org/officeDocument/2006/relationships/hyperlink" Target="https://peregrine.aero/download/12071/?tmstv=1683207569" TargetMode="External"/><Relationship Id="rId36" Type="http://schemas.openxmlformats.org/officeDocument/2006/relationships/hyperlink" Target="https://peregrine.aero/download/12084/?tmstv=1683207569" TargetMode="External"/><Relationship Id="rId49" Type="http://schemas.openxmlformats.org/officeDocument/2006/relationships/hyperlink" Target="https://talonairjets.com/tams/" TargetMode="External"/><Relationship Id="rId57" Type="http://schemas.openxmlformats.org/officeDocument/2006/relationships/hyperlink" Target="https://peregrine.aero/home/contact-us/" TargetMode="External"/><Relationship Id="rId10" Type="http://schemas.openxmlformats.org/officeDocument/2006/relationships/hyperlink" Target="https://peregrine.aero/download/12111/?tmstv=1683207569" TargetMode="External"/><Relationship Id="rId31" Type="http://schemas.openxmlformats.org/officeDocument/2006/relationships/hyperlink" Target="https://www.mcico.com/" TargetMode="External"/><Relationship Id="rId44" Type="http://schemas.openxmlformats.org/officeDocument/2006/relationships/hyperlink" Target="https://peregrine.aero/download/12092/?tmstv=1683207569" TargetMode="External"/><Relationship Id="rId52" Type="http://schemas.openxmlformats.org/officeDocument/2006/relationships/hyperlink" Target="https://peregrine.aero/download/12016/?tmstv=1683207569" TargetMode="External"/><Relationship Id="rId60" Type="http://schemas.openxmlformats.org/officeDocument/2006/relationships/hyperlink" Target="https://peregrine.aero/download/12022/?tmstv=1683207569" TargetMode="External"/><Relationship Id="rId65" Type="http://schemas.openxmlformats.org/officeDocument/2006/relationships/hyperlink" Target="https://www.seaerospace.com/" TargetMode="External"/><Relationship Id="rId73" Type="http://schemas.openxmlformats.org/officeDocument/2006/relationships/hyperlink" Target="https://www.trig-avionics.com/" TargetMode="External"/><Relationship Id="rId78" Type="http://schemas.openxmlformats.org/officeDocument/2006/relationships/hyperlink" Target="https://peregrine.aero/download/12661/?tmstv=1683207569" TargetMode="External"/><Relationship Id="rId81" Type="http://schemas.openxmlformats.org/officeDocument/2006/relationships/hyperlink" Target="https://www.bendixking.com/" TargetMode="External"/><Relationship Id="rId86" Type="http://schemas.openxmlformats.org/officeDocument/2006/relationships/hyperlink" Target="https://finnoff.com/" TargetMode="External"/><Relationship Id="rId94" Type="http://schemas.openxmlformats.org/officeDocument/2006/relationships/hyperlink" Target="https://peregrine.aero/download/12146/?tmstv=1683207569" TargetMode="External"/><Relationship Id="rId99" Type="http://schemas.openxmlformats.org/officeDocument/2006/relationships/hyperlink" Target="https://peregrine.aero/download/12150/?tmstv=1683207569" TargetMode="External"/><Relationship Id="rId101" Type="http://schemas.openxmlformats.org/officeDocument/2006/relationships/table" Target="../tables/table1.xml"/><Relationship Id="rId4" Type="http://schemas.openxmlformats.org/officeDocument/2006/relationships/hyperlink" Target="https://peregrine.aero/download/12107/?tmstv=1683207569" TargetMode="External"/><Relationship Id="rId9" Type="http://schemas.openxmlformats.org/officeDocument/2006/relationships/hyperlink" Target="https://dacint.com/" TargetMode="External"/><Relationship Id="rId13" Type="http://schemas.openxmlformats.org/officeDocument/2006/relationships/hyperlink" Target="https://peregrine.aero/download/12036/?tmstv=1683207569" TargetMode="External"/><Relationship Id="rId18" Type="http://schemas.openxmlformats.org/officeDocument/2006/relationships/hyperlink" Target="https://peregrine.aero/download/12117/?tmstv=1683207569" TargetMode="External"/><Relationship Id="rId39" Type="http://schemas.openxmlformats.org/officeDocument/2006/relationships/hyperlink" Target="https://www.bendixking.com/" TargetMode="External"/><Relationship Id="rId34" Type="http://schemas.openxmlformats.org/officeDocument/2006/relationships/hyperlink" Target="https://www.becker-avionics.com/" TargetMode="External"/><Relationship Id="rId50" Type="http://schemas.openxmlformats.org/officeDocument/2006/relationships/hyperlink" Target="https://peregrine.aero/download/12013/?tmstv=1683207569" TargetMode="External"/><Relationship Id="rId55" Type="http://schemas.openxmlformats.org/officeDocument/2006/relationships/hyperlink" Target="https://peregrine.aero/download/12026/?tmstv=1683207569" TargetMode="External"/><Relationship Id="rId76" Type="http://schemas.openxmlformats.org/officeDocument/2006/relationships/hyperlink" Target="https://www.trig-avionics.com/" TargetMode="External"/><Relationship Id="rId97" Type="http://schemas.openxmlformats.org/officeDocument/2006/relationships/hyperlink" Target="https://www.bendixking.com/" TargetMode="External"/><Relationship Id="rId7" Type="http://schemas.openxmlformats.org/officeDocument/2006/relationships/hyperlink" Target="https://peregrine.aero/download/12030/?tmstv=1683207569" TargetMode="External"/><Relationship Id="rId71" Type="http://schemas.openxmlformats.org/officeDocument/2006/relationships/hyperlink" Target="https://peregrine.aero/download/12220/?tmstv=1683207569" TargetMode="External"/><Relationship Id="rId92" Type="http://schemas.openxmlformats.org/officeDocument/2006/relationships/hyperlink" Target="https://www.trig-avionics.com/" TargetMode="External"/><Relationship Id="rId2" Type="http://schemas.openxmlformats.org/officeDocument/2006/relationships/hyperlink" Target="https://peregrine.aero/download/12105/?tmstv=1683207569" TargetMode="External"/><Relationship Id="rId29" Type="http://schemas.openxmlformats.org/officeDocument/2006/relationships/hyperlink" Target="https://businessaircraft.bombardier.com/en/support/support-network" TargetMode="External"/><Relationship Id="rId24" Type="http://schemas.openxmlformats.org/officeDocument/2006/relationships/hyperlink" Target="https://peregrine.aero/download/12060/?tmstv=1683207569" TargetMode="External"/><Relationship Id="rId40" Type="http://schemas.openxmlformats.org/officeDocument/2006/relationships/hyperlink" Target="https://peregrine.aero/download/12088/?tmstv=1683207569" TargetMode="External"/><Relationship Id="rId45" Type="http://schemas.openxmlformats.org/officeDocument/2006/relationships/hyperlink" Target="https://dacint.com/" TargetMode="External"/><Relationship Id="rId66" Type="http://schemas.openxmlformats.org/officeDocument/2006/relationships/hyperlink" Target="https://peregrine.aero/download/12218/?tmstv=1683207569" TargetMode="External"/><Relationship Id="rId87" Type="http://schemas.openxmlformats.org/officeDocument/2006/relationships/hyperlink" Target="https://peregrine.aero/download/12138/?tmstv=1683207569" TargetMode="External"/><Relationship Id="rId61" Type="http://schemas.openxmlformats.org/officeDocument/2006/relationships/hyperlink" Target="https://peregrine.aero/download/12024/?tmstv=1683207569" TargetMode="External"/><Relationship Id="rId82" Type="http://schemas.openxmlformats.org/officeDocument/2006/relationships/hyperlink" Target="https://peregrine.aero/download/12131/?tmstv=1683207569" TargetMode="External"/><Relationship Id="rId19" Type="http://schemas.openxmlformats.org/officeDocument/2006/relationships/hyperlink" Target="https://peregrine.aero/download/12119/?tmstv=1683207569" TargetMode="External"/><Relationship Id="rId14" Type="http://schemas.openxmlformats.org/officeDocument/2006/relationships/hyperlink" Target="https://www.seaerospace.com/" TargetMode="External"/><Relationship Id="rId30" Type="http://schemas.openxmlformats.org/officeDocument/2006/relationships/hyperlink" Target="https://peregrine.aero/download/12073/?tmstv=1683207569" TargetMode="External"/><Relationship Id="rId35" Type="http://schemas.openxmlformats.org/officeDocument/2006/relationships/hyperlink" Target="https://peregrine.aero/download/12082/?tmstv=1683207569" TargetMode="External"/><Relationship Id="rId56" Type="http://schemas.openxmlformats.org/officeDocument/2006/relationships/hyperlink" Target="https://peregrine.aero/download/12028/?tmstv=1683207569" TargetMode="External"/><Relationship Id="rId77" Type="http://schemas.openxmlformats.org/officeDocument/2006/relationships/hyperlink" Target="https://peregrine.aero/download/12125/?tmstv=1683207569" TargetMode="External"/><Relationship Id="rId100" Type="http://schemas.openxmlformats.org/officeDocument/2006/relationships/printerSettings" Target="../printerSettings/printerSettings2.bin"/><Relationship Id="rId8" Type="http://schemas.openxmlformats.org/officeDocument/2006/relationships/hyperlink" Target="https://peregrine.aero/download/12032/?tmstv=1683207569" TargetMode="External"/><Relationship Id="rId51" Type="http://schemas.openxmlformats.org/officeDocument/2006/relationships/hyperlink" Target="https://peregrine.aero/home/contact-us/" TargetMode="External"/><Relationship Id="rId72" Type="http://schemas.openxmlformats.org/officeDocument/2006/relationships/hyperlink" Target="https://peregrine.aero/download/12251/?tmstv=1683207569" TargetMode="External"/><Relationship Id="rId93" Type="http://schemas.openxmlformats.org/officeDocument/2006/relationships/hyperlink" Target="https://peregrine.aero/download/12144/?tmstv=1683207569" TargetMode="External"/><Relationship Id="rId98" Type="http://schemas.openxmlformats.org/officeDocument/2006/relationships/hyperlink" Target="https://peregrine.aero/download/12148/?tmstv=1683207569" TargetMode="External"/><Relationship Id="rId3" Type="http://schemas.openxmlformats.org/officeDocument/2006/relationships/hyperlink" Target="https://www.bendix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190B7-BFAA-4A74-BC7C-38FDD1D87B89}">
  <sheetPr codeName="Sheet1" filterMode="1"/>
  <dimension ref="A1:K567"/>
  <sheetViews>
    <sheetView tabSelected="1" workbookViewId="0">
      <pane ySplit="1" topLeftCell="A497" activePane="bottomLeft" state="frozen"/>
      <selection pane="bottomLeft" activeCell="C1" sqref="C1:I1"/>
    </sheetView>
  </sheetViews>
  <sheetFormatPr defaultRowHeight="15" x14ac:dyDescent="0.25"/>
  <cols>
    <col min="1" max="1" width="42.42578125" style="1" customWidth="1"/>
    <col min="2" max="2" width="9.140625" style="1"/>
    <col min="3" max="3" width="11" style="2" customWidth="1"/>
    <col min="4" max="4" width="18.85546875" style="1" bestFit="1" customWidth="1"/>
    <col min="5" max="5" width="32" style="1" bestFit="1" customWidth="1"/>
    <col min="6" max="6" width="22" style="4" bestFit="1" customWidth="1"/>
    <col min="7" max="7" width="27.85546875" style="3" customWidth="1"/>
    <col min="8" max="8" width="23.28515625" style="4" customWidth="1"/>
    <col min="9" max="9" width="18.28515625" style="1" bestFit="1" customWidth="1"/>
    <col min="10" max="10" width="16.140625" style="4" customWidth="1"/>
    <col min="11" max="11" width="38.5703125" style="17" bestFit="1" customWidth="1"/>
    <col min="12" max="16384" width="9.140625" style="1"/>
  </cols>
  <sheetData>
    <row r="1" spans="1:11" x14ac:dyDescent="0.25">
      <c r="C1" s="8" t="s">
        <v>5</v>
      </c>
      <c r="D1" s="9" t="s">
        <v>6</v>
      </c>
      <c r="E1" s="9" t="s">
        <v>7</v>
      </c>
      <c r="F1" s="9" t="s">
        <v>10</v>
      </c>
      <c r="G1" s="10" t="s">
        <v>15</v>
      </c>
      <c r="H1" s="9" t="s">
        <v>8</v>
      </c>
      <c r="I1" s="9" t="s">
        <v>9</v>
      </c>
      <c r="J1" s="9" t="s">
        <v>278</v>
      </c>
      <c r="K1" s="19" t="s">
        <v>389</v>
      </c>
    </row>
    <row r="2" spans="1:11" x14ac:dyDescent="0.25">
      <c r="A2" s="5" t="s">
        <v>3</v>
      </c>
      <c r="B2" s="5"/>
      <c r="C2" s="6" cm="1">
        <f t="array" aca="1" ref="C2" ca="1">VALUE(SUBSTITUTE(INDIRECT("R"&amp;COLUMN(A2)+ROW()-1&amp;"C1",FALSE),C$1&amp;": ",""))</f>
        <v>44959</v>
      </c>
      <c r="D2" s="5" t="str" cm="1">
        <f t="array" aca="1" ref="D2" ca="1">SUBSTITUTE(INDIRECT("R"&amp;COLUMN(B2)+ROW()-1&amp;"C1",FALSE),D$1&amp;": ","")</f>
        <v>Courtney Rosenfeld</v>
      </c>
      <c r="E2" s="5" t="str" cm="1">
        <f t="array" aca="1" ref="E2" ca="1">SUBSTITUTE(INDIRECT("R"&amp;COLUMN(C2)+ROW()-1&amp;"C1",FALSE),E$1&amp;": ","")</f>
        <v>courtneyrosenfeld@gigspark.biz</v>
      </c>
      <c r="F2" s="11" t="str" cm="1">
        <f t="array" aca="1" ref="F2" ca="1">SUBSTITUTE(INDIRECT("R"&amp;COLUMN(D2)+ROW()-1&amp;"C1",FALSE),F$1&amp;": ","")</f>
        <v>3217103400</v>
      </c>
      <c r="G2" s="7" t="str" cm="1">
        <f t="array" aca="1" ref="G2" ca="1">SUBSTITUTE(INDIRECT("R"&amp;COLUMN(E2)+ROW()-1&amp;"C1",FALSE),G$1&amp;": ","")</f>
        <v/>
      </c>
      <c r="H2" s="11" t="str" cm="1">
        <f t="array" aca="1" ref="H2" ca="1">TRIM(SUBSTITUTE(INDIRECT("R"&amp;COLUMN(F2)+ROW()-1&amp;"C1",FALSE),H$1&amp;": ",""))</f>
        <v/>
      </c>
      <c r="I2" s="5" t="str" cm="1">
        <f t="array" aca="1" ref="I2" ca="1">SUBSTITUTE(INDIRECT("R"&amp;COLUMN(G2)+ROW()-1&amp;"C1",FALSE),I$1&amp;": ","")</f>
        <v>Junk</v>
      </c>
      <c r="J2" s="6" cm="1">
        <f t="array" aca="1" ref="J2" ca="1">VALUE(SUBSTITUTE(INDIRECT("R"&amp;COLUMN(H2)+ROW()-1&amp;"C1",FALSE),J$1&amp;": ",""))</f>
        <v>44960</v>
      </c>
      <c r="K2" s="18" t="e">
        <f ca="1">INDEX(Table1[#All],MATCH(H2,Table1[[#All],[STC]],0),3)&amp;": "&amp;INDEX(Table1[#All],MATCH(H2,Table1[[#All],[STC]],0),7)</f>
        <v>#N/A</v>
      </c>
    </row>
    <row r="3" spans="1:11" hidden="1" x14ac:dyDescent="0.25">
      <c r="A3" s="1" t="s">
        <v>0</v>
      </c>
      <c r="F3" s="1"/>
      <c r="G3" s="1"/>
      <c r="H3" s="1"/>
      <c r="K3" s="1"/>
    </row>
    <row r="4" spans="1:11" hidden="1" x14ac:dyDescent="0.25">
      <c r="A4" s="1" t="s">
        <v>1</v>
      </c>
      <c r="F4" s="1"/>
      <c r="G4" s="1"/>
      <c r="H4" s="1"/>
      <c r="K4" s="1"/>
    </row>
    <row r="5" spans="1:11" hidden="1" x14ac:dyDescent="0.25">
      <c r="A5" s="1" t="s">
        <v>2</v>
      </c>
      <c r="F5" s="1"/>
      <c r="G5" s="1"/>
      <c r="H5" s="1"/>
      <c r="K5" s="1"/>
    </row>
    <row r="6" spans="1:11" hidden="1" x14ac:dyDescent="0.25">
      <c r="A6" s="1" t="s">
        <v>16</v>
      </c>
      <c r="F6" s="1"/>
      <c r="G6" s="1"/>
      <c r="H6" s="1"/>
      <c r="K6" s="1"/>
    </row>
    <row r="7" spans="1:11" hidden="1" x14ac:dyDescent="0.25">
      <c r="A7" s="1" t="s">
        <v>17</v>
      </c>
      <c r="F7" s="1"/>
      <c r="G7" s="1"/>
      <c r="H7" s="1"/>
      <c r="K7" s="1"/>
    </row>
    <row r="8" spans="1:11" hidden="1" x14ac:dyDescent="0.25">
      <c r="A8" s="1" t="s">
        <v>4</v>
      </c>
      <c r="F8" s="1"/>
      <c r="G8" s="1"/>
      <c r="H8" s="1"/>
      <c r="K8" s="1"/>
    </row>
    <row r="9" spans="1:11" hidden="1" x14ac:dyDescent="0.25">
      <c r="A9" s="1" t="s">
        <v>279</v>
      </c>
      <c r="F9" s="1"/>
      <c r="G9" s="1"/>
      <c r="H9" s="1"/>
      <c r="K9" s="1"/>
    </row>
    <row r="10" spans="1:11" hidden="1" x14ac:dyDescent="0.25">
      <c r="F10" s="1"/>
      <c r="G10" s="1"/>
      <c r="H10" s="1"/>
      <c r="K10" s="1"/>
    </row>
    <row r="11" spans="1:11" ht="30" x14ac:dyDescent="0.25">
      <c r="A11" s="5" t="s">
        <v>3</v>
      </c>
      <c r="B11" s="5"/>
      <c r="C11" s="6" cm="1">
        <f t="array" aca="1" ref="C11" ca="1">VALUE(SUBSTITUTE(INDIRECT("R"&amp;COLUMN(A11)+ROW()-1&amp;"C1",FALSE),C$1&amp;": ",""))</f>
        <v>44959</v>
      </c>
      <c r="D11" s="5" t="str" cm="1">
        <f t="array" aca="1" ref="D11" ca="1">SUBSTITUTE(INDIRECT("R"&amp;COLUMN(B11)+ROW()-1&amp;"C1",FALSE),D$1&amp;": ","")</f>
        <v>MARIO ALENCAR</v>
      </c>
      <c r="E11" s="5" t="str" cm="1">
        <f t="array" aca="1" ref="E11" ca="1">SUBSTITUTE(INDIRECT("R"&amp;COLUMN(C11)+ROW()-1&amp;"C1",FALSE),E$1&amp;": ","")</f>
        <v>mario.alencar@sabaviacao.com.br</v>
      </c>
      <c r="F11" s="11" t="str" cm="1">
        <f t="array" aca="1" ref="F11" ca="1">SUBSTITUTE(INDIRECT("R"&amp;COLUMN(D11)+ROW()-1&amp;"C1",FALSE),F$1&amp;": ","")</f>
        <v>85988393917</v>
      </c>
      <c r="G11" s="7" t="str" cm="1">
        <f t="array" aca="1" ref="G11" ca="1">SUBSTITUTE(INDIRECT("R"&amp;COLUMN(E11)+ROW()-1&amp;"C1",FALSE),G$1&amp;": ","")</f>
        <v>WE WOULD LIKE TO HAVE A QUOTE OF STC ST00835DE .</v>
      </c>
      <c r="H11" s="11" t="str" cm="1">
        <f t="array" aca="1" ref="H11" ca="1">TRIM(SUBSTITUTE(INDIRECT("R"&amp;COLUMN(F11)+ROW()-1&amp;"C1",FALSE),H$1&amp;": ",""))</f>
        <v>ST00835DE</v>
      </c>
      <c r="I11" s="5" t="str" cm="1">
        <f t="array" aca="1" ref="I11" ca="1">SUBSTITUTE(INDIRECT("R"&amp;COLUMN(G11)+ROW()-1&amp;"C1",FALSE),I$1&amp;": ","")</f>
        <v>Luke Gomoll @ SEA</v>
      </c>
      <c r="J11" s="6" cm="1">
        <f t="array" aca="1" ref="J11" ca="1">VALUE(SUBSTITUTE(INDIRECT("R"&amp;COLUMN(H11)+ROW()-1&amp;"C1",FALSE),J$1&amp;": ",""))</f>
        <v>44960</v>
      </c>
      <c r="K11" s="18" t="str">
        <f ca="1">INDEX(Table1[#All],MATCH(H11,Table1[[#All],[STC]],0),3)&amp;": "&amp;INDEX(Table1[#All],MATCH(H11,Table1[[#All],[STC]],0),7)</f>
        <v>Southeast Aerospace: Luke Gomoll @ SEA</v>
      </c>
    </row>
    <row r="12" spans="1:11" hidden="1" x14ac:dyDescent="0.25">
      <c r="A12" s="1" t="s">
        <v>11</v>
      </c>
      <c r="F12" s="1"/>
      <c r="G12" s="1"/>
      <c r="H12" s="1"/>
      <c r="K12" s="1"/>
    </row>
    <row r="13" spans="1:11" hidden="1" x14ac:dyDescent="0.25">
      <c r="A13" s="1" t="s">
        <v>12</v>
      </c>
      <c r="F13" s="1"/>
      <c r="G13" s="1"/>
      <c r="H13" s="1"/>
      <c r="K13" s="1"/>
    </row>
    <row r="14" spans="1:11" hidden="1" x14ac:dyDescent="0.25">
      <c r="A14" s="1" t="s">
        <v>13</v>
      </c>
      <c r="F14" s="1"/>
      <c r="G14" s="1"/>
      <c r="H14" s="1"/>
      <c r="K14" s="1"/>
    </row>
    <row r="15" spans="1:11" hidden="1" x14ac:dyDescent="0.25">
      <c r="A15" s="1" t="s">
        <v>14</v>
      </c>
      <c r="F15" s="1"/>
      <c r="G15" s="1"/>
      <c r="H15" s="1"/>
      <c r="K15" s="1"/>
    </row>
    <row r="16" spans="1:11" hidden="1" x14ac:dyDescent="0.25">
      <c r="A16" s="1" t="s">
        <v>18</v>
      </c>
      <c r="F16" s="1"/>
      <c r="G16" s="1"/>
      <c r="H16" s="1"/>
      <c r="K16" s="1"/>
    </row>
    <row r="17" spans="1:11" hidden="1" x14ac:dyDescent="0.25">
      <c r="A17" s="1" t="s">
        <v>19</v>
      </c>
      <c r="F17" s="1"/>
      <c r="G17" s="1"/>
      <c r="H17" s="1"/>
      <c r="K17" s="1"/>
    </row>
    <row r="18" spans="1:11" hidden="1" x14ac:dyDescent="0.25">
      <c r="A18" s="1" t="s">
        <v>279</v>
      </c>
      <c r="F18" s="1"/>
      <c r="G18" s="1"/>
      <c r="H18" s="1"/>
      <c r="K18" s="1"/>
    </row>
    <row r="19" spans="1:11" hidden="1" x14ac:dyDescent="0.25">
      <c r="F19" s="1"/>
      <c r="G19" s="1"/>
      <c r="H19" s="1"/>
      <c r="K19" s="1"/>
    </row>
    <row r="20" spans="1:11" ht="30" x14ac:dyDescent="0.25">
      <c r="A20" s="5" t="s">
        <v>25</v>
      </c>
      <c r="B20" s="5"/>
      <c r="C20" s="6" cm="1">
        <f t="array" aca="1" ref="C20" ca="1">VALUE(SUBSTITUTE(INDIRECT("R"&amp;COLUMN(A20)+ROW()-1&amp;"C1",FALSE),C$1&amp;": ",""))</f>
        <v>44972</v>
      </c>
      <c r="D20" s="5" t="str" cm="1">
        <f t="array" aca="1" ref="D20" ca="1">SUBSTITUTE(INDIRECT("R"&amp;COLUMN(B20)+ROW()-1&amp;"C1",FALSE),D$1&amp;": ","")</f>
        <v>Thomas JULLIEN</v>
      </c>
      <c r="E20" s="5" t="str" cm="1">
        <f t="array" aca="1" ref="E20" ca="1">SUBSTITUTE(INDIRECT("R"&amp;COLUMN(C20)+ROW()-1&amp;"C1",FALSE),E$1&amp;": ","")</f>
        <v>thomas.jullien@cavok-aero.com</v>
      </c>
      <c r="F20" s="11" t="str" cm="1">
        <f t="array" aca="1" ref="F20" ca="1">SUBSTITUTE(INDIRECT("R"&amp;COLUMN(D20)+ROW()-1&amp;"C1",FALSE),F$1&amp;": ","")</f>
        <v/>
      </c>
      <c r="G20" s="7" t="str" cm="1">
        <f t="array" aca="1" ref="G20" ca="1">SUBSTITUTE(INDIRECT("R"&amp;COLUMN(E20)+ROW()-1&amp;"C1",FALSE),G$1&amp;": ","")</f>
        <v>SAAB 340B S/N : 340B441: question regarding the ELA</v>
      </c>
      <c r="H20" s="11" t="str" cm="1">
        <f t="array" aca="1" ref="H20" ca="1">TRIM(SUBSTITUTE(INDIRECT("R"&amp;COLUMN(F20)+ROW()-1&amp;"C1",FALSE),H$1&amp;": ",""))</f>
        <v/>
      </c>
      <c r="I20" s="5" t="str" cm="1">
        <f t="array" aca="1" ref="I20" ca="1">SUBSTITUTE(INDIRECT("R"&amp;COLUMN(G20)+ROW()-1&amp;"C1",FALSE),I$1&amp;": ","")</f>
        <v>Peregrine</v>
      </c>
      <c r="J20" s="6" cm="1">
        <f t="array" aca="1" ref="J20" ca="1">VALUE(SUBSTITUTE(INDIRECT("R"&amp;COLUMN(H20)+ROW()-1&amp;"C1",FALSE),J$1&amp;": ",""))</f>
        <v>44972</v>
      </c>
      <c r="K20" s="18" t="e">
        <f ca="1">INDEX(Table1[#All],MATCH(H20,Table1[[#All],[STC]],0),3)&amp;": "&amp;INDEX(Table1[#All],MATCH(H20,Table1[[#All],[STC]],0),7)</f>
        <v>#N/A</v>
      </c>
    </row>
    <row r="21" spans="1:11" hidden="1" x14ac:dyDescent="0.25">
      <c r="A21" s="1" t="s">
        <v>20</v>
      </c>
      <c r="F21" s="1"/>
      <c r="G21" s="1"/>
      <c r="H21" s="1"/>
      <c r="K21" s="1"/>
    </row>
    <row r="22" spans="1:11" hidden="1" x14ac:dyDescent="0.25">
      <c r="A22" s="1" t="s">
        <v>21</v>
      </c>
      <c r="F22" s="1"/>
      <c r="G22" s="1"/>
      <c r="H22" s="1"/>
      <c r="K22" s="1"/>
    </row>
    <row r="23" spans="1:11" hidden="1" x14ac:dyDescent="0.25">
      <c r="A23" s="1" t="s">
        <v>390</v>
      </c>
      <c r="F23" s="1"/>
      <c r="G23" s="1"/>
      <c r="H23" s="1"/>
      <c r="K23" s="1"/>
    </row>
    <row r="24" spans="1:11" hidden="1" x14ac:dyDescent="0.25">
      <c r="A24" s="1" t="s">
        <v>23</v>
      </c>
      <c r="F24" s="1"/>
      <c r="G24" s="1"/>
      <c r="H24" s="1"/>
      <c r="K24" s="1"/>
    </row>
    <row r="25" spans="1:11" hidden="1" x14ac:dyDescent="0.25">
      <c r="A25" s="1" t="s">
        <v>17</v>
      </c>
      <c r="F25" s="1"/>
      <c r="G25" s="1"/>
      <c r="H25" s="1"/>
      <c r="K25" s="1"/>
    </row>
    <row r="26" spans="1:11" hidden="1" x14ac:dyDescent="0.25">
      <c r="A26" s="1" t="s">
        <v>24</v>
      </c>
      <c r="F26" s="1"/>
      <c r="G26" s="1"/>
      <c r="H26" s="1"/>
      <c r="K26" s="1"/>
    </row>
    <row r="27" spans="1:11" hidden="1" x14ac:dyDescent="0.25">
      <c r="A27" s="1" t="s">
        <v>280</v>
      </c>
      <c r="F27" s="1"/>
      <c r="G27" s="1"/>
      <c r="H27" s="1"/>
      <c r="K27" s="1"/>
    </row>
    <row r="28" spans="1:11" hidden="1" x14ac:dyDescent="0.25">
      <c r="F28" s="1"/>
      <c r="G28" s="1"/>
      <c r="H28" s="1"/>
      <c r="K28" s="1"/>
    </row>
    <row r="29" spans="1:11" ht="30" x14ac:dyDescent="0.25">
      <c r="A29" s="5" t="s">
        <v>29</v>
      </c>
      <c r="B29" s="5"/>
      <c r="C29" s="6" cm="1">
        <f t="array" aca="1" ref="C29" ca="1">VALUE(SUBSTITUTE(INDIRECT("R"&amp;COLUMN(A29)+ROW()-1&amp;"C1",FALSE),C$1&amp;": ",""))</f>
        <v>44981</v>
      </c>
      <c r="D29" s="5" t="str" cm="1">
        <f t="array" aca="1" ref="D29" ca="1">SUBSTITUTE(INDIRECT("R"&amp;COLUMN(B29)+ROW()-1&amp;"C1",FALSE),D$1&amp;": ","")</f>
        <v>RAFAEL MESA DUEÑAS</v>
      </c>
      <c r="E29" s="5" t="str" cm="1">
        <f t="array" aca="1" ref="E29" ca="1">SUBSTITUTE(INDIRECT("R"&amp;COLUMN(C29)+ROW()-1&amp;"C1",FALSE),E$1&amp;": ","")</f>
        <v>gerenciatecnica@aercaribe.com</v>
      </c>
      <c r="F29" s="11" t="str" cm="1">
        <f t="array" aca="1" ref="F29" ca="1">SUBSTITUTE(INDIRECT("R"&amp;COLUMN(D29)+ROW()-1&amp;"C1",FALSE),F$1&amp;": ","")</f>
        <v>+57 3229491756</v>
      </c>
      <c r="G29" s="7" t="str" cm="1">
        <f t="array" aca="1" ref="G29" ca="1">SUBSTITUTE(INDIRECT("R"&amp;COLUMN(E29)+ROW()-1&amp;"C1",FALSE),G$1&amp;": ","")</f>
        <v>CRT displays BOMBARDIER CL600-2A12.</v>
      </c>
      <c r="H29" s="11" t="str" cm="1">
        <f t="array" aca="1" ref="H29" ca="1">TRIM(SUBSTITUTE(INDIRECT("R"&amp;COLUMN(F29)+ROW()-1&amp;"C1",FALSE),H$1&amp;": ",""))</f>
        <v>ST00813DE?</v>
      </c>
      <c r="I29" s="5" t="str" cm="1">
        <f t="array" aca="1" ref="I29" ca="1">SUBSTITUTE(INDIRECT("R"&amp;COLUMN(G29)+ROW()-1&amp;"C1",FALSE),I$1&amp;": ","")</f>
        <v>DAC</v>
      </c>
      <c r="J29" s="6" cm="1">
        <f t="array" aca="1" ref="J29" ca="1">VALUE(SUBSTITUTE(INDIRECT("R"&amp;COLUMN(H29)+ROW()-1&amp;"C1",FALSE),J$1&amp;": ",""))</f>
        <v>44984</v>
      </c>
      <c r="K29" s="18" t="e">
        <f ca="1">INDEX(Table1[#All],MATCH(H29,Table1[[#All],[STC]],0),3)&amp;": "&amp;INDEX(Table1[#All],MATCH(H29,Table1[[#All],[STC]],0),7)</f>
        <v>#N/A</v>
      </c>
    </row>
    <row r="30" spans="1:11" hidden="1" x14ac:dyDescent="0.25">
      <c r="A30" s="1" t="s">
        <v>26</v>
      </c>
      <c r="F30" s="1"/>
      <c r="G30" s="1"/>
      <c r="H30" s="1"/>
      <c r="K30" s="1"/>
    </row>
    <row r="31" spans="1:11" hidden="1" x14ac:dyDescent="0.25">
      <c r="A31" s="1" t="s">
        <v>27</v>
      </c>
      <c r="F31" s="1"/>
      <c r="G31" s="1"/>
      <c r="H31" s="1"/>
      <c r="K31" s="1"/>
    </row>
    <row r="32" spans="1:11" hidden="1" x14ac:dyDescent="0.25">
      <c r="A32" s="1" t="s">
        <v>28</v>
      </c>
      <c r="F32" s="1"/>
      <c r="G32" s="1"/>
      <c r="H32" s="1"/>
      <c r="K32" s="1"/>
    </row>
    <row r="33" spans="1:11" hidden="1" x14ac:dyDescent="0.25">
      <c r="A33" s="1" t="s">
        <v>37</v>
      </c>
      <c r="F33" s="1"/>
      <c r="G33" s="1"/>
      <c r="H33" s="1"/>
      <c r="K33" s="1"/>
    </row>
    <row r="34" spans="1:11" hidden="1" x14ac:dyDescent="0.25">
      <c r="A34" s="1" t="s">
        <v>38</v>
      </c>
      <c r="F34" s="1"/>
      <c r="G34" s="1"/>
      <c r="H34" s="1"/>
      <c r="K34" s="1"/>
    </row>
    <row r="35" spans="1:11" hidden="1" x14ac:dyDescent="0.25">
      <c r="A35" s="1" t="s">
        <v>30</v>
      </c>
      <c r="F35" s="1"/>
      <c r="G35" s="1"/>
      <c r="H35" s="1"/>
      <c r="K35" s="1"/>
    </row>
    <row r="36" spans="1:11" hidden="1" x14ac:dyDescent="0.25">
      <c r="A36" s="1" t="s">
        <v>281</v>
      </c>
      <c r="F36" s="1"/>
      <c r="G36" s="1"/>
      <c r="H36" s="1"/>
      <c r="K36" s="1"/>
    </row>
    <row r="37" spans="1:11" hidden="1" x14ac:dyDescent="0.25">
      <c r="F37" s="1"/>
      <c r="G37" s="1"/>
      <c r="H37" s="1"/>
      <c r="K37" s="1"/>
    </row>
    <row r="38" spans="1:11" x14ac:dyDescent="0.25">
      <c r="A38" s="5" t="s">
        <v>34</v>
      </c>
      <c r="B38" s="5"/>
      <c r="C38" s="6" cm="1">
        <f t="array" aca="1" ref="C38" ca="1">VALUE(SUBSTITUTE(INDIRECT("R"&amp;COLUMN(A38)+ROW()-1&amp;"C1",FALSE),C$1&amp;": ",""))</f>
        <v>44985</v>
      </c>
      <c r="D38" s="5" t="str" cm="1">
        <f t="array" aca="1" ref="D38" ca="1">SUBSTITUTE(INDIRECT("R"&amp;COLUMN(B38)+ROW()-1&amp;"C1",FALSE),D$1&amp;": ","")</f>
        <v>Lance Hernandez</v>
      </c>
      <c r="E38" s="5" t="str" cm="1">
        <f t="array" aca="1" ref="E38" ca="1">SUBSTITUTE(INDIRECT("R"&amp;COLUMN(C38)+ROW()-1&amp;"C1",FALSE),E$1&amp;": ","")</f>
        <v>lhernandez@solairus.aero</v>
      </c>
      <c r="F38" s="11" t="str" cm="1">
        <f t="array" aca="1" ref="F38" ca="1">SUBSTITUTE(INDIRECT("R"&amp;COLUMN(D38)+ROW()-1&amp;"C1",FALSE),F$1&amp;": ","")</f>
        <v>5126670944</v>
      </c>
      <c r="G38" s="7" t="str" cm="1">
        <f t="array" aca="1" ref="G38" ca="1">SUBSTITUTE(INDIRECT("R"&amp;COLUMN(E38)+ROW()-1&amp;"C1",FALSE),G$1&amp;": ","")</f>
        <v>G200 FANS1A compliant</v>
      </c>
      <c r="H38" s="11" t="str" cm="1">
        <f t="array" aca="1" ref="H38" ca="1">TRIM(SUBSTITUTE(INDIRECT("R"&amp;COLUMN(F38)+ROW()-1&amp;"C1",FALSE),H$1&amp;": ",""))</f>
        <v>ST00912DE</v>
      </c>
      <c r="I38" s="5" t="str" cm="1">
        <f t="array" aca="1" ref="I38" ca="1">SUBSTITUTE(INDIRECT("R"&amp;COLUMN(G38)+ROW()-1&amp;"C1",FALSE),I$1&amp;": ","")</f>
        <v>Gulfstream</v>
      </c>
      <c r="J38" s="6" cm="1">
        <f t="array" aca="1" ref="J38" ca="1">VALUE(SUBSTITUTE(INDIRECT("R"&amp;COLUMN(H38)+ROW()-1&amp;"C1",FALSE),J$1&amp;": ",""))</f>
        <v>44984</v>
      </c>
      <c r="K38" s="18" t="str">
        <f ca="1">INDEX(Table1[#All],MATCH(H38,Table1[[#All],[STC]],0),3)&amp;": "&amp;INDEX(Table1[#All],MATCH(H38,Table1[[#All],[STC]],0),7)</f>
        <v xml:space="preserve">Gulfstream Service Center: </v>
      </c>
    </row>
    <row r="39" spans="1:11" hidden="1" x14ac:dyDescent="0.25">
      <c r="A39" s="1" t="s">
        <v>31</v>
      </c>
      <c r="F39" s="1"/>
      <c r="G39" s="1"/>
      <c r="H39" s="1"/>
      <c r="K39" s="1"/>
    </row>
    <row r="40" spans="1:11" hidden="1" x14ac:dyDescent="0.25">
      <c r="A40" s="1" t="s">
        <v>32</v>
      </c>
      <c r="F40" s="1"/>
      <c r="G40" s="1"/>
      <c r="H40" s="1"/>
      <c r="K40" s="1"/>
    </row>
    <row r="41" spans="1:11" hidden="1" x14ac:dyDescent="0.25">
      <c r="A41" s="1" t="s">
        <v>33</v>
      </c>
      <c r="F41" s="1"/>
      <c r="G41" s="1"/>
      <c r="H41" s="1"/>
      <c r="K41" s="1"/>
    </row>
    <row r="42" spans="1:11" hidden="1" x14ac:dyDescent="0.25">
      <c r="A42" s="1" t="s">
        <v>36</v>
      </c>
      <c r="F42" s="1"/>
      <c r="G42" s="1"/>
      <c r="H42" s="1"/>
      <c r="K42" s="1"/>
    </row>
    <row r="43" spans="1:11" hidden="1" x14ac:dyDescent="0.25">
      <c r="A43" s="1" t="s">
        <v>35</v>
      </c>
      <c r="F43" s="1"/>
      <c r="G43" s="1"/>
      <c r="H43" s="1"/>
      <c r="K43" s="1"/>
    </row>
    <row r="44" spans="1:11" hidden="1" x14ac:dyDescent="0.25">
      <c r="A44" s="1" t="s">
        <v>39</v>
      </c>
      <c r="F44" s="1"/>
      <c r="G44" s="1"/>
      <c r="H44" s="1"/>
      <c r="K44" s="1"/>
    </row>
    <row r="45" spans="1:11" hidden="1" x14ac:dyDescent="0.25">
      <c r="A45" s="1" t="s">
        <v>281</v>
      </c>
      <c r="F45" s="1"/>
      <c r="G45" s="1"/>
      <c r="H45" s="1"/>
      <c r="K45" s="1"/>
    </row>
    <row r="46" spans="1:11" hidden="1" x14ac:dyDescent="0.25">
      <c r="F46" s="1"/>
      <c r="G46" s="1"/>
      <c r="H46" s="1"/>
      <c r="K46" s="1"/>
    </row>
    <row r="47" spans="1:11" ht="30" x14ac:dyDescent="0.25">
      <c r="A47" s="5" t="s">
        <v>43</v>
      </c>
      <c r="B47" s="5"/>
      <c r="C47" s="6" cm="1">
        <f t="array" aca="1" ref="C47" ca="1">VALUE(SUBSTITUTE(INDIRECT("R"&amp;COLUMN(A47)+ROW()-1&amp;"C1",FALSE),C$1&amp;": ",""))</f>
        <v>44988</v>
      </c>
      <c r="D47" s="5" t="str" cm="1">
        <f t="array" aca="1" ref="D47" ca="1">SUBSTITUTE(INDIRECT("R"&amp;COLUMN(B47)+ROW()-1&amp;"C1",FALSE),D$1&amp;": ","")</f>
        <v>Shane Somerville</v>
      </c>
      <c r="E47" s="5" t="str" cm="1">
        <f t="array" aca="1" ref="E47" ca="1">SUBSTITUTE(INDIRECT("R"&amp;COLUMN(C47)+ROW()-1&amp;"C1",FALSE),E$1&amp;": ","")</f>
        <v>shane.s@aeronautical.co.za</v>
      </c>
      <c r="F47" s="11" t="str" cm="1">
        <f t="array" aca="1" ref="F47" ca="1">SUBSTITUTE(INDIRECT("R"&amp;COLUMN(D47)+ROW()-1&amp;"C1",FALSE),F$1&amp;": ","")</f>
        <v>+27842950268</v>
      </c>
      <c r="G47" s="7" t="str" cm="1">
        <f t="array" aca="1" ref="G47" ca="1">SUBSTITUTE(INDIRECT("R"&amp;COLUMN(E47)+ROW()-1&amp;"C1",FALSE),G$1&amp;": ","")</f>
        <v>STC SA11222DS for the installation of the TDR-94D</v>
      </c>
      <c r="H47" s="11" t="str" cm="1">
        <f t="array" aca="1" ref="H47" ca="1">TRIM(SUBSTITUTE(INDIRECT("R"&amp;COLUMN(F47)+ROW()-1&amp;"C1",FALSE),H$1&amp;": ",""))</f>
        <v>SA11222DS</v>
      </c>
      <c r="I47" s="5" t="str" cm="1">
        <f t="array" aca="1" ref="I47" ca="1">SUBSTITUTE(INDIRECT("R"&amp;COLUMN(G47)+ROW()-1&amp;"C1",FALSE),I$1&amp;": ","")</f>
        <v>BHE &amp; Associates, Ltd.</v>
      </c>
      <c r="J47" s="6" cm="1">
        <f t="array" aca="1" ref="J47" ca="1">VALUE(SUBSTITUTE(INDIRECT("R"&amp;COLUMN(H47)+ROW()-1&amp;"C1",FALSE),J$1&amp;": ",""))</f>
        <v>44988</v>
      </c>
      <c r="K47" s="18" t="e">
        <f ca="1">INDEX(Table1[#All],MATCH(H47,Table1[[#All],[STC]],0),3)&amp;": "&amp;INDEX(Table1[#All],MATCH(H47,Table1[[#All],[STC]],0),7)</f>
        <v>#N/A</v>
      </c>
    </row>
    <row r="48" spans="1:11" hidden="1" x14ac:dyDescent="0.25">
      <c r="A48" t="s">
        <v>40</v>
      </c>
      <c r="F48" s="1"/>
      <c r="G48" s="1"/>
      <c r="H48" s="1"/>
      <c r="K48" s="1"/>
    </row>
    <row r="49" spans="1:11" hidden="1" x14ac:dyDescent="0.25">
      <c r="A49" t="s">
        <v>41</v>
      </c>
      <c r="F49" s="1"/>
      <c r="G49" s="1"/>
      <c r="H49" s="1"/>
      <c r="K49" s="1"/>
    </row>
    <row r="50" spans="1:11" hidden="1" x14ac:dyDescent="0.25">
      <c r="A50" t="s">
        <v>42</v>
      </c>
      <c r="F50" s="1"/>
      <c r="G50" s="1"/>
      <c r="H50" s="1"/>
      <c r="K50" s="1"/>
    </row>
    <row r="51" spans="1:11" hidden="1" x14ac:dyDescent="0.25">
      <c r="A51" s="1" t="s">
        <v>44</v>
      </c>
      <c r="F51" s="1"/>
      <c r="G51" s="1"/>
      <c r="H51" s="1"/>
      <c r="K51" s="1"/>
    </row>
    <row r="52" spans="1:11" hidden="1" x14ac:dyDescent="0.25">
      <c r="A52" s="1" t="s">
        <v>45</v>
      </c>
      <c r="F52" s="1"/>
      <c r="G52" s="1"/>
      <c r="H52" s="1"/>
      <c r="K52" s="1"/>
    </row>
    <row r="53" spans="1:11" hidden="1" x14ac:dyDescent="0.25">
      <c r="A53" s="1" t="s">
        <v>46</v>
      </c>
      <c r="F53" s="1"/>
      <c r="G53" s="1"/>
      <c r="H53" s="1"/>
      <c r="K53" s="1"/>
    </row>
    <row r="54" spans="1:11" hidden="1" x14ac:dyDescent="0.25">
      <c r="A54" s="1" t="s">
        <v>282</v>
      </c>
      <c r="F54" s="1"/>
      <c r="G54" s="1"/>
      <c r="H54" s="1"/>
      <c r="K54" s="1"/>
    </row>
    <row r="55" spans="1:11" hidden="1" x14ac:dyDescent="0.25">
      <c r="F55" s="1"/>
      <c r="G55" s="1"/>
      <c r="H55" s="1"/>
      <c r="K55" s="1"/>
    </row>
    <row r="56" spans="1:11" ht="30" x14ac:dyDescent="0.25">
      <c r="A56" s="5" t="s">
        <v>43</v>
      </c>
      <c r="B56" s="5"/>
      <c r="C56" s="6" cm="1">
        <f t="array" aca="1" ref="C56" ca="1">VALUE(SUBSTITUTE(INDIRECT("R"&amp;COLUMN(A56)+ROW()-1&amp;"C1",FALSE),C$1&amp;": ",""))</f>
        <v>44988</v>
      </c>
      <c r="D56" s="5" t="str" cm="1">
        <f t="array" aca="1" ref="D56" ca="1">SUBSTITUTE(INDIRECT("R"&amp;COLUMN(B56)+ROW()-1&amp;"C1",FALSE),D$1&amp;": ","")</f>
        <v>MADE YUDI KUSUMA</v>
      </c>
      <c r="E56" s="5" t="str" cm="1">
        <f t="array" aca="1" ref="E56" ca="1">SUBSTITUTE(INDIRECT("R"&amp;COLUMN(C56)+ROW()-1&amp;"C1",FALSE),E$1&amp;": ","")</f>
        <v>made.yudi@weststar-aviation.aero</v>
      </c>
      <c r="F56" s="11" t="str" cm="1">
        <f t="array" aca="1" ref="F56" ca="1">SUBSTITUTE(INDIRECT("R"&amp;COLUMN(D56)+ROW()-1&amp;"C1",FALSE),F$1&amp;": ","")</f>
        <v>6281293301675</v>
      </c>
      <c r="G56" s="7" t="str" cm="1">
        <f t="array" aca="1" ref="G56" ca="1">SUBSTITUTE(INDIRECT("R"&amp;COLUMN(E56)+ROW()-1&amp;"C1",FALSE),G$1&amp;": ","")</f>
        <v>STC No. SH19-35 (FAA STC SR00925DE)</v>
      </c>
      <c r="H56" s="11" t="str" cm="1">
        <f t="array" aca="1" ref="H56" ca="1">TRIM(SUBSTITUTE(INDIRECT("R"&amp;COLUMN(F56)+ROW()-1&amp;"C1",FALSE),H$1&amp;": ",""))</f>
        <v>SR00925DE</v>
      </c>
      <c r="I56" s="5" t="str" cm="1">
        <f t="array" aca="1" ref="I56" ca="1">SUBSTITUTE(INDIRECT("R"&amp;COLUMN(G56)+ROW()-1&amp;"C1",FALSE),I$1&amp;": ","")</f>
        <v>Luke @ SEAerospace</v>
      </c>
      <c r="J56" s="6" cm="1">
        <f t="array" aca="1" ref="J56" ca="1">VALUE(SUBSTITUTE(INDIRECT("R"&amp;COLUMN(H56)+ROW()-1&amp;"C1",FALSE),J$1&amp;": ",""))</f>
        <v>45001</v>
      </c>
      <c r="K56" s="18" t="str">
        <f ca="1">INDEX(Table1[#All],MATCH(H56,Table1[[#All],[STC]],0),3)&amp;": "&amp;INDEX(Table1[#All],MATCH(H56,Table1[[#All],[STC]],0),7)</f>
        <v>Southeast Aerospace: Luke Gomoll @ SEA</v>
      </c>
    </row>
    <row r="57" spans="1:11" hidden="1" x14ac:dyDescent="0.25">
      <c r="A57" t="s">
        <v>47</v>
      </c>
      <c r="F57" s="1"/>
      <c r="G57" s="1"/>
      <c r="H57" s="1"/>
      <c r="K57" s="1"/>
    </row>
    <row r="58" spans="1:11" hidden="1" x14ac:dyDescent="0.25">
      <c r="A58" t="s">
        <v>48</v>
      </c>
      <c r="F58" s="1"/>
      <c r="G58" s="1"/>
      <c r="H58" s="1"/>
      <c r="K58" s="1"/>
    </row>
    <row r="59" spans="1:11" hidden="1" x14ac:dyDescent="0.25">
      <c r="A59" t="s">
        <v>49</v>
      </c>
      <c r="F59" s="1"/>
      <c r="G59" s="1"/>
      <c r="H59" s="1"/>
      <c r="K59" s="1"/>
    </row>
    <row r="60" spans="1:11" hidden="1" x14ac:dyDescent="0.25">
      <c r="A60" s="1" t="s">
        <v>50</v>
      </c>
      <c r="F60" s="1"/>
      <c r="G60" s="1"/>
      <c r="H60" s="1"/>
      <c r="K60" s="1"/>
    </row>
    <row r="61" spans="1:11" hidden="1" x14ac:dyDescent="0.25">
      <c r="A61" s="1" t="s">
        <v>51</v>
      </c>
      <c r="F61" s="1"/>
      <c r="G61" s="1"/>
      <c r="H61" s="1"/>
      <c r="K61" s="1"/>
    </row>
    <row r="62" spans="1:11" hidden="1" x14ac:dyDescent="0.25">
      <c r="A62" s="1" t="s">
        <v>52</v>
      </c>
      <c r="F62" s="1"/>
      <c r="G62" s="1"/>
      <c r="H62" s="1"/>
      <c r="K62" s="1"/>
    </row>
    <row r="63" spans="1:11" hidden="1" x14ac:dyDescent="0.25">
      <c r="A63" s="1" t="s">
        <v>283</v>
      </c>
      <c r="F63" s="1"/>
      <c r="G63" s="1"/>
      <c r="H63" s="1"/>
      <c r="K63" s="1"/>
    </row>
    <row r="64" spans="1:11" hidden="1" x14ac:dyDescent="0.25">
      <c r="F64" s="1"/>
      <c r="G64" s="1"/>
      <c r="H64" s="1"/>
      <c r="K64" s="1"/>
    </row>
    <row r="65" spans="1:11" ht="30" x14ac:dyDescent="0.25">
      <c r="A65" s="5" t="s">
        <v>53</v>
      </c>
      <c r="B65" s="5"/>
      <c r="C65" s="6" cm="1">
        <f t="array" aca="1" ref="C65" ca="1">VALUE(SUBSTITUTE(INDIRECT("R"&amp;COLUMN(A65)+ROW()-1&amp;"C1",FALSE),C$1&amp;": ",""))</f>
        <v>44993</v>
      </c>
      <c r="D65" s="5" t="str" cm="1">
        <f t="array" aca="1" ref="D65" ca="1">SUBSTITUTE(INDIRECT("R"&amp;COLUMN(B65)+ROW()-1&amp;"C1",FALSE),D$1&amp;": ","")</f>
        <v>Russ Daughtrey</v>
      </c>
      <c r="E65" s="5" t="str" cm="1">
        <f t="array" aca="1" ref="E65" ca="1">SUBSTITUTE(INDIRECT("R"&amp;COLUMN(C65)+ROW()-1&amp;"C1",FALSE),E$1&amp;": ","")</f>
        <v>maintenance@soundsair.com</v>
      </c>
      <c r="F65" s="11" t="str" cm="1">
        <f t="array" aca="1" ref="F65" ca="1">SUBSTITUTE(INDIRECT("R"&amp;COLUMN(D65)+ROW()-1&amp;"C1",FALSE),F$1&amp;": ","")</f>
        <v>0212227872</v>
      </c>
      <c r="G65" s="7" t="str" cm="1">
        <f t="array" aca="1" ref="G65" ca="1">SUBSTITUTE(INDIRECT("R"&amp;COLUMN(E65)+ROW()-1&amp;"C1",FALSE),G$1&amp;": ","")</f>
        <v>Cessna Caravan with STC SA00765DE for KT-74 ADS-B</v>
      </c>
      <c r="H65" s="11" t="str" cm="1">
        <f t="array" aca="1" ref="H65" ca="1">TRIM(SUBSTITUTE(INDIRECT("R"&amp;COLUMN(F65)+ROW()-1&amp;"C1",FALSE),H$1&amp;": ",""))</f>
        <v>SA00765DE</v>
      </c>
      <c r="I65" s="5" t="str" cm="1">
        <f t="array" aca="1" ref="I65" ca="1">SUBSTITUTE(INDIRECT("R"&amp;COLUMN(G65)+ROW()-1&amp;"C1",FALSE),I$1&amp;": ","")</f>
        <v>TJ</v>
      </c>
      <c r="J65" s="6" cm="1">
        <f t="array" aca="1" ref="J65" ca="1">VALUE(SUBSTITUTE(INDIRECT("R"&amp;COLUMN(H65)+ROW()-1&amp;"C1",FALSE),J$1&amp;": ",""))</f>
        <v>45001</v>
      </c>
      <c r="K65" s="18" t="str">
        <f ca="1">INDEX(Table1[#All],MATCH(H65,Table1[[#All],[STC]],0),3)&amp;": "&amp;INDEX(Table1[#All],MATCH(H65,Table1[[#All],[STC]],0),7)</f>
        <v xml:space="preserve">BendixKing: </v>
      </c>
    </row>
    <row r="66" spans="1:11" hidden="1" x14ac:dyDescent="0.25">
      <c r="A66" t="s">
        <v>54</v>
      </c>
      <c r="F66" s="1"/>
      <c r="G66" s="1"/>
      <c r="H66" s="1"/>
      <c r="K66" s="1"/>
    </row>
    <row r="67" spans="1:11" hidden="1" x14ac:dyDescent="0.25">
      <c r="A67" t="s">
        <v>55</v>
      </c>
      <c r="F67" s="1"/>
      <c r="G67" s="1"/>
      <c r="H67" s="1"/>
      <c r="K67" s="1"/>
    </row>
    <row r="68" spans="1:11" hidden="1" x14ac:dyDescent="0.25">
      <c r="A68" t="s">
        <v>56</v>
      </c>
      <c r="F68" s="1"/>
      <c r="G68" s="1"/>
      <c r="H68" s="1"/>
      <c r="K68" s="1"/>
    </row>
    <row r="69" spans="1:11" hidden="1" x14ac:dyDescent="0.25">
      <c r="A69" s="1" t="s">
        <v>57</v>
      </c>
      <c r="F69" s="1"/>
      <c r="G69" s="1"/>
      <c r="H69" s="1"/>
      <c r="K69" s="1"/>
    </row>
    <row r="70" spans="1:11" hidden="1" x14ac:dyDescent="0.25">
      <c r="A70" s="1" t="s">
        <v>58</v>
      </c>
      <c r="F70" s="1"/>
      <c r="G70" s="1"/>
      <c r="H70" s="1"/>
      <c r="K70" s="1"/>
    </row>
    <row r="71" spans="1:11" hidden="1" x14ac:dyDescent="0.25">
      <c r="A71" s="1" t="s">
        <v>65</v>
      </c>
      <c r="F71" s="1"/>
      <c r="G71" s="1"/>
      <c r="H71" s="1"/>
      <c r="K71" s="1"/>
    </row>
    <row r="72" spans="1:11" hidden="1" x14ac:dyDescent="0.25">
      <c r="A72" s="1" t="s">
        <v>283</v>
      </c>
      <c r="F72" s="1"/>
      <c r="G72" s="1"/>
      <c r="H72" s="1"/>
      <c r="K72" s="1"/>
    </row>
    <row r="73" spans="1:11" hidden="1" x14ac:dyDescent="0.25">
      <c r="F73" s="1"/>
      <c r="G73" s="1"/>
      <c r="H73" s="1"/>
      <c r="K73" s="1"/>
    </row>
    <row r="74" spans="1:11" ht="60" x14ac:dyDescent="0.25">
      <c r="A74" s="5" t="s">
        <v>59</v>
      </c>
      <c r="B74" s="5"/>
      <c r="C74" s="6" cm="1">
        <f t="array" aca="1" ref="C74" ca="1">VALUE(SUBSTITUTE(INDIRECT("R"&amp;COLUMN(A74)+ROW()-1&amp;"C1",FALSE),C$1&amp;": ",""))</f>
        <v>44994</v>
      </c>
      <c r="D74" s="5" t="str" cm="1">
        <f t="array" aca="1" ref="D74" ca="1">SUBSTITUTE(INDIRECT("R"&amp;COLUMN(B74)+ROW()-1&amp;"C1",FALSE),D$1&amp;": ","")</f>
        <v>Marko Bijelic</v>
      </c>
      <c r="E74" s="5" t="str" cm="1">
        <f t="array" aca="1" ref="E74" ca="1">SUBSTITUTE(INDIRECT("R"&amp;COLUMN(C74)+ROW()-1&amp;"C1",FALSE),E$1&amp;": ","")</f>
        <v>mb@hipinspire.com</v>
      </c>
      <c r="F74" s="11" t="str" cm="1">
        <f t="array" aca="1" ref="F74" ca="1">SUBSTITUTE(INDIRECT("R"&amp;COLUMN(D74)+ROW()-1&amp;"C1",FALSE),F$1&amp;": ","")</f>
        <v>3055158164</v>
      </c>
      <c r="G74" s="7" t="str" cm="1">
        <f t="array" aca="1" ref="G74" ca="1">SUBSTITUTE(INDIRECT("R"&amp;COLUMN(E74)+ROW()-1&amp;"C1",FALSE),G$1&amp;": ","")</f>
        <v>Web / UI / UX / Mobile / Product Designer, HTML5/CSS3 and WordPress Developer looking for a job.</v>
      </c>
      <c r="H74" s="11" t="str" cm="1">
        <f t="array" aca="1" ref="H74" ca="1">TRIM(SUBSTITUTE(INDIRECT("R"&amp;COLUMN(F74)+ROW()-1&amp;"C1",FALSE),H$1&amp;": ",""))</f>
        <v>SA00765DE</v>
      </c>
      <c r="I74" s="5" t="str" cm="1">
        <f t="array" aca="1" ref="I74" ca="1">SUBSTITUTE(INDIRECT("R"&amp;COLUMN(G74)+ROW()-1&amp;"C1",FALSE),I$1&amp;": ","")</f>
        <v/>
      </c>
      <c r="J74" s="6" cm="1">
        <f t="array" aca="1" ref="J74" ca="1">VALUE(SUBSTITUTE(INDIRECT("R"&amp;COLUMN(H74)+ROW()-1&amp;"C1",FALSE),J$1&amp;": ",""))</f>
        <v>45001</v>
      </c>
      <c r="K74" s="18" t="str">
        <f ca="1">INDEX(Table1[#All],MATCH(H74,Table1[[#All],[STC]],0),3)&amp;": "&amp;INDEX(Table1[#All],MATCH(H74,Table1[[#All],[STC]],0),7)</f>
        <v xml:space="preserve">BendixKing: </v>
      </c>
    </row>
    <row r="75" spans="1:11" hidden="1" x14ac:dyDescent="0.25">
      <c r="A75" t="s">
        <v>60</v>
      </c>
      <c r="F75" s="1"/>
      <c r="G75" s="1"/>
      <c r="H75" s="1"/>
      <c r="K75" s="1"/>
    </row>
    <row r="76" spans="1:11" hidden="1" x14ac:dyDescent="0.25">
      <c r="A76" t="s">
        <v>61</v>
      </c>
      <c r="F76" s="1"/>
      <c r="G76" s="1"/>
      <c r="H76" s="1"/>
      <c r="K76" s="1"/>
    </row>
    <row r="77" spans="1:11" hidden="1" x14ac:dyDescent="0.25">
      <c r="A77" t="s">
        <v>62</v>
      </c>
      <c r="F77" s="1"/>
      <c r="G77" s="1"/>
      <c r="H77" s="1"/>
      <c r="K77" s="1"/>
    </row>
    <row r="78" spans="1:11" hidden="1" x14ac:dyDescent="0.25">
      <c r="A78" s="1" t="s">
        <v>63</v>
      </c>
      <c r="F78" s="1"/>
      <c r="G78" s="1"/>
      <c r="H78" s="1"/>
      <c r="K78" s="1"/>
    </row>
    <row r="79" spans="1:11" hidden="1" x14ac:dyDescent="0.25">
      <c r="A79" s="1" t="s">
        <v>58</v>
      </c>
      <c r="F79" s="1"/>
      <c r="G79" s="1"/>
      <c r="H79" s="1"/>
      <c r="K79" s="1"/>
    </row>
    <row r="80" spans="1:11" hidden="1" x14ac:dyDescent="0.25">
      <c r="A80" s="1" t="s">
        <v>64</v>
      </c>
      <c r="F80" s="1"/>
      <c r="G80" s="1"/>
      <c r="H80" s="1"/>
      <c r="K80" s="1"/>
    </row>
    <row r="81" spans="1:11" hidden="1" x14ac:dyDescent="0.25">
      <c r="A81" s="1" t="s">
        <v>283</v>
      </c>
      <c r="F81" s="1"/>
      <c r="G81" s="1"/>
      <c r="H81" s="1"/>
      <c r="K81" s="1"/>
    </row>
    <row r="82" spans="1:11" hidden="1" x14ac:dyDescent="0.25">
      <c r="K82" s="1"/>
    </row>
    <row r="83" spans="1:11" ht="60" x14ac:dyDescent="0.25">
      <c r="A83" s="5" t="s">
        <v>69</v>
      </c>
      <c r="B83" s="5"/>
      <c r="C83" s="6" cm="1">
        <f t="array" aca="1" ref="C83" ca="1">VALUE(SUBSTITUTE(INDIRECT("R"&amp;COLUMN(A83)+ROW()-1&amp;"C1",FALSE),C$1&amp;": ",""))</f>
        <v>45023</v>
      </c>
      <c r="D83" s="5" t="str" cm="1">
        <f t="array" aca="1" ref="D83" ca="1">SUBSTITUTE(INDIRECT("R"&amp;COLUMN(B83)+ROW()-1&amp;"C1",FALSE),D$1&amp;": ","")</f>
        <v>Marcelo zegarra</v>
      </c>
      <c r="E83" s="5" t="str" cm="1">
        <f t="array" aca="1" ref="E83" ca="1">SUBSTITUTE(INDIRECT("R"&amp;COLUMN(C83)+ROW()-1&amp;"C1",FALSE),E$1&amp;": ","")</f>
        <v>mzegarra@visuresolutions.com</v>
      </c>
      <c r="F83" s="11" t="str" cm="1">
        <f t="array" aca="1" ref="F83" ca="1">SUBSTITUTE(INDIRECT("R"&amp;COLUMN(D83)+ROW()-1&amp;"C1",FALSE),F$1&amp;": ","")</f>
        <v>9549986468</v>
      </c>
      <c r="G83" s="7" t="str" cm="1">
        <f t="array" aca="1" ref="G83" ca="1">SUBSTITUTE(INDIRECT("R"&amp;COLUMN(E83)+ROW()-1&amp;"C1",FALSE),G$1&amp;": ","")</f>
        <v>We’re currently looking to partner up with a few selected companies like Peregrine.</v>
      </c>
      <c r="H83" s="11" t="str" cm="1">
        <f t="array" aca="1" ref="H83" ca="1">TRIM(SUBSTITUTE(INDIRECT("R"&amp;COLUMN(F83)+ROW()-1&amp;"C1",FALSE),H$1&amp;": ",""))</f>
        <v>n/a</v>
      </c>
      <c r="I83" s="5" t="str" cm="1">
        <f t="array" aca="1" ref="I83" ca="1">SUBSTITUTE(INDIRECT("R"&amp;COLUMN(G83)+ROW()-1&amp;"C1",FALSE),I$1&amp;": ","")</f>
        <v>TJ</v>
      </c>
      <c r="J83" s="6" cm="1">
        <f t="array" aca="1" ref="J83" ca="1">VALUE(SUBSTITUTE(INDIRECT("R"&amp;COLUMN(H83)+ROW()-1&amp;"C1",FALSE),J$1&amp;": ",""))</f>
        <v>45027</v>
      </c>
      <c r="K83" s="18" t="e">
        <f ca="1">INDEX(Table1[#All],MATCH(H83,Table1[[#All],[STC]],0),3)&amp;": "&amp;INDEX(Table1[#All],MATCH(H83,Table1[[#All],[STC]],0),7)</f>
        <v>#N/A</v>
      </c>
    </row>
    <row r="84" spans="1:11" hidden="1" x14ac:dyDescent="0.25">
      <c r="A84" t="s">
        <v>66</v>
      </c>
      <c r="F84" s="1"/>
      <c r="G84" s="1"/>
      <c r="H84" s="1"/>
      <c r="K84" s="1"/>
    </row>
    <row r="85" spans="1:11" hidden="1" x14ac:dyDescent="0.25">
      <c r="A85" t="s">
        <v>67</v>
      </c>
      <c r="F85" s="1"/>
      <c r="G85" s="1"/>
      <c r="H85" s="1"/>
      <c r="K85" s="1"/>
    </row>
    <row r="86" spans="1:11" hidden="1" x14ac:dyDescent="0.25">
      <c r="A86" t="s">
        <v>68</v>
      </c>
      <c r="F86" s="1"/>
      <c r="G86" s="1"/>
      <c r="H86" s="1"/>
      <c r="K86" s="1"/>
    </row>
    <row r="87" spans="1:11" hidden="1" x14ac:dyDescent="0.25">
      <c r="A87" t="s">
        <v>70</v>
      </c>
      <c r="F87" s="1"/>
      <c r="G87" s="1"/>
      <c r="H87" s="1"/>
      <c r="K87" s="1"/>
    </row>
    <row r="88" spans="1:11" hidden="1" x14ac:dyDescent="0.25">
      <c r="A88" s="1" t="s">
        <v>71</v>
      </c>
      <c r="F88" s="1"/>
      <c r="G88" s="1"/>
      <c r="H88" s="1"/>
      <c r="K88" s="1"/>
    </row>
    <row r="89" spans="1:11" hidden="1" x14ac:dyDescent="0.25">
      <c r="A89" s="1" t="s">
        <v>65</v>
      </c>
      <c r="F89" s="1"/>
      <c r="G89" s="1"/>
      <c r="H89" s="1"/>
      <c r="K89" s="1"/>
    </row>
    <row r="90" spans="1:11" hidden="1" x14ac:dyDescent="0.25">
      <c r="A90" s="1" t="s">
        <v>284</v>
      </c>
      <c r="F90" s="1"/>
      <c r="G90" s="1"/>
      <c r="H90" s="1"/>
      <c r="K90" s="1"/>
    </row>
    <row r="91" spans="1:11" hidden="1" x14ac:dyDescent="0.25">
      <c r="K91" s="1"/>
    </row>
    <row r="92" spans="1:11" ht="60" x14ac:dyDescent="0.25">
      <c r="A92" s="5" t="s">
        <v>76</v>
      </c>
      <c r="B92" s="5"/>
      <c r="C92" s="6" cm="1">
        <f t="array" aca="1" ref="C92" ca="1">VALUE(SUBSTITUTE(INDIRECT("R"&amp;COLUMN(A92)+ROW()-1&amp;"C1",FALSE),C$1&amp;": ",""))</f>
        <v>45027</v>
      </c>
      <c r="D92" s="5" t="str" cm="1">
        <f t="array" aca="1" ref="D92" ca="1">SUBSTITUTE(INDIRECT("R"&amp;COLUMN(B92)+ROW()-1&amp;"C1",FALSE),D$1&amp;": ","")</f>
        <v>Joe Pettifor</v>
      </c>
      <c r="E92" s="5" t="str" cm="1">
        <f t="array" aca="1" ref="E92" ca="1">SUBSTITUTE(INDIRECT("R"&amp;COLUMN(C92)+ROW()-1&amp;"C1",FALSE),E$1&amp;": ","")</f>
        <v>joe@ukaviationservices.com</v>
      </c>
      <c r="F92" s="11" t="str" cm="1">
        <f t="array" aca="1" ref="F92" ca="1">SUBSTITUTE(INDIRECT("R"&amp;COLUMN(D92)+ROW()-1&amp;"C1",FALSE),F$1&amp;": ","")</f>
        <v>Telephone:</v>
      </c>
      <c r="G92" s="7" t="str" cm="1">
        <f t="array" aca="1" ref="G92" ca="1">SUBSTITUTE(INDIRECT("R"&amp;COLUMN(E92)+ROW()-1&amp;"C1",FALSE),G$1&amp;": ","")</f>
        <v>FAA STC SR00847DE S76C++ EFIS Upgrade to install CMA6800 LCD screens in lieu of ED800.</v>
      </c>
      <c r="H92" s="11" t="str" cm="1">
        <f t="array" aca="1" ref="H92" ca="1">TRIM(SUBSTITUTE(INDIRECT("R"&amp;COLUMN(F92)+ROW()-1&amp;"C1",FALSE),H$1&amp;": ",""))</f>
        <v>SR00847DE</v>
      </c>
      <c r="I92" s="5" t="str" cm="1">
        <f t="array" aca="1" ref="I92" ca="1">SUBSTITUTE(INDIRECT("R"&amp;COLUMN(G92)+ROW()-1&amp;"C1",FALSE),I$1&amp;": ","")</f>
        <v>DAC</v>
      </c>
      <c r="J92" s="6" cm="1">
        <f t="array" aca="1" ref="J92" ca="1">VALUE(SUBSTITUTE(INDIRECT("R"&amp;COLUMN(H92)+ROW()-1&amp;"C1",FALSE),J$1&amp;": ",""))</f>
        <v>45027</v>
      </c>
      <c r="K92" s="18" t="str">
        <f ca="1">INDEX(Table1[#All],MATCH(H92,Table1[[#All],[STC]],0),3)&amp;": "&amp;INDEX(Table1[#All],MATCH(H92,Table1[[#All],[STC]],0),7)</f>
        <v>DAC International: JCielak@dacint.com</v>
      </c>
    </row>
    <row r="93" spans="1:11" hidden="1" x14ac:dyDescent="0.25">
      <c r="A93" t="s">
        <v>72</v>
      </c>
      <c r="F93" s="1"/>
      <c r="G93" s="1"/>
      <c r="H93" s="1"/>
      <c r="K93" s="1"/>
    </row>
    <row r="94" spans="1:11" hidden="1" x14ac:dyDescent="0.25">
      <c r="A94" t="s">
        <v>73</v>
      </c>
      <c r="F94" s="1"/>
      <c r="G94" s="1"/>
      <c r="H94" s="1"/>
      <c r="K94" s="1"/>
    </row>
    <row r="95" spans="1:11" hidden="1" x14ac:dyDescent="0.25">
      <c r="A95" t="s">
        <v>22</v>
      </c>
      <c r="F95" s="1"/>
      <c r="G95" s="1"/>
      <c r="H95" s="1"/>
      <c r="K95" s="1"/>
    </row>
    <row r="96" spans="1:11" hidden="1" x14ac:dyDescent="0.25">
      <c r="A96" t="s">
        <v>74</v>
      </c>
      <c r="F96" s="1"/>
      <c r="G96" s="1"/>
      <c r="H96" s="1"/>
      <c r="K96" s="1"/>
    </row>
    <row r="97" spans="1:11" hidden="1" x14ac:dyDescent="0.25">
      <c r="A97" s="1" t="s">
        <v>75</v>
      </c>
      <c r="F97" s="1"/>
      <c r="G97" s="1"/>
      <c r="H97" s="1"/>
      <c r="K97" s="1"/>
    </row>
    <row r="98" spans="1:11" hidden="1" x14ac:dyDescent="0.25">
      <c r="A98" s="1" t="s">
        <v>30</v>
      </c>
      <c r="F98" s="1"/>
      <c r="G98" s="1"/>
      <c r="H98" s="1"/>
      <c r="K98" s="1"/>
    </row>
    <row r="99" spans="1:11" hidden="1" x14ac:dyDescent="0.25">
      <c r="A99" s="1" t="s">
        <v>284</v>
      </c>
      <c r="F99" s="1"/>
      <c r="G99" s="1"/>
      <c r="H99" s="1"/>
      <c r="K99" s="1"/>
    </row>
    <row r="100" spans="1:11" hidden="1" x14ac:dyDescent="0.25">
      <c r="K100" s="1"/>
    </row>
    <row r="101" spans="1:11" ht="45" x14ac:dyDescent="0.25">
      <c r="A101" s="5" t="s">
        <v>76</v>
      </c>
      <c r="B101" s="5"/>
      <c r="C101" s="6" cm="1">
        <f t="array" aca="1" ref="C101" ca="1">VALUE(SUBSTITUTE(INDIRECT("R"&amp;COLUMN(A101)+ROW()-1&amp;"C1",FALSE),C$1&amp;": ",""))</f>
        <v>45027</v>
      </c>
      <c r="D101" s="5" t="str" cm="1">
        <f t="array" aca="1" ref="D101" ca="1">SUBSTITUTE(INDIRECT("R"&amp;COLUMN(B101)+ROW()-1&amp;"C1",FALSE),D$1&amp;": ","")</f>
        <v>YASSINI</v>
      </c>
      <c r="E101" s="5" t="str" cm="1">
        <f t="array" aca="1" ref="E101" ca="1">SUBSTITUTE(INDIRECT("R"&amp;COLUMN(C101)+ROW()-1&amp;"C1",FALSE),E$1&amp;": ","")</f>
        <v>b.yassini@airocean.ma</v>
      </c>
      <c r="F101" s="11" t="str" cm="1">
        <f t="array" aca="1" ref="F101" ca="1">SUBSTITUTE(INDIRECT("R"&amp;COLUMN(D101)+ROW()-1&amp;"C1",FALSE),F$1&amp;": ","")</f>
        <v>00212661579850</v>
      </c>
      <c r="G101" s="7" t="str" cm="1">
        <f t="array" aca="1" ref="G101" ca="1">SUBSTITUTE(INDIRECT("R"&amp;COLUMN(E101)+ROW()-1&amp;"C1",FALSE),G$1&amp;": ","")</f>
        <v>quotation for the ST01070DE that we plan to install on our future Learjet 45</v>
      </c>
      <c r="H101" s="11" t="str" cm="1">
        <f t="array" aca="1" ref="H101" ca="1">TRIM(SUBSTITUTE(INDIRECT("R"&amp;COLUMN(F101)+ROW()-1&amp;"C1",FALSE),H$1&amp;": ",""))</f>
        <v>ST01070DE</v>
      </c>
      <c r="I101" s="5" t="str" cm="1">
        <f t="array" aca="1" ref="I101" ca="1">SUBSTITUTE(INDIRECT("R"&amp;COLUMN(G101)+ROW()-1&amp;"C1",FALSE),I$1&amp;": ","")</f>
        <v>TJ</v>
      </c>
      <c r="J101" s="6" cm="1">
        <f t="array" aca="1" ref="J101" ca="1">VALUE(SUBSTITUTE(INDIRECT("R"&amp;COLUMN(H101)+ROW()-1&amp;"C1",FALSE),J$1&amp;": ",""))</f>
        <v>45027</v>
      </c>
      <c r="K101" s="18" t="str">
        <f ca="1">INDEX(Table1[#All],MATCH(H101,Table1[[#All],[STC]],0),3)&amp;": "&amp;INDEX(Table1[#All],MATCH(H101,Table1[[#All],[STC]],0),7)</f>
        <v>SoCal Jets: TJ @ Pregrine</v>
      </c>
    </row>
    <row r="102" spans="1:11" hidden="1" x14ac:dyDescent="0.25">
      <c r="A102" t="s">
        <v>77</v>
      </c>
      <c r="F102" s="1"/>
      <c r="G102" s="1"/>
      <c r="H102" s="1"/>
      <c r="K102" s="1"/>
    </row>
    <row r="103" spans="1:11" hidden="1" x14ac:dyDescent="0.25">
      <c r="A103" t="s">
        <v>78</v>
      </c>
      <c r="F103" s="1"/>
      <c r="G103" s="1"/>
      <c r="H103" s="1"/>
      <c r="K103" s="1"/>
    </row>
    <row r="104" spans="1:11" hidden="1" x14ac:dyDescent="0.25">
      <c r="A104" t="s">
        <v>79</v>
      </c>
      <c r="F104" s="1"/>
      <c r="G104" s="1"/>
      <c r="H104" s="1"/>
      <c r="K104" s="1"/>
    </row>
    <row r="105" spans="1:11" hidden="1" x14ac:dyDescent="0.25">
      <c r="A105" t="s">
        <v>80</v>
      </c>
      <c r="F105" s="1"/>
      <c r="G105" s="1"/>
      <c r="H105" s="1"/>
      <c r="K105" s="1"/>
    </row>
    <row r="106" spans="1:11" hidden="1" x14ac:dyDescent="0.25">
      <c r="A106" s="1" t="s">
        <v>90</v>
      </c>
      <c r="F106" s="1"/>
      <c r="G106" s="1"/>
      <c r="H106" s="1"/>
      <c r="K106" s="1"/>
    </row>
    <row r="107" spans="1:11" hidden="1" x14ac:dyDescent="0.25">
      <c r="A107" s="1" t="s">
        <v>65</v>
      </c>
      <c r="F107" s="1"/>
      <c r="G107" s="1"/>
      <c r="H107" s="1"/>
      <c r="K107" s="1"/>
    </row>
    <row r="108" spans="1:11" hidden="1" x14ac:dyDescent="0.25">
      <c r="A108" s="1" t="s">
        <v>284</v>
      </c>
      <c r="F108" s="1"/>
      <c r="G108" s="1"/>
      <c r="H108" s="1"/>
      <c r="K108" s="1"/>
    </row>
    <row r="109" spans="1:11" hidden="1" x14ac:dyDescent="0.25">
      <c r="K109" s="1"/>
    </row>
    <row r="110" spans="1:11" ht="75" x14ac:dyDescent="0.25">
      <c r="A110" s="5" t="s">
        <v>85</v>
      </c>
      <c r="B110" s="5"/>
      <c r="C110" s="6" cm="1">
        <f t="array" aca="1" ref="C110" ca="1">VALUE(SUBSTITUTE(INDIRECT("R"&amp;COLUMN(A110)+ROW()-1&amp;"C1",FALSE),C$1&amp;": ",""))</f>
        <v>45029</v>
      </c>
      <c r="D110" s="5" t="str" cm="1">
        <f t="array" aca="1" ref="D110" ca="1">SUBSTITUTE(INDIRECT("R"&amp;COLUMN(B110)+ROW()-1&amp;"C1",FALSE),D$1&amp;": ","")</f>
        <v>Jonathan Gildehaus</v>
      </c>
      <c r="E110" s="5" t="str" cm="1">
        <f t="array" aca="1" ref="E110" ca="1">SUBSTITUTE(INDIRECT("R"&amp;COLUMN(C110)+ROW()-1&amp;"C1",FALSE),E$1&amp;": ","")</f>
        <v>Jonathan_Gildehaus1@baylor.edu</v>
      </c>
      <c r="F110" s="11" t="str" cm="1">
        <f t="array" aca="1" ref="F110" ca="1">SUBSTITUTE(INDIRECT("R"&amp;COLUMN(D110)+ROW()-1&amp;"C1",FALSE),F$1&amp;": ","")</f>
        <v>720-591-2847</v>
      </c>
      <c r="G110" s="7" t="str" cm="1">
        <f t="array" aca="1" ref="G110" ca="1">SUBSTITUTE(INDIRECT("R"&amp;COLUMN(E110)+ROW()-1&amp;"C1",FALSE),G$1&amp;": ","")</f>
        <v>Hello, My name is Jonathan Gildehaus. I am a mechanical engineering student at Baylor University interested in the Aerospace industry.</v>
      </c>
      <c r="H110" s="11" t="str" cm="1">
        <f t="array" aca="1" ref="H110" ca="1">TRIM(SUBSTITUTE(INDIRECT("R"&amp;COLUMN(F110)+ROW()-1&amp;"C1",FALSE),H$1&amp;": ",""))</f>
        <v>n/a</v>
      </c>
      <c r="I110" s="5" t="str" cm="1">
        <f t="array" aca="1" ref="I110" ca="1">SUBSTITUTE(INDIRECT("R"&amp;COLUMN(G110)+ROW()-1&amp;"C1",FALSE),I$1&amp;": ","")</f>
        <v>DR, TB, TJ</v>
      </c>
      <c r="J110" s="6" cm="1">
        <f t="array" aca="1" ref="J110" ca="1">VALUE(SUBSTITUTE(INDIRECT("R"&amp;COLUMN(H110)+ROW()-1&amp;"C1",FALSE),J$1&amp;": ",""))</f>
        <v>45029</v>
      </c>
      <c r="K110" s="18" t="e">
        <f ca="1">INDEX(Table1[#All],MATCH(H110,Table1[[#All],[STC]],0),3)&amp;": "&amp;INDEX(Table1[#All],MATCH(H110,Table1[[#All],[STC]],0),7)</f>
        <v>#N/A</v>
      </c>
    </row>
    <row r="111" spans="1:11" hidden="1" x14ac:dyDescent="0.25">
      <c r="A111" t="s">
        <v>81</v>
      </c>
      <c r="F111" s="1"/>
      <c r="G111" s="1"/>
      <c r="H111" s="1"/>
      <c r="K111" s="1"/>
    </row>
    <row r="112" spans="1:11" hidden="1" x14ac:dyDescent="0.25">
      <c r="A112" t="s">
        <v>82</v>
      </c>
      <c r="F112" s="1"/>
      <c r="G112" s="1"/>
      <c r="H112" s="1"/>
      <c r="K112" s="1"/>
    </row>
    <row r="113" spans="1:11" hidden="1" x14ac:dyDescent="0.25">
      <c r="A113" t="s">
        <v>83</v>
      </c>
      <c r="F113" s="1"/>
      <c r="G113" s="1"/>
      <c r="H113" s="1"/>
      <c r="K113" s="1"/>
    </row>
    <row r="114" spans="1:11" hidden="1" x14ac:dyDescent="0.25">
      <c r="A114" t="s">
        <v>84</v>
      </c>
      <c r="F114" s="1"/>
      <c r="G114" s="1"/>
      <c r="H114" s="1"/>
      <c r="K114" s="1"/>
    </row>
    <row r="115" spans="1:11" hidden="1" x14ac:dyDescent="0.25">
      <c r="A115" s="1" t="s">
        <v>71</v>
      </c>
      <c r="F115" s="1"/>
      <c r="G115" s="1"/>
      <c r="H115" s="1"/>
      <c r="K115" s="1"/>
    </row>
    <row r="116" spans="1:11" hidden="1" x14ac:dyDescent="0.25">
      <c r="A116" s="1" t="s">
        <v>91</v>
      </c>
      <c r="F116" s="1"/>
      <c r="G116" s="1"/>
      <c r="H116" s="1"/>
      <c r="K116" s="1"/>
    </row>
    <row r="117" spans="1:11" hidden="1" x14ac:dyDescent="0.25">
      <c r="A117" s="1" t="s">
        <v>285</v>
      </c>
      <c r="F117" s="1"/>
      <c r="G117" s="1"/>
      <c r="H117" s="1"/>
      <c r="K117" s="1"/>
    </row>
    <row r="118" spans="1:11" hidden="1" x14ac:dyDescent="0.25">
      <c r="K118" s="1"/>
    </row>
    <row r="119" spans="1:11" ht="45" x14ac:dyDescent="0.25">
      <c r="A119" s="5" t="s">
        <v>85</v>
      </c>
      <c r="B119" s="5"/>
      <c r="C119" s="6" cm="1">
        <f t="array" aca="1" ref="C119" ca="1">VALUE(SUBSTITUTE(INDIRECT("R"&amp;COLUMN(A119)+ROW()-1&amp;"C1",FALSE),C$1&amp;": ",""))</f>
        <v>45029</v>
      </c>
      <c r="D119" s="5" t="str" cm="1">
        <f t="array" aca="1" ref="D119" ca="1">SUBSTITUTE(INDIRECT("R"&amp;COLUMN(B119)+ROW()-1&amp;"C1",FALSE),D$1&amp;": ","")</f>
        <v>Jorge Cervantes</v>
      </c>
      <c r="E119" s="5" t="str" cm="1">
        <f t="array" aca="1" ref="E119" ca="1">SUBSTITUTE(INDIRECT("R"&amp;COLUMN(C119)+ROW()-1&amp;"C1",FALSE),E$1&amp;": ","")</f>
        <v>jorge.cervantes@aeronautica-global.com</v>
      </c>
      <c r="F119" s="11" t="str" cm="1">
        <f t="array" aca="1" ref="F119" ca="1">SUBSTITUTE(INDIRECT("R"&amp;COLUMN(D119)+ROW()-1&amp;"C1",FALSE),F$1&amp;": ","")</f>
        <v>7224738661</v>
      </c>
      <c r="G119" s="7" t="str" cm="1">
        <f t="array" aca="1" ref="G119" ca="1">SUBSTITUTE(INDIRECT("R"&amp;COLUMN(E119)+ROW()-1&amp;"C1",FALSE),G$1&amp;": ","")</f>
        <v>Pleased send more information STC (AML STC) #ST01070DE,</v>
      </c>
      <c r="H119" s="11" t="str" cm="1">
        <f t="array" aca="1" ref="H119" ca="1">TRIM(SUBSTITUTE(INDIRECT("R"&amp;COLUMN(F119)+ROW()-1&amp;"C1",FALSE),H$1&amp;": ",""))</f>
        <v>ST01070DE</v>
      </c>
      <c r="I119" s="5" t="str" cm="1">
        <f t="array" aca="1" ref="I119" ca="1">SUBSTITUTE(INDIRECT("R"&amp;COLUMN(G119)+ROW()-1&amp;"C1",FALSE),I$1&amp;": ","")</f>
        <v>TJ</v>
      </c>
      <c r="J119" s="6" cm="1">
        <f t="array" aca="1" ref="J119" ca="1">VALUE(SUBSTITUTE(INDIRECT("R"&amp;COLUMN(H119)+ROW()-1&amp;"C1",FALSE),J$1&amp;": ",""))</f>
        <v>45029</v>
      </c>
      <c r="K119" s="18" t="str">
        <f ca="1">INDEX(Table1[#All],MATCH(H119,Table1[[#All],[STC]],0),3)&amp;": "&amp;INDEX(Table1[#All],MATCH(H119,Table1[[#All],[STC]],0),7)</f>
        <v>SoCal Jets: TJ @ Pregrine</v>
      </c>
    </row>
    <row r="120" spans="1:11" hidden="1" x14ac:dyDescent="0.25">
      <c r="A120" t="s">
        <v>86</v>
      </c>
      <c r="F120" s="1"/>
      <c r="G120" s="1"/>
      <c r="H120" s="1"/>
      <c r="K120" s="1"/>
    </row>
    <row r="121" spans="1:11" hidden="1" x14ac:dyDescent="0.25">
      <c r="A121" t="s">
        <v>87</v>
      </c>
      <c r="F121" s="1"/>
      <c r="G121" s="1"/>
      <c r="H121" s="1"/>
      <c r="K121" s="1"/>
    </row>
    <row r="122" spans="1:11" hidden="1" x14ac:dyDescent="0.25">
      <c r="A122" t="s">
        <v>88</v>
      </c>
      <c r="F122" s="1"/>
      <c r="G122" s="1"/>
      <c r="H122" s="1"/>
      <c r="K122" s="1"/>
    </row>
    <row r="123" spans="1:11" hidden="1" x14ac:dyDescent="0.25">
      <c r="A123" t="s">
        <v>89</v>
      </c>
      <c r="F123" s="1"/>
      <c r="G123" s="1"/>
      <c r="H123" s="1"/>
      <c r="K123" s="1"/>
    </row>
    <row r="124" spans="1:11" hidden="1" x14ac:dyDescent="0.25">
      <c r="A124" s="1" t="s">
        <v>90</v>
      </c>
      <c r="F124" s="1"/>
      <c r="G124" s="1"/>
      <c r="H124" s="1"/>
      <c r="K124" s="1"/>
    </row>
    <row r="125" spans="1:11" hidden="1" x14ac:dyDescent="0.25">
      <c r="A125" s="1" t="s">
        <v>65</v>
      </c>
      <c r="F125" s="1"/>
      <c r="G125" s="1"/>
      <c r="H125" s="1"/>
      <c r="K125" s="1"/>
    </row>
    <row r="126" spans="1:11" hidden="1" x14ac:dyDescent="0.25">
      <c r="A126" s="1" t="s">
        <v>285</v>
      </c>
      <c r="F126" s="1"/>
      <c r="G126" s="1"/>
      <c r="H126" s="1"/>
      <c r="K126" s="1"/>
    </row>
    <row r="127" spans="1:11" hidden="1" x14ac:dyDescent="0.25">
      <c r="K127" s="1"/>
    </row>
    <row r="128" spans="1:11" ht="30" x14ac:dyDescent="0.25">
      <c r="A128" s="5" t="s">
        <v>95</v>
      </c>
      <c r="B128" s="5"/>
      <c r="C128" s="6" cm="1">
        <f t="array" aca="1" ref="C128" ca="1">VALUE(SUBSTITUTE(INDIRECT("R"&amp;COLUMN(A128)+ROW()-1&amp;"C1",FALSE),C$1&amp;": ",""))</f>
        <v>45034</v>
      </c>
      <c r="D128" s="5" t="str" cm="1">
        <f t="array" aca="1" ref="D128" ca="1">SUBSTITUTE(INDIRECT("R"&amp;COLUMN(B128)+ROW()-1&amp;"C1",FALSE),D$1&amp;": ","")</f>
        <v>Adam Seumanutafa</v>
      </c>
      <c r="E128" s="5" t="str" cm="1">
        <f t="array" aca="1" ref="E128" ca="1">SUBSTITUTE(INDIRECT("R"&amp;COLUMN(C128)+ROW()-1&amp;"C1",FALSE),E$1&amp;": ","")</f>
        <v>adamsiaki@gmail.com</v>
      </c>
      <c r="F128" s="11" t="str" cm="1">
        <f t="array" aca="1" ref="F128" ca="1">SUBSTITUTE(INDIRECT("R"&amp;COLUMN(D128)+ROW()-1&amp;"C1",FALSE),F$1&amp;": ","")</f>
        <v>0226366573</v>
      </c>
      <c r="G128" s="7" t="str" cm="1">
        <f t="array" aca="1" ref="G128" ca="1">SUBSTITUTE(INDIRECT("R"&amp;COLUMN(E128)+ROW()-1&amp;"C1",FALSE),G$1&amp;": ","")</f>
        <v>I'm interested in using your STC # SR00828DE.</v>
      </c>
      <c r="H128" s="11" t="str" cm="1">
        <f t="array" aca="1" ref="H128" ca="1">TRIM(SUBSTITUTE(INDIRECT("R"&amp;COLUMN(F128)+ROW()-1&amp;"C1",FALSE),H$1&amp;": ",""))</f>
        <v>SR00828DE</v>
      </c>
      <c r="I128" s="5" t="str" cm="1">
        <f t="array" aca="1" ref="I128" ca="1">SUBSTITUTE(INDIRECT("R"&amp;COLUMN(G128)+ROW()-1&amp;"C1",FALSE),I$1&amp;": ","")</f>
        <v>TJ</v>
      </c>
      <c r="J128" s="6" cm="1">
        <f t="array" aca="1" ref="J128" ca="1">VALUE(SUBSTITUTE(INDIRECT("R"&amp;COLUMN(H128)+ROW()-1&amp;"C1",FALSE),J$1&amp;": ",""))</f>
        <v>45034</v>
      </c>
      <c r="K128" s="18" t="str">
        <f ca="1">INDEX(Table1[#All],MATCH(H128,Table1[[#All],[STC]],0),3)&amp;": "&amp;INDEX(Table1[#All],MATCH(H128,Table1[[#All],[STC]],0),7)</f>
        <v>Peregrine: TJ @ Pregrine</v>
      </c>
    </row>
    <row r="129" spans="1:11" hidden="1" x14ac:dyDescent="0.25">
      <c r="A129" t="s">
        <v>92</v>
      </c>
      <c r="F129" s="1"/>
      <c r="G129" s="1"/>
      <c r="H129" s="1"/>
      <c r="K129" s="1"/>
    </row>
    <row r="130" spans="1:11" hidden="1" x14ac:dyDescent="0.25">
      <c r="A130" t="s">
        <v>93</v>
      </c>
      <c r="F130" s="1"/>
      <c r="G130" s="1"/>
      <c r="H130" s="1"/>
      <c r="K130" s="1"/>
    </row>
    <row r="131" spans="1:11" hidden="1" x14ac:dyDescent="0.25">
      <c r="A131" t="s">
        <v>94</v>
      </c>
      <c r="F131" s="1"/>
      <c r="G131" s="1"/>
      <c r="H131" s="1"/>
      <c r="K131" s="1"/>
    </row>
    <row r="132" spans="1:11" hidden="1" x14ac:dyDescent="0.25">
      <c r="A132" t="s">
        <v>96</v>
      </c>
      <c r="F132" s="1"/>
      <c r="G132" s="1"/>
      <c r="H132" s="1"/>
      <c r="K132" s="1"/>
    </row>
    <row r="133" spans="1:11" hidden="1" x14ac:dyDescent="0.25">
      <c r="A133" s="1" t="s">
        <v>97</v>
      </c>
      <c r="F133" s="1"/>
      <c r="G133" s="1"/>
      <c r="H133" s="1"/>
      <c r="K133" s="1"/>
    </row>
    <row r="134" spans="1:11" hidden="1" x14ac:dyDescent="0.25">
      <c r="A134" s="1" t="s">
        <v>65</v>
      </c>
      <c r="F134" s="1"/>
      <c r="G134" s="1"/>
      <c r="H134" s="1"/>
      <c r="K134" s="1"/>
    </row>
    <row r="135" spans="1:11" hidden="1" x14ac:dyDescent="0.25">
      <c r="A135" s="1" t="s">
        <v>286</v>
      </c>
      <c r="F135" s="1"/>
      <c r="G135" s="1"/>
      <c r="H135" s="1"/>
      <c r="K135" s="1"/>
    </row>
    <row r="136" spans="1:11" hidden="1" x14ac:dyDescent="0.25">
      <c r="K136" s="1"/>
    </row>
    <row r="137" spans="1:11" ht="30" x14ac:dyDescent="0.25">
      <c r="A137" s="5" t="s">
        <v>98</v>
      </c>
      <c r="B137" s="5"/>
      <c r="C137" s="6" cm="1">
        <f t="array" aca="1" ref="C137" ca="1">VALUE(SUBSTITUTE(INDIRECT("R"&amp;COLUMN(A137)+ROW()-1&amp;"C1",FALSE),C$1&amp;": ",""))</f>
        <v>45044</v>
      </c>
      <c r="D137" s="5" t="str" cm="1">
        <f t="array" aca="1" ref="D137" ca="1">SUBSTITUTE(INDIRECT("R"&amp;COLUMN(B137)+ROW()-1&amp;"C1",FALSE),D$1&amp;": ","")</f>
        <v>Lee Carlson</v>
      </c>
      <c r="E137" s="5" t="str" cm="1">
        <f t="array" aca="1" ref="E137" ca="1">SUBSTITUTE(INDIRECT("R"&amp;COLUMN(C137)+ROW()-1&amp;"C1",FALSE),E$1&amp;": ","")</f>
        <v>lee@ads-bglobal.com</v>
      </c>
      <c r="F137" s="11" t="str" cm="1">
        <f t="array" aca="1" ref="F137" ca="1">SUBSTITUTE(INDIRECT("R"&amp;COLUMN(D137)+ROW()-1&amp;"C1",FALSE),F$1&amp;": ","")</f>
        <v>616-558-7622</v>
      </c>
      <c r="G137" s="7" t="str" cm="1">
        <f t="array" aca="1" ref="G137" ca="1">SUBSTITUTE(INDIRECT("R"&amp;COLUMN(E137)+ROW()-1&amp;"C1",FALSE),G$1&amp;": ","")</f>
        <v>Curious to see if this shows up anywhere</v>
      </c>
      <c r="H137" s="11" t="str" cm="1">
        <f t="array" aca="1" ref="H137" ca="1">TRIM(SUBSTITUTE(INDIRECT("R"&amp;COLUMN(F137)+ROW()-1&amp;"C1",FALSE),H$1&amp;": ",""))</f>
        <v/>
      </c>
      <c r="I137" s="5" t="str" cm="1">
        <f t="array" aca="1" ref="I137" ca="1">SUBSTITUTE(INDIRECT("R"&amp;COLUMN(G137)+ROW()-1&amp;"C1",FALSE),I$1&amp;": ","")</f>
        <v>Email fwd test</v>
      </c>
      <c r="J137" s="6" cm="1">
        <f t="array" aca="1" ref="J137" ca="1">VALUE(SUBSTITUTE(INDIRECT("R"&amp;COLUMN(H137)+ROW()-1&amp;"C1",FALSE),J$1&amp;": ",""))</f>
        <v>45044</v>
      </c>
      <c r="K137" s="18" t="e">
        <f ca="1">INDEX(Table1[#All],MATCH(H137,Table1[[#All],[STC]],0),3)&amp;": "&amp;INDEX(Table1[#All],MATCH(H137,Table1[[#All],[STC]],0),7)</f>
        <v>#N/A</v>
      </c>
    </row>
    <row r="138" spans="1:11" hidden="1" x14ac:dyDescent="0.25">
      <c r="A138" t="s">
        <v>107</v>
      </c>
      <c r="F138" s="1"/>
      <c r="G138" s="1"/>
      <c r="H138" s="1"/>
      <c r="K138" s="1"/>
    </row>
    <row r="139" spans="1:11" hidden="1" x14ac:dyDescent="0.25">
      <c r="A139" t="s">
        <v>108</v>
      </c>
      <c r="F139" s="1"/>
      <c r="G139" s="1"/>
      <c r="H139" s="1"/>
      <c r="K139" s="1"/>
    </row>
    <row r="140" spans="1:11" hidden="1" x14ac:dyDescent="0.25">
      <c r="A140" t="s">
        <v>109</v>
      </c>
      <c r="F140" s="1"/>
      <c r="G140" s="1"/>
      <c r="H140" s="1"/>
      <c r="K140" s="1"/>
    </row>
    <row r="141" spans="1:11" hidden="1" x14ac:dyDescent="0.25">
      <c r="A141" t="s">
        <v>110</v>
      </c>
      <c r="F141" s="1"/>
      <c r="G141" s="1"/>
      <c r="H141" s="1"/>
      <c r="K141" s="1"/>
    </row>
    <row r="142" spans="1:11" hidden="1" x14ac:dyDescent="0.25">
      <c r="A142" s="1" t="s">
        <v>17</v>
      </c>
      <c r="F142" s="1"/>
      <c r="G142" s="1"/>
      <c r="H142" s="1"/>
      <c r="K142" s="1"/>
    </row>
    <row r="143" spans="1:11" hidden="1" x14ac:dyDescent="0.25">
      <c r="A143" s="1" t="s">
        <v>111</v>
      </c>
      <c r="F143" s="1"/>
      <c r="G143" s="1"/>
      <c r="H143" s="1"/>
      <c r="K143" s="1"/>
    </row>
    <row r="144" spans="1:11" hidden="1" x14ac:dyDescent="0.25">
      <c r="A144" s="1" t="s">
        <v>287</v>
      </c>
      <c r="F144" s="1"/>
      <c r="G144" s="1"/>
      <c r="H144" s="1"/>
      <c r="K144" s="1"/>
    </row>
    <row r="145" spans="1:11" hidden="1" x14ac:dyDescent="0.25">
      <c r="K145" s="1"/>
    </row>
    <row r="146" spans="1:11" ht="60" x14ac:dyDescent="0.25">
      <c r="A146" s="5" t="s">
        <v>98</v>
      </c>
      <c r="B146" s="5"/>
      <c r="C146" s="6" cm="1">
        <f t="array" aca="1" ref="C146" ca="1">VALUE(SUBSTITUTE(INDIRECT("R"&amp;COLUMN(A146)+ROW()-1&amp;"C1",FALSE),C$1&amp;": ",""))</f>
        <v>45044</v>
      </c>
      <c r="D146" s="5" t="str" cm="1">
        <f t="array" aca="1" ref="D146" ca="1">SUBSTITUTE(INDIRECT("R"&amp;COLUMN(B146)+ROW()-1&amp;"C1",FALSE),D$1&amp;": ","")</f>
        <v>Paul DAVID</v>
      </c>
      <c r="E146" s="5" t="str" cm="1">
        <f t="array" aca="1" ref="E146" ca="1">SUBSTITUTE(INDIRECT("R"&amp;COLUMN(C146)+ROW()-1&amp;"C1",FALSE),E$1&amp;": ","")</f>
        <v>Paul.David@DassaultFalconJet.com</v>
      </c>
      <c r="F146" s="11" t="str" cm="1">
        <f t="array" aca="1" ref="F146" ca="1">SUBSTITUTE(INDIRECT("R"&amp;COLUMN(D146)+ROW()-1&amp;"C1",FALSE),F$1&amp;": ","")</f>
        <v>3022765870</v>
      </c>
      <c r="G146" s="7" t="str" cm="1">
        <f t="array" aca="1" ref="G146" ca="1">SUBSTITUTE(INDIRECT("R"&amp;COLUMN(E146)+ROW()-1&amp;"C1",FALSE),G$1&amp;": ","")</f>
        <v>Information about STC ST01066DE ? Pricing, content, reference copy for quoting and so on. Thank you.</v>
      </c>
      <c r="H146" s="11" t="str" cm="1">
        <f t="array" aca="1" ref="H146" ca="1">TRIM(SUBSTITUTE(INDIRECT("R"&amp;COLUMN(F146)+ROW()-1&amp;"C1",FALSE),H$1&amp;": ",""))</f>
        <v>ST01066DE</v>
      </c>
      <c r="I146" s="5" t="str" cm="1">
        <f t="array" aca="1" ref="I146" ca="1">SUBSTITUTE(INDIRECT("R"&amp;COLUMN(G146)+ROW()-1&amp;"C1",FALSE),I$1&amp;": ","")</f>
        <v>TJ</v>
      </c>
      <c r="J146" s="6" cm="1">
        <f t="array" aca="1" ref="J146" ca="1">VALUE(SUBSTITUTE(INDIRECT("R"&amp;COLUMN(H146)+ROW()-1&amp;"C1",FALSE),J$1&amp;": ",""))</f>
        <v>45044</v>
      </c>
      <c r="K146" s="18" t="str">
        <f ca="1">INDEX(Table1[#All],MATCH(H146,Table1[[#All],[STC]],0),3)&amp;": "&amp;INDEX(Table1[#All],MATCH(H146,Table1[[#All],[STC]],0),7)</f>
        <v>Peregrine : TJ @ Pregrine</v>
      </c>
    </row>
    <row r="147" spans="1:11" hidden="1" x14ac:dyDescent="0.25">
      <c r="A147" t="s">
        <v>99</v>
      </c>
      <c r="F147" s="1"/>
      <c r="G147" s="1"/>
      <c r="H147" s="1"/>
      <c r="K147" s="1"/>
    </row>
    <row r="148" spans="1:11" hidden="1" x14ac:dyDescent="0.25">
      <c r="A148" t="s">
        <v>100</v>
      </c>
      <c r="F148" s="1"/>
      <c r="G148" s="1"/>
      <c r="H148" s="1"/>
      <c r="K148" s="1"/>
    </row>
    <row r="149" spans="1:11" hidden="1" x14ac:dyDescent="0.25">
      <c r="A149" t="s">
        <v>101</v>
      </c>
      <c r="F149" s="1"/>
      <c r="G149" s="1"/>
      <c r="H149" s="1"/>
      <c r="K149" s="1"/>
    </row>
    <row r="150" spans="1:11" hidden="1" x14ac:dyDescent="0.25">
      <c r="A150" t="s">
        <v>102</v>
      </c>
      <c r="F150" s="1"/>
      <c r="G150" s="1"/>
      <c r="H150" s="1"/>
      <c r="K150" s="1"/>
    </row>
    <row r="151" spans="1:11" hidden="1" x14ac:dyDescent="0.25">
      <c r="A151" s="1" t="s">
        <v>391</v>
      </c>
      <c r="F151" s="1"/>
      <c r="G151" s="1"/>
      <c r="H151" s="1"/>
      <c r="K151" s="1"/>
    </row>
    <row r="152" spans="1:11" hidden="1" x14ac:dyDescent="0.25">
      <c r="A152" s="1" t="s">
        <v>65</v>
      </c>
      <c r="F152" s="1"/>
      <c r="G152" s="1"/>
      <c r="H152" s="1"/>
      <c r="K152" s="1"/>
    </row>
    <row r="153" spans="1:11" hidden="1" x14ac:dyDescent="0.25">
      <c r="A153" s="1" t="s">
        <v>287</v>
      </c>
      <c r="F153" s="1"/>
      <c r="G153" s="1"/>
      <c r="H153" s="1"/>
      <c r="K153" s="1"/>
    </row>
    <row r="154" spans="1:11" hidden="1" x14ac:dyDescent="0.25">
      <c r="K154" s="1"/>
    </row>
    <row r="155" spans="1:11" ht="45" x14ac:dyDescent="0.25">
      <c r="A155" s="5" t="s">
        <v>103</v>
      </c>
      <c r="B155" s="5"/>
      <c r="C155" s="6" cm="1">
        <f t="array" aca="1" ref="C155" ca="1">VALUE(SUBSTITUTE(INDIRECT("R"&amp;COLUMN(A155)+ROW()-1&amp;"C1",FALSE),C$1&amp;": ",""))</f>
        <v>45045</v>
      </c>
      <c r="D155" s="5" t="str" cm="1">
        <f t="array" aca="1" ref="D155" ca="1">SUBSTITUTE(INDIRECT("R"&amp;COLUMN(B155)+ROW()-1&amp;"C1",FALSE),D$1&amp;": ","")</f>
        <v>Ravi Kumar</v>
      </c>
      <c r="E155" s="5" t="str" cm="1">
        <f t="array" aca="1" ref="E155" ca="1">SUBSTITUTE(INDIRECT("R"&amp;COLUMN(C155)+ROW()-1&amp;"C1",FALSE),E$1&amp;": ","")</f>
        <v>cam@pinnacleair.org</v>
      </c>
      <c r="F155" s="11" t="str" cm="1">
        <f t="array" aca="1" ref="F155" ca="1">SUBSTITUTE(INDIRECT("R"&amp;COLUMN(D155)+ROW()-1&amp;"C1",FALSE),F$1&amp;": ","")</f>
        <v/>
      </c>
      <c r="G155" s="7" t="str" cm="1">
        <f t="array" aca="1" ref="G155" ca="1">SUBSTITUTE(INDIRECT("R"&amp;COLUMN(E155)+ROW()-1&amp;"C1",FALSE),G$1&amp;": ","")</f>
        <v>owner/Operator and imported one helicopter AS 350 B2, (MSN- 4321) in India</v>
      </c>
      <c r="H155" s="11" t="str" cm="1">
        <f t="array" aca="1" ref="H155" ca="1">TRIM(SUBSTITUTE(INDIRECT("R"&amp;COLUMN(F155)+ROW()-1&amp;"C1",FALSE),H$1&amp;": ",""))</f>
        <v>SR00828DE</v>
      </c>
      <c r="I155" s="5" t="str" cm="1">
        <f t="array" aca="1" ref="I155" ca="1">SUBSTITUTE(INDIRECT("R"&amp;COLUMN(G155)+ROW()-1&amp;"C1",FALSE),I$1&amp;": ","")</f>
        <v>TJ</v>
      </c>
      <c r="J155" s="6" cm="1">
        <f t="array" aca="1" ref="J155" ca="1">VALUE(SUBSTITUTE(INDIRECT("R"&amp;COLUMN(H155)+ROW()-1&amp;"C1",FALSE),J$1&amp;": ",""))</f>
        <v>45044</v>
      </c>
      <c r="K155" s="18" t="str">
        <f ca="1">INDEX(Table1[#All],MATCH(H155,Table1[[#All],[STC]],0),3)&amp;": "&amp;INDEX(Table1[#All],MATCH(H155,Table1[[#All],[STC]],0),7)</f>
        <v>Peregrine: TJ @ Pregrine</v>
      </c>
    </row>
    <row r="156" spans="1:11" hidden="1" x14ac:dyDescent="0.25">
      <c r="A156" t="s">
        <v>104</v>
      </c>
      <c r="F156" s="1"/>
      <c r="G156" s="1"/>
      <c r="H156" s="1"/>
      <c r="K156" s="1"/>
    </row>
    <row r="157" spans="1:11" hidden="1" x14ac:dyDescent="0.25">
      <c r="A157" t="s">
        <v>105</v>
      </c>
      <c r="F157" s="1"/>
      <c r="G157" s="1"/>
      <c r="H157" s="1"/>
      <c r="K157" s="1"/>
    </row>
    <row r="158" spans="1:11" hidden="1" x14ac:dyDescent="0.25">
      <c r="A158" t="s">
        <v>390</v>
      </c>
      <c r="F158" s="1"/>
      <c r="G158" s="1"/>
      <c r="H158" s="1"/>
      <c r="K158" s="1"/>
    </row>
    <row r="159" spans="1:11" hidden="1" x14ac:dyDescent="0.25">
      <c r="A159" t="s">
        <v>106</v>
      </c>
      <c r="F159" s="1"/>
      <c r="G159" s="1"/>
      <c r="H159" s="1"/>
      <c r="K159" s="1"/>
    </row>
    <row r="160" spans="1:11" hidden="1" x14ac:dyDescent="0.25">
      <c r="A160" s="1" t="s">
        <v>97</v>
      </c>
      <c r="F160" s="1"/>
      <c r="G160" s="1"/>
      <c r="H160" s="1"/>
      <c r="K160" s="1"/>
    </row>
    <row r="161" spans="1:11" hidden="1" x14ac:dyDescent="0.25">
      <c r="A161" s="1" t="s">
        <v>65</v>
      </c>
      <c r="F161" s="1"/>
      <c r="G161" s="1"/>
      <c r="H161" s="1"/>
      <c r="K161" s="1"/>
    </row>
    <row r="162" spans="1:11" hidden="1" x14ac:dyDescent="0.25">
      <c r="A162" s="1" t="s">
        <v>287</v>
      </c>
      <c r="F162" s="1"/>
      <c r="G162" s="1"/>
      <c r="H162" s="1"/>
      <c r="K162" s="1"/>
    </row>
    <row r="163" spans="1:11" hidden="1" x14ac:dyDescent="0.25">
      <c r="K163" s="1"/>
    </row>
    <row r="164" spans="1:11" ht="75" x14ac:dyDescent="0.25">
      <c r="A164" s="5" t="s">
        <v>113</v>
      </c>
      <c r="B164" s="5"/>
      <c r="C164" s="6" cm="1">
        <f t="array" aca="1" ref="C164" ca="1">VALUE(SUBSTITUTE(INDIRECT("R"&amp;COLUMN(A164)+ROW()-1&amp;"C1",FALSE),C$1&amp;": ",""))</f>
        <v>45050</v>
      </c>
      <c r="D164" s="5" t="str" cm="1">
        <f t="array" aca="1" ref="D164" ca="1">SUBSTITUTE(INDIRECT("R"&amp;COLUMN(B164)+ROW()-1&amp;"C1",FALSE),D$1&amp;": ","")</f>
        <v>Major Zulkarnain Ahmad</v>
      </c>
      <c r="E164" s="5" t="str" cm="1">
        <f t="array" aca="1" ref="E164" ca="1">SUBSTITUTE(INDIRECT("R"&amp;COLUMN(C164)+ROW()-1&amp;"C1",FALSE),E$1&amp;": ","")</f>
        <v>zulahmad@rstechsystem.com</v>
      </c>
      <c r="F164" s="11" t="str" cm="1">
        <f t="array" aca="1" ref="F164" ca="1">SUBSTITUTE(INDIRECT("R"&amp;COLUMN(D164)+ROW()-1&amp;"C1",FALSE),F$1&amp;": ","")</f>
        <v>60195901525</v>
      </c>
      <c r="G164" s="7" t="str" cm="1">
        <f t="array" aca="1" ref="G164" ca="1">SUBSTITUTE(INDIRECT("R"&amp;COLUMN(E164)+ROW()-1&amp;"C1",FALSE),G$1&amp;": ","")</f>
        <v>Customer is looking for a short-term CRT repair/refurbishment and a long-term upgrade from CRT to LCD.</v>
      </c>
      <c r="H164" s="11" t="str" cm="1">
        <f t="array" aca="1" ref="H164" ca="1">TRIM(SUBSTITUTE(INDIRECT("R"&amp;COLUMN(F164)+ROW()-1&amp;"C1",FALSE),H$1&amp;": ",""))</f>
        <v/>
      </c>
      <c r="I164" s="5" t="str" cm="1">
        <f t="array" aca="1" ref="I164" ca="1">SUBSTITUTE(INDIRECT("R"&amp;COLUMN(G164)+ROW()-1&amp;"C1",FALSE),I$1&amp;": ","")</f>
        <v>TJ</v>
      </c>
      <c r="J164" s="6" cm="1">
        <f t="array" aca="1" ref="J164" ca="1">VALUE(SUBSTITUTE(INDIRECT("R"&amp;COLUMN(H164)+ROW()-1&amp;"C1",FALSE),J$1&amp;": ",""))</f>
        <v>45050</v>
      </c>
      <c r="K164" s="18" t="e">
        <f ca="1">INDEX(Table1[#All],MATCH(H164,Table1[[#All],[STC]],0),3)&amp;": "&amp;INDEX(Table1[#All],MATCH(H164,Table1[[#All],[STC]],0),7)</f>
        <v>#N/A</v>
      </c>
    </row>
    <row r="165" spans="1:11" hidden="1" x14ac:dyDescent="0.25">
      <c r="A165" t="s">
        <v>114</v>
      </c>
      <c r="F165" s="1"/>
      <c r="G165" s="1"/>
      <c r="H165" s="1"/>
      <c r="K165" s="1"/>
    </row>
    <row r="166" spans="1:11" hidden="1" x14ac:dyDescent="0.25">
      <c r="A166" t="s">
        <v>115</v>
      </c>
      <c r="F166" s="1"/>
      <c r="G166" s="1"/>
      <c r="H166" s="1"/>
      <c r="K166" s="1"/>
    </row>
    <row r="167" spans="1:11" hidden="1" x14ac:dyDescent="0.25">
      <c r="A167" t="s">
        <v>116</v>
      </c>
      <c r="F167" s="1"/>
      <c r="G167" s="1"/>
      <c r="H167" s="1"/>
      <c r="K167" s="1"/>
    </row>
    <row r="168" spans="1:11" hidden="1" x14ac:dyDescent="0.25">
      <c r="A168" t="s">
        <v>117</v>
      </c>
      <c r="F168" s="1"/>
      <c r="G168" s="1"/>
      <c r="H168" s="1"/>
      <c r="K168" s="1"/>
    </row>
    <row r="169" spans="1:11" hidden="1" x14ac:dyDescent="0.25">
      <c r="A169" s="1" t="s">
        <v>17</v>
      </c>
      <c r="F169" s="1"/>
      <c r="G169" s="1"/>
      <c r="H169" s="1"/>
      <c r="K169" s="1"/>
    </row>
    <row r="170" spans="1:11" hidden="1" x14ac:dyDescent="0.25">
      <c r="A170" s="1" t="s">
        <v>65</v>
      </c>
      <c r="F170" s="1"/>
      <c r="G170" s="1"/>
      <c r="H170" s="1"/>
      <c r="K170" s="1"/>
    </row>
    <row r="171" spans="1:11" hidden="1" x14ac:dyDescent="0.25">
      <c r="A171" s="1" t="s">
        <v>288</v>
      </c>
      <c r="F171" s="1"/>
      <c r="G171" s="1"/>
      <c r="H171" s="1"/>
      <c r="K171" s="1"/>
    </row>
    <row r="172" spans="1:11" hidden="1" x14ac:dyDescent="0.25">
      <c r="K172" s="1"/>
    </row>
    <row r="173" spans="1:11" ht="60" x14ac:dyDescent="0.25">
      <c r="A173" s="5" t="s">
        <v>113</v>
      </c>
      <c r="B173" s="5"/>
      <c r="C173" s="6" cm="1">
        <f t="array" aca="1" ref="C173" ca="1">VALUE(SUBSTITUTE(INDIRECT("R"&amp;COLUMN(A173)+ROW()-1&amp;"C1",FALSE),C$1&amp;": ",""))</f>
        <v>45050</v>
      </c>
      <c r="D173" s="5" t="str" cm="1">
        <f t="array" aca="1" ref="D173" ca="1">SUBSTITUTE(INDIRECT("R"&amp;COLUMN(B173)+ROW()-1&amp;"C1",FALSE),D$1&amp;": ","")</f>
        <v>Felipe Nardi</v>
      </c>
      <c r="E173" s="5" t="str" cm="1">
        <f t="array" aca="1" ref="E173" ca="1">SUBSTITUTE(INDIRECT("R"&amp;COLUMN(C173)+ROW()-1&amp;"C1",FALSE),E$1&amp;": ","")</f>
        <v>felipe.nardi@jazzaero.com.br</v>
      </c>
      <c r="F173" s="11" t="str" cm="1">
        <f t="array" aca="1" ref="F173" ca="1">SUBSTITUTE(INDIRECT("R"&amp;COLUMN(D173)+ROW()-1&amp;"C1",FALSE),F$1&amp;": ","")</f>
        <v>+55 (31) 98589-0000</v>
      </c>
      <c r="G173" s="7" t="str" cm="1">
        <f t="array" aca="1" ref="G173" ca="1">SUBSTITUTE(INDIRECT("R"&amp;COLUMN(E173)+ROW()-1&amp;"C1",FALSE),G$1&amp;": ","")</f>
        <v>I'd like to receive a quote for your STC ST00835DE, validated in Brazil by CST 2020S05-04.</v>
      </c>
      <c r="H173" s="11" t="str" cm="1">
        <f t="array" aca="1" ref="H173" ca="1">TRIM(SUBSTITUTE(INDIRECT("R"&amp;COLUMN(F173)+ROW()-1&amp;"C1",FALSE),H$1&amp;": ",""))</f>
        <v>ST00835DE</v>
      </c>
      <c r="I173" s="5" t="str" cm="1">
        <f t="array" aca="1" ref="I173" ca="1">SUBSTITUTE(INDIRECT("R"&amp;COLUMN(G173)+ROW()-1&amp;"C1",FALSE),I$1&amp;": ","")</f>
        <v>TJ</v>
      </c>
      <c r="J173" s="6" cm="1">
        <f t="array" aca="1" ref="J173" ca="1">VALUE(SUBSTITUTE(INDIRECT("R"&amp;COLUMN(H173)+ROW()-1&amp;"C1",FALSE),J$1&amp;": ",""))</f>
        <v>45050</v>
      </c>
      <c r="K173" s="18" t="str">
        <f ca="1">INDEX(Table1[#All],MATCH(H173,Table1[[#All],[STC]],0),3)&amp;": "&amp;INDEX(Table1[#All],MATCH(H173,Table1[[#All],[STC]],0),7)</f>
        <v>Southeast Aerospace: Luke Gomoll @ SEA</v>
      </c>
    </row>
    <row r="174" spans="1:11" hidden="1" x14ac:dyDescent="0.25">
      <c r="A174" t="s">
        <v>118</v>
      </c>
      <c r="F174" s="1"/>
      <c r="G174" s="1"/>
      <c r="H174" s="1"/>
      <c r="K174" s="1"/>
    </row>
    <row r="175" spans="1:11" hidden="1" x14ac:dyDescent="0.25">
      <c r="A175" t="s">
        <v>119</v>
      </c>
      <c r="F175" s="1"/>
      <c r="G175" s="1"/>
      <c r="H175" s="1"/>
      <c r="K175" s="1"/>
    </row>
    <row r="176" spans="1:11" hidden="1" x14ac:dyDescent="0.25">
      <c r="A176" t="s">
        <v>120</v>
      </c>
      <c r="F176" s="1"/>
      <c r="G176" s="1"/>
      <c r="H176" s="1"/>
      <c r="K176" s="1"/>
    </row>
    <row r="177" spans="1:11" hidden="1" x14ac:dyDescent="0.25">
      <c r="A177" t="s">
        <v>121</v>
      </c>
      <c r="F177" s="1"/>
      <c r="G177" s="1"/>
      <c r="H177" s="1"/>
    </row>
    <row r="178" spans="1:11" hidden="1" x14ac:dyDescent="0.25">
      <c r="A178" s="1" t="s">
        <v>18</v>
      </c>
      <c r="F178" s="1"/>
      <c r="G178" s="1"/>
      <c r="H178" s="1"/>
      <c r="K178" s="1"/>
    </row>
    <row r="179" spans="1:11" hidden="1" x14ac:dyDescent="0.25">
      <c r="A179" s="1" t="s">
        <v>65</v>
      </c>
      <c r="F179" s="1"/>
      <c r="G179" s="1"/>
      <c r="H179" s="1"/>
      <c r="K179" s="1"/>
    </row>
    <row r="180" spans="1:11" hidden="1" x14ac:dyDescent="0.25">
      <c r="A180" s="1" t="s">
        <v>288</v>
      </c>
      <c r="F180" s="1"/>
      <c r="G180" s="1"/>
      <c r="H180" s="1"/>
      <c r="K180" s="1"/>
    </row>
    <row r="181" spans="1:11" hidden="1" x14ac:dyDescent="0.25">
      <c r="K181" s="1"/>
    </row>
    <row r="182" spans="1:11" ht="30" x14ac:dyDescent="0.25">
      <c r="A182" s="5" t="s">
        <v>272</v>
      </c>
      <c r="B182" s="5"/>
      <c r="C182" s="6" cm="1">
        <f t="array" aca="1" ref="C182" ca="1">VALUE(SUBSTITUTE(INDIRECT("R"&amp;COLUMN(A182)+ROW()-1&amp;"C1",FALSE),C$1&amp;": ",""))</f>
        <v>45057</v>
      </c>
      <c r="D182" s="5" t="str" cm="1">
        <f t="array" aca="1" ref="D182" ca="1">SUBSTITUTE(INDIRECT("R"&amp;COLUMN(B182)+ROW()-1&amp;"C1",FALSE),D$1&amp;": ","")</f>
        <v>UNITED AVIATION SERVICES</v>
      </c>
      <c r="E182" s="5" t="str" cm="1">
        <f t="array" aca="1" ref="E182" ca="1">SUBSTITUTE(INDIRECT("R"&amp;COLUMN(C182)+ROW()-1&amp;"C1",FALSE),E$1&amp;": ","")</f>
        <v>maintenance@unitedaviationnv.com</v>
      </c>
      <c r="F182" s="11" t="str" cm="1">
        <f t="array" aca="1" ref="F182" ca="1">SUBSTITUTE(INDIRECT("R"&amp;COLUMN(D182)+ROW()-1&amp;"C1",FALSE),F$1&amp;": ","")</f>
        <v>+5978923819</v>
      </c>
      <c r="G182" s="7" t="str" cm="1">
        <f t="array" aca="1" ref="G182" ca="1">SUBSTITUTE(INDIRECT("R"&amp;COLUMN(E182)+ROW()-1&amp;"C1",FALSE),G$1&amp;": ","")</f>
        <v>Good afternoon, I required your technical support</v>
      </c>
      <c r="H182" s="11" t="str" cm="1">
        <f t="array" aca="1" ref="H182" ca="1">TRIM(SUBSTITUTE(INDIRECT("R"&amp;COLUMN(F182)+ROW()-1&amp;"C1",FALSE),H$1&amp;": ",""))</f>
        <v>SR00925DE</v>
      </c>
      <c r="I182" s="5" t="str" cm="1">
        <f t="array" aca="1" ref="I182" ca="1">SUBSTITUTE(INDIRECT("R"&amp;COLUMN(G182)+ROW()-1&amp;"C1",FALSE),I$1&amp;": ","")</f>
        <v>Luke</v>
      </c>
      <c r="J182" s="6" cm="1">
        <f t="array" aca="1" ref="J182" ca="1">VALUE(SUBSTITUTE(INDIRECT("R"&amp;COLUMN(H182)+ROW()-1&amp;"C1",FALSE),J$1&amp;": ",""))</f>
        <v>45057</v>
      </c>
      <c r="K182" s="18" t="str">
        <f ca="1">INDEX(Table1[#All],MATCH(H182,Table1[[#All],[STC]],0),3)&amp;": "&amp;INDEX(Table1[#All],MATCH(H182,Table1[[#All],[STC]],0),7)</f>
        <v>Southeast Aerospace: Luke Gomoll @ SEA</v>
      </c>
    </row>
    <row r="183" spans="1:11" hidden="1" x14ac:dyDescent="0.25">
      <c r="A183" t="s">
        <v>273</v>
      </c>
      <c r="F183" s="1"/>
      <c r="G183" s="1"/>
      <c r="H183" s="1"/>
      <c r="K183" s="1"/>
    </row>
    <row r="184" spans="1:11" hidden="1" x14ac:dyDescent="0.25">
      <c r="A184" t="s">
        <v>274</v>
      </c>
      <c r="F184" s="1"/>
      <c r="G184" s="1"/>
      <c r="H184" s="1"/>
      <c r="K184" s="1"/>
    </row>
    <row r="185" spans="1:11" hidden="1" x14ac:dyDescent="0.25">
      <c r="A185" t="s">
        <v>275</v>
      </c>
      <c r="F185" s="1"/>
      <c r="G185" s="1"/>
      <c r="H185" s="1"/>
      <c r="K185" s="1"/>
    </row>
    <row r="186" spans="1:11" hidden="1" x14ac:dyDescent="0.25">
      <c r="A186" t="s">
        <v>276</v>
      </c>
      <c r="F186" s="1"/>
      <c r="G186" s="1"/>
      <c r="H186" s="1"/>
      <c r="K186" s="1"/>
    </row>
    <row r="187" spans="1:11" hidden="1" x14ac:dyDescent="0.25">
      <c r="A187" s="1" t="s">
        <v>51</v>
      </c>
      <c r="F187" s="1"/>
      <c r="G187" s="1"/>
      <c r="H187" s="1"/>
      <c r="K187" s="1"/>
    </row>
    <row r="188" spans="1:11" hidden="1" x14ac:dyDescent="0.25">
      <c r="A188" s="1" t="s">
        <v>277</v>
      </c>
      <c r="F188" s="1"/>
      <c r="G188" s="1"/>
      <c r="H188" s="1"/>
      <c r="K188" s="1"/>
    </row>
    <row r="189" spans="1:11" hidden="1" x14ac:dyDescent="0.25">
      <c r="A189" s="1" t="s">
        <v>289</v>
      </c>
      <c r="F189" s="1"/>
      <c r="G189" s="1"/>
      <c r="H189" s="1"/>
      <c r="K189" s="1"/>
    </row>
    <row r="190" spans="1:11" hidden="1" x14ac:dyDescent="0.25">
      <c r="K190" s="1"/>
    </row>
    <row r="191" spans="1:11" ht="30" x14ac:dyDescent="0.25">
      <c r="A191" s="5" t="s">
        <v>272</v>
      </c>
      <c r="B191" s="5"/>
      <c r="C191" s="6" cm="1">
        <f t="array" aca="1" ref="C191" ca="1">VALUE(SUBSTITUTE(INDIRECT("R"&amp;COLUMN(A191)+ROW()-1&amp;"C1",FALSE),C$1&amp;": ",""))</f>
        <v>45057</v>
      </c>
      <c r="D191" s="5" t="str" cm="1">
        <f t="array" aca="1" ref="D191" ca="1">SUBSTITUTE(INDIRECT("R"&amp;COLUMN(B191)+ROW()-1&amp;"C1",FALSE),D$1&amp;": ","")</f>
        <v>vishaal ganesh</v>
      </c>
      <c r="E191" s="5" t="str" cm="1">
        <f t="array" aca="1" ref="E191" ca="1">SUBSTITUTE(INDIRECT("R"&amp;COLUMN(C191)+ROW()-1&amp;"C1",FALSE),E$1&amp;": ","")</f>
        <v>logistics@unitedaviationnv.com</v>
      </c>
      <c r="F191" s="11" t="str" cm="1">
        <f t="array" aca="1" ref="F191" ca="1">SUBSTITUTE(INDIRECT("R"&amp;COLUMN(D191)+ROW()-1&amp;"C1",FALSE),F$1&amp;": ","")</f>
        <v>17868186931</v>
      </c>
      <c r="G191" s="7" t="str" cm="1">
        <f t="array" aca="1" ref="G191" ca="1">SUBSTITUTE(INDIRECT("R"&amp;COLUMN(E191)+ROW()-1&amp;"C1",FALSE),G$1&amp;": ","")</f>
        <v>hello, we are looking for the following</v>
      </c>
      <c r="H191" s="11" t="str" cm="1">
        <f t="array" aca="1" ref="H191" ca="1">TRIM(SUBSTITUTE(INDIRECT("R"&amp;COLUMN(F191)+ROW()-1&amp;"C1",FALSE),H$1&amp;": ",""))</f>
        <v>SR00925DE</v>
      </c>
      <c r="I191" s="5" t="str" cm="1">
        <f t="array" aca="1" ref="I191" ca="1">SUBSTITUTE(INDIRECT("R"&amp;COLUMN(G191)+ROW()-1&amp;"C1",FALSE),I$1&amp;": ","")</f>
        <v>Luke</v>
      </c>
      <c r="J191" s="6" cm="1">
        <f t="array" aca="1" ref="J191" ca="1">VALUE(SUBSTITUTE(INDIRECT("R"&amp;COLUMN(H191)+ROW()-1&amp;"C1",FALSE),J$1&amp;": ",""))</f>
        <v>45057</v>
      </c>
      <c r="K191" s="18" t="str">
        <f ca="1">INDEX(Table1[#All],MATCH(H191,Table1[[#All],[STC]],0),3)&amp;": "&amp;INDEX(Table1[#All],MATCH(H191,Table1[[#All],[STC]],0),7)</f>
        <v>Southeast Aerospace: Luke Gomoll @ SEA</v>
      </c>
    </row>
    <row r="192" spans="1:11" hidden="1" x14ac:dyDescent="0.25">
      <c r="A192" t="s">
        <v>290</v>
      </c>
      <c r="F192" s="1"/>
      <c r="G192" s="1"/>
      <c r="H192" s="1"/>
      <c r="K192" s="1"/>
    </row>
    <row r="193" spans="1:11" hidden="1" x14ac:dyDescent="0.25">
      <c r="A193" t="s">
        <v>291</v>
      </c>
      <c r="F193" s="1"/>
      <c r="G193" s="1"/>
      <c r="H193" s="1"/>
      <c r="K193" s="1"/>
    </row>
    <row r="194" spans="1:11" hidden="1" x14ac:dyDescent="0.25">
      <c r="A194" t="s">
        <v>292</v>
      </c>
      <c r="F194" s="1"/>
      <c r="G194" s="1"/>
      <c r="H194" s="1"/>
      <c r="K194" s="1"/>
    </row>
    <row r="195" spans="1:11" hidden="1" x14ac:dyDescent="0.25">
      <c r="A195" t="s">
        <v>293</v>
      </c>
      <c r="F195" s="1"/>
      <c r="G195" s="1"/>
      <c r="H195" s="1"/>
      <c r="K195" s="1"/>
    </row>
    <row r="196" spans="1:11" hidden="1" x14ac:dyDescent="0.25">
      <c r="A196" s="1" t="s">
        <v>51</v>
      </c>
      <c r="F196" s="1"/>
      <c r="G196" s="1"/>
      <c r="H196" s="1"/>
      <c r="K196" s="1"/>
    </row>
    <row r="197" spans="1:11" hidden="1" x14ac:dyDescent="0.25">
      <c r="A197" s="1" t="s">
        <v>277</v>
      </c>
      <c r="F197" s="1"/>
      <c r="G197" s="1"/>
      <c r="H197" s="1"/>
      <c r="K197" s="1"/>
    </row>
    <row r="198" spans="1:11" hidden="1" x14ac:dyDescent="0.25">
      <c r="A198" s="1" t="s">
        <v>289</v>
      </c>
      <c r="F198" s="1"/>
      <c r="G198" s="1"/>
      <c r="H198" s="1"/>
      <c r="K198" s="1"/>
    </row>
    <row r="199" spans="1:11" hidden="1" x14ac:dyDescent="0.25">
      <c r="K199" s="1"/>
    </row>
    <row r="200" spans="1:11" ht="60" x14ac:dyDescent="0.25">
      <c r="A200" s="15" t="s">
        <v>294</v>
      </c>
      <c r="B200" s="5"/>
      <c r="C200" s="6" cm="1">
        <f t="array" aca="1" ref="C200" ca="1">VALUE(SUBSTITUTE(INDIRECT("R"&amp;COLUMN(A200)+ROW()-1&amp;"C1",FALSE),C$1&amp;": ",""))</f>
        <v>45068</v>
      </c>
      <c r="D200" s="5" t="str" cm="1">
        <f t="array" aca="1" ref="D200" ca="1">SUBSTITUTE(INDIRECT("R"&amp;COLUMN(B200)+ROW()-1&amp;"C1",FALSE),D$1&amp;": ","")</f>
        <v>Rick Carlson</v>
      </c>
      <c r="E200" s="5" t="str" cm="1">
        <f t="array" aca="1" ref="E200" ca="1">SUBSTITUTE(INDIRECT("R"&amp;COLUMN(C200)+ROW()-1&amp;"C1",FALSE),E$1&amp;": ","")</f>
        <v>RC0322@ProNovaPartners.com</v>
      </c>
      <c r="F200" s="11" t="str" cm="1">
        <f t="array" aca="1" ref="F200" ca="1">SUBSTITUTE(INDIRECT("R"&amp;COLUMN(D200)+ROW()-1&amp;"C1",FALSE),F$1&amp;": ","")</f>
        <v>2542779040</v>
      </c>
      <c r="G200" s="7" t="str" cm="1">
        <f t="array" aca="1" ref="G200" ca="1">SUBSTITUTE(INDIRECT("R"&amp;COLUMN(E200)+ROW()-1&amp;"C1",FALSE),G$1&amp;": ","")</f>
        <v>ProNova Partners would like to collaborate with you on the sale of your business ASAP.</v>
      </c>
      <c r="H200" s="11" t="str" cm="1">
        <f t="array" aca="1" ref="H200" ca="1">TRIM(SUBSTITUTE(INDIRECT("R"&amp;COLUMN(F200)+ROW()-1&amp;"C1",FALSE),H$1&amp;": ",""))</f>
        <v/>
      </c>
      <c r="I200" s="5" t="str" cm="1">
        <f t="array" aca="1" ref="I200" ca="1">SUBSTITUTE(INDIRECT("R"&amp;COLUMN(G200)+ROW()-1&amp;"C1",FALSE),I$1&amp;": ","")</f>
        <v>Trash</v>
      </c>
      <c r="J200" s="6" t="e" cm="1">
        <f t="array" aca="1" ref="J200" ca="1">VALUE(SUBSTITUTE(INDIRECT("R"&amp;COLUMN(H200)+ROW()-1&amp;"C1",FALSE),J$1&amp;": ",""))</f>
        <v>#VALUE!</v>
      </c>
      <c r="K200" s="18" t="e">
        <f ca="1">INDEX(Table1[#All],MATCH(H200,Table1[[#All],[STC]],0),3)&amp;": "&amp;INDEX(Table1[#All],MATCH(H200,Table1[[#All],[STC]],0),7)</f>
        <v>#N/A</v>
      </c>
    </row>
    <row r="201" spans="1:11" hidden="1" x14ac:dyDescent="0.25">
      <c r="A201" t="s">
        <v>295</v>
      </c>
      <c r="F201" s="1"/>
      <c r="G201" s="1"/>
      <c r="H201" s="1"/>
      <c r="K201" s="1"/>
    </row>
    <row r="202" spans="1:11" hidden="1" x14ac:dyDescent="0.25">
      <c r="A202" t="s">
        <v>296</v>
      </c>
      <c r="F202" s="1"/>
      <c r="G202" s="1"/>
      <c r="H202" s="1"/>
      <c r="K202" s="1"/>
    </row>
    <row r="203" spans="1:11" hidden="1" x14ac:dyDescent="0.25">
      <c r="A203" t="s">
        <v>297</v>
      </c>
      <c r="F203" s="1"/>
      <c r="G203" s="1"/>
      <c r="H203" s="1"/>
      <c r="K203" s="1"/>
    </row>
    <row r="204" spans="1:11" hidden="1" x14ac:dyDescent="0.25">
      <c r="A204" t="s">
        <v>298</v>
      </c>
      <c r="F204" s="1"/>
      <c r="G204" s="1"/>
      <c r="H204" s="1"/>
      <c r="K204" s="1"/>
    </row>
    <row r="205" spans="1:11" hidden="1" x14ac:dyDescent="0.25">
      <c r="A205" s="1" t="s">
        <v>17</v>
      </c>
      <c r="F205" s="1"/>
      <c r="G205" s="1"/>
      <c r="H205" s="1"/>
      <c r="K205" s="1"/>
    </row>
    <row r="206" spans="1:11" hidden="1" x14ac:dyDescent="0.25">
      <c r="A206" s="1" t="s">
        <v>299</v>
      </c>
      <c r="F206" s="1"/>
      <c r="G206" s="1"/>
      <c r="H206" s="1"/>
      <c r="K206" s="1"/>
    </row>
    <row r="207" spans="1:11" hidden="1" x14ac:dyDescent="0.25">
      <c r="A207" s="1" t="s">
        <v>300</v>
      </c>
      <c r="F207" s="1"/>
      <c r="G207" s="1"/>
      <c r="H207" s="1"/>
      <c r="K207" s="1"/>
    </row>
    <row r="208" spans="1:11" hidden="1" x14ac:dyDescent="0.25">
      <c r="K208" s="1"/>
    </row>
    <row r="209" spans="1:11" ht="60" x14ac:dyDescent="0.25">
      <c r="A209" s="15" t="s">
        <v>301</v>
      </c>
      <c r="B209" s="5"/>
      <c r="C209" s="6" cm="1">
        <f t="array" aca="1" ref="C209" ca="1">VALUE(SUBSTITUTE(INDIRECT("R"&amp;COLUMN(A209)+ROW()-1&amp;"C1",FALSE),C$1&amp;": ",""))</f>
        <v>45062</v>
      </c>
      <c r="D209" s="5" t="str" cm="1">
        <f t="array" aca="1" ref="D209" ca="1">SUBSTITUTE(INDIRECT("R"&amp;COLUMN(B209)+ROW()-1&amp;"C1",FALSE),D$1&amp;": ","")</f>
        <v>Fernando de Alencar</v>
      </c>
      <c r="E209" s="5" t="str" cm="1">
        <f t="array" aca="1" ref="E209" ca="1">SUBSTITUTE(INDIRECT("R"&amp;COLUMN(C209)+ROW()-1&amp;"C1",FALSE),E$1&amp;": ","")</f>
        <v>fernando.alencar@flexaero.com.br</v>
      </c>
      <c r="F209" s="11" t="str" cm="1">
        <f t="array" aca="1" ref="F209" ca="1">SUBSTITUTE(INDIRECT("R"&amp;COLUMN(D209)+ROW()-1&amp;"C1",FALSE),F$1&amp;": ","")</f>
        <v>+551145855050</v>
      </c>
      <c r="G209" s="7" t="str" cm="1">
        <f t="array" aca="1" ref="G209" ca="1">SUBSTITUTE(INDIRECT("R"&amp;COLUMN(E209)+ROW()-1&amp;"C1",FALSE),G$1&amp;": ","")</f>
        <v>We are inspecting the aircraft King Air B200 SN: BB-1907 that has installed the STC SA00756DE,</v>
      </c>
      <c r="H209" s="11" t="str" cm="1">
        <f t="array" aca="1" ref="H209" ca="1">TRIM(SUBSTITUTE(INDIRECT("R"&amp;COLUMN(F209)+ROW()-1&amp;"C1",FALSE),H$1&amp;": ",""))</f>
        <v>SA00756DE</v>
      </c>
      <c r="I209" s="5" t="str" cm="1">
        <f t="array" aca="1" ref="I209" ca="1">SUBSTITUTE(INDIRECT("R"&amp;COLUMN(G209)+ROW()-1&amp;"C1",FALSE),I$1&amp;": ","")</f>
        <v>TJ</v>
      </c>
      <c r="J209" s="6" cm="1">
        <f t="array" aca="1" ref="J209" ca="1">VALUE(SUBSTITUTE(INDIRECT("R"&amp;COLUMN(H209)+ROW()-1&amp;"C1",FALSE),J$1&amp;": ",""))</f>
        <v>45062</v>
      </c>
      <c r="K209" s="18" t="str">
        <f ca="1">INDEX(Table1[#All],MATCH(H209,Table1[[#All],[STC]],0),3)&amp;": "&amp;INDEX(Table1[#All],MATCH(H209,Table1[[#All],[STC]],0),7)</f>
        <v>Trig: jon.roper@trig-avionics.com</v>
      </c>
    </row>
    <row r="210" spans="1:11" hidden="1" x14ac:dyDescent="0.25">
      <c r="A210" t="s">
        <v>303</v>
      </c>
      <c r="F210" s="1"/>
      <c r="G210" s="1"/>
      <c r="H210" s="1"/>
      <c r="K210" s="1"/>
    </row>
    <row r="211" spans="1:11" hidden="1" x14ac:dyDescent="0.25">
      <c r="A211" t="s">
        <v>304</v>
      </c>
      <c r="F211" s="1"/>
      <c r="G211" s="1"/>
      <c r="H211" s="1"/>
      <c r="K211" s="1"/>
    </row>
    <row r="212" spans="1:11" hidden="1" x14ac:dyDescent="0.25">
      <c r="A212" t="s">
        <v>305</v>
      </c>
      <c r="F212" s="1"/>
      <c r="G212" s="1"/>
      <c r="H212" s="1"/>
      <c r="K212" s="1"/>
    </row>
    <row r="213" spans="1:11" hidden="1" x14ac:dyDescent="0.25">
      <c r="A213" t="s">
        <v>306</v>
      </c>
      <c r="F213" s="1"/>
      <c r="G213" s="1"/>
      <c r="H213" s="1"/>
      <c r="K213" s="1"/>
    </row>
    <row r="214" spans="1:11" hidden="1" x14ac:dyDescent="0.25">
      <c r="A214" s="1" t="s">
        <v>312</v>
      </c>
      <c r="F214" s="1"/>
      <c r="G214" s="1"/>
      <c r="H214" s="1"/>
      <c r="K214" s="1"/>
    </row>
    <row r="215" spans="1:11" hidden="1" x14ac:dyDescent="0.25">
      <c r="A215" s="1" t="s">
        <v>65</v>
      </c>
      <c r="F215" s="1"/>
      <c r="G215" s="1"/>
      <c r="H215" s="1"/>
      <c r="K215" s="1"/>
    </row>
    <row r="216" spans="1:11" hidden="1" x14ac:dyDescent="0.25">
      <c r="A216" s="1" t="s">
        <v>302</v>
      </c>
      <c r="F216" s="1"/>
      <c r="G216" s="1"/>
      <c r="H216" s="1"/>
      <c r="K216" s="1"/>
    </row>
    <row r="217" spans="1:11" hidden="1" x14ac:dyDescent="0.25">
      <c r="K217" s="1"/>
    </row>
    <row r="218" spans="1:11" ht="45" x14ac:dyDescent="0.25">
      <c r="A218" s="15" t="s">
        <v>307</v>
      </c>
      <c r="B218" s="5"/>
      <c r="C218" s="6" cm="1">
        <f t="array" aca="1" ref="C218" ca="1">VALUE(SUBSTITUTE(INDIRECT("R"&amp;COLUMN(A218)+ROW()-1&amp;"C1",FALSE),C$1&amp;": ",""))</f>
        <v>45072</v>
      </c>
      <c r="D218" s="5" t="str" cm="1">
        <f t="array" aca="1" ref="D218" ca="1">SUBSTITUTE(INDIRECT("R"&amp;COLUMN(B218)+ROW()-1&amp;"C1",FALSE),D$1&amp;": ","")</f>
        <v>Paul Schoenthaler</v>
      </c>
      <c r="E218" s="5" t="str" cm="1">
        <f t="array" aca="1" ref="E218" ca="1">SUBSTITUTE(INDIRECT("R"&amp;COLUMN(C218)+ROW()-1&amp;"C1",FALSE),E$1&amp;": ","")</f>
        <v>PAULS@SFJCMX.COM</v>
      </c>
      <c r="F218" s="11" t="str" cm="1">
        <f t="array" aca="1" ref="F218" ca="1">SUBSTITUTE(INDIRECT("R"&amp;COLUMN(D218)+ROW()-1&amp;"C1",FALSE),F$1&amp;": ","")</f>
        <v>954-604-4755</v>
      </c>
      <c r="G218" s="7" t="str" cm="1">
        <f t="array" aca="1" ref="G218" ca="1">SUBSTITUTE(INDIRECT("R"&amp;COLUMN(E218)+ROW()-1&amp;"C1",FALSE),G$1&amp;": ","")</f>
        <v xml:space="preserve">I am interested in the FDR STC for Lear 60, would like to get a quote for STC </v>
      </c>
      <c r="H218" s="11" t="str" cm="1">
        <f t="array" aca="1" ref="H218" ca="1">TRIM(SUBSTITUTE(INDIRECT("R"&amp;COLUMN(F218)+ROW()-1&amp;"C1",FALSE),H$1&amp;": ",""))</f>
        <v>ST01070DE</v>
      </c>
      <c r="I218" s="5" t="str" cm="1">
        <f t="array" aca="1" ref="I218" ca="1">SUBSTITUTE(INDIRECT("R"&amp;COLUMN(G218)+ROW()-1&amp;"C1",FALSE),I$1&amp;": ","")</f>
        <v>TJ</v>
      </c>
      <c r="J218" s="6" cm="1">
        <f t="array" aca="1" ref="J218" ca="1">VALUE(SUBSTITUTE(INDIRECT("R"&amp;COLUMN(H218)+ROW()-1&amp;"C1",FALSE),J$1&amp;": ",""))</f>
        <v>45062</v>
      </c>
      <c r="K218" s="18" t="str">
        <f ca="1">INDEX(Table1[#All],MATCH(H218,Table1[[#All],[STC]],0),3)&amp;": "&amp;INDEX(Table1[#All],MATCH(H218,Table1[[#All],[STC]],0),7)</f>
        <v>SoCal Jets: TJ @ Pregrine</v>
      </c>
    </row>
    <row r="219" spans="1:11" hidden="1" x14ac:dyDescent="0.25">
      <c r="A219" t="s">
        <v>308</v>
      </c>
      <c r="F219" s="1"/>
      <c r="G219" s="1"/>
      <c r="H219" s="1"/>
      <c r="K219" s="1"/>
    </row>
    <row r="220" spans="1:11" hidden="1" x14ac:dyDescent="0.25">
      <c r="A220" t="s">
        <v>309</v>
      </c>
      <c r="F220" s="1"/>
      <c r="G220" s="1"/>
      <c r="H220" s="1"/>
      <c r="K220" s="1"/>
    </row>
    <row r="221" spans="1:11" hidden="1" x14ac:dyDescent="0.25">
      <c r="A221" t="s">
        <v>310</v>
      </c>
      <c r="F221" s="1"/>
      <c r="G221" s="1"/>
      <c r="H221" s="1"/>
      <c r="K221" s="1"/>
    </row>
    <row r="222" spans="1:11" hidden="1" x14ac:dyDescent="0.25">
      <c r="A222" t="s">
        <v>311</v>
      </c>
      <c r="F222" s="1"/>
      <c r="G222" s="1"/>
      <c r="H222" s="1"/>
      <c r="K222" s="1"/>
    </row>
    <row r="223" spans="1:11" hidden="1" x14ac:dyDescent="0.25">
      <c r="A223" s="1" t="s">
        <v>90</v>
      </c>
      <c r="F223" s="1"/>
      <c r="G223" s="1"/>
      <c r="H223" s="1"/>
      <c r="K223" s="1"/>
    </row>
    <row r="224" spans="1:11" hidden="1" x14ac:dyDescent="0.25">
      <c r="A224" s="1" t="s">
        <v>65</v>
      </c>
      <c r="F224" s="1"/>
      <c r="G224" s="1"/>
      <c r="H224" s="1"/>
      <c r="K224" s="1"/>
    </row>
    <row r="225" spans="1:11" hidden="1" x14ac:dyDescent="0.25">
      <c r="A225" s="1" t="s">
        <v>302</v>
      </c>
      <c r="F225" s="1"/>
      <c r="G225" s="1"/>
      <c r="H225" s="1"/>
      <c r="K225" s="1"/>
    </row>
    <row r="226" spans="1:11" hidden="1" x14ac:dyDescent="0.25">
      <c r="K226" s="1"/>
    </row>
    <row r="227" spans="1:11" ht="60" x14ac:dyDescent="0.25">
      <c r="A227" s="15" t="s">
        <v>307</v>
      </c>
      <c r="B227" s="5"/>
      <c r="C227" s="6" cm="1">
        <f t="array" aca="1" ref="C227" ca="1">VALUE(SUBSTITUTE(INDIRECT("R"&amp;COLUMN(A227)+ROW()-1&amp;"C1",FALSE),C$1&amp;": ",""))</f>
        <v>45072</v>
      </c>
      <c r="D227" s="5" t="str" cm="1">
        <f t="array" aca="1" ref="D227" ca="1">SUBSTITUTE(INDIRECT("R"&amp;COLUMN(B227)+ROW()-1&amp;"C1",FALSE),D$1&amp;": ","")</f>
        <v>Ho, Chee Hong</v>
      </c>
      <c r="E227" s="5" t="str" cm="1">
        <f t="array" aca="1" ref="E227" ca="1">SUBSTITUTE(INDIRECT("R"&amp;COLUMN(C227)+ROW()-1&amp;"C1",FALSE),E$1&amp;": ","")</f>
        <v>unit269@stengg.com</v>
      </c>
      <c r="F227" s="11" t="str" cm="1">
        <f t="array" aca="1" ref="F227" ca="1">SUBSTITUTE(INDIRECT("R"&amp;COLUMN(D227)+ROW()-1&amp;"C1",FALSE),F$1&amp;": ","")</f>
        <v/>
      </c>
      <c r="G227" s="7" t="str" cm="1">
        <f t="array" aca="1" ref="G227" ca="1">SUBSTITUTE(INDIRECT("R"&amp;COLUMN(E227)+ROW()-1&amp;"C1",FALSE),G$1&amp;": ","")</f>
        <v>We are from Pacific Flight Services and we operate 2 Gulfstream G150s (VH-PFV &amp; VH-PFW).</v>
      </c>
      <c r="H227" s="11" t="str" cm="1">
        <f t="array" aca="1" ref="H227" ca="1">TRIM(SUBSTITUTE(INDIRECT("R"&amp;COLUMN(F227)+ROW()-1&amp;"C1",FALSE),H$1&amp;": ",""))</f>
        <v>ST01075DE</v>
      </c>
      <c r="I227" s="5" t="str" cm="1">
        <f t="array" aca="1" ref="I227" ca="1">SUBSTITUTE(INDIRECT("R"&amp;COLUMN(G227)+ROW()-1&amp;"C1",FALSE),I$1&amp;": ","")</f>
        <v>Lee Quoted</v>
      </c>
      <c r="J227" s="6" cm="1">
        <f t="array" aca="1" ref="J227" ca="1">VALUE(SUBSTITUTE(INDIRECT("R"&amp;COLUMN(H227)+ROW()-1&amp;"C1",FALSE),J$1&amp;": ",""))</f>
        <v>45069</v>
      </c>
      <c r="K227" s="18" t="str">
        <f ca="1">INDEX(Table1[#All],MATCH(H227,Table1[[#All],[STC]],0),3)&amp;": "&amp;INDEX(Table1[#All],MATCH(H227,Table1[[#All],[STC]],0),7)</f>
        <v>Peregrine: TJ @ Pregrine</v>
      </c>
    </row>
    <row r="228" spans="1:11" hidden="1" x14ac:dyDescent="0.25">
      <c r="A228" t="s">
        <v>313</v>
      </c>
      <c r="F228" s="1"/>
      <c r="G228" s="1"/>
      <c r="H228" s="1"/>
      <c r="K228" s="1"/>
    </row>
    <row r="229" spans="1:11" hidden="1" x14ac:dyDescent="0.25">
      <c r="A229" t="s">
        <v>314</v>
      </c>
      <c r="F229" s="1"/>
      <c r="G229" s="1"/>
      <c r="H229" s="1"/>
      <c r="K229" s="1"/>
    </row>
    <row r="230" spans="1:11" hidden="1" x14ac:dyDescent="0.25">
      <c r="A230" t="s">
        <v>390</v>
      </c>
      <c r="F230" s="1"/>
      <c r="G230" s="1"/>
      <c r="H230" s="1"/>
      <c r="K230" s="1"/>
    </row>
    <row r="231" spans="1:11" hidden="1" x14ac:dyDescent="0.25">
      <c r="A231" t="s">
        <v>315</v>
      </c>
      <c r="F231" s="1"/>
      <c r="G231" s="1"/>
      <c r="H231" s="1"/>
      <c r="K231" s="1"/>
    </row>
    <row r="232" spans="1:11" hidden="1" x14ac:dyDescent="0.25">
      <c r="A232" s="1" t="s">
        <v>323</v>
      </c>
      <c r="F232" s="1"/>
      <c r="G232" s="1"/>
      <c r="H232" s="1"/>
      <c r="K232" s="1"/>
    </row>
    <row r="233" spans="1:11" hidden="1" x14ac:dyDescent="0.25">
      <c r="A233" s="1" t="s">
        <v>316</v>
      </c>
      <c r="F233" s="1"/>
      <c r="G233" s="1"/>
      <c r="H233" s="1"/>
      <c r="K233" s="1"/>
    </row>
    <row r="234" spans="1:11" hidden="1" x14ac:dyDescent="0.25">
      <c r="A234" s="1" t="s">
        <v>317</v>
      </c>
      <c r="F234" s="1"/>
      <c r="G234" s="1"/>
      <c r="H234" s="1"/>
      <c r="K234" s="1"/>
    </row>
    <row r="235" spans="1:11" hidden="1" x14ac:dyDescent="0.25">
      <c r="K235" s="1"/>
    </row>
    <row r="236" spans="1:11" ht="45" x14ac:dyDescent="0.25">
      <c r="A236" s="15" t="s">
        <v>318</v>
      </c>
      <c r="B236" s="5"/>
      <c r="C236" s="6" cm="1">
        <f t="array" aca="1" ref="C236" ca="1">VALUE(SUBSTITUTE(INDIRECT("R"&amp;COLUMN(A236)+ROW()-1&amp;"C1",FALSE),C$1&amp;": ",""))</f>
        <v>45064</v>
      </c>
      <c r="D236" s="5" t="str" cm="1">
        <f t="array" aca="1" ref="D236" ca="1">SUBSTITUTE(INDIRECT("R"&amp;COLUMN(B236)+ROW()-1&amp;"C1",FALSE),D$1&amp;": ","")</f>
        <v>Roland van der Neut</v>
      </c>
      <c r="E236" s="5" t="str" cm="1">
        <f t="array" aca="1" ref="E236" ca="1">SUBSTITUTE(INDIRECT("R"&amp;COLUMN(C236)+ROW()-1&amp;"C1",FALSE),E$1&amp;": ","")</f>
        <v>roland.vanderneut@sahelaviation.com</v>
      </c>
      <c r="F236" s="11" t="str" cm="1">
        <f t="array" aca="1" ref="F236" ca="1">SUBSTITUTE(INDIRECT("R"&amp;COLUMN(D236)+ROW()-1&amp;"C1",FALSE),F$1&amp;": ","")</f>
        <v>+22376038385</v>
      </c>
      <c r="G236" s="7" t="str" cm="1">
        <f t="array" aca="1" ref="G236" ca="1">SUBSTITUTE(INDIRECT("R"&amp;COLUMN(E236)+ROW()-1&amp;"C1",FALSE),G$1&amp;": ","")</f>
        <v>Is there a STC for the True Blue batteries for Beechcraft 1900C and D</v>
      </c>
      <c r="H236" s="11" t="str" cm="1">
        <f t="array" aca="1" ref="H236" ca="1">TRIM(SUBSTITUTE(INDIRECT("R"&amp;COLUMN(F236)+ROW()-1&amp;"C1",FALSE),H$1&amp;": ",""))</f>
        <v/>
      </c>
      <c r="I236" s="5" t="str" cm="1">
        <f t="array" aca="1" ref="I236" ca="1">SUBSTITUTE(INDIRECT("R"&amp;COLUMN(G236)+ROW()-1&amp;"C1",FALSE),I$1&amp;": ","")</f>
        <v>TJ</v>
      </c>
      <c r="J236" s="6" cm="1">
        <f t="array" aca="1" ref="J236" ca="1">VALUE(SUBSTITUTE(INDIRECT("R"&amp;COLUMN(H236)+ROW()-1&amp;"C1",FALSE),J$1&amp;": ",""))</f>
        <v>45104</v>
      </c>
      <c r="K236" s="18" t="e">
        <f ca="1">INDEX(Table1[#All],MATCH(H236,Table1[[#All],[STC]],0),3)&amp;": "&amp;INDEX(Table1[#All],MATCH(H236,Table1[[#All],[STC]],0),7)</f>
        <v>#N/A</v>
      </c>
    </row>
    <row r="237" spans="1:11" hidden="1" x14ac:dyDescent="0.25">
      <c r="A237" t="s">
        <v>319</v>
      </c>
      <c r="F237" s="1"/>
      <c r="G237" s="1"/>
      <c r="H237" s="1"/>
      <c r="K237" s="1"/>
    </row>
    <row r="238" spans="1:11" hidden="1" x14ac:dyDescent="0.25">
      <c r="A238" t="s">
        <v>320</v>
      </c>
      <c r="F238" s="1"/>
      <c r="G238" s="1"/>
      <c r="H238" s="1"/>
      <c r="K238" s="1"/>
    </row>
    <row r="239" spans="1:11" hidden="1" x14ac:dyDescent="0.25">
      <c r="A239" t="s">
        <v>321</v>
      </c>
      <c r="F239" s="1"/>
      <c r="G239" s="1"/>
      <c r="H239" s="1"/>
      <c r="K239" s="1"/>
    </row>
    <row r="240" spans="1:11" hidden="1" x14ac:dyDescent="0.25">
      <c r="A240" t="s">
        <v>322</v>
      </c>
      <c r="F240" s="1"/>
      <c r="G240" s="1"/>
      <c r="H240" s="1"/>
      <c r="K240" s="1"/>
    </row>
    <row r="241" spans="1:11" hidden="1" x14ac:dyDescent="0.25">
      <c r="A241" s="1" t="s">
        <v>17</v>
      </c>
      <c r="F241" s="1"/>
      <c r="G241" s="1"/>
      <c r="H241" s="1"/>
      <c r="K241" s="1"/>
    </row>
    <row r="242" spans="1:11" hidden="1" x14ac:dyDescent="0.25">
      <c r="A242" s="1" t="s">
        <v>65</v>
      </c>
      <c r="F242" s="1"/>
      <c r="G242" s="1"/>
      <c r="H242" s="1"/>
      <c r="K242" s="1"/>
    </row>
    <row r="243" spans="1:11" hidden="1" x14ac:dyDescent="0.25">
      <c r="A243" s="1" t="s">
        <v>324</v>
      </c>
      <c r="F243" s="1"/>
      <c r="G243" s="1"/>
      <c r="H243" s="1"/>
      <c r="K243" s="1"/>
    </row>
    <row r="244" spans="1:11" hidden="1" x14ac:dyDescent="0.25">
      <c r="K244" s="1"/>
    </row>
    <row r="245" spans="1:11" ht="45" x14ac:dyDescent="0.25">
      <c r="A245" s="15" t="s">
        <v>325</v>
      </c>
      <c r="B245" s="5"/>
      <c r="C245" s="6" cm="1">
        <f t="array" aca="1" ref="C245" ca="1">VALUE(SUBSTITUTE(INDIRECT("R"&amp;COLUMN(A245)+ROW()-1&amp;"C1",FALSE),C$1&amp;": ",""))</f>
        <v>45099</v>
      </c>
      <c r="D245" s="5" t="str" cm="1">
        <f t="array" aca="1" ref="D245" ca="1">SUBSTITUTE(INDIRECT("R"&amp;COLUMN(B245)+ROW()-1&amp;"C1",FALSE),D$1&amp;": ","")</f>
        <v>Sergio Blazquez</v>
      </c>
      <c r="E245" s="5" t="str" cm="1">
        <f t="array" aca="1" ref="E245" ca="1">SUBSTITUTE(INDIRECT("R"&amp;COLUMN(C245)+ROW()-1&amp;"C1",FALSE),E$1&amp;": ","")</f>
        <v>sergio.blazquez@avionics.com.br</v>
      </c>
      <c r="F245" s="11" t="str" cm="1">
        <f t="array" aca="1" ref="F245" ca="1">SUBSTITUTE(INDIRECT("R"&amp;COLUMN(D245)+ROW()-1&amp;"C1",FALSE),F$1&amp;": ","")</f>
        <v>+55-11-5031-2801</v>
      </c>
      <c r="G245" s="7" t="str" cm="1">
        <f t="array" aca="1" ref="G245" ca="1">SUBSTITUTE(INDIRECT("R"&amp;COLUMN(E245)+ROW()-1&amp;"C1",FALSE),G$1&amp;": ","")</f>
        <v>I would like a quotation for use of the STC No. ST00790DE in a Citation C550 in Brazil</v>
      </c>
      <c r="H245" s="11" t="str" cm="1">
        <f t="array" aca="1" ref="H245" ca="1">TRIM(SUBSTITUTE(INDIRECT("R"&amp;COLUMN(F245)+ROW()-1&amp;"C1",FALSE),H$1&amp;": ",""))</f>
        <v>ST00790DE</v>
      </c>
      <c r="I245" s="5" t="str" cm="1">
        <f t="array" aca="1" ref="I245" ca="1">SUBSTITUTE(INDIRECT("R"&amp;COLUMN(G245)+ROW()-1&amp;"C1",FALSE),I$1&amp;": ","")</f>
        <v>TJ</v>
      </c>
      <c r="J245" s="6" cm="1">
        <f t="array" aca="1" ref="J245" ca="1">VALUE(SUBSTITUTE(INDIRECT("R"&amp;COLUMN(H245)+ROW()-1&amp;"C1",FALSE),J$1&amp;": ",""))</f>
        <v>45104</v>
      </c>
      <c r="K245" s="18" t="str">
        <f ca="1">INDEX(Table1[#All],MATCH(H245,Table1[[#All],[STC]],0),3)&amp;": "&amp;INDEX(Table1[#All],MATCH(H245,Table1[[#All],[STC]],0),7)</f>
        <v>Peregrine: TJ @ Pregrine</v>
      </c>
    </row>
    <row r="246" spans="1:11" hidden="1" x14ac:dyDescent="0.25">
      <c r="A246" t="s">
        <v>326</v>
      </c>
      <c r="F246" s="1"/>
      <c r="G246" s="1"/>
      <c r="H246" s="1"/>
      <c r="K246" s="1"/>
    </row>
    <row r="247" spans="1:11" hidden="1" x14ac:dyDescent="0.25">
      <c r="A247" t="s">
        <v>327</v>
      </c>
      <c r="F247" s="1"/>
      <c r="G247" s="1"/>
      <c r="H247" s="1"/>
      <c r="K247" s="1"/>
    </row>
    <row r="248" spans="1:11" hidden="1" x14ac:dyDescent="0.25">
      <c r="A248" t="s">
        <v>328</v>
      </c>
      <c r="F248" s="1"/>
      <c r="G248" s="1"/>
      <c r="H248" s="1"/>
      <c r="K248" s="1"/>
    </row>
    <row r="249" spans="1:11" hidden="1" x14ac:dyDescent="0.25">
      <c r="A249" t="s">
        <v>329</v>
      </c>
      <c r="F249" s="1"/>
      <c r="G249" s="1"/>
      <c r="H249" s="1"/>
      <c r="K249" s="1"/>
    </row>
    <row r="250" spans="1:11" hidden="1" x14ac:dyDescent="0.25">
      <c r="A250" s="1" t="s">
        <v>330</v>
      </c>
      <c r="F250" s="1"/>
      <c r="G250" s="1"/>
      <c r="H250" s="1"/>
      <c r="K250" s="1"/>
    </row>
    <row r="251" spans="1:11" hidden="1" x14ac:dyDescent="0.25">
      <c r="A251" s="1" t="s">
        <v>65</v>
      </c>
      <c r="F251" s="1"/>
      <c r="G251" s="1"/>
      <c r="H251" s="1"/>
      <c r="K251" s="1"/>
    </row>
    <row r="252" spans="1:11" hidden="1" x14ac:dyDescent="0.25">
      <c r="A252" s="1" t="s">
        <v>324</v>
      </c>
      <c r="F252" s="1"/>
      <c r="G252" s="1"/>
      <c r="H252" s="1"/>
      <c r="K252" s="1"/>
    </row>
    <row r="253" spans="1:11" hidden="1" x14ac:dyDescent="0.25">
      <c r="K253" s="1"/>
    </row>
    <row r="254" spans="1:11" ht="45" x14ac:dyDescent="0.25">
      <c r="A254" s="15" t="s">
        <v>325</v>
      </c>
      <c r="B254" s="5"/>
      <c r="C254" s="6" cm="1">
        <f t="array" aca="1" ref="C254" ca="1">VALUE(SUBSTITUTE(INDIRECT("R"&amp;COLUMN(A254)+ROW()-1&amp;"C1",FALSE),C$1&amp;": ",""))</f>
        <v>45099</v>
      </c>
      <c r="D254" s="5" t="str" cm="1">
        <f t="array" aca="1" ref="D254" ca="1">SUBSTITUTE(INDIRECT("R"&amp;COLUMN(B254)+ROW()-1&amp;"C1",FALSE),D$1&amp;": ","")</f>
        <v>Fred Elliott</v>
      </c>
      <c r="E254" s="5" t="str" cm="1">
        <f t="array" aca="1" ref="E254" ca="1">SUBSTITUTE(INDIRECT("R"&amp;COLUMN(C254)+ROW()-1&amp;"C1",FALSE),E$1&amp;": ","")</f>
        <v>fred.elliott@flyglobalnow.com</v>
      </c>
      <c r="F254" s="11" t="str" cm="1">
        <f t="array" aca="1" ref="F254" ca="1">SUBSTITUTE(INDIRECT("R"&amp;COLUMN(D254)+ROW()-1&amp;"C1",FALSE),F$1&amp;": ","")</f>
        <v>5038070265</v>
      </c>
      <c r="G254" s="7" t="str" cm="1">
        <f t="array" aca="1" ref="G254" ca="1">SUBSTITUTE(INDIRECT("R"&amp;COLUMN(E254)+ROW()-1&amp;"C1",FALSE),G$1&amp;": ","")</f>
        <v>I would like pricing for the kit to install ST01070DE in a Lear 35A.</v>
      </c>
      <c r="H254" s="11" t="str" cm="1">
        <f t="array" aca="1" ref="H254" ca="1">TRIM(SUBSTITUTE(INDIRECT("R"&amp;COLUMN(F254)+ROW()-1&amp;"C1",FALSE),H$1&amp;": ",""))</f>
        <v>ST01070DE</v>
      </c>
      <c r="I254" s="5" t="str" cm="1">
        <f t="array" aca="1" ref="I254" ca="1">SUBSTITUTE(INDIRECT("R"&amp;COLUMN(G254)+ROW()-1&amp;"C1",FALSE),I$1&amp;": ","")</f>
        <v>TJ</v>
      </c>
      <c r="J254" s="6" cm="1">
        <f t="array" aca="1" ref="J254" ca="1">VALUE(SUBSTITUTE(INDIRECT("R"&amp;COLUMN(H254)+ROW()-1&amp;"C1",FALSE),J$1&amp;": ",""))</f>
        <v>45104</v>
      </c>
      <c r="K254" s="18" t="str">
        <f ca="1">INDEX(Table1[#All],MATCH(H254,Table1[[#All],[STC]],0),3)&amp;": "&amp;INDEX(Table1[#All],MATCH(H254,Table1[[#All],[STC]],0),7)</f>
        <v>SoCal Jets: TJ @ Pregrine</v>
      </c>
    </row>
    <row r="255" spans="1:11" hidden="1" x14ac:dyDescent="0.25">
      <c r="A255" t="s">
        <v>331</v>
      </c>
      <c r="F255" s="1"/>
      <c r="G255" s="1"/>
      <c r="H255" s="1"/>
      <c r="K255" s="1"/>
    </row>
    <row r="256" spans="1:11" hidden="1" x14ac:dyDescent="0.25">
      <c r="A256" t="s">
        <v>332</v>
      </c>
      <c r="F256" s="1"/>
      <c r="G256" s="1"/>
      <c r="H256" s="1"/>
      <c r="K256" s="1"/>
    </row>
    <row r="257" spans="1:11" hidden="1" x14ac:dyDescent="0.25">
      <c r="A257" t="s">
        <v>333</v>
      </c>
      <c r="F257" s="1"/>
      <c r="G257" s="1"/>
      <c r="H257" s="1"/>
      <c r="K257" s="1"/>
    </row>
    <row r="258" spans="1:11" hidden="1" x14ac:dyDescent="0.25">
      <c r="A258" t="s">
        <v>334</v>
      </c>
      <c r="F258" s="1"/>
      <c r="G258" s="1"/>
      <c r="H258" s="1"/>
      <c r="K258" s="1"/>
    </row>
    <row r="259" spans="1:11" hidden="1" x14ac:dyDescent="0.25">
      <c r="A259" s="1" t="s">
        <v>90</v>
      </c>
      <c r="F259" s="1"/>
      <c r="G259" s="1"/>
      <c r="H259" s="1"/>
      <c r="K259" s="1"/>
    </row>
    <row r="260" spans="1:11" hidden="1" x14ac:dyDescent="0.25">
      <c r="A260" s="1" t="s">
        <v>65</v>
      </c>
      <c r="F260" s="1"/>
      <c r="G260" s="1"/>
      <c r="H260" s="1"/>
      <c r="K260" s="1"/>
    </row>
    <row r="261" spans="1:11" hidden="1" x14ac:dyDescent="0.25">
      <c r="A261" s="1" t="s">
        <v>324</v>
      </c>
      <c r="F261" s="1"/>
      <c r="G261" s="1"/>
      <c r="H261" s="1"/>
      <c r="K261" s="1"/>
    </row>
    <row r="262" spans="1:11" hidden="1" x14ac:dyDescent="0.25">
      <c r="K262" s="1"/>
    </row>
    <row r="263" spans="1:11" ht="75" x14ac:dyDescent="0.25">
      <c r="A263" s="15" t="s">
        <v>335</v>
      </c>
      <c r="B263" s="5"/>
      <c r="C263" s="6" cm="1">
        <f t="array" aca="1" ref="C263" ca="1">VALUE(SUBSTITUTE(INDIRECT("R"&amp;COLUMN(A263)+ROW()-1&amp;"C1",FALSE),C$1&amp;": ",""))</f>
        <v>45103</v>
      </c>
      <c r="D263" s="5" t="str" cm="1">
        <f t="array" aca="1" ref="D263" ca="1">SUBSTITUTE(INDIRECT("R"&amp;COLUMN(B263)+ROW()-1&amp;"C1",FALSE),D$1&amp;": ","")</f>
        <v>Jordan Salmons</v>
      </c>
      <c r="E263" s="5" t="str" cm="1">
        <f t="array" aca="1" ref="E263" ca="1">SUBSTITUTE(INDIRECT("R"&amp;COLUMN(C263)+ROW()-1&amp;"C1",FALSE),E$1&amp;": ","")</f>
        <v>jordan@rotorgearsolutions.com</v>
      </c>
      <c r="F263" s="11" t="str" cm="1">
        <f t="array" aca="1" ref="F263" ca="1">SUBSTITUTE(INDIRECT("R"&amp;COLUMN(D263)+ROW()-1&amp;"C1",FALSE),F$1&amp;": ","")</f>
        <v/>
      </c>
      <c r="G263" s="7" t="str" cm="1">
        <f t="array" aca="1" ref="G263" ca="1">SUBSTITUTE(INDIRECT("R"&amp;COLUMN(E263)+ROW()-1&amp;"C1",FALSE),G$1&amp;": ","")</f>
        <v>We are a helicopter equipment manufacturer looking to gain certification on some of our current spray systems.</v>
      </c>
      <c r="H263" s="11" t="str" cm="1">
        <f t="array" aca="1" ref="H263" ca="1">TRIM(SUBSTITUTE(INDIRECT("R"&amp;COLUMN(F263)+ROW()-1&amp;"C1",FALSE),H$1&amp;": ",""))</f>
        <v>ST01070DE</v>
      </c>
      <c r="I263" s="5" t="str" cm="1">
        <f t="array" aca="1" ref="I263" ca="1">SUBSTITUTE(INDIRECT("R"&amp;COLUMN(G263)+ROW()-1&amp;"C1",FALSE),I$1&amp;": ","")</f>
        <v>TJ</v>
      </c>
      <c r="J263" s="6" cm="1">
        <f t="array" aca="1" ref="J263" ca="1">VALUE(SUBSTITUTE(INDIRECT("R"&amp;COLUMN(H263)+ROW()-1&amp;"C1",FALSE),J$1&amp;": ",""))</f>
        <v>45104</v>
      </c>
      <c r="K263" s="18" t="str">
        <f ca="1">INDEX(Table1[#All],MATCH(H263,Table1[[#All],[STC]],0),3)&amp;": "&amp;INDEX(Table1[#All],MATCH(H263,Table1[[#All],[STC]],0),7)</f>
        <v>SoCal Jets: TJ @ Pregrine</v>
      </c>
    </row>
    <row r="264" spans="1:11" hidden="1" x14ac:dyDescent="0.25">
      <c r="A264" t="s">
        <v>336</v>
      </c>
      <c r="F264" s="1"/>
      <c r="G264" s="1"/>
      <c r="H264" s="1"/>
      <c r="K264" s="1"/>
    </row>
    <row r="265" spans="1:11" hidden="1" x14ac:dyDescent="0.25">
      <c r="A265" t="s">
        <v>337</v>
      </c>
      <c r="F265" s="1"/>
      <c r="G265" s="1"/>
      <c r="H265" s="1"/>
      <c r="K265" s="1"/>
    </row>
    <row r="266" spans="1:11" hidden="1" x14ac:dyDescent="0.25">
      <c r="A266" t="s">
        <v>390</v>
      </c>
      <c r="F266" s="1"/>
      <c r="G266" s="1"/>
      <c r="H266" s="1"/>
      <c r="K266" s="1"/>
    </row>
    <row r="267" spans="1:11" hidden="1" x14ac:dyDescent="0.25">
      <c r="A267" t="s">
        <v>338</v>
      </c>
      <c r="F267" s="1"/>
      <c r="G267" s="1"/>
      <c r="H267" s="1"/>
      <c r="K267" s="1"/>
    </row>
    <row r="268" spans="1:11" hidden="1" x14ac:dyDescent="0.25">
      <c r="A268" s="1" t="s">
        <v>90</v>
      </c>
      <c r="F268" s="1"/>
      <c r="G268" s="1"/>
      <c r="H268" s="1"/>
      <c r="K268" s="1"/>
    </row>
    <row r="269" spans="1:11" hidden="1" x14ac:dyDescent="0.25">
      <c r="A269" s="1" t="s">
        <v>65</v>
      </c>
      <c r="F269" s="1"/>
      <c r="G269" s="1"/>
      <c r="H269" s="1"/>
      <c r="K269" s="1"/>
    </row>
    <row r="270" spans="1:11" hidden="1" x14ac:dyDescent="0.25">
      <c r="A270" s="1" t="s">
        <v>324</v>
      </c>
      <c r="F270" s="1"/>
      <c r="G270" s="1"/>
      <c r="H270" s="1"/>
      <c r="K270" s="1"/>
    </row>
    <row r="271" spans="1:11" hidden="1" x14ac:dyDescent="0.25">
      <c r="K271" s="1"/>
    </row>
    <row r="272" spans="1:11" ht="75" x14ac:dyDescent="0.25">
      <c r="A272" s="15" t="s">
        <v>339</v>
      </c>
      <c r="B272" s="5"/>
      <c r="C272" s="6" cm="1">
        <f t="array" aca="1" ref="C272" ca="1">VALUE(SUBSTITUTE(INDIRECT("R"&amp;COLUMN(A272)+ROW()-1&amp;"C1",FALSE),C$1&amp;": ",""))</f>
        <v>45104</v>
      </c>
      <c r="D272" s="5" t="str" cm="1">
        <f t="array" aca="1" ref="D272" ca="1">SUBSTITUTE(INDIRECT("R"&amp;COLUMN(B272)+ROW()-1&amp;"C1",FALSE),D$1&amp;": ","")</f>
        <v>nixon hincapie</v>
      </c>
      <c r="E272" s="5" t="str" cm="1">
        <f t="array" aca="1" ref="E272" ca="1">SUBSTITUTE(INDIRECT("R"&amp;COLUMN(C272)+ROW()-1&amp;"C1",FALSE),E$1&amp;": ","")</f>
        <v>ingenieria@centralaerospace.com</v>
      </c>
      <c r="F272" s="11" t="str" cm="1">
        <f t="array" aca="1" ref="F272" ca="1">SUBSTITUTE(INDIRECT("R"&amp;COLUMN(D272)+ROW()-1&amp;"C1",FALSE),F$1&amp;": ","")</f>
        <v>3058126455</v>
      </c>
      <c r="G272" s="7" t="str" cm="1">
        <f t="array" aca="1" ref="G272" ca="1">SUBSTITUTE(INDIRECT("R"&amp;COLUMN(E272)+ROW()-1&amp;"C1",FALSE),G$1&amp;": ","")</f>
        <v xml:space="preserve">It is possible to install the STC SA00765DE in an aircraft model DC-3 and BT-67 belonging to the Colombian National Police. </v>
      </c>
      <c r="H272" s="11" t="str" cm="1">
        <f t="array" aca="1" ref="H272" ca="1">TRIM(SUBSTITUTE(INDIRECT("R"&amp;COLUMN(F272)+ROW()-1&amp;"C1",FALSE),H$1&amp;": ",""))</f>
        <v>SA00765DE</v>
      </c>
      <c r="I272" s="5" t="str" cm="1">
        <f t="array" aca="1" ref="I272" ca="1">SUBSTITUTE(INDIRECT("R"&amp;COLUMN(G272)+ROW()-1&amp;"C1",FALSE),I$1&amp;": ","")</f>
        <v>TJ</v>
      </c>
      <c r="J272" s="6" cm="1">
        <f t="array" aca="1" ref="J272" ca="1">VALUE(SUBSTITUTE(INDIRECT("R"&amp;COLUMN(H272)+ROW()-1&amp;"C1",FALSE),J$1&amp;": ",""))</f>
        <v>45104</v>
      </c>
      <c r="K272" s="18" t="str">
        <f ca="1">INDEX(Table1[#All],MATCH(H272,Table1[[#All],[STC]],0),3)&amp;": "&amp;INDEX(Table1[#All],MATCH(H272,Table1[[#All],[STC]],0),7)</f>
        <v xml:space="preserve">BendixKing: </v>
      </c>
    </row>
    <row r="273" spans="1:11" hidden="1" x14ac:dyDescent="0.25">
      <c r="A273" t="s">
        <v>340</v>
      </c>
      <c r="F273" s="1"/>
      <c r="G273" s="1"/>
      <c r="H273" s="1"/>
      <c r="K273" s="1"/>
    </row>
    <row r="274" spans="1:11" hidden="1" x14ac:dyDescent="0.25">
      <c r="A274" t="s">
        <v>341</v>
      </c>
      <c r="F274" s="1"/>
      <c r="G274" s="1"/>
      <c r="H274" s="1"/>
      <c r="K274" s="1"/>
    </row>
    <row r="275" spans="1:11" hidden="1" x14ac:dyDescent="0.25">
      <c r="A275" t="s">
        <v>342</v>
      </c>
      <c r="F275" s="1"/>
      <c r="G275" s="1"/>
      <c r="H275" s="1"/>
      <c r="K275" s="1"/>
    </row>
    <row r="276" spans="1:11" hidden="1" x14ac:dyDescent="0.25">
      <c r="A276" t="s">
        <v>343</v>
      </c>
      <c r="F276" s="1"/>
      <c r="G276" s="1"/>
      <c r="H276" s="1"/>
      <c r="K276" s="1"/>
    </row>
    <row r="277" spans="1:11" hidden="1" x14ac:dyDescent="0.25">
      <c r="A277" s="1" t="s">
        <v>58</v>
      </c>
      <c r="F277" s="1"/>
      <c r="G277" s="1"/>
      <c r="H277" s="1"/>
      <c r="K277" s="1"/>
    </row>
    <row r="278" spans="1:11" hidden="1" x14ac:dyDescent="0.25">
      <c r="A278" s="1" t="s">
        <v>65</v>
      </c>
      <c r="F278" s="1"/>
      <c r="G278" s="1"/>
      <c r="H278" s="1"/>
      <c r="K278" s="1"/>
    </row>
    <row r="279" spans="1:11" hidden="1" x14ac:dyDescent="0.25">
      <c r="A279" s="1" t="s">
        <v>324</v>
      </c>
      <c r="F279" s="1"/>
      <c r="G279" s="1"/>
      <c r="H279" s="1"/>
      <c r="K279" s="1"/>
    </row>
    <row r="280" spans="1:11" hidden="1" x14ac:dyDescent="0.25">
      <c r="K280" s="1"/>
    </row>
    <row r="281" spans="1:11" ht="30" x14ac:dyDescent="0.25">
      <c r="A281" s="15" t="s">
        <v>344</v>
      </c>
      <c r="B281" s="5"/>
      <c r="C281" s="6" cm="1">
        <f t="array" aca="1" ref="C281" ca="1">VALUE(SUBSTITUTE(INDIRECT("R"&amp;COLUMN(A281)+ROW()-1&amp;"C1",FALSE),C$1&amp;": ",""))</f>
        <v>45106</v>
      </c>
      <c r="D281" s="5" t="str" cm="1">
        <f t="array" aca="1" ref="D281" ca="1">SUBSTITUTE(INDIRECT("R"&amp;COLUMN(B281)+ROW()-1&amp;"C1",FALSE),D$1&amp;": ","")</f>
        <v>Matthew Fahrenkrog</v>
      </c>
      <c r="E281" s="5" t="str" cm="1">
        <f t="array" aca="1" ref="E281" ca="1">SUBSTITUTE(INDIRECT("R"&amp;COLUMN(C281)+ROW()-1&amp;"C1",FALSE),E$1&amp;": ","")</f>
        <v>mfahrenkrog@elliottaviation.com</v>
      </c>
      <c r="F281" s="11" t="str" cm="1">
        <f t="array" aca="1" ref="F281" ca="1">SUBSTITUTE(INDIRECT("R"&amp;COLUMN(D281)+ROW()-1&amp;"C1",FALSE),F$1&amp;": ","")</f>
        <v>5633706634</v>
      </c>
      <c r="G281" s="7" t="str" cm="1">
        <f t="array" aca="1" ref="G281" ca="1">SUBSTITUTE(INDIRECT("R"&amp;COLUMN(E281)+ROW()-1&amp;"C1",FALSE),G$1&amp;": ","")</f>
        <v>The Exchange unit for TCAS 7.1 is coming from Peregrine</v>
      </c>
      <c r="H281" s="11" t="str" cm="1">
        <f t="array" aca="1" ref="H281" ca="1">TRIM(SUBSTITUTE(INDIRECT("R"&amp;COLUMN(F281)+ROW()-1&amp;"C1",FALSE),H$1&amp;": ",""))</f>
        <v>ST00790DE</v>
      </c>
      <c r="I281" s="5" t="str" cm="1">
        <f t="array" aca="1" ref="I281" ca="1">SUBSTITUTE(INDIRECT("R"&amp;COLUMN(G281)+ROW()-1&amp;"C1",FALSE),I$1&amp;": ","")</f>
        <v>TJ</v>
      </c>
      <c r="J281" s="6" t="e" cm="1">
        <f t="array" aca="1" ref="J281" ca="1">VALUE(SUBSTITUTE(INDIRECT("R"&amp;COLUMN(H281)+ROW()-1&amp;"C1",FALSE),J$1&amp;": ",""))</f>
        <v>#VALUE!</v>
      </c>
      <c r="K281" s="18" t="str">
        <f ca="1">INDEX(Table1[#All],MATCH(H281,Table1[[#All],[STC]],0),3)&amp;": "&amp;INDEX(Table1[#All],MATCH(H281,Table1[[#All],[STC]],0),7)</f>
        <v>Peregrine: TJ @ Pregrine</v>
      </c>
    </row>
    <row r="282" spans="1:11" hidden="1" x14ac:dyDescent="0.25">
      <c r="A282" t="s">
        <v>345</v>
      </c>
      <c r="F282" s="1"/>
      <c r="G282" s="1"/>
      <c r="H282" s="1"/>
      <c r="K282" s="1"/>
    </row>
    <row r="283" spans="1:11" hidden="1" x14ac:dyDescent="0.25">
      <c r="A283" s="16" t="s">
        <v>346</v>
      </c>
      <c r="F283" s="1"/>
      <c r="G283" s="1"/>
      <c r="H283" s="1"/>
      <c r="K283" s="1"/>
    </row>
    <row r="284" spans="1:11" hidden="1" x14ac:dyDescent="0.25">
      <c r="A284" t="s">
        <v>347</v>
      </c>
      <c r="F284" s="1"/>
      <c r="G284" s="1"/>
      <c r="H284" s="1"/>
      <c r="K284" s="1"/>
    </row>
    <row r="285" spans="1:11" hidden="1" x14ac:dyDescent="0.25">
      <c r="A285" t="s">
        <v>348</v>
      </c>
      <c r="F285" s="1"/>
      <c r="G285" s="1"/>
      <c r="H285" s="1"/>
      <c r="K285" s="1"/>
    </row>
    <row r="286" spans="1:11" hidden="1" x14ac:dyDescent="0.25">
      <c r="A286" s="1" t="s">
        <v>330</v>
      </c>
      <c r="F286" s="1"/>
      <c r="G286" s="1"/>
      <c r="H286" s="1"/>
      <c r="K286" s="1"/>
    </row>
    <row r="287" spans="1:11" hidden="1" x14ac:dyDescent="0.25">
      <c r="A287" s="1" t="s">
        <v>65</v>
      </c>
      <c r="F287" s="1"/>
      <c r="G287" s="1"/>
      <c r="H287" s="1"/>
      <c r="K287" s="1"/>
    </row>
    <row r="288" spans="1:11" hidden="1" x14ac:dyDescent="0.25">
      <c r="A288" s="1" t="s">
        <v>300</v>
      </c>
      <c r="F288" s="1"/>
      <c r="G288" s="1"/>
      <c r="H288" s="1"/>
      <c r="K288" s="1"/>
    </row>
    <row r="289" spans="1:11" hidden="1" x14ac:dyDescent="0.25">
      <c r="K289" s="1"/>
    </row>
    <row r="290" spans="1:11" ht="75" x14ac:dyDescent="0.25">
      <c r="A290" s="15" t="s">
        <v>349</v>
      </c>
      <c r="B290" s="5"/>
      <c r="C290" s="6" cm="1">
        <f t="array" aca="1" ref="C290" ca="1">VALUE(SUBSTITUTE(INDIRECT("R"&amp;COLUMN(A290)+ROW()-1&amp;"C1",FALSE),C$1&amp;": ",""))</f>
        <v>45112</v>
      </c>
      <c r="D290" s="5" t="str" cm="1">
        <f t="array" aca="1" ref="D290" ca="1">SUBSTITUTE(INDIRECT("R"&amp;COLUMN(B290)+ROW()-1&amp;"C1",FALSE),D$1&amp;": ","")</f>
        <v>Blankenship Dry Goods</v>
      </c>
      <c r="E290" s="5" t="str" cm="1">
        <f t="array" aca="1" ref="E290" ca="1">SUBSTITUTE(INDIRECT("R"&amp;COLUMN(C290)+ROW()-1&amp;"C1",FALSE),E$1&amp;": ","")</f>
        <v>tj@blankenshipdrygoods.com</v>
      </c>
      <c r="F290" s="11" t="str" cm="1">
        <f t="array" aca="1" ref="F290" ca="1">SUBSTITUTE(INDIRECT("R"&amp;COLUMN(D290)+ROW()-1&amp;"C1",FALSE),F$1&amp;": ","")</f>
        <v>2034410872</v>
      </c>
      <c r="G290" s="7" t="str" cm="1">
        <f t="array" aca="1" ref="G290" ca="1">SUBSTITUTE(INDIRECT("R"&amp;COLUMN(E290)+ROW()-1&amp;"C1",FALSE),G$1&amp;": ","")</f>
        <v>Blankenship Dry Goods - we have interest in becoming a new vendor for your firm's corporate embroidered apparel.</v>
      </c>
      <c r="H290" s="11" t="str" cm="1">
        <f t="array" aca="1" ref="H290" ca="1">TRIM(SUBSTITUTE(INDIRECT("R"&amp;COLUMN(F290)+ROW()-1&amp;"C1",FALSE),H$1&amp;": ",""))</f>
        <v/>
      </c>
      <c r="I290" s="5" t="str" cm="1">
        <f t="array" aca="1" ref="I290" ca="1">SUBSTITUTE(INDIRECT("R"&amp;COLUMN(G290)+ROW()-1&amp;"C1",FALSE),I$1&amp;": ","")</f>
        <v>TJ</v>
      </c>
      <c r="J290" s="6" t="e" cm="1">
        <f t="array" aca="1" ref="J290" ca="1">VALUE(SUBSTITUTE(INDIRECT("R"&amp;COLUMN(H290)+ROW()-1&amp;"C1",FALSE),J$1&amp;": ",""))</f>
        <v>#VALUE!</v>
      </c>
      <c r="K290" s="18" t="e">
        <f ca="1">INDEX(Table1[#All],MATCH(H290,Table1[[#All],[STC]],0),3)&amp;": "&amp;INDEX(Table1[#All],MATCH(H290,Table1[[#All],[STC]],0),7)</f>
        <v>#N/A</v>
      </c>
    </row>
    <row r="291" spans="1:11" hidden="1" x14ac:dyDescent="0.25">
      <c r="A291" t="s">
        <v>350</v>
      </c>
      <c r="F291" s="1"/>
      <c r="G291" s="1"/>
      <c r="H291" s="1"/>
      <c r="K291" s="1"/>
    </row>
    <row r="292" spans="1:11" hidden="1" x14ac:dyDescent="0.25">
      <c r="A292" t="s">
        <v>351</v>
      </c>
      <c r="F292" s="1"/>
      <c r="G292" s="1"/>
      <c r="H292" s="1"/>
      <c r="K292" s="1"/>
    </row>
    <row r="293" spans="1:11" hidden="1" x14ac:dyDescent="0.25">
      <c r="A293" t="s">
        <v>352</v>
      </c>
      <c r="F293" s="1"/>
      <c r="G293" s="1"/>
      <c r="H293" s="1"/>
      <c r="K293" s="1"/>
    </row>
    <row r="294" spans="1:11" hidden="1" x14ac:dyDescent="0.25">
      <c r="A294" t="s">
        <v>353</v>
      </c>
      <c r="F294" s="1"/>
      <c r="G294" s="1"/>
      <c r="H294" s="1"/>
      <c r="K294" s="1"/>
    </row>
    <row r="295" spans="1:11" hidden="1" x14ac:dyDescent="0.25">
      <c r="A295" s="1" t="s">
        <v>17</v>
      </c>
      <c r="F295" s="1"/>
      <c r="G295" s="1"/>
      <c r="H295" s="1"/>
      <c r="K295" s="1"/>
    </row>
    <row r="296" spans="1:11" hidden="1" x14ac:dyDescent="0.25">
      <c r="A296" s="1" t="s">
        <v>65</v>
      </c>
      <c r="F296" s="1"/>
      <c r="G296" s="1"/>
      <c r="H296" s="1"/>
      <c r="K296" s="1"/>
    </row>
    <row r="297" spans="1:11" hidden="1" x14ac:dyDescent="0.25">
      <c r="A297" s="1" t="s">
        <v>300</v>
      </c>
      <c r="F297" s="1"/>
      <c r="G297" s="1"/>
      <c r="H297" s="1"/>
      <c r="K297" s="1"/>
    </row>
    <row r="298" spans="1:11" hidden="1" x14ac:dyDescent="0.25">
      <c r="K298" s="1"/>
    </row>
    <row r="299" spans="1:11" ht="45" x14ac:dyDescent="0.25">
      <c r="A299" s="15" t="s">
        <v>349</v>
      </c>
      <c r="B299" s="5"/>
      <c r="C299" s="6" cm="1">
        <f t="array" aca="1" ref="C299" ca="1">VALUE(SUBSTITUTE(INDIRECT("R"&amp;COLUMN(A299)+ROW()-1&amp;"C1",FALSE),C$1&amp;": ",""))</f>
        <v>45112</v>
      </c>
      <c r="D299" s="5" t="str" cm="1">
        <f t="array" aca="1" ref="D299" ca="1">SUBSTITUTE(INDIRECT("R"&amp;COLUMN(B299)+ROW()-1&amp;"C1",FALSE),D$1&amp;": ","")</f>
        <v>MIGUEL VITE</v>
      </c>
      <c r="E299" s="5" t="str" cm="1">
        <f t="array" aca="1" ref="E299" ca="1">SUBSTITUTE(INDIRECT("R"&amp;COLUMN(C299)+ROW()-1&amp;"C1",FALSE),E$1&amp;": ","")</f>
        <v>vite.miguel.als@gmail.com</v>
      </c>
      <c r="F299" s="11" t="str" cm="1">
        <f t="array" aca="1" ref="F299" ca="1">SUBSTITUTE(INDIRECT("R"&amp;COLUMN(D299)+ROW()-1&amp;"C1",FALSE),F$1&amp;": ","")</f>
        <v>+52 722 468 8918</v>
      </c>
      <c r="G299" s="7" t="str" cm="1">
        <f t="array" aca="1" ref="G299" ca="1">SUBSTITUTE(INDIRECT("R"&amp;COLUMN(E299)+ROW()-1&amp;"C1",FALSE),G$1&amp;": ","")</f>
        <v>STC for a TEXTRON CESSNA 500 S/N 0409 ADS-B CAPABILITY</v>
      </c>
      <c r="H299" s="11" t="str" cm="1">
        <f t="array" aca="1" ref="H299" ca="1">TRIM(SUBSTITUTE(INDIRECT("R"&amp;COLUMN(F299)+ROW()-1&amp;"C1",FALSE),H$1&amp;": ",""))</f>
        <v>ST00882DE</v>
      </c>
      <c r="I299" s="5" t="str" cm="1">
        <f t="array" aca="1" ref="I299" ca="1">SUBSTITUTE(INDIRECT("R"&amp;COLUMN(G299)+ROW()-1&amp;"C1",FALSE),I$1&amp;": ","")</f>
        <v>TJ</v>
      </c>
      <c r="J299" s="6" cm="1">
        <f t="array" aca="1" ref="J299" ca="1">VALUE(SUBSTITUTE(INDIRECT("R"&amp;COLUMN(H299)+ROW()-1&amp;"C1",FALSE),J$1&amp;": ",""))</f>
        <v>45112</v>
      </c>
      <c r="K299" s="18" t="str">
        <f ca="1">INDEX(Table1[#All],MATCH(H299,Table1[[#All],[STC]],0),3)&amp;": "&amp;INDEX(Table1[#All],MATCH(H299,Table1[[#All],[STC]],0),7)</f>
        <v xml:space="preserve">Becker Avionics: </v>
      </c>
    </row>
    <row r="300" spans="1:11" hidden="1" x14ac:dyDescent="0.25">
      <c r="A300" t="s">
        <v>354</v>
      </c>
      <c r="F300" s="1"/>
      <c r="G300" s="1"/>
      <c r="H300" s="1"/>
      <c r="K300" s="1"/>
    </row>
    <row r="301" spans="1:11" hidden="1" x14ac:dyDescent="0.25">
      <c r="A301" t="s">
        <v>355</v>
      </c>
      <c r="F301" s="1"/>
      <c r="G301" s="1"/>
      <c r="H301" s="1"/>
      <c r="K301" s="1"/>
    </row>
    <row r="302" spans="1:11" hidden="1" x14ac:dyDescent="0.25">
      <c r="A302" t="s">
        <v>356</v>
      </c>
      <c r="F302" s="1"/>
      <c r="G302" s="1"/>
      <c r="H302" s="1"/>
      <c r="K302" s="1"/>
    </row>
    <row r="303" spans="1:11" hidden="1" x14ac:dyDescent="0.25">
      <c r="A303" t="s">
        <v>357</v>
      </c>
      <c r="F303" s="1"/>
      <c r="G303" s="1"/>
      <c r="H303" s="1"/>
      <c r="K303" s="1"/>
    </row>
    <row r="304" spans="1:11" hidden="1" x14ac:dyDescent="0.25">
      <c r="A304" s="1" t="s">
        <v>358</v>
      </c>
      <c r="F304" s="1"/>
      <c r="G304" s="1"/>
      <c r="H304" s="1"/>
      <c r="K304" s="1"/>
    </row>
    <row r="305" spans="1:11" hidden="1" x14ac:dyDescent="0.25">
      <c r="A305" s="1" t="s">
        <v>65</v>
      </c>
      <c r="F305" s="1"/>
      <c r="G305" s="1"/>
      <c r="H305" s="1"/>
      <c r="K305" s="1"/>
    </row>
    <row r="306" spans="1:11" hidden="1" x14ac:dyDescent="0.25">
      <c r="A306" s="1" t="s">
        <v>359</v>
      </c>
      <c r="F306" s="1"/>
      <c r="G306" s="1"/>
      <c r="H306" s="1"/>
      <c r="K306" s="1"/>
    </row>
    <row r="307" spans="1:11" hidden="1" x14ac:dyDescent="0.25">
      <c r="K307" s="1"/>
    </row>
    <row r="308" spans="1:11" ht="45" x14ac:dyDescent="0.25">
      <c r="A308" s="15" t="s">
        <v>360</v>
      </c>
      <c r="B308" s="5"/>
      <c r="C308" s="6" cm="1">
        <f t="array" aca="1" ref="C308" ca="1">VALUE(SUBSTITUTE(INDIRECT("R"&amp;COLUMN(A308)+ROW()-1&amp;"C1",FALSE),C$1&amp;": ",""))</f>
        <v>45113</v>
      </c>
      <c r="D308" s="5" t="str" cm="1">
        <f t="array" aca="1" ref="D308" ca="1">SUBSTITUTE(INDIRECT("R"&amp;COLUMN(B308)+ROW()-1&amp;"C1",FALSE),D$1&amp;": ","")</f>
        <v>Colt dos Santos Frazão</v>
      </c>
      <c r="E308" s="5" t="str" cm="1">
        <f t="array" aca="1" ref="E308" ca="1">SUBSTITUTE(INDIRECT("R"&amp;COLUMN(C308)+ROW()-1&amp;"C1",FALSE),E$1&amp;": ","")</f>
        <v>frazaocsf@fab.mil.br</v>
      </c>
      <c r="F308" s="11" t="str" cm="1">
        <f t="array" aca="1" ref="F308" ca="1">SUBSTITUTE(INDIRECT("R"&amp;COLUMN(D308)+ROW()-1&amp;"C1",FALSE),F$1&amp;": ","")</f>
        <v>+55 31 97157-0376</v>
      </c>
      <c r="G308" s="7" t="str" cm="1">
        <f t="array" aca="1" ref="G308" ca="1">SUBSTITUTE(INDIRECT("R"&amp;COLUMN(E308)+ROW()-1&amp;"C1",FALSE),G$1&amp;": ","")</f>
        <v>logistics and engineering of the EMB-120 aircraft modernization project.</v>
      </c>
      <c r="H308" s="11" t="str" cm="1">
        <f t="array" aca="1" ref="H308" ca="1">TRIM(SUBSTITUTE(INDIRECT("R"&amp;COLUMN(F308)+ROW()-1&amp;"C1",FALSE),H$1&amp;": ",""))</f>
        <v>ST00895DE</v>
      </c>
      <c r="I308" s="5" t="str" cm="1">
        <f t="array" aca="1" ref="I308" ca="1">SUBSTITUTE(INDIRECT("R"&amp;COLUMN(G308)+ROW()-1&amp;"C1",FALSE),I$1&amp;": ","")</f>
        <v>TJ</v>
      </c>
      <c r="J308" s="6" t="e" cm="1">
        <f t="array" aca="1" ref="J308" ca="1">VALUE(SUBSTITUTE(INDIRECT("R"&amp;COLUMN(H308)+ROW()-1&amp;"C1",FALSE),J$1&amp;": ",""))</f>
        <v>#VALUE!</v>
      </c>
      <c r="K308" s="18" t="str">
        <f ca="1">INDEX(Table1[#All],MATCH(H308,Table1[[#All],[STC]],0),3)&amp;": "&amp;INDEX(Table1[#All],MATCH(H308,Table1[[#All],[STC]],0),7)</f>
        <v xml:space="preserve">Worldwide Aircraft Services: </v>
      </c>
    </row>
    <row r="309" spans="1:11" hidden="1" x14ac:dyDescent="0.25">
      <c r="A309" t="s">
        <v>361</v>
      </c>
      <c r="F309" s="1"/>
      <c r="G309" s="1"/>
      <c r="H309" s="1"/>
      <c r="K309" s="1"/>
    </row>
    <row r="310" spans="1:11" hidden="1" x14ac:dyDescent="0.25">
      <c r="A310" t="s">
        <v>362</v>
      </c>
      <c r="F310" s="1"/>
      <c r="G310" s="1"/>
      <c r="H310" s="1"/>
      <c r="K310" s="1"/>
    </row>
    <row r="311" spans="1:11" hidden="1" x14ac:dyDescent="0.25">
      <c r="A311" t="s">
        <v>363</v>
      </c>
      <c r="F311" s="1"/>
      <c r="G311" s="1"/>
      <c r="H311" s="1"/>
      <c r="K311" s="1"/>
    </row>
    <row r="312" spans="1:11" hidden="1" x14ac:dyDescent="0.25">
      <c r="A312" t="s">
        <v>365</v>
      </c>
      <c r="F312" s="1"/>
      <c r="G312" s="1"/>
      <c r="H312" s="1"/>
      <c r="K312" s="1"/>
    </row>
    <row r="313" spans="1:11" hidden="1" x14ac:dyDescent="0.25">
      <c r="A313" s="1" t="s">
        <v>364</v>
      </c>
      <c r="F313" s="1"/>
      <c r="G313" s="1"/>
      <c r="H313" s="1"/>
      <c r="K313" s="1"/>
    </row>
    <row r="314" spans="1:11" hidden="1" x14ac:dyDescent="0.25">
      <c r="A314" s="1" t="s">
        <v>65</v>
      </c>
      <c r="F314" s="1"/>
      <c r="G314" s="1"/>
      <c r="H314" s="1"/>
      <c r="K314" s="1"/>
    </row>
    <row r="315" spans="1:11" hidden="1" x14ac:dyDescent="0.25">
      <c r="A315" s="1" t="s">
        <v>300</v>
      </c>
      <c r="F315" s="1"/>
      <c r="G315" s="1"/>
      <c r="H315" s="1"/>
      <c r="K315" s="1"/>
    </row>
    <row r="316" spans="1:11" hidden="1" x14ac:dyDescent="0.25">
      <c r="K316" s="1"/>
    </row>
    <row r="317" spans="1:11" ht="90" x14ac:dyDescent="0.25">
      <c r="A317" s="15" t="s">
        <v>360</v>
      </c>
      <c r="B317" s="5"/>
      <c r="C317" s="6" cm="1">
        <f t="array" aca="1" ref="C317" ca="1">VALUE(SUBSTITUTE(INDIRECT("R"&amp;COLUMN(A317)+ROW()-1&amp;"C1",FALSE),C$1&amp;": ",""))</f>
        <v>45113</v>
      </c>
      <c r="D317" s="5" t="str" cm="1">
        <f t="array" aca="1" ref="D317" ca="1">SUBSTITUTE(INDIRECT("R"&amp;COLUMN(B317)+ROW()-1&amp;"C1",FALSE),D$1&amp;": ","")</f>
        <v>Nelson Brown</v>
      </c>
      <c r="E317" s="5" t="str" cm="1">
        <f t="array" aca="1" ref="E317" ca="1">SUBSTITUTE(INDIRECT("R"&amp;COLUMN(C317)+ROW()-1&amp;"C1",FALSE),E$1&amp;": ","")</f>
        <v>brown@scaviation.net</v>
      </c>
      <c r="F317" s="11" t="str" cm="1">
        <f t="array" aca="1" ref="F317" ca="1">SUBSTITUTE(INDIRECT("R"&amp;COLUMN(D317)+ROW()-1&amp;"C1",FALSE),F$1&amp;": ","")</f>
        <v>16083288400</v>
      </c>
      <c r="G317" s="7" t="str" cm="1">
        <f t="array" aca="1" ref="G317" ca="1">SUBSTITUTE(INDIRECT("R"&amp;COLUMN(E317)+ROW()-1&amp;"C1",FALSE),G$1&amp;": ","")</f>
        <v>Hello, we are interested in your STC ST01985WI for our Hawker 800XP. Can you please advise if kits are available and what costs may be associated.</v>
      </c>
      <c r="H317" s="11" t="str" cm="1">
        <f t="array" aca="1" ref="H317" ca="1">TRIM(SUBSTITUTE(INDIRECT("R"&amp;COLUMN(F317)+ROW()-1&amp;"C1",FALSE),H$1&amp;": ",""))</f>
        <v>ST01985WI</v>
      </c>
      <c r="I317" s="5" t="str" cm="1">
        <f t="array" aca="1" ref="I317" ca="1">SUBSTITUTE(INDIRECT("R"&amp;COLUMN(G317)+ROW()-1&amp;"C1",FALSE),I$1&amp;": ","")</f>
        <v>TJ</v>
      </c>
      <c r="J317" s="6" t="e" cm="1">
        <f t="array" aca="1" ref="J317" ca="1">VALUE(SUBSTITUTE(INDIRECT("R"&amp;COLUMN(H317)+ROW()-1&amp;"C1",FALSE),J$1&amp;": ",""))</f>
        <v>#VALUE!</v>
      </c>
      <c r="K317" s="18" t="str">
        <f ca="1">INDEX(Table1[#All],MATCH(H317,Table1[[#All],[STC]],0),3)&amp;": "&amp;INDEX(Table1[#All],MATCH(H317,Table1[[#All],[STC]],0),7)</f>
        <v>Southeast Aeropsace: Luke Gomoll @ SEA</v>
      </c>
    </row>
    <row r="318" spans="1:11" hidden="1" x14ac:dyDescent="0.25">
      <c r="A318" t="s">
        <v>366</v>
      </c>
      <c r="F318" s="1"/>
      <c r="G318" s="1"/>
      <c r="H318" s="1"/>
      <c r="K318" s="1"/>
    </row>
    <row r="319" spans="1:11" hidden="1" x14ac:dyDescent="0.25">
      <c r="A319" t="s">
        <v>367</v>
      </c>
      <c r="F319" s="1"/>
      <c r="G319" s="1"/>
      <c r="H319" s="1"/>
      <c r="K319" s="1"/>
    </row>
    <row r="320" spans="1:11" hidden="1" x14ac:dyDescent="0.25">
      <c r="A320" t="s">
        <v>368</v>
      </c>
      <c r="F320" s="1"/>
      <c r="G320" s="1"/>
      <c r="H320" s="1"/>
      <c r="K320" s="1"/>
    </row>
    <row r="321" spans="1:11" hidden="1" x14ac:dyDescent="0.25">
      <c r="A321" t="s">
        <v>369</v>
      </c>
      <c r="F321" s="1"/>
      <c r="G321" s="1"/>
      <c r="H321" s="1"/>
      <c r="K321" s="1"/>
    </row>
    <row r="322" spans="1:11" hidden="1" x14ac:dyDescent="0.25">
      <c r="A322" s="1" t="s">
        <v>370</v>
      </c>
      <c r="F322" s="1"/>
      <c r="G322" s="1"/>
      <c r="H322" s="1"/>
      <c r="K322" s="1"/>
    </row>
    <row r="323" spans="1:11" hidden="1" x14ac:dyDescent="0.25">
      <c r="A323" s="1" t="s">
        <v>65</v>
      </c>
      <c r="F323" s="1"/>
      <c r="G323" s="1"/>
      <c r="H323" s="1"/>
      <c r="K323" s="1"/>
    </row>
    <row r="324" spans="1:11" hidden="1" x14ac:dyDescent="0.25">
      <c r="A324" s="1" t="s">
        <v>300</v>
      </c>
      <c r="F324" s="1"/>
      <c r="G324" s="1"/>
      <c r="H324" s="1"/>
      <c r="K324" s="1"/>
    </row>
    <row r="325" spans="1:11" hidden="1" x14ac:dyDescent="0.25">
      <c r="K325" s="1"/>
    </row>
    <row r="326" spans="1:11" ht="90" x14ac:dyDescent="0.25">
      <c r="A326" s="15" t="s">
        <v>360</v>
      </c>
      <c r="B326" s="5"/>
      <c r="C326" s="6" cm="1">
        <f t="array" aca="1" ref="C326" ca="1">VALUE(SUBSTITUTE(INDIRECT("R"&amp;COLUMN(A326)+ROW()-1&amp;"C1",FALSE),C$1&amp;": ",""))</f>
        <v>45113</v>
      </c>
      <c r="D326" s="5" t="str" cm="1">
        <f t="array" aca="1" ref="D326" ca="1">SUBSTITUTE(INDIRECT("R"&amp;COLUMN(B326)+ROW()-1&amp;"C1",FALSE),D$1&amp;": ","")</f>
        <v>John Ricardo Amortegui Sayer</v>
      </c>
      <c r="E326" s="5" t="str" cm="1">
        <f t="array" aca="1" ref="E326" ca="1">SUBSTITUTE(INDIRECT("R"&amp;COLUMN(C326)+ROW()-1&amp;"C1",FALSE),E$1&amp;": ","")</f>
        <v>ngcavionica@hotmail.com</v>
      </c>
      <c r="F326" s="11" t="str" cm="1">
        <f t="array" aca="1" ref="F326" ca="1">SUBSTITUTE(INDIRECT("R"&amp;COLUMN(D326)+ROW()-1&amp;"C1",FALSE),F$1&amp;": ","")</f>
        <v>+573103412760</v>
      </c>
      <c r="G326" s="7" t="str" cm="1">
        <f t="array" aca="1" ref="G326" ca="1">SUBSTITUTE(INDIRECT("R"&amp;COLUMN(E326)+ROW()-1&amp;"C1",FALSE),G$1&amp;": ","")</f>
        <v>avionics company in South America and we have a client with an AirBus helicopter model MBB-BK 117 A-4, we are interested in the STC No. SR00925DE</v>
      </c>
      <c r="H326" s="11" t="str" cm="1">
        <f t="array" aca="1" ref="H326" ca="1">TRIM(SUBSTITUTE(INDIRECT("R"&amp;COLUMN(F326)+ROW()-1&amp;"C1",FALSE),H$1&amp;": ",""))</f>
        <v>SR00925DE</v>
      </c>
      <c r="I326" s="5" t="str" cm="1">
        <f t="array" aca="1" ref="I326" ca="1">SUBSTITUTE(INDIRECT("R"&amp;COLUMN(G326)+ROW()-1&amp;"C1",FALSE),I$1&amp;": ","")</f>
        <v>TJ</v>
      </c>
      <c r="J326" s="6" t="e" cm="1">
        <f t="array" aca="1" ref="J326" ca="1">VALUE(SUBSTITUTE(INDIRECT("R"&amp;COLUMN(H326)+ROW()-1&amp;"C1",FALSE),J$1&amp;": ",""))</f>
        <v>#VALUE!</v>
      </c>
      <c r="K326" s="18" t="str">
        <f ca="1">INDEX(Table1[#All],MATCH(H326,Table1[[#All],[STC]],0),3)&amp;": "&amp;INDEX(Table1[#All],MATCH(H326,Table1[[#All],[STC]],0),7)</f>
        <v>Southeast Aerospace: Luke Gomoll @ SEA</v>
      </c>
    </row>
    <row r="327" spans="1:11" hidden="1" x14ac:dyDescent="0.25">
      <c r="A327" t="s">
        <v>371</v>
      </c>
      <c r="F327" s="1"/>
      <c r="G327" s="1"/>
      <c r="H327" s="1"/>
      <c r="K327" s="1"/>
    </row>
    <row r="328" spans="1:11" hidden="1" x14ac:dyDescent="0.25">
      <c r="A328" t="s">
        <v>372</v>
      </c>
      <c r="F328" s="1"/>
      <c r="G328" s="1"/>
      <c r="H328" s="1"/>
      <c r="K328" s="1"/>
    </row>
    <row r="329" spans="1:11" hidden="1" x14ac:dyDescent="0.25">
      <c r="A329" t="s">
        <v>373</v>
      </c>
      <c r="F329" s="1"/>
      <c r="G329" s="1"/>
      <c r="H329" s="1"/>
      <c r="K329" s="1"/>
    </row>
    <row r="330" spans="1:11" hidden="1" x14ac:dyDescent="0.25">
      <c r="A330" t="s">
        <v>374</v>
      </c>
      <c r="F330" s="1"/>
      <c r="G330" s="1"/>
      <c r="H330" s="1"/>
      <c r="K330" s="1"/>
    </row>
    <row r="331" spans="1:11" hidden="1" x14ac:dyDescent="0.25">
      <c r="A331" s="1" t="s">
        <v>51</v>
      </c>
      <c r="F331" s="1"/>
      <c r="G331" s="1"/>
      <c r="H331" s="1"/>
      <c r="K331" s="1"/>
    </row>
    <row r="332" spans="1:11" hidden="1" x14ac:dyDescent="0.25">
      <c r="A332" s="1" t="s">
        <v>65</v>
      </c>
      <c r="F332" s="1"/>
      <c r="G332" s="1"/>
      <c r="H332" s="1"/>
      <c r="K332" s="1"/>
    </row>
    <row r="333" spans="1:11" hidden="1" x14ac:dyDescent="0.25">
      <c r="A333" s="1" t="s">
        <v>300</v>
      </c>
      <c r="F333" s="1"/>
      <c r="G333" s="1"/>
      <c r="H333" s="1"/>
      <c r="K333" s="1"/>
    </row>
    <row r="334" spans="1:11" hidden="1" x14ac:dyDescent="0.25">
      <c r="K334" s="1"/>
    </row>
    <row r="335" spans="1:11" ht="60" x14ac:dyDescent="0.25">
      <c r="A335" s="15" t="s">
        <v>375</v>
      </c>
      <c r="B335" s="5"/>
      <c r="C335" s="6" cm="1">
        <f t="array" aca="1" ref="C335" ca="1">VALUE(SUBSTITUTE(INDIRECT("R"&amp;COLUMN(A335)+ROW()-1&amp;"C1",FALSE),C$1&amp;": ",""))</f>
        <v>45118</v>
      </c>
      <c r="D335" s="5" t="str" cm="1">
        <f t="array" aca="1" ref="D335" ca="1">SUBSTITUTE(INDIRECT("R"&amp;COLUMN(B335)+ROW()-1&amp;"C1",FALSE),D$1&amp;": ","")</f>
        <v>Amy Watts</v>
      </c>
      <c r="E335" s="5" t="str" cm="1">
        <f t="array" aca="1" ref="E335" ca="1">SUBSTITUTE(INDIRECT("R"&amp;COLUMN(C335)+ROW()-1&amp;"C1",FALSE),E$1&amp;": ","")</f>
        <v>amy.watts@luzdata.net</v>
      </c>
      <c r="F335" s="11" t="str" cm="1">
        <f t="array" aca="1" ref="F335" ca="1">SUBSTITUTE(INDIRECT("R"&amp;COLUMN(D335)+ROW()-1&amp;"C1",FALSE),F$1&amp;": ","")</f>
        <v>8888888888</v>
      </c>
      <c r="G335" s="7" t="str" cm="1">
        <f t="array" aca="1" ref="G335" ca="1">SUBSTITUTE(INDIRECT("R"&amp;COLUMN(E335)+ROW()-1&amp;"C1",FALSE),G$1&amp;": ","")</f>
        <v>Would you be interested in an email list of Aerospace and Aviation Industry Executives?</v>
      </c>
      <c r="H335" s="11" t="str" cm="1">
        <f t="array" aca="1" ref="H335" ca="1">TRIM(SUBSTITUTE(INDIRECT("R"&amp;COLUMN(F335)+ROW()-1&amp;"C1",FALSE),H$1&amp;": ",""))</f>
        <v/>
      </c>
      <c r="I335" s="5" t="str" cm="1">
        <f t="array" aca="1" ref="I335" ca="1">SUBSTITUTE(INDIRECT("R"&amp;COLUMN(G335)+ROW()-1&amp;"C1",FALSE),I$1&amp;": ","")</f>
        <v>TJ</v>
      </c>
      <c r="J335" s="6" t="e" cm="1">
        <f t="array" aca="1" ref="J335" ca="1">VALUE(SUBSTITUTE(INDIRECT("R"&amp;COLUMN(H335)+ROW()-1&amp;"C1",FALSE),J$1&amp;": ",""))</f>
        <v>#VALUE!</v>
      </c>
      <c r="K335" s="18" t="e">
        <f ca="1">INDEX(Table1[#All],MATCH(H335,Table1[[#All],[STC]],0),3)&amp;": "&amp;INDEX(Table1[#All],MATCH(H335,Table1[[#All],[STC]],0),7)</f>
        <v>#N/A</v>
      </c>
    </row>
    <row r="336" spans="1:11" hidden="1" x14ac:dyDescent="0.25">
      <c r="A336" t="s">
        <v>376</v>
      </c>
      <c r="F336" s="1"/>
      <c r="G336" s="1"/>
      <c r="H336" s="1"/>
      <c r="K336" s="1"/>
    </row>
    <row r="337" spans="1:11" hidden="1" x14ac:dyDescent="0.25">
      <c r="A337" t="s">
        <v>377</v>
      </c>
      <c r="F337" s="1"/>
      <c r="G337" s="1"/>
      <c r="H337" s="1"/>
      <c r="K337" s="1"/>
    </row>
    <row r="338" spans="1:11" hidden="1" x14ac:dyDescent="0.25">
      <c r="A338" t="s">
        <v>378</v>
      </c>
      <c r="F338" s="1"/>
      <c r="G338" s="1"/>
      <c r="H338" s="1"/>
      <c r="K338" s="1"/>
    </row>
    <row r="339" spans="1:11" hidden="1" x14ac:dyDescent="0.25">
      <c r="A339" t="s">
        <v>379</v>
      </c>
      <c r="F339" s="1"/>
      <c r="G339" s="1"/>
      <c r="H339" s="1"/>
      <c r="K339" s="1"/>
    </row>
    <row r="340" spans="1:11" hidden="1" x14ac:dyDescent="0.25">
      <c r="A340" s="1" t="s">
        <v>17</v>
      </c>
      <c r="F340" s="1"/>
      <c r="G340" s="1"/>
      <c r="H340" s="1"/>
      <c r="K340" s="1"/>
    </row>
    <row r="341" spans="1:11" hidden="1" x14ac:dyDescent="0.25">
      <c r="A341" s="1" t="s">
        <v>65</v>
      </c>
      <c r="F341" s="1"/>
      <c r="G341" s="1"/>
      <c r="H341" s="1"/>
      <c r="K341" s="1"/>
    </row>
    <row r="342" spans="1:11" hidden="1" x14ac:dyDescent="0.25">
      <c r="A342" s="1" t="s">
        <v>300</v>
      </c>
      <c r="F342" s="1"/>
      <c r="G342" s="1"/>
      <c r="H342" s="1"/>
      <c r="K342" s="1"/>
    </row>
    <row r="343" spans="1:11" hidden="1" x14ac:dyDescent="0.25">
      <c r="K343" s="1"/>
    </row>
    <row r="344" spans="1:11" ht="60" x14ac:dyDescent="0.25">
      <c r="A344" s="15" t="s">
        <v>375</v>
      </c>
      <c r="B344" s="5"/>
      <c r="C344" s="6" cm="1">
        <f t="array" aca="1" ref="C344" ca="1">VALUE(SUBSTITUTE(INDIRECT("R"&amp;COLUMN(A344)+ROW()-1&amp;"C1",FALSE),C$1&amp;": ",""))</f>
        <v>45118</v>
      </c>
      <c r="D344" s="5" t="str" cm="1">
        <f t="array" aca="1" ref="D344" ca="1">SUBSTITUTE(INDIRECT("R"&amp;COLUMN(B344)+ROW()-1&amp;"C1",FALSE),D$1&amp;": ","")</f>
        <v>Alexander Petschelt</v>
      </c>
      <c r="E344" s="5" t="str" cm="1">
        <f t="array" aca="1" ref="E344" ca="1">SUBSTITUTE(INDIRECT("R"&amp;COLUMN(C344)+ROW()-1&amp;"C1",FALSE),E$1&amp;": ","")</f>
        <v>alexander.petschelt@fai.ag</v>
      </c>
      <c r="F344" s="11" t="str" cm="1">
        <f t="array" aca="1" ref="F344" ca="1">SUBSTITUTE(INDIRECT("R"&amp;COLUMN(D344)+ROW()-1&amp;"C1",FALSE),F$1&amp;": ","")</f>
        <v>+49-30-634118-0</v>
      </c>
      <c r="G344" s="7" t="str" cm="1">
        <f t="array" aca="1" ref="G344" ca="1">SUBSTITUTE(INDIRECT("R"&amp;COLUMN(E344)+ROW()-1&amp;"C1",FALSE),G$1&amp;": ","")</f>
        <v>customer with a Hawker 800XP SN: 258417 and he wants to install a Flight Data Recorder.</v>
      </c>
      <c r="H344" s="11" t="str" cm="1">
        <f t="array" aca="1" ref="H344" ca="1">TRIM(SUBSTITUTE(INDIRECT("R"&amp;COLUMN(F344)+ROW()-1&amp;"C1",FALSE),H$1&amp;": ",""))</f>
        <v>ST01070DE</v>
      </c>
      <c r="I344" s="5" t="str" cm="1">
        <f t="array" aca="1" ref="I344" ca="1">SUBSTITUTE(INDIRECT("R"&amp;COLUMN(G344)+ROW()-1&amp;"C1",FALSE),I$1&amp;": ","")</f>
        <v>TJ</v>
      </c>
      <c r="J344" s="6" t="e" cm="1">
        <f t="array" aca="1" ref="J344" ca="1">VALUE(SUBSTITUTE(INDIRECT("R"&amp;COLUMN(H344)+ROW()-1&amp;"C1",FALSE),J$1&amp;": ",""))</f>
        <v>#VALUE!</v>
      </c>
      <c r="K344" s="18" t="str">
        <f ca="1">INDEX(Table1[#All],MATCH(H344,Table1[[#All],[STC]],0),3)&amp;": "&amp;INDEX(Table1[#All],MATCH(H344,Table1[[#All],[STC]],0),7)</f>
        <v>SoCal Jets: TJ @ Pregrine</v>
      </c>
    </row>
    <row r="345" spans="1:11" hidden="1" x14ac:dyDescent="0.25">
      <c r="A345" t="s">
        <v>380</v>
      </c>
      <c r="F345" s="1"/>
      <c r="G345" s="1"/>
      <c r="H345" s="1"/>
      <c r="K345" s="1"/>
    </row>
    <row r="346" spans="1:11" hidden="1" x14ac:dyDescent="0.25">
      <c r="A346" t="s">
        <v>381</v>
      </c>
      <c r="F346" s="1"/>
      <c r="G346" s="1"/>
      <c r="H346" s="1"/>
      <c r="K346" s="1"/>
    </row>
    <row r="347" spans="1:11" hidden="1" x14ac:dyDescent="0.25">
      <c r="A347" t="s">
        <v>382</v>
      </c>
      <c r="F347" s="1"/>
      <c r="G347" s="1"/>
      <c r="H347" s="1"/>
      <c r="K347" s="1"/>
    </row>
    <row r="348" spans="1:11" hidden="1" x14ac:dyDescent="0.25">
      <c r="A348" t="s">
        <v>383</v>
      </c>
      <c r="F348" s="1"/>
      <c r="G348" s="1"/>
      <c r="H348" s="1"/>
      <c r="K348" s="1"/>
    </row>
    <row r="349" spans="1:11" hidden="1" x14ac:dyDescent="0.25">
      <c r="A349" s="1" t="s">
        <v>384</v>
      </c>
      <c r="F349" s="1"/>
      <c r="G349" s="1"/>
      <c r="H349" s="1"/>
      <c r="K349" s="1"/>
    </row>
    <row r="350" spans="1:11" hidden="1" x14ac:dyDescent="0.25">
      <c r="A350" s="1" t="s">
        <v>65</v>
      </c>
      <c r="F350" s="1"/>
      <c r="G350" s="1"/>
      <c r="H350" s="1"/>
      <c r="K350" s="1"/>
    </row>
    <row r="351" spans="1:11" hidden="1" x14ac:dyDescent="0.25">
      <c r="A351" s="1" t="s">
        <v>300</v>
      </c>
      <c r="F351" s="1"/>
      <c r="G351" s="1"/>
      <c r="H351" s="1"/>
      <c r="K351" s="1"/>
    </row>
    <row r="352" spans="1:11" hidden="1" x14ac:dyDescent="0.25">
      <c r="K352" s="1"/>
    </row>
    <row r="353" spans="1:11" ht="60" x14ac:dyDescent="0.25">
      <c r="A353" s="15" t="s">
        <v>385</v>
      </c>
      <c r="B353" s="5"/>
      <c r="C353" s="6" cm="1">
        <f t="array" aca="1" ref="C353" ca="1">VALUE(SUBSTITUTE(INDIRECT("R"&amp;COLUMN(A353)+ROW()-1&amp;"C1",FALSE),C$1&amp;": ",""))</f>
        <v>45124</v>
      </c>
      <c r="D353" s="5" t="str" cm="1">
        <f t="array" aca="1" ref="D353" ca="1">SUBSTITUTE(INDIRECT("R"&amp;COLUMN(B353)+ROW()-1&amp;"C1",FALSE),D$1&amp;": ","")</f>
        <v>John Amortegui Sayer</v>
      </c>
      <c r="E353" s="5" t="str" cm="1">
        <f t="array" aca="1" ref="E353" ca="1">SUBSTITUTE(INDIRECT("R"&amp;COLUMN(C353)+ROW()-1&amp;"C1",FALSE),E$1&amp;": ","")</f>
        <v>ngcavionica@hotmail.com</v>
      </c>
      <c r="F353" s="11" t="str" cm="1">
        <f t="array" aca="1" ref="F353" ca="1">SUBSTITUTE(INDIRECT("R"&amp;COLUMN(D353)+ROW()-1&amp;"C1",FALSE),F$1&amp;": ","")</f>
        <v>+573103412760</v>
      </c>
      <c r="G353" s="7" t="str" cm="1">
        <f t="array" aca="1" ref="G353" ca="1">SUBSTITUTE(INDIRECT("R"&amp;COLUMN(E353)+ROW()-1&amp;"C1",FALSE),G$1&amp;": ","")</f>
        <v>I have two MBB-BK117A-4 helicopters and I am interested in the STC SR00851DE</v>
      </c>
      <c r="H353" s="11" t="str" cm="1">
        <f t="array" aca="1" ref="H353" ca="1">TRIM(SUBSTITUTE(INDIRECT("R"&amp;COLUMN(F353)+ROW()-1&amp;"C1",FALSE),H$1&amp;": ",""))</f>
        <v>SR00851DE</v>
      </c>
      <c r="I353" s="5" t="str" cm="1">
        <f t="array" aca="1" ref="I353" ca="1">SUBSTITUTE(INDIRECT("R"&amp;COLUMN(G353)+ROW()-1&amp;"C1",FALSE),I$1&amp;": ","")</f>
        <v>TJ</v>
      </c>
      <c r="J353" s="6" t="e" cm="1">
        <f t="array" aca="1" ref="J353" ca="1">VALUE(SUBSTITUTE(INDIRECT("R"&amp;COLUMN(H353)+ROW()-1&amp;"C1",FALSE),J$1&amp;": ",""))</f>
        <v>#VALUE!</v>
      </c>
      <c r="K353" s="18" t="str">
        <f ca="1">INDEX(Table1[#All],MATCH(H353,Table1[[#All],[STC]],0),3)&amp;": "&amp;INDEX(Table1[#All],MATCH(H353,Table1[[#All],[STC]],0),7)</f>
        <v>Peregrine: TJ @ Pregrine</v>
      </c>
    </row>
    <row r="354" spans="1:11" hidden="1" x14ac:dyDescent="0.25">
      <c r="A354" t="s">
        <v>386</v>
      </c>
      <c r="F354" s="1"/>
      <c r="G354" s="1"/>
      <c r="H354" s="1"/>
      <c r="K354" s="1"/>
    </row>
    <row r="355" spans="1:11" hidden="1" x14ac:dyDescent="0.25">
      <c r="A355" t="s">
        <v>372</v>
      </c>
      <c r="F355" s="1"/>
      <c r="G355" s="1"/>
      <c r="H355" s="1"/>
      <c r="K355" s="1"/>
    </row>
    <row r="356" spans="1:11" hidden="1" x14ac:dyDescent="0.25">
      <c r="A356" t="s">
        <v>373</v>
      </c>
      <c r="F356" s="1"/>
      <c r="G356" s="1"/>
      <c r="H356" s="1"/>
      <c r="K356" s="1"/>
    </row>
    <row r="357" spans="1:11" hidden="1" x14ac:dyDescent="0.25">
      <c r="A357" t="s">
        <v>387</v>
      </c>
      <c r="F357" s="1"/>
      <c r="G357" s="1"/>
      <c r="H357" s="1"/>
      <c r="K357" s="1"/>
    </row>
    <row r="358" spans="1:11" hidden="1" x14ac:dyDescent="0.25">
      <c r="A358" s="1" t="s">
        <v>388</v>
      </c>
      <c r="F358" s="1"/>
      <c r="G358" s="1"/>
      <c r="H358" s="1"/>
      <c r="K358" s="1"/>
    </row>
    <row r="359" spans="1:11" hidden="1" x14ac:dyDescent="0.25">
      <c r="A359" s="1" t="s">
        <v>65</v>
      </c>
      <c r="F359" s="1"/>
      <c r="G359" s="1"/>
      <c r="H359" s="1"/>
      <c r="K359" s="1"/>
    </row>
    <row r="360" spans="1:11" hidden="1" x14ac:dyDescent="0.25">
      <c r="A360" s="1" t="s">
        <v>300</v>
      </c>
      <c r="F360" s="1"/>
      <c r="G360" s="1"/>
      <c r="H360" s="1"/>
      <c r="K360" s="1"/>
    </row>
    <row r="361" spans="1:11" hidden="1" x14ac:dyDescent="0.25"/>
    <row r="362" spans="1:11" ht="30" x14ac:dyDescent="0.25">
      <c r="A362" s="15" t="s">
        <v>397</v>
      </c>
      <c r="B362" s="5"/>
      <c r="C362" s="6" cm="1">
        <f t="array" aca="1" ref="C362" ca="1">VALUE(SUBSTITUTE(INDIRECT("R"&amp;COLUMN(A362)+ROW()-1&amp;"C1",FALSE),C$1&amp;": ",""))</f>
        <v>45125</v>
      </c>
      <c r="D362" s="5" t="str" cm="1">
        <f t="array" aca="1" ref="D362" ca="1">SUBSTITUTE(INDIRECT("R"&amp;COLUMN(B362)+ROW()-1&amp;"C1",FALSE),D$1&amp;": ","")</f>
        <v>John Lachmann</v>
      </c>
      <c r="E362" s="5" t="str" cm="1">
        <f t="array" aca="1" ref="E362" ca="1">SUBSTITUTE(INDIRECT("R"&amp;COLUMN(C362)+ROW()-1&amp;"C1",FALSE),E$1&amp;": ","")</f>
        <v>satecsa@hotmail.com</v>
      </c>
      <c r="F362" s="11" t="str" cm="1">
        <f t="array" aca="1" ref="F362" ca="1">SUBSTITUTE(INDIRECT("R"&amp;COLUMN(D362)+ROW()-1&amp;"C1",FALSE),F$1&amp;": ","")</f>
        <v>3053964729</v>
      </c>
      <c r="G362" s="7" t="str" cm="1">
        <f t="array" aca="1" ref="G362" ca="1">SUBSTITUTE(INDIRECT("R"&amp;COLUMN(E362)+ROW()-1&amp;"C1",FALSE),G$1&amp;": ","")</f>
        <v>Hello, we arr distributor for Colombia of Trig Avionics.</v>
      </c>
      <c r="H362" s="11" t="str" cm="1">
        <f t="array" aca="1" ref="H362" ca="1">TRIM(SUBSTITUTE(INDIRECT("R"&amp;COLUMN(F362)+ROW()-1&amp;"C1",FALSE),H$1&amp;": ",""))</f>
        <v>SR00744DE</v>
      </c>
      <c r="I362" s="5" t="str" cm="1">
        <f t="array" aca="1" ref="I362" ca="1">SUBSTITUTE(INDIRECT("R"&amp;COLUMN(G362)+ROW()-1&amp;"C1",FALSE),I$1&amp;": ","")</f>
        <v>Trig</v>
      </c>
      <c r="J362" s="6" t="e" cm="1">
        <f t="array" aca="1" ref="J362" ca="1">VALUE(SUBSTITUTE(INDIRECT("R"&amp;COLUMN(H362)+ROW()-1&amp;"C1",FALSE),J$1&amp;": ",""))</f>
        <v>#VALUE!</v>
      </c>
      <c r="K362" s="18" t="e">
        <f ca="1">INDEX(Table1[#All],MATCH(H362,Table1[[#All],[STC]],0),3)&amp;": "&amp;INDEX(Table1[#All],MATCH(H362,Table1[[#All],[STC]],0),7)</f>
        <v>#N/A</v>
      </c>
    </row>
    <row r="363" spans="1:11" hidden="1" x14ac:dyDescent="0.25">
      <c r="A363" s="1" t="s">
        <v>392</v>
      </c>
    </row>
    <row r="364" spans="1:11" hidden="1" x14ac:dyDescent="0.25">
      <c r="A364" s="1" t="s">
        <v>393</v>
      </c>
    </row>
    <row r="365" spans="1:11" hidden="1" x14ac:dyDescent="0.25">
      <c r="A365" s="1" t="s">
        <v>394</v>
      </c>
    </row>
    <row r="366" spans="1:11" hidden="1" x14ac:dyDescent="0.25">
      <c r="A366" s="1" t="s">
        <v>395</v>
      </c>
    </row>
    <row r="367" spans="1:11" hidden="1" x14ac:dyDescent="0.25">
      <c r="A367" s="1" t="s">
        <v>396</v>
      </c>
    </row>
    <row r="368" spans="1:11" hidden="1" x14ac:dyDescent="0.25">
      <c r="A368" s="1" t="s">
        <v>398</v>
      </c>
    </row>
    <row r="369" spans="1:11" hidden="1" x14ac:dyDescent="0.25">
      <c r="A369" s="1" t="s">
        <v>300</v>
      </c>
    </row>
    <row r="370" spans="1:11" hidden="1" x14ac:dyDescent="0.25"/>
    <row r="371" spans="1:11" ht="30" x14ac:dyDescent="0.25">
      <c r="A371" s="15" t="s">
        <v>399</v>
      </c>
      <c r="B371" s="5"/>
      <c r="C371" s="6" cm="1">
        <f t="array" aca="1" ref="C371" ca="1">VALUE(SUBSTITUTE(INDIRECT("R"&amp;COLUMN(A371)+ROW()-1&amp;"C1",FALSE),C$1&amp;": ",""))</f>
        <v>45126</v>
      </c>
      <c r="D371" s="5" t="str" cm="1">
        <f t="array" aca="1" ref="D371" ca="1">SUBSTITUTE(INDIRECT("R"&amp;COLUMN(B371)+ROW()-1&amp;"C1",FALSE),D$1&amp;": ","")</f>
        <v>Kevin Gould</v>
      </c>
      <c r="E371" s="5" t="str" cm="1">
        <f t="array" aca="1" ref="E371" ca="1">SUBSTITUTE(INDIRECT("R"&amp;COLUMN(C371)+ROW()-1&amp;"C1",FALSE),E$1&amp;": ","")</f>
        <v>kevinjgould@hotmail.com</v>
      </c>
      <c r="F371" s="11" t="str" cm="1">
        <f t="array" aca="1" ref="F371" ca="1">SUBSTITUTE(INDIRECT("R"&amp;COLUMN(D371)+ROW()-1&amp;"C1",FALSE),F$1&amp;": ","")</f>
        <v>14252183723</v>
      </c>
      <c r="G371" s="7" t="str" cm="1">
        <f t="array" aca="1" ref="G371" ca="1">SUBSTITUTE(INDIRECT("R"&amp;COLUMN(E371)+ROW()-1&amp;"C1",FALSE),G$1&amp;": ","")</f>
        <v>Should we add a section for job postings?</v>
      </c>
      <c r="H371" s="11" t="str" cm="1">
        <f t="array" aca="1" ref="H371" ca="1">TRIM(SUBSTITUTE(INDIRECT("R"&amp;COLUMN(F371)+ROW()-1&amp;"C1",FALSE),H$1&amp;": ",""))</f>
        <v/>
      </c>
      <c r="I371" s="5" t="str" cm="1">
        <f t="array" aca="1" ref="I371" ca="1">SUBSTITUTE(INDIRECT("R"&amp;COLUMN(G371)+ROW()-1&amp;"C1",FALSE),I$1&amp;": ","")</f>
        <v>AE</v>
      </c>
      <c r="J371" s="6" t="e" cm="1">
        <f t="array" aca="1" ref="J371" ca="1">VALUE(SUBSTITUTE(INDIRECT("R"&amp;COLUMN(H371)+ROW()-1&amp;"C1",FALSE),J$1&amp;": ",""))</f>
        <v>#VALUE!</v>
      </c>
      <c r="K371" s="18" t="e">
        <f ca="1">INDEX(Table1[#All],MATCH(H371,Table1[[#All],[STC]],0),3)&amp;": "&amp;INDEX(Table1[#All],MATCH(H371,Table1[[#All],[STC]],0),7)</f>
        <v>#N/A</v>
      </c>
    </row>
    <row r="372" spans="1:11" hidden="1" x14ac:dyDescent="0.25">
      <c r="A372" t="s">
        <v>400</v>
      </c>
    </row>
    <row r="373" spans="1:11" hidden="1" x14ac:dyDescent="0.25">
      <c r="A373" t="s">
        <v>401</v>
      </c>
    </row>
    <row r="374" spans="1:11" hidden="1" x14ac:dyDescent="0.25">
      <c r="A374" t="s">
        <v>402</v>
      </c>
    </row>
    <row r="375" spans="1:11" hidden="1" x14ac:dyDescent="0.25">
      <c r="A375" t="s">
        <v>403</v>
      </c>
    </row>
    <row r="376" spans="1:11" hidden="1" x14ac:dyDescent="0.25">
      <c r="A376" s="1" t="s">
        <v>17</v>
      </c>
    </row>
    <row r="377" spans="1:11" hidden="1" x14ac:dyDescent="0.25">
      <c r="A377" s="1" t="s">
        <v>404</v>
      </c>
    </row>
    <row r="378" spans="1:11" hidden="1" x14ac:dyDescent="0.25">
      <c r="A378" s="1" t="s">
        <v>300</v>
      </c>
    </row>
    <row r="379" spans="1:11" hidden="1" x14ac:dyDescent="0.25"/>
    <row r="380" spans="1:11" ht="45" x14ac:dyDescent="0.25">
      <c r="A380" s="15" t="s">
        <v>408</v>
      </c>
      <c r="B380" s="5"/>
      <c r="C380" s="6" cm="1">
        <f t="array" aca="1" ref="C380" ca="1">VALUE(SUBSTITUTE(INDIRECT("R"&amp;COLUMN(A380)+ROW()-1&amp;"C1",FALSE),C$1&amp;": ",""))</f>
        <v>45127</v>
      </c>
      <c r="D380" s="5" t="str" cm="1">
        <f t="array" aca="1" ref="D380" ca="1">SUBSTITUTE(INDIRECT("R"&amp;COLUMN(B380)+ROW()-1&amp;"C1",FALSE),D$1&amp;": ","")</f>
        <v>Thevenon</v>
      </c>
      <c r="E380" s="5" t="str" cm="1">
        <f t="array" aca="1" ref="E380" ca="1">SUBSTITUTE(INDIRECT("R"&amp;COLUMN(C380)+ROW()-1&amp;"C1",FALSE),E$1&amp;": ","")</f>
        <v>gthevenon@dassault-business.com</v>
      </c>
      <c r="F380" s="11" t="str" cm="1">
        <f t="array" aca="1" ref="F380" ca="1">SUBSTITUTE(INDIRECT("R"&amp;COLUMN(D380)+ROW()-1&amp;"C1",FALSE),F$1&amp;": ","")</f>
        <v>+41797999265</v>
      </c>
      <c r="G380" s="7" t="str" cm="1">
        <f t="array" aca="1" ref="G380" ca="1">SUBSTITUTE(INDIRECT("R"&amp;COLUMN(E380)+ROW()-1&amp;"C1",FALSE),G$1&amp;": ","")</f>
        <v>We currently have in our hangar the following aircraft : PC-12/45, SN 0538, S2-AED</v>
      </c>
      <c r="H380" s="11" t="str" cm="1">
        <f t="array" aca="1" ref="H380" ca="1">TRIM(SUBSTITUTE(INDIRECT("R"&amp;COLUMN(F380)+ROW()-1&amp;"C1",FALSE),H$1&amp;": ",""))</f>
        <v>SA00765DE</v>
      </c>
      <c r="I380" s="5" t="str" cm="1">
        <f t="array" aca="1" ref="I380" ca="1">SUBSTITUTE(INDIRECT("R"&amp;COLUMN(G380)+ROW()-1&amp;"C1",FALSE),I$1&amp;": ","")</f>
        <v>TJ</v>
      </c>
      <c r="J380" s="6" t="e" cm="1">
        <f t="array" aca="1" ref="J380" ca="1">VALUE(SUBSTITUTE(INDIRECT("R"&amp;COLUMN(H380)+ROW()-1&amp;"C1",FALSE),J$1&amp;": ",""))</f>
        <v>#VALUE!</v>
      </c>
      <c r="K380" s="18" t="str">
        <f ca="1">INDEX(Table1[#All],MATCH(H380,Table1[[#All],[STC]],0),3)&amp;": "&amp;INDEX(Table1[#All],MATCH(H380,Table1[[#All],[STC]],0),7)</f>
        <v xml:space="preserve">BendixKing: </v>
      </c>
    </row>
    <row r="381" spans="1:11" hidden="1" x14ac:dyDescent="0.25">
      <c r="A381" t="s">
        <v>405</v>
      </c>
    </row>
    <row r="382" spans="1:11" hidden="1" x14ac:dyDescent="0.25">
      <c r="A382" t="s">
        <v>406</v>
      </c>
    </row>
    <row r="383" spans="1:11" hidden="1" x14ac:dyDescent="0.25">
      <c r="A383" t="s">
        <v>407</v>
      </c>
    </row>
    <row r="384" spans="1:11" hidden="1" x14ac:dyDescent="0.25">
      <c r="A384" t="s">
        <v>409</v>
      </c>
    </row>
    <row r="385" spans="1:11" hidden="1" x14ac:dyDescent="0.25">
      <c r="A385" s="1" t="s">
        <v>58</v>
      </c>
    </row>
    <row r="386" spans="1:11" hidden="1" x14ac:dyDescent="0.25">
      <c r="A386" s="1" t="s">
        <v>65</v>
      </c>
    </row>
    <row r="387" spans="1:11" hidden="1" x14ac:dyDescent="0.25">
      <c r="A387" s="1" t="s">
        <v>300</v>
      </c>
    </row>
    <row r="388" spans="1:11" hidden="1" x14ac:dyDescent="0.25"/>
    <row r="389" spans="1:11" x14ac:dyDescent="0.25">
      <c r="A389" s="15" t="s">
        <v>408</v>
      </c>
      <c r="B389" s="5"/>
      <c r="C389" s="6" cm="1">
        <f t="array" aca="1" ref="C389" ca="1">VALUE(SUBSTITUTE(INDIRECT("R"&amp;COLUMN(A389)+ROW()-1&amp;"C1",FALSE),C$1&amp;": ",""))</f>
        <v>45127</v>
      </c>
      <c r="D389" s="5" t="str" cm="1">
        <f t="array" aca="1" ref="D389" ca="1">SUBSTITUTE(INDIRECT("R"&amp;COLUMN(B389)+ROW()-1&amp;"C1",FALSE),D$1&amp;": ","")</f>
        <v>Linda Hopkins</v>
      </c>
      <c r="E389" s="5" t="str" cm="1">
        <f t="array" aca="1" ref="E389" ca="1">SUBSTITUTE(INDIRECT("R"&amp;COLUMN(C389)+ROW()-1&amp;"C1",FALSE),E$1&amp;": ","")</f>
        <v>lindahopkinsmkt@gmail.com</v>
      </c>
      <c r="F389" s="11" t="str" cm="1">
        <f t="array" aca="1" ref="F389" ca="1">SUBSTITUTE(INDIRECT("R"&amp;COLUMN(D389)+ROW()-1&amp;"C1",FALSE),F$1&amp;": ","")</f>
        <v>-</v>
      </c>
      <c r="G389" s="7" t="str" cm="1">
        <f t="array" aca="1" ref="G389" ca="1">SUBSTITUTE(INDIRECT("R"&amp;COLUMN(E389)+ROW()-1&amp;"C1",FALSE),G$1&amp;": ","")</f>
        <v>Hi there</v>
      </c>
      <c r="H389" s="11" t="str" cm="1">
        <f t="array" aca="1" ref="H389" ca="1">TRIM(SUBSTITUTE(INDIRECT("R"&amp;COLUMN(F389)+ROW()-1&amp;"C1",FALSE),H$1&amp;": ",""))</f>
        <v>SA00765DE</v>
      </c>
      <c r="I389" s="5" t="str" cm="1">
        <f t="array" aca="1" ref="I389" ca="1">SUBSTITUTE(INDIRECT("R"&amp;COLUMN(G389)+ROW()-1&amp;"C1",FALSE),I$1&amp;": ","")</f>
        <v>Junk</v>
      </c>
      <c r="J389" s="6" t="e" cm="1">
        <f t="array" aca="1" ref="J389" ca="1">VALUE(SUBSTITUTE(INDIRECT("R"&amp;COLUMN(H389)+ROW()-1&amp;"C1",FALSE),J$1&amp;": ",""))</f>
        <v>#VALUE!</v>
      </c>
      <c r="K389" s="18" t="str">
        <f ca="1">INDEX(Table1[#All],MATCH(H389,Table1[[#All],[STC]],0),3)&amp;": "&amp;INDEX(Table1[#All],MATCH(H389,Table1[[#All],[STC]],0),7)</f>
        <v xml:space="preserve">BendixKing: </v>
      </c>
    </row>
    <row r="390" spans="1:11" hidden="1" x14ac:dyDescent="0.25">
      <c r="A390" t="s">
        <v>410</v>
      </c>
    </row>
    <row r="391" spans="1:11" hidden="1" x14ac:dyDescent="0.25">
      <c r="A391" t="s">
        <v>411</v>
      </c>
    </row>
    <row r="392" spans="1:11" hidden="1" x14ac:dyDescent="0.25">
      <c r="A392" t="s">
        <v>412</v>
      </c>
    </row>
    <row r="393" spans="1:11" hidden="1" x14ac:dyDescent="0.25">
      <c r="A393" t="s">
        <v>413</v>
      </c>
    </row>
    <row r="394" spans="1:11" hidden="1" x14ac:dyDescent="0.25">
      <c r="A394" s="1" t="s">
        <v>58</v>
      </c>
    </row>
    <row r="395" spans="1:11" hidden="1" x14ac:dyDescent="0.25">
      <c r="A395" s="1" t="s">
        <v>4</v>
      </c>
    </row>
    <row r="396" spans="1:11" hidden="1" x14ac:dyDescent="0.25">
      <c r="A396" s="1" t="s">
        <v>300</v>
      </c>
    </row>
    <row r="397" spans="1:11" hidden="1" x14ac:dyDescent="0.25"/>
    <row r="398" spans="1:11" ht="45" x14ac:dyDescent="0.25">
      <c r="A398" s="15" t="s">
        <v>414</v>
      </c>
      <c r="B398" s="5"/>
      <c r="C398" s="6" cm="1">
        <f t="array" aca="1" ref="C398" ca="1">VALUE(SUBSTITUTE(INDIRECT("R"&amp;COLUMN(A398)+ROW()-1&amp;"C1",FALSE),C$1&amp;": ",""))</f>
        <v>45131</v>
      </c>
      <c r="D398" s="5" t="str" cm="1">
        <f t="array" aca="1" ref="D398" ca="1">SUBSTITUTE(INDIRECT("R"&amp;COLUMN(B398)+ROW()-1&amp;"C1",FALSE),D$1&amp;": ","")</f>
        <v>Thevenon</v>
      </c>
      <c r="E398" s="5" t="str" cm="1">
        <f t="array" aca="1" ref="E398" ca="1">SUBSTITUTE(INDIRECT("R"&amp;COLUMN(C398)+ROW()-1&amp;"C1",FALSE),E$1&amp;": ","")</f>
        <v>gthevenon@dassault-business.com</v>
      </c>
      <c r="F398" s="11" t="str" cm="1">
        <f t="array" aca="1" ref="F398" ca="1">SUBSTITUTE(INDIRECT("R"&amp;COLUMN(D398)+ROW()-1&amp;"C1",FALSE),F$1&amp;": ","")</f>
        <v>+41797999265</v>
      </c>
      <c r="G398" s="7" t="str" cm="1">
        <f t="array" aca="1" ref="G398" ca="1">SUBSTITUTE(INDIRECT("R"&amp;COLUMN(E398)+ROW()-1&amp;"C1",FALSE),G$1&amp;": ","")</f>
        <v>We currently have in our hangar the following aircraft : PC-12/45, SN 0538, S2-AED</v>
      </c>
      <c r="H398" s="11" t="str" cm="1">
        <f t="array" aca="1" ref="H398" ca="1">TRIM(SUBSTITUTE(INDIRECT("R"&amp;COLUMN(F398)+ROW()-1&amp;"C1",FALSE),H$1&amp;": ",""))</f>
        <v>SA00765DE</v>
      </c>
      <c r="I398" s="5" t="str" cm="1">
        <f t="array" aca="1" ref="I398" ca="1">SUBSTITUTE(INDIRECT("R"&amp;COLUMN(G398)+ROW()-1&amp;"C1",FALSE),I$1&amp;": ","")</f>
        <v>TJ</v>
      </c>
      <c r="J398" s="6" t="e" cm="1">
        <f t="array" aca="1" ref="J398" ca="1">VALUE(SUBSTITUTE(INDIRECT("R"&amp;COLUMN(H398)+ROW()-1&amp;"C1",FALSE),J$1&amp;": ",""))</f>
        <v>#VALUE!</v>
      </c>
      <c r="K398" s="18" t="str">
        <f ca="1">INDEX(Table1[#All],MATCH(H398,Table1[[#All],[STC]],0),3)&amp;": "&amp;INDEX(Table1[#All],MATCH(H398,Table1[[#All],[STC]],0),7)</f>
        <v xml:space="preserve">BendixKing: </v>
      </c>
    </row>
    <row r="399" spans="1:11" hidden="1" x14ac:dyDescent="0.25">
      <c r="A399" t="s">
        <v>405</v>
      </c>
    </row>
    <row r="400" spans="1:11" hidden="1" x14ac:dyDescent="0.25">
      <c r="A400" t="s">
        <v>406</v>
      </c>
    </row>
    <row r="401" spans="1:11" hidden="1" x14ac:dyDescent="0.25">
      <c r="A401" t="s">
        <v>407</v>
      </c>
    </row>
    <row r="402" spans="1:11" hidden="1" x14ac:dyDescent="0.25">
      <c r="A402" t="s">
        <v>409</v>
      </c>
    </row>
    <row r="403" spans="1:11" hidden="1" x14ac:dyDescent="0.25">
      <c r="A403" s="1" t="s">
        <v>58</v>
      </c>
    </row>
    <row r="404" spans="1:11" hidden="1" x14ac:dyDescent="0.25">
      <c r="A404" s="1" t="s">
        <v>65</v>
      </c>
    </row>
    <row r="405" spans="1:11" hidden="1" x14ac:dyDescent="0.25">
      <c r="A405" s="1" t="s">
        <v>300</v>
      </c>
    </row>
    <row r="406" spans="1:11" hidden="1" x14ac:dyDescent="0.25"/>
    <row r="407" spans="1:11" ht="45" x14ac:dyDescent="0.25">
      <c r="A407" s="15" t="s">
        <v>415</v>
      </c>
      <c r="B407" s="5"/>
      <c r="C407" s="6" cm="1">
        <f t="array" aca="1" ref="C407" ca="1">VALUE(SUBSTITUTE(INDIRECT("R"&amp;COLUMN(A407)+ROW()-1&amp;"C1",FALSE),C$1&amp;": ",""))</f>
        <v>45136</v>
      </c>
      <c r="D407" s="5" t="str" cm="1">
        <f t="array" aca="1" ref="D407" ca="1">SUBSTITUTE(INDIRECT("R"&amp;COLUMN(B407)+ROW()-1&amp;"C1",FALSE),D$1&amp;": ","")</f>
        <v>WELLMAN ZALUKHU</v>
      </c>
      <c r="E407" s="5" t="str" cm="1">
        <f t="array" aca="1" ref="E407" ca="1">SUBSTITUTE(INDIRECT("R"&amp;COLUMN(C407)+ROW()-1&amp;"C1",FALSE),E$1&amp;": ","")</f>
        <v>wellmanzalukhu@suryaair.co.id</v>
      </c>
      <c r="F407" s="11" t="str" cm="1">
        <f t="array" aca="1" ref="F407" ca="1">SUBSTITUTE(INDIRECT("R"&amp;COLUMN(D407)+ROW()-1&amp;"C1",FALSE),F$1&amp;": ","")</f>
        <v>+6281253648866</v>
      </c>
      <c r="G407" s="7" t="str" cm="1">
        <f t="array" aca="1" ref="G407" ca="1">SUBSTITUTE(INDIRECT("R"&amp;COLUMN(E407)+ROW()-1&amp;"C1",FALSE),G$1&amp;": ","")</f>
        <v>STC / Modification document for installation VHF for MBB BK117 A4 &amp; KHI BK117 B1</v>
      </c>
      <c r="H407" s="11" t="str" cm="1">
        <f t="array" aca="1" ref="H407" ca="1">TRIM(SUBSTITUTE(INDIRECT("R"&amp;COLUMN(F407)+ROW()-1&amp;"C1",FALSE),H$1&amp;": ",""))</f>
        <v/>
      </c>
      <c r="I407" s="5" t="str" cm="1">
        <f t="array" aca="1" ref="I407" ca="1">SUBSTITUTE(INDIRECT("R"&amp;COLUMN(G407)+ROW()-1&amp;"C1",FALSE),I$1&amp;": ","")</f>
        <v>TJ</v>
      </c>
      <c r="J407" s="6" t="e" cm="1">
        <f t="array" aca="1" ref="J407" ca="1">VALUE(SUBSTITUTE(INDIRECT("R"&amp;COLUMN(H407)+ROW()-1&amp;"C1",FALSE),J$1&amp;": ",""))</f>
        <v>#VALUE!</v>
      </c>
      <c r="K407" s="18" t="e">
        <f ca="1">INDEX(Table1[#All],MATCH(H407,Table1[[#All],[STC]],0),3)&amp;": "&amp;INDEX(Table1[#All],MATCH(H407,Table1[[#All],[STC]],0),7)</f>
        <v>#N/A</v>
      </c>
    </row>
    <row r="408" spans="1:11" hidden="1" x14ac:dyDescent="0.25">
      <c r="A408" t="s">
        <v>416</v>
      </c>
    </row>
    <row r="409" spans="1:11" hidden="1" x14ac:dyDescent="0.25">
      <c r="A409" t="s">
        <v>417</v>
      </c>
    </row>
    <row r="410" spans="1:11" hidden="1" x14ac:dyDescent="0.25">
      <c r="A410" t="s">
        <v>418</v>
      </c>
    </row>
    <row r="411" spans="1:11" hidden="1" x14ac:dyDescent="0.25">
      <c r="A411" t="s">
        <v>419</v>
      </c>
    </row>
    <row r="412" spans="1:11" hidden="1" x14ac:dyDescent="0.25">
      <c r="A412" s="1" t="s">
        <v>17</v>
      </c>
    </row>
    <row r="413" spans="1:11" hidden="1" x14ac:dyDescent="0.25">
      <c r="A413" s="1" t="s">
        <v>65</v>
      </c>
    </row>
    <row r="414" spans="1:11" hidden="1" x14ac:dyDescent="0.25">
      <c r="A414" s="1" t="s">
        <v>300</v>
      </c>
    </row>
    <row r="415" spans="1:11" hidden="1" x14ac:dyDescent="0.25"/>
    <row r="416" spans="1:11" ht="75" x14ac:dyDescent="0.25">
      <c r="A416" s="15" t="s">
        <v>420</v>
      </c>
      <c r="B416" s="5"/>
      <c r="C416" s="6" cm="1">
        <f t="array" aca="1" ref="C416" ca="1">VALUE(SUBSTITUTE(INDIRECT("R"&amp;COLUMN(A416)+ROW()-1&amp;"C1",FALSE),C$1&amp;": ",""))</f>
        <v>45138</v>
      </c>
      <c r="D416" s="5" t="str" cm="1">
        <f t="array" aca="1" ref="D416" ca="1">SUBSTITUTE(INDIRECT("R"&amp;COLUMN(B416)+ROW()-1&amp;"C1",FALSE),D$1&amp;": ","")</f>
        <v>Michael Bilby</v>
      </c>
      <c r="E416" s="5" t="str" cm="1">
        <f t="array" aca="1" ref="E416" ca="1">SUBSTITUTE(INDIRECT("R"&amp;COLUMN(C416)+ROW()-1&amp;"C1",FALSE),E$1&amp;": ","")</f>
        <v>mike.bilby@leavionics.com</v>
      </c>
      <c r="F416" s="11" t="str" cm="1">
        <f t="array" aca="1" ref="F416" ca="1">SUBSTITUTE(INDIRECT("R"&amp;COLUMN(D416)+ROW()-1&amp;"C1",FALSE),F$1&amp;": ","")</f>
        <v>949-469-7757</v>
      </c>
      <c r="G416" s="7" t="str" cm="1">
        <f t="array" aca="1" ref="G416" ca="1">SUBSTITUTE(INDIRECT("R"&amp;COLUMN(E416)+ROW()-1&amp;"C1",FALSE),G$1&amp;": ","")</f>
        <v>I have a customer with a Gulfstream G150. The tail number is N239JT. They need an FDR installed because the plane is operated in Mexico</v>
      </c>
      <c r="H416" s="11" t="str" cm="1">
        <f t="array" aca="1" ref="H416" ca="1">TRIM(SUBSTITUTE(INDIRECT("R"&amp;COLUMN(F416)+ROW()-1&amp;"C1",FALSE),H$1&amp;": ",""))</f>
        <v/>
      </c>
      <c r="I416" s="5" t="str" cm="1">
        <f t="array" aca="1" ref="I416" ca="1">SUBSTITUTE(INDIRECT("R"&amp;COLUMN(G416)+ROW()-1&amp;"C1",FALSE),I$1&amp;": ","")</f>
        <v>TJ</v>
      </c>
      <c r="J416" s="6" t="e" cm="1">
        <f t="array" aca="1" ref="J416" ca="1">VALUE(SUBSTITUTE(INDIRECT("R"&amp;COLUMN(H416)+ROW()-1&amp;"C1",FALSE),J$1&amp;": ",""))</f>
        <v>#VALUE!</v>
      </c>
      <c r="K416" s="18" t="e">
        <f ca="1">INDEX(Table1[#All],MATCH(H416,Table1[[#All],[STC]],0),3)&amp;": "&amp;INDEX(Table1[#All],MATCH(H416,Table1[[#All],[STC]],0),7)</f>
        <v>#N/A</v>
      </c>
    </row>
    <row r="417" spans="1:11" hidden="1" x14ac:dyDescent="0.25">
      <c r="A417" t="s">
        <v>421</v>
      </c>
    </row>
    <row r="418" spans="1:11" hidden="1" x14ac:dyDescent="0.25">
      <c r="A418" t="s">
        <v>422</v>
      </c>
    </row>
    <row r="419" spans="1:11" hidden="1" x14ac:dyDescent="0.25">
      <c r="A419" t="s">
        <v>423</v>
      </c>
    </row>
    <row r="420" spans="1:11" hidden="1" x14ac:dyDescent="0.25">
      <c r="A420" t="s">
        <v>424</v>
      </c>
    </row>
    <row r="421" spans="1:11" hidden="1" x14ac:dyDescent="0.25">
      <c r="A421" s="1" t="s">
        <v>17</v>
      </c>
    </row>
    <row r="422" spans="1:11" hidden="1" x14ac:dyDescent="0.25">
      <c r="A422" s="1" t="s">
        <v>65</v>
      </c>
    </row>
    <row r="423" spans="1:11" hidden="1" x14ac:dyDescent="0.25">
      <c r="A423" s="1" t="s">
        <v>300</v>
      </c>
    </row>
    <row r="424" spans="1:11" hidden="1" x14ac:dyDescent="0.25"/>
    <row r="425" spans="1:11" ht="60" x14ac:dyDescent="0.25">
      <c r="A425" s="15" t="s">
        <v>425</v>
      </c>
      <c r="B425" s="5"/>
      <c r="C425" s="6" cm="1">
        <f t="array" aca="1" ref="C425" ca="1">VALUE(SUBSTITUTE(INDIRECT("R"&amp;COLUMN(A425)+ROW()-1&amp;"C1",FALSE),C$1&amp;": ",""))</f>
        <v>45129</v>
      </c>
      <c r="D425" s="5" t="str" cm="1">
        <f t="array" aca="1" ref="D425" ca="1">SUBSTITUTE(INDIRECT("R"&amp;COLUMN(B425)+ROW()-1&amp;"C1",FALSE),D$1&amp;": ","")</f>
        <v>Madhu</v>
      </c>
      <c r="E425" s="5" t="str" cm="1">
        <f t="array" aca="1" ref="E425" ca="1">SUBSTITUTE(INDIRECT("R"&amp;COLUMN(C425)+ROW()-1&amp;"C1",FALSE),E$1&amp;": ","")</f>
        <v>madhu.shastri@capgemini.com</v>
      </c>
      <c r="F425" s="11" t="str" cm="1">
        <f t="array" aca="1" ref="F425" ca="1">SUBSTITUTE(INDIRECT("R"&amp;COLUMN(D425)+ROW()-1&amp;"C1",FALSE),F$1&amp;": ","")</f>
        <v>316-993-5488</v>
      </c>
      <c r="G425" s="7" t="str" cm="1">
        <f t="array" aca="1" ref="G425" ca="1">SUBSTITUTE(INDIRECT("R"&amp;COLUMN(E425)+ROW()-1&amp;"C1",FALSE),G$1&amp;": ","")</f>
        <v>David, Please let me know if you have time discuss. We may have project can do jointly.</v>
      </c>
      <c r="H425" s="11" t="str" cm="1">
        <f t="array" aca="1" ref="H425" ca="1">TRIM(SUBSTITUTE(INDIRECT("R"&amp;COLUMN(F425)+ROW()-1&amp;"C1",FALSE),H$1&amp;": ",""))</f>
        <v/>
      </c>
      <c r="I425" s="5" t="str" cm="1">
        <f t="array" aca="1" ref="I425" ca="1">SUBSTITUTE(INDIRECT("R"&amp;COLUMN(G425)+ROW()-1&amp;"C1",FALSE),I$1&amp;": ","")</f>
        <v>TJ</v>
      </c>
      <c r="J425" s="6" t="e" cm="1">
        <f t="array" aca="1" ref="J425" ca="1">VALUE(SUBSTITUTE(INDIRECT("R"&amp;COLUMN(H425)+ROW()-1&amp;"C1",FALSE),J$1&amp;": ",""))</f>
        <v>#VALUE!</v>
      </c>
      <c r="K425" s="18" t="e">
        <f ca="1">INDEX(Table1[#All],MATCH(H425,Table1[[#All],[STC]],0),3)&amp;": "&amp;INDEX(Table1[#All],MATCH(H425,Table1[[#All],[STC]],0),7)</f>
        <v>#N/A</v>
      </c>
    </row>
    <row r="426" spans="1:11" hidden="1" x14ac:dyDescent="0.25">
      <c r="A426" t="s">
        <v>426</v>
      </c>
    </row>
    <row r="427" spans="1:11" hidden="1" x14ac:dyDescent="0.25">
      <c r="A427" t="s">
        <v>427</v>
      </c>
    </row>
    <row r="428" spans="1:11" hidden="1" x14ac:dyDescent="0.25">
      <c r="A428" t="s">
        <v>428</v>
      </c>
    </row>
    <row r="429" spans="1:11" hidden="1" x14ac:dyDescent="0.25">
      <c r="A429" t="s">
        <v>429</v>
      </c>
    </row>
    <row r="430" spans="1:11" hidden="1" x14ac:dyDescent="0.25">
      <c r="A430" s="1" t="s">
        <v>17</v>
      </c>
    </row>
    <row r="431" spans="1:11" hidden="1" x14ac:dyDescent="0.25">
      <c r="A431" s="1" t="s">
        <v>65</v>
      </c>
    </row>
    <row r="432" spans="1:11" hidden="1" x14ac:dyDescent="0.25">
      <c r="A432" s="1" t="s">
        <v>300</v>
      </c>
    </row>
    <row r="433" spans="1:11" hidden="1" x14ac:dyDescent="0.25"/>
    <row r="434" spans="1:11" ht="45" x14ac:dyDescent="0.25">
      <c r="A434" s="15" t="s">
        <v>430</v>
      </c>
      <c r="B434" s="5"/>
      <c r="C434" s="6" cm="1">
        <f t="array" aca="1" ref="C434" ca="1">VALUE(SUBSTITUTE(INDIRECT("R"&amp;COLUMN(A434)+ROW()-1&amp;"C1",FALSE),C$1&amp;": ",""))</f>
        <v>45145</v>
      </c>
      <c r="D434" s="5" t="str" cm="1">
        <f t="array" aca="1" ref="D434" ca="1">SUBSTITUTE(INDIRECT("R"&amp;COLUMN(B434)+ROW()-1&amp;"C1",FALSE),D$1&amp;": ","")</f>
        <v>Tamara Rogers</v>
      </c>
      <c r="E434" s="5" t="str" cm="1">
        <f t="array" aca="1" ref="E434" ca="1">SUBSTITUTE(INDIRECT("R"&amp;COLUMN(C434)+ROW()-1&amp;"C1",FALSE),E$1&amp;": ","")</f>
        <v>tamara.rogers@qantas.com.au</v>
      </c>
      <c r="F434" s="11" t="str" cm="1">
        <f t="array" aca="1" ref="F434" ca="1">SUBSTITUTE(INDIRECT("R"&amp;COLUMN(D434)+ROW()-1&amp;"C1",FALSE),F$1&amp;": ","")</f>
        <v>+61 2 9691 9169</v>
      </c>
      <c r="G434" s="7" t="str" cm="1">
        <f t="array" aca="1" ref="G434" ca="1">SUBSTITUTE(INDIRECT("R"&amp;COLUMN(E434)+ROW()-1&amp;"C1",FALSE),G$1&amp;": ","")</f>
        <v>Technical Query PEREGRINE Supplemental IPC 34-28-01 (CMA-6800 EFIS)</v>
      </c>
      <c r="H434" s="11" t="str" cm="1">
        <f t="array" aca="1" ref="H434" ca="1">TRIM(SUBSTITUTE(INDIRECT("R"&amp;COLUMN(F434)+ROW()-1&amp;"C1",FALSE),H$1&amp;": ",""))</f>
        <v/>
      </c>
      <c r="I434" s="5" t="str" cm="1">
        <f t="array" aca="1" ref="I434" ca="1">SUBSTITUTE(INDIRECT("R"&amp;COLUMN(G434)+ROW()-1&amp;"C1",FALSE),I$1&amp;": ","")</f>
        <v>TJ</v>
      </c>
      <c r="J434" s="6" t="e" cm="1">
        <f t="array" aca="1" ref="J434" ca="1">VALUE(SUBSTITUTE(INDIRECT("R"&amp;COLUMN(H434)+ROW()-1&amp;"C1",FALSE),J$1&amp;": ",""))</f>
        <v>#VALUE!</v>
      </c>
      <c r="K434" s="18" t="e">
        <f ca="1">INDEX(Table1[#All],MATCH(H434,Table1[[#All],[STC]],0),3)&amp;": "&amp;INDEX(Table1[#All],MATCH(H434,Table1[[#All],[STC]],0),7)</f>
        <v>#N/A</v>
      </c>
    </row>
    <row r="435" spans="1:11" hidden="1" x14ac:dyDescent="0.25">
      <c r="A435" t="s">
        <v>431</v>
      </c>
    </row>
    <row r="436" spans="1:11" hidden="1" x14ac:dyDescent="0.25">
      <c r="A436" t="s">
        <v>432</v>
      </c>
    </row>
    <row r="437" spans="1:11" hidden="1" x14ac:dyDescent="0.25">
      <c r="A437" t="s">
        <v>433</v>
      </c>
    </row>
    <row r="438" spans="1:11" hidden="1" x14ac:dyDescent="0.25">
      <c r="A438" t="s">
        <v>434</v>
      </c>
    </row>
    <row r="439" spans="1:11" hidden="1" x14ac:dyDescent="0.25">
      <c r="A439" s="1" t="s">
        <v>17</v>
      </c>
    </row>
    <row r="440" spans="1:11" hidden="1" x14ac:dyDescent="0.25">
      <c r="A440" s="1" t="s">
        <v>65</v>
      </c>
    </row>
    <row r="441" spans="1:11" hidden="1" x14ac:dyDescent="0.25">
      <c r="A441" s="1" t="s">
        <v>300</v>
      </c>
    </row>
    <row r="442" spans="1:11" hidden="1" x14ac:dyDescent="0.25"/>
    <row r="443" spans="1:11" ht="45" x14ac:dyDescent="0.25">
      <c r="A443" s="15" t="s">
        <v>430</v>
      </c>
      <c r="B443" s="5"/>
      <c r="C443" s="6" cm="1">
        <f t="array" aca="1" ref="C443" ca="1">VALUE(SUBSTITUTE(INDIRECT("R"&amp;COLUMN(A443)+ROW()-1&amp;"C1",FALSE),C$1&amp;": ",""))</f>
        <v>45145</v>
      </c>
      <c r="D443" s="5" t="str" cm="1">
        <f t="array" aca="1" ref="D443" ca="1">SUBSTITUTE(INDIRECT("R"&amp;COLUMN(B443)+ROW()-1&amp;"C1",FALSE),D$1&amp;": ","")</f>
        <v>Tamara Rogers</v>
      </c>
      <c r="E443" s="5" t="str" cm="1">
        <f t="array" aca="1" ref="E443" ca="1">SUBSTITUTE(INDIRECT("R"&amp;COLUMN(C443)+ROW()-1&amp;"C1",FALSE),E$1&amp;": ","")</f>
        <v>tamara.rogers@qantas.com.au</v>
      </c>
      <c r="F443" s="11" t="str" cm="1">
        <f t="array" aca="1" ref="F443" ca="1">SUBSTITUTE(INDIRECT("R"&amp;COLUMN(D443)+ROW()-1&amp;"C1",FALSE),F$1&amp;": ","")</f>
        <v>+61 2 9691 9169</v>
      </c>
      <c r="G443" s="7" t="str" cm="1">
        <f t="array" aca="1" ref="G443" ca="1">SUBSTITUTE(INDIRECT("R"&amp;COLUMN(E443)+ROW()-1&amp;"C1",FALSE),G$1&amp;": ","")</f>
        <v>Technical Query PEREGRINE Supplemental IPC 34-28-01 (CMA-6800 EFIS)</v>
      </c>
      <c r="H443" s="11" t="str" cm="1">
        <f t="array" aca="1" ref="H443" ca="1">TRIM(SUBSTITUTE(INDIRECT("R"&amp;COLUMN(F443)+ROW()-1&amp;"C1",FALSE),H$1&amp;": ",""))</f>
        <v>ST00813DE</v>
      </c>
      <c r="I443" s="5" t="str" cm="1">
        <f t="array" aca="1" ref="I443" ca="1">SUBSTITUTE(INDIRECT("R"&amp;COLUMN(G443)+ROW()-1&amp;"C1",FALSE),I$1&amp;": ","")</f>
        <v>TJ</v>
      </c>
      <c r="J443" s="6" t="e" cm="1">
        <f t="array" aca="1" ref="J443" ca="1">VALUE(SUBSTITUTE(INDIRECT("R"&amp;COLUMN(H443)+ROW()-1&amp;"C1",FALSE),J$1&amp;": ",""))</f>
        <v>#VALUE!</v>
      </c>
      <c r="K443" s="18" t="str">
        <f ca="1">INDEX(Table1[#All],MATCH(H443,Table1[[#All],[STC]],0),3)&amp;": "&amp;INDEX(Table1[#All],MATCH(H443,Table1[[#All],[STC]],0),7)</f>
        <v>DAC International: JCielak@dacint.com</v>
      </c>
    </row>
    <row r="444" spans="1:11" hidden="1" x14ac:dyDescent="0.25">
      <c r="A444" t="s">
        <v>431</v>
      </c>
    </row>
    <row r="445" spans="1:11" hidden="1" x14ac:dyDescent="0.25">
      <c r="A445" t="s">
        <v>432</v>
      </c>
    </row>
    <row r="446" spans="1:11" hidden="1" x14ac:dyDescent="0.25">
      <c r="A446" t="s">
        <v>433</v>
      </c>
    </row>
    <row r="447" spans="1:11" hidden="1" x14ac:dyDescent="0.25">
      <c r="A447" t="s">
        <v>434</v>
      </c>
    </row>
    <row r="448" spans="1:11" hidden="1" x14ac:dyDescent="0.25">
      <c r="A448" s="1" t="s">
        <v>435</v>
      </c>
    </row>
    <row r="449" spans="1:11" hidden="1" x14ac:dyDescent="0.25">
      <c r="A449" s="1" t="s">
        <v>65</v>
      </c>
    </row>
    <row r="450" spans="1:11" hidden="1" x14ac:dyDescent="0.25">
      <c r="A450" s="1" t="s">
        <v>300</v>
      </c>
    </row>
    <row r="451" spans="1:11" hidden="1" x14ac:dyDescent="0.25"/>
    <row r="452" spans="1:11" ht="45" x14ac:dyDescent="0.25">
      <c r="A452" s="15" t="s">
        <v>430</v>
      </c>
      <c r="B452" s="5"/>
      <c r="C452" s="6" cm="1">
        <f t="array" aca="1" ref="C452" ca="1">VALUE(SUBSTITUTE(INDIRECT("R"&amp;COLUMN(A452)+ROW()-1&amp;"C1",FALSE),C$1&amp;": ",""))</f>
        <v>45145</v>
      </c>
      <c r="D452" s="5" t="str" cm="1">
        <f t="array" aca="1" ref="D452" ca="1">SUBSTITUTE(INDIRECT("R"&amp;COLUMN(B452)+ROW()-1&amp;"C1",FALSE),D$1&amp;": ","")</f>
        <v>Joe Pettifor</v>
      </c>
      <c r="E452" s="5" t="str" cm="1">
        <f t="array" aca="1" ref="E452" ca="1">SUBSTITUTE(INDIRECT("R"&amp;COLUMN(C452)+ROW()-1&amp;"C1",FALSE),E$1&amp;": ","")</f>
        <v>joe@ukaviationservices.com</v>
      </c>
      <c r="F452" s="11" t="str" cm="1">
        <f t="array" aca="1" ref="F452" ca="1">SUBSTITUTE(INDIRECT("R"&amp;COLUMN(D452)+ROW()-1&amp;"C1",FALSE),F$1&amp;": ","")</f>
        <v>+44 (0)1253402396</v>
      </c>
      <c r="G452" s="7" t="str" cm="1">
        <f t="array" aca="1" ref="G452" ca="1">SUBSTITUTE(INDIRECT("R"&amp;COLUMN(E452)+ROW()-1&amp;"C1",FALSE),G$1&amp;": ","")</f>
        <v>We re looking to upgrade one of our Sikorsky S76C++ by installation of CMA6800 EFIS</v>
      </c>
      <c r="H452" s="11" t="str" cm="1">
        <f t="array" aca="1" ref="H452" ca="1">TRIM(SUBSTITUTE(INDIRECT("R"&amp;COLUMN(F452)+ROW()-1&amp;"C1",FALSE),H$1&amp;": ",""))</f>
        <v>SR00847DE</v>
      </c>
      <c r="I452" s="5" t="str" cm="1">
        <f t="array" aca="1" ref="I452" ca="1">SUBSTITUTE(INDIRECT("R"&amp;COLUMN(G452)+ROW()-1&amp;"C1",FALSE),I$1&amp;": ","")</f>
        <v>TJ</v>
      </c>
      <c r="J452" s="6" t="e" cm="1">
        <f t="array" aca="1" ref="J452" ca="1">VALUE(SUBSTITUTE(INDIRECT("R"&amp;COLUMN(H452)+ROW()-1&amp;"C1",FALSE),J$1&amp;": ",""))</f>
        <v>#VALUE!</v>
      </c>
      <c r="K452" s="18" t="str">
        <f ca="1">INDEX(Table1[#All],MATCH(H452,Table1[[#All],[STC]],0),3)&amp;": "&amp;INDEX(Table1[#All],MATCH(H452,Table1[[#All],[STC]],0),7)</f>
        <v>DAC International: JCielak@dacint.com</v>
      </c>
    </row>
    <row r="453" spans="1:11" hidden="1" x14ac:dyDescent="0.25">
      <c r="A453" t="s">
        <v>72</v>
      </c>
    </row>
    <row r="454" spans="1:11" hidden="1" x14ac:dyDescent="0.25">
      <c r="A454" t="s">
        <v>73</v>
      </c>
    </row>
    <row r="455" spans="1:11" hidden="1" x14ac:dyDescent="0.25">
      <c r="A455" t="s">
        <v>436</v>
      </c>
    </row>
    <row r="456" spans="1:11" hidden="1" x14ac:dyDescent="0.25">
      <c r="A456" t="s">
        <v>437</v>
      </c>
    </row>
    <row r="457" spans="1:11" hidden="1" x14ac:dyDescent="0.25">
      <c r="A457" s="1" t="s">
        <v>75</v>
      </c>
    </row>
    <row r="458" spans="1:11" hidden="1" x14ac:dyDescent="0.25">
      <c r="A458" s="1" t="s">
        <v>65</v>
      </c>
    </row>
    <row r="459" spans="1:11" hidden="1" x14ac:dyDescent="0.25">
      <c r="A459" s="1" t="s">
        <v>300</v>
      </c>
    </row>
    <row r="460" spans="1:11" hidden="1" x14ac:dyDescent="0.25"/>
    <row r="461" spans="1:11" ht="45" x14ac:dyDescent="0.25">
      <c r="A461" s="15" t="s">
        <v>438</v>
      </c>
      <c r="B461" s="5"/>
      <c r="C461" s="6" cm="1">
        <f t="array" aca="1" ref="C461" ca="1">VALUE(SUBSTITUTE(INDIRECT("R"&amp;COLUMN(A461)+ROW()-1&amp;"C1",FALSE),C$1&amp;": ",""))</f>
        <v>45147</v>
      </c>
      <c r="D461" s="5" t="str" cm="1">
        <f t="array" aca="1" ref="D461" ca="1">SUBSTITUTE(INDIRECT("R"&amp;COLUMN(B461)+ROW()-1&amp;"C1",FALSE),D$1&amp;": ","")</f>
        <v>Ian Kriel</v>
      </c>
      <c r="E461" s="5" t="str" cm="1">
        <f t="array" aca="1" ref="E461" ca="1">SUBSTITUTE(INDIRECT("R"&amp;COLUMN(C461)+ROW()-1&amp;"C1",FALSE),E$1&amp;": ","")</f>
        <v>krieli@skycore.com.na</v>
      </c>
      <c r="F461" s="11" t="str" cm="1">
        <f t="array" aca="1" ref="F461" ca="1">SUBSTITUTE(INDIRECT("R"&amp;COLUMN(D461)+ROW()-1&amp;"C1",FALSE),F$1&amp;": ","")</f>
        <v>Telephone:</v>
      </c>
      <c r="G461" s="7" t="str" cm="1">
        <f t="array" aca="1" ref="G461" ca="1">SUBSTITUTE(INDIRECT("R"&amp;COLUMN(E461)+ROW()-1&amp;"C1",FALSE),G$1&amp;": ","")</f>
        <v>Do you have an STC for an Citation 560XL flight data recording system</v>
      </c>
      <c r="H461" s="11" t="str" cm="1">
        <f t="array" aca="1" ref="H461" ca="1">TRIM(SUBSTITUTE(INDIRECT("R"&amp;COLUMN(F461)+ROW()-1&amp;"C1",FALSE),H$1&amp;": ",""))</f>
        <v/>
      </c>
      <c r="I461" s="5" t="str" cm="1">
        <f t="array" aca="1" ref="I461" ca="1">SUBSTITUTE(INDIRECT("R"&amp;COLUMN(G461)+ROW()-1&amp;"C1",FALSE),I$1&amp;": ","")</f>
        <v>TJ</v>
      </c>
      <c r="J461" s="6" t="e" cm="1">
        <f t="array" aca="1" ref="J461" ca="1">VALUE(SUBSTITUTE(INDIRECT("R"&amp;COLUMN(H461)+ROW()-1&amp;"C1",FALSE),J$1&amp;": ",""))</f>
        <v>#VALUE!</v>
      </c>
      <c r="K461" s="18" t="e">
        <f ca="1">INDEX(Table1[#All],MATCH(H461,Table1[[#All],[STC]],0),3)&amp;": "&amp;INDEX(Table1[#All],MATCH(H461,Table1[[#All],[STC]],0),7)</f>
        <v>#N/A</v>
      </c>
    </row>
    <row r="462" spans="1:11" hidden="1" x14ac:dyDescent="0.25">
      <c r="A462" t="s">
        <v>439</v>
      </c>
    </row>
    <row r="463" spans="1:11" hidden="1" x14ac:dyDescent="0.25">
      <c r="A463" t="s">
        <v>440</v>
      </c>
    </row>
    <row r="464" spans="1:11" hidden="1" x14ac:dyDescent="0.25">
      <c r="A464" t="s">
        <v>22</v>
      </c>
    </row>
    <row r="465" spans="1:11" hidden="1" x14ac:dyDescent="0.25">
      <c r="A465" t="s">
        <v>441</v>
      </c>
    </row>
    <row r="466" spans="1:11" hidden="1" x14ac:dyDescent="0.25">
      <c r="A466" s="1" t="s">
        <v>17</v>
      </c>
    </row>
    <row r="467" spans="1:11" hidden="1" x14ac:dyDescent="0.25">
      <c r="A467" s="1" t="s">
        <v>65</v>
      </c>
    </row>
    <row r="468" spans="1:11" hidden="1" x14ac:dyDescent="0.25">
      <c r="A468" s="1" t="s">
        <v>300</v>
      </c>
    </row>
    <row r="469" spans="1:11" hidden="1" x14ac:dyDescent="0.25"/>
    <row r="470" spans="1:11" ht="60" x14ac:dyDescent="0.25">
      <c r="A470" s="15" t="s">
        <v>442</v>
      </c>
      <c r="B470" s="5"/>
      <c r="C470" s="6" cm="1">
        <f t="array" aca="1" ref="C470" ca="1">VALUE(SUBSTITUTE(INDIRECT("R"&amp;COLUMN(A470)+ROW()-1&amp;"C1",FALSE),C$1&amp;": ",""))</f>
        <v>45148</v>
      </c>
      <c r="D470" s="5" t="str" cm="1">
        <f t="array" aca="1" ref="D470" ca="1">SUBSTITUTE(INDIRECT("R"&amp;COLUMN(B470)+ROW()-1&amp;"C1",FALSE),D$1&amp;": ","")</f>
        <v>FRANCISCO CAMARGO</v>
      </c>
      <c r="E470" s="5" t="str" cm="1">
        <f t="array" aca="1" ref="E470" ca="1">SUBSTITUTE(INDIRECT("R"&amp;COLUMN(C470)+ROW()-1&amp;"C1",FALSE),E$1&amp;": ","")</f>
        <v>fcamargo@centralaerospace.com</v>
      </c>
      <c r="F470" s="11" t="str" cm="1">
        <f t="array" aca="1" ref="F470" ca="1">SUBSTITUTE(INDIRECT("R"&amp;COLUMN(D470)+ROW()-1&amp;"C1",FALSE),F$1&amp;": ","")</f>
        <v>057 3160273642</v>
      </c>
      <c r="G470" s="7" t="str" cm="1">
        <f t="array" aca="1" ref="G470" ca="1">SUBSTITUTE(INDIRECT("R"&amp;COLUMN(E470)+ROW()-1&amp;"C1",FALSE),G$1&amp;": ","")</f>
        <v>Dear team, Your company have an STC of ADS-B to applied in an aircraft ATR-42-500 ?</v>
      </c>
      <c r="H470" s="11" t="str" cm="1">
        <f t="array" aca="1" ref="H470" ca="1">TRIM(SUBSTITUTE(INDIRECT("R"&amp;COLUMN(F470)+ROW()-1&amp;"C1",FALSE),H$1&amp;": ",""))</f>
        <v/>
      </c>
      <c r="I470" s="5" t="str" cm="1">
        <f t="array" aca="1" ref="I470" ca="1">SUBSTITUTE(INDIRECT("R"&amp;COLUMN(G470)+ROW()-1&amp;"C1",FALSE),I$1&amp;": ","")</f>
        <v>TJ</v>
      </c>
      <c r="J470" s="6" t="e" cm="1">
        <f t="array" aca="1" ref="J470" ca="1">VALUE(SUBSTITUTE(INDIRECT("R"&amp;COLUMN(H470)+ROW()-1&amp;"C1",FALSE),J$1&amp;": ",""))</f>
        <v>#VALUE!</v>
      </c>
      <c r="K470" s="18" t="e">
        <f ca="1">INDEX(Table1[#All],MATCH(H470,Table1[[#All],[STC]],0),3)&amp;": "&amp;INDEX(Table1[#All],MATCH(H470,Table1[[#All],[STC]],0),7)</f>
        <v>#N/A</v>
      </c>
    </row>
    <row r="471" spans="1:11" hidden="1" x14ac:dyDescent="0.25">
      <c r="A471" t="s">
        <v>443</v>
      </c>
    </row>
    <row r="472" spans="1:11" hidden="1" x14ac:dyDescent="0.25">
      <c r="A472" t="s">
        <v>444</v>
      </c>
    </row>
    <row r="473" spans="1:11" hidden="1" x14ac:dyDescent="0.25">
      <c r="A473" t="s">
        <v>445</v>
      </c>
    </row>
    <row r="474" spans="1:11" hidden="1" x14ac:dyDescent="0.25">
      <c r="A474" t="s">
        <v>446</v>
      </c>
    </row>
    <row r="475" spans="1:11" hidden="1" x14ac:dyDescent="0.25">
      <c r="A475" s="1" t="s">
        <v>17</v>
      </c>
    </row>
    <row r="476" spans="1:11" hidden="1" x14ac:dyDescent="0.25">
      <c r="A476" s="1" t="s">
        <v>65</v>
      </c>
    </row>
    <row r="477" spans="1:11" hidden="1" x14ac:dyDescent="0.25">
      <c r="A477" s="1" t="s">
        <v>300</v>
      </c>
    </row>
    <row r="478" spans="1:11" hidden="1" x14ac:dyDescent="0.25"/>
    <row r="479" spans="1:11" ht="45" x14ac:dyDescent="0.25">
      <c r="A479" s="15" t="s">
        <v>447</v>
      </c>
      <c r="B479" s="5"/>
      <c r="C479" s="6" cm="1">
        <f t="array" aca="1" ref="C479" ca="1">VALUE(SUBSTITUTE(INDIRECT("R"&amp;COLUMN(A479)+ROW()-1&amp;"C1",FALSE),C$1&amp;": ",""))</f>
        <v>45155</v>
      </c>
      <c r="D479" s="5" t="str" cm="1">
        <f t="array" aca="1" ref="D479" ca="1">SUBSTITUTE(INDIRECT("R"&amp;COLUMN(B479)+ROW()-1&amp;"C1",FALSE),D$1&amp;": ","")</f>
        <v>Justina Perez</v>
      </c>
      <c r="E479" s="5" t="str" cm="1">
        <f t="array" aca="1" ref="E479" ca="1">SUBSTITUTE(INDIRECT("R"&amp;COLUMN(C479)+ROW()-1&amp;"C1",FALSE),E$1&amp;": ","")</f>
        <v>justina@hermosillos-mx.com</v>
      </c>
      <c r="F479" s="11" t="str" cm="1">
        <f t="array" aca="1" ref="F479" ca="1">SUBSTITUTE(INDIRECT("R"&amp;COLUMN(D479)+ROW()-1&amp;"C1",FALSE),F$1&amp;": ","")</f>
        <v>2533524212</v>
      </c>
      <c r="G479" s="7" t="str" cm="1">
        <f t="array" aca="1" ref="G479" ca="1">SUBSTITUTE(INDIRECT("R"&amp;COLUMN(E479)+ROW()-1&amp;"C1",FALSE),G$1&amp;": ","")</f>
        <v>Hello , I am contacting you in regards to our interest in your products</v>
      </c>
      <c r="H479" s="11" t="str" cm="1">
        <f t="array" aca="1" ref="H479" ca="1">TRIM(SUBSTITUTE(INDIRECT("R"&amp;COLUMN(F479)+ROW()-1&amp;"C1",FALSE),H$1&amp;": ",""))</f>
        <v/>
      </c>
      <c r="I479" s="5" t="str" cm="1">
        <f t="array" aca="1" ref="I479" ca="1">SUBSTITUTE(INDIRECT("R"&amp;COLUMN(G479)+ROW()-1&amp;"C1",FALSE),I$1&amp;": ","")</f>
        <v>TJ</v>
      </c>
      <c r="J479" s="6" t="e" cm="1">
        <f t="array" aca="1" ref="J479" ca="1">VALUE(SUBSTITUTE(INDIRECT("R"&amp;COLUMN(H479)+ROW()-1&amp;"C1",FALSE),J$1&amp;": ",""))</f>
        <v>#VALUE!</v>
      </c>
      <c r="K479" s="18" t="e">
        <f ca="1">INDEX(Table1[#All],MATCH(H479,Table1[[#All],[STC]],0),3)&amp;": "&amp;INDEX(Table1[#All],MATCH(H479,Table1[[#All],[STC]],0),7)</f>
        <v>#N/A</v>
      </c>
    </row>
    <row r="480" spans="1:11" hidden="1" x14ac:dyDescent="0.25">
      <c r="A480" t="s">
        <v>448</v>
      </c>
    </row>
    <row r="481" spans="1:11" hidden="1" x14ac:dyDescent="0.25">
      <c r="A481" t="s">
        <v>449</v>
      </c>
    </row>
    <row r="482" spans="1:11" hidden="1" x14ac:dyDescent="0.25">
      <c r="A482" t="s">
        <v>450</v>
      </c>
    </row>
    <row r="483" spans="1:11" hidden="1" x14ac:dyDescent="0.25">
      <c r="A483" t="s">
        <v>451</v>
      </c>
    </row>
    <row r="484" spans="1:11" hidden="1" x14ac:dyDescent="0.25">
      <c r="A484" s="1" t="s">
        <v>17</v>
      </c>
    </row>
    <row r="485" spans="1:11" hidden="1" x14ac:dyDescent="0.25">
      <c r="A485" s="1" t="s">
        <v>65</v>
      </c>
    </row>
    <row r="486" spans="1:11" hidden="1" x14ac:dyDescent="0.25">
      <c r="A486" s="1" t="s">
        <v>300</v>
      </c>
    </row>
    <row r="487" spans="1:11" hidden="1" x14ac:dyDescent="0.25"/>
    <row r="488" spans="1:11" ht="60" x14ac:dyDescent="0.25">
      <c r="A488" s="15" t="s">
        <v>452</v>
      </c>
      <c r="B488" s="5"/>
      <c r="C488" s="6" cm="1">
        <f t="array" aca="1" ref="C488" ca="1">VALUE(SUBSTITUTE(INDIRECT("R"&amp;COLUMN(A488)+ROW()-1&amp;"C1",FALSE),C$1&amp;": ",""))</f>
        <v>45156</v>
      </c>
      <c r="D488" s="5" t="str" cm="1">
        <f t="array" aca="1" ref="D488" ca="1">SUBSTITUTE(INDIRECT("R"&amp;COLUMN(B488)+ROW()-1&amp;"C1",FALSE),D$1&amp;": ","")</f>
        <v>Dave Sly</v>
      </c>
      <c r="E488" s="5" t="str" cm="1">
        <f t="array" aca="1" ref="E488" ca="1">SUBSTITUTE(INDIRECT("R"&amp;COLUMN(C488)+ROW()-1&amp;"C1",FALSE),E$1&amp;": ","")</f>
        <v>dave@proplanner.com</v>
      </c>
      <c r="F488" s="11" t="str" cm="1">
        <f t="array" aca="1" ref="F488" ca="1">SUBSTITUTE(INDIRECT("R"&amp;COLUMN(D488)+ROW()-1&amp;"C1",FALSE),F$1&amp;": ","")</f>
        <v>5154502335</v>
      </c>
      <c r="G488" s="7" t="str" cm="1">
        <f t="array" aca="1" ref="G488" ca="1">SUBSTITUTE(INDIRECT("R"&amp;COLUMN(E488)+ROW()-1&amp;"C1",FALSE),G$1&amp;": ","")</f>
        <v>I have a KT74 with firmware version 3.14. I want to update this to 3.17 so I can connect it to my GNS430 for ADS-B.</v>
      </c>
      <c r="H488" s="11" t="str" cm="1">
        <f t="array" aca="1" ref="H488" ca="1">TRIM(SUBSTITUTE(INDIRECT("R"&amp;COLUMN(F488)+ROW()-1&amp;"C1",FALSE),H$1&amp;": ",""))</f>
        <v/>
      </c>
      <c r="I488" s="5" t="str" cm="1">
        <f t="array" aca="1" ref="I488" ca="1">SUBSTITUTE(INDIRECT("R"&amp;COLUMN(G488)+ROW()-1&amp;"C1",FALSE),I$1&amp;": ","")</f>
        <v>Dave</v>
      </c>
      <c r="J488" s="6" t="e" cm="1">
        <f t="array" aca="1" ref="J488" ca="1">VALUE(SUBSTITUTE(INDIRECT("R"&amp;COLUMN(H488)+ROW()-1&amp;"C1",FALSE),J$1&amp;": ",""))</f>
        <v>#VALUE!</v>
      </c>
      <c r="K488" s="18" t="e">
        <f ca="1">INDEX(Table1[#All],MATCH(H488,Table1[[#All],[STC]],0),3)&amp;": "&amp;INDEX(Table1[#All],MATCH(H488,Table1[[#All],[STC]],0),7)</f>
        <v>#N/A</v>
      </c>
    </row>
    <row r="489" spans="1:11" hidden="1" x14ac:dyDescent="0.25">
      <c r="A489" t="s">
        <v>453</v>
      </c>
    </row>
    <row r="490" spans="1:11" hidden="1" x14ac:dyDescent="0.25">
      <c r="A490" t="s">
        <v>454</v>
      </c>
    </row>
    <row r="491" spans="1:11" hidden="1" x14ac:dyDescent="0.25">
      <c r="A491" t="s">
        <v>455</v>
      </c>
    </row>
    <row r="492" spans="1:11" hidden="1" x14ac:dyDescent="0.25">
      <c r="A492" t="s">
        <v>456</v>
      </c>
    </row>
    <row r="493" spans="1:11" hidden="1" x14ac:dyDescent="0.25">
      <c r="A493" s="1" t="s">
        <v>17</v>
      </c>
    </row>
    <row r="494" spans="1:11" hidden="1" x14ac:dyDescent="0.25">
      <c r="A494" s="1" t="s">
        <v>457</v>
      </c>
    </row>
    <row r="495" spans="1:11" hidden="1" x14ac:dyDescent="0.25">
      <c r="A495" s="1" t="s">
        <v>300</v>
      </c>
    </row>
    <row r="496" spans="1:11" hidden="1" x14ac:dyDescent="0.25"/>
    <row r="497" spans="1:11" x14ac:dyDescent="0.25">
      <c r="A497" s="15" t="s">
        <v>462</v>
      </c>
      <c r="B497" s="5"/>
      <c r="C497" s="6" cm="1">
        <f t="array" aca="1" ref="C497" ca="1">VALUE(SUBSTITUTE(INDIRECT("R"&amp;COLUMN(A497)+ROW()-1&amp;"C1",FALSE),C$1&amp;": ",""))</f>
        <v>45159</v>
      </c>
      <c r="D497" s="5" t="str" cm="1">
        <f t="array" aca="1" ref="D497" ca="1">SUBSTITUTE(INDIRECT("R"&amp;COLUMN(B497)+ROW()-1&amp;"C1",FALSE),D$1&amp;": ","")</f>
        <v>Mary Myers</v>
      </c>
      <c r="E497" s="5" t="str" cm="1">
        <f t="array" aca="1" ref="E497" ca="1">SUBSTITUTE(INDIRECT("R"&amp;COLUMN(C497)+ROW()-1&amp;"C1",FALSE),E$1&amp;": ","")</f>
        <v>mary@qualitygreenhouses.net</v>
      </c>
      <c r="F497" s="11" t="str" cm="1">
        <f t="array" aca="1" ref="F497" ca="1">SUBSTITUTE(INDIRECT("R"&amp;COLUMN(D497)+ROW()-1&amp;"C1",FALSE),F$1&amp;": ","")</f>
        <v>7174328900</v>
      </c>
      <c r="G497" s="7" t="str" cm="1">
        <f t="array" aca="1" ref="G497" ca="1">SUBSTITUTE(INDIRECT("R"&amp;COLUMN(E497)+ROW()-1&amp;"C1",FALSE),G$1&amp;": ","")</f>
        <v>Subject: UPS charges</v>
      </c>
      <c r="H497" s="11" t="str" cm="1">
        <f t="array" aca="1" ref="H497" ca="1">TRIM(SUBSTITUTE(INDIRECT("R"&amp;COLUMN(F497)+ROW()-1&amp;"C1",FALSE),H$1&amp;": ",""))</f>
        <v/>
      </c>
      <c r="I497" s="5" t="str" cm="1">
        <f t="array" aca="1" ref="I497" ca="1">SUBSTITUTE(INDIRECT("R"&amp;COLUMN(G497)+ROW()-1&amp;"C1",FALSE),I$1&amp;": ","")</f>
        <v>TJ</v>
      </c>
      <c r="J497" s="6" t="e" cm="1">
        <f t="array" aca="1" ref="J497" ca="1">VALUE(SUBSTITUTE(INDIRECT("R"&amp;COLUMN(H497)+ROW()-1&amp;"C1",FALSE),J$1&amp;": ",""))</f>
        <v>#VALUE!</v>
      </c>
      <c r="K497" s="18" t="e">
        <f ca="1">INDEX(Table1[#All],MATCH(H497,Table1[[#All],[STC]],0),3)&amp;": "&amp;INDEX(Table1[#All],MATCH(H497,Table1[[#All],[STC]],0),7)</f>
        <v>#N/A</v>
      </c>
    </row>
    <row r="498" spans="1:11" hidden="1" x14ac:dyDescent="0.25">
      <c r="A498" t="s">
        <v>458</v>
      </c>
    </row>
    <row r="499" spans="1:11" hidden="1" x14ac:dyDescent="0.25">
      <c r="A499" t="s">
        <v>459</v>
      </c>
    </row>
    <row r="500" spans="1:11" hidden="1" x14ac:dyDescent="0.25">
      <c r="A500" t="s">
        <v>460</v>
      </c>
    </row>
    <row r="501" spans="1:11" hidden="1" x14ac:dyDescent="0.25">
      <c r="A501" t="s">
        <v>461</v>
      </c>
    </row>
    <row r="502" spans="1:11" hidden="1" x14ac:dyDescent="0.25">
      <c r="A502" s="1" t="s">
        <v>17</v>
      </c>
    </row>
    <row r="503" spans="1:11" hidden="1" x14ac:dyDescent="0.25">
      <c r="A503" s="1" t="s">
        <v>65</v>
      </c>
    </row>
    <row r="504" spans="1:11" hidden="1" x14ac:dyDescent="0.25">
      <c r="A504" s="1" t="s">
        <v>300</v>
      </c>
    </row>
    <row r="505" spans="1:11" hidden="1" x14ac:dyDescent="0.25"/>
    <row r="506" spans="1:11" x14ac:dyDescent="0.25">
      <c r="A506" s="15" t="s">
        <v>462</v>
      </c>
      <c r="B506" s="5"/>
      <c r="C506" s="6" cm="1">
        <f t="array" aca="1" ref="C506" ca="1">VALUE(SUBSTITUTE(INDIRECT("R"&amp;COLUMN(A506)+ROW()-1&amp;"C1",FALSE),C$1&amp;": ",""))</f>
        <v>45159</v>
      </c>
      <c r="D506" s="5" t="str" cm="1">
        <f t="array" aca="1" ref="D506" ca="1">SUBSTITUTE(INDIRECT("R"&amp;COLUMN(B506)+ROW()-1&amp;"C1",FALSE),D$1&amp;": ","")</f>
        <v>Mary Myers</v>
      </c>
      <c r="E506" s="5" t="str" cm="1">
        <f t="array" aca="1" ref="E506" ca="1">SUBSTITUTE(INDIRECT("R"&amp;COLUMN(C506)+ROW()-1&amp;"C1",FALSE),E$1&amp;": ","")</f>
        <v>mary@qualitygreenhouses.net</v>
      </c>
      <c r="F506" s="11" t="str" cm="1">
        <f t="array" aca="1" ref="F506" ca="1">SUBSTITUTE(INDIRECT("R"&amp;COLUMN(D506)+ROW()-1&amp;"C1",FALSE),F$1&amp;": ","")</f>
        <v>7174328900</v>
      </c>
      <c r="G506" s="7" t="str" cm="1">
        <f t="array" aca="1" ref="G506" ca="1">SUBSTITUTE(INDIRECT("R"&amp;COLUMN(E506)+ROW()-1&amp;"C1",FALSE),G$1&amp;": ","")</f>
        <v>Subject: UPS charges</v>
      </c>
      <c r="H506" s="11" t="str" cm="1">
        <f t="array" aca="1" ref="H506" ca="1">TRIM(SUBSTITUTE(INDIRECT("R"&amp;COLUMN(F506)+ROW()-1&amp;"C1",FALSE),H$1&amp;": ",""))</f>
        <v/>
      </c>
      <c r="I506" s="5" t="str" cm="1">
        <f t="array" aca="1" ref="I506" ca="1">SUBSTITUTE(INDIRECT("R"&amp;COLUMN(G506)+ROW()-1&amp;"C1",FALSE),I$1&amp;": ","")</f>
        <v>TJ</v>
      </c>
      <c r="J506" s="6" t="e" cm="1">
        <f t="array" aca="1" ref="J506" ca="1">VALUE(SUBSTITUTE(INDIRECT("R"&amp;COLUMN(H506)+ROW()-1&amp;"C1",FALSE),J$1&amp;": ",""))</f>
        <v>#VALUE!</v>
      </c>
      <c r="K506" s="18" t="e">
        <f ca="1">INDEX(Table1[#All],MATCH(H506,Table1[[#All],[STC]],0),3)&amp;": "&amp;INDEX(Table1[#All],MATCH(H506,Table1[[#All],[STC]],0),7)</f>
        <v>#N/A</v>
      </c>
    </row>
    <row r="507" spans="1:11" hidden="1" x14ac:dyDescent="0.25">
      <c r="A507" t="s">
        <v>458</v>
      </c>
    </row>
    <row r="508" spans="1:11" hidden="1" x14ac:dyDescent="0.25">
      <c r="A508" t="s">
        <v>459</v>
      </c>
    </row>
    <row r="509" spans="1:11" hidden="1" x14ac:dyDescent="0.25">
      <c r="A509" t="s">
        <v>460</v>
      </c>
    </row>
    <row r="510" spans="1:11" hidden="1" x14ac:dyDescent="0.25">
      <c r="A510" t="s">
        <v>461</v>
      </c>
    </row>
    <row r="511" spans="1:11" hidden="1" x14ac:dyDescent="0.25">
      <c r="A511" s="1" t="s">
        <v>17</v>
      </c>
    </row>
    <row r="512" spans="1:11" hidden="1" x14ac:dyDescent="0.25">
      <c r="A512" s="1" t="s">
        <v>65</v>
      </c>
    </row>
    <row r="513" spans="1:11" hidden="1" x14ac:dyDescent="0.25">
      <c r="A513" s="1" t="s">
        <v>300</v>
      </c>
    </row>
    <row r="514" spans="1:11" hidden="1" x14ac:dyDescent="0.25"/>
    <row r="515" spans="1:11" ht="60" x14ac:dyDescent="0.25">
      <c r="A515" s="15" t="s">
        <v>468</v>
      </c>
      <c r="B515" s="5"/>
      <c r="C515" s="6" cm="1">
        <f t="array" aca="1" ref="C515" ca="1">VALUE(SUBSTITUTE(INDIRECT("R"&amp;COLUMN(A515)+ROW()-1&amp;"C1",FALSE),C$1&amp;": ",""))</f>
        <v>45175</v>
      </c>
      <c r="D515" s="5" t="str" cm="1">
        <f t="array" aca="1" ref="D515" ca="1">SUBSTITUTE(INDIRECT("R"&amp;COLUMN(B515)+ROW()-1&amp;"C1",FALSE),D$1&amp;": ","")</f>
        <v>Evans Seward</v>
      </c>
      <c r="E515" s="5" t="str" cm="1">
        <f t="array" aca="1" ref="E515" ca="1">SUBSTITUTE(INDIRECT("R"&amp;COLUMN(C515)+ROW()-1&amp;"C1",FALSE),E$1&amp;": ","")</f>
        <v>evans.seward@apollovetmed.com</v>
      </c>
      <c r="F515" s="11" t="str" cm="1">
        <f t="array" aca="1" ref="F515" ca="1">SUBSTITUTE(INDIRECT("R"&amp;COLUMN(D515)+ROW()-1&amp;"C1",FALSE),F$1&amp;": ","")</f>
        <v>423-676-6707</v>
      </c>
      <c r="G515" s="7" t="str" cm="1">
        <f t="array" aca="1" ref="G515" ca="1">SUBSTITUTE(INDIRECT("R"&amp;COLUMN(E515)+ROW()-1&amp;"C1",FALSE),G$1&amp;": ","")</f>
        <v>Hello, I am the pilot on a CJ that has your ADS-B Transponder STC # SA00765DE installed.</v>
      </c>
      <c r="H515" s="11" t="str" cm="1">
        <f t="array" aca="1" ref="H515" ca="1">TRIM(SUBSTITUTE(INDIRECT("R"&amp;COLUMN(F515)+ROW()-1&amp;"C1",FALSE),H$1&amp;": ",""))</f>
        <v>SA00765DE</v>
      </c>
      <c r="I515" s="5" t="str" cm="1">
        <f t="array" aca="1" ref="I515" ca="1">SUBSTITUTE(INDIRECT("R"&amp;COLUMN(G515)+ROW()-1&amp;"C1",FALSE),I$1&amp;": ","")</f>
        <v>Todd</v>
      </c>
      <c r="J515" s="6" t="e" cm="1">
        <f t="array" aca="1" ref="J515" ca="1">VALUE(SUBSTITUTE(INDIRECT("R"&amp;COLUMN(H515)+ROW()-1&amp;"C1",FALSE),J$1&amp;": ",""))</f>
        <v>#VALUE!</v>
      </c>
      <c r="K515" s="18" t="str">
        <f ca="1">INDEX(Table1[#All],MATCH(H515,Table1[[#All],[STC]],0),3)&amp;": "&amp;INDEX(Table1[#All],MATCH(H515,Table1[[#All],[STC]],0),7)</f>
        <v xml:space="preserve">BendixKing: </v>
      </c>
    </row>
    <row r="516" spans="1:11" hidden="1" x14ac:dyDescent="0.25">
      <c r="A516" t="s">
        <v>463</v>
      </c>
    </row>
    <row r="517" spans="1:11" hidden="1" x14ac:dyDescent="0.25">
      <c r="A517" t="s">
        <v>464</v>
      </c>
    </row>
    <row r="518" spans="1:11" hidden="1" x14ac:dyDescent="0.25">
      <c r="A518" t="s">
        <v>465</v>
      </c>
    </row>
    <row r="519" spans="1:11" hidden="1" x14ac:dyDescent="0.25">
      <c r="A519" t="s">
        <v>466</v>
      </c>
    </row>
    <row r="520" spans="1:11" hidden="1" x14ac:dyDescent="0.25">
      <c r="A520" s="1" t="s">
        <v>58</v>
      </c>
    </row>
    <row r="521" spans="1:11" hidden="1" x14ac:dyDescent="0.25">
      <c r="A521" s="1" t="s">
        <v>467</v>
      </c>
    </row>
    <row r="522" spans="1:11" hidden="1" x14ac:dyDescent="0.25">
      <c r="A522" s="1" t="s">
        <v>300</v>
      </c>
    </row>
    <row r="523" spans="1:11" hidden="1" x14ac:dyDescent="0.25"/>
    <row r="524" spans="1:11" ht="45" x14ac:dyDescent="0.25">
      <c r="A524" s="15" t="s">
        <v>469</v>
      </c>
      <c r="B524" s="5"/>
      <c r="C524" s="6" cm="1">
        <f t="array" aca="1" ref="C524" ca="1">VALUE(SUBSTITUTE(INDIRECT("R"&amp;COLUMN(A524)+ROW()-1&amp;"C1",FALSE),C$1&amp;": ",""))</f>
        <v>45182</v>
      </c>
      <c r="D524" s="5" t="str" cm="1">
        <f t="array" aca="1" ref="D524" ca="1">SUBSTITUTE(INDIRECT("R"&amp;COLUMN(B524)+ROW()-1&amp;"C1",FALSE),D$1&amp;": ","")</f>
        <v>Tony Alonso</v>
      </c>
      <c r="E524" s="5" t="str" cm="1">
        <f t="array" aca="1" ref="E524" ca="1">SUBSTITUTE(INDIRECT("R"&amp;COLUMN(C524)+ROW()-1&amp;"C1",FALSE),E$1&amp;": ","")</f>
        <v>tonydistributors100@gmail.com</v>
      </c>
      <c r="F524" s="11" t="str" cm="1">
        <f t="array" aca="1" ref="F524" ca="1">SUBSTITUTE(INDIRECT("R"&amp;COLUMN(D524)+ROW()-1&amp;"C1",FALSE),F$1&amp;": ","")</f>
        <v>6268382709</v>
      </c>
      <c r="G524" s="7" t="str" cm="1">
        <f t="array" aca="1" ref="G524" ca="1">SUBSTITUTE(INDIRECT("R"&amp;COLUMN(E524)+ROW()-1&amp;"C1",FALSE),G$1&amp;": ","")</f>
        <v xml:space="preserve">Hello Sales, I would like to make an inquiry about some products. </v>
      </c>
      <c r="H524" s="11" t="str" cm="1">
        <f t="array" aca="1" ref="H524" ca="1">TRIM(SUBSTITUTE(INDIRECT("R"&amp;COLUMN(F524)+ROW()-1&amp;"C1",FALSE),H$1&amp;": ",""))</f>
        <v/>
      </c>
      <c r="I524" s="5" t="str" cm="1">
        <f t="array" aca="1" ref="I524" ca="1">SUBSTITUTE(INDIRECT("R"&amp;COLUMN(G524)+ROW()-1&amp;"C1",FALSE),I$1&amp;": ","")</f>
        <v/>
      </c>
      <c r="J524" s="6" t="e" cm="1">
        <f t="array" aca="1" ref="J524" ca="1">VALUE(SUBSTITUTE(INDIRECT("R"&amp;COLUMN(H524)+ROW()-1&amp;"C1",FALSE),J$1&amp;": ",""))</f>
        <v>#VALUE!</v>
      </c>
      <c r="K524" s="18" t="e">
        <f ca="1">INDEX(Table1[#All],MATCH(H524,Table1[[#All],[STC]],0),3)&amp;": "&amp;INDEX(Table1[#All],MATCH(H524,Table1[[#All],[STC]],0),7)</f>
        <v>#N/A</v>
      </c>
    </row>
    <row r="525" spans="1:11" hidden="1" x14ac:dyDescent="0.25">
      <c r="A525" t="s">
        <v>470</v>
      </c>
    </row>
    <row r="526" spans="1:11" hidden="1" x14ac:dyDescent="0.25">
      <c r="A526" t="s">
        <v>471</v>
      </c>
    </row>
    <row r="527" spans="1:11" hidden="1" x14ac:dyDescent="0.25">
      <c r="A527" t="s">
        <v>472</v>
      </c>
    </row>
    <row r="528" spans="1:11" hidden="1" x14ac:dyDescent="0.25">
      <c r="A528" t="s">
        <v>473</v>
      </c>
    </row>
    <row r="529" spans="1:11" hidden="1" x14ac:dyDescent="0.25">
      <c r="A529" s="1" t="s">
        <v>17</v>
      </c>
    </row>
    <row r="530" spans="1:11" hidden="1" x14ac:dyDescent="0.25">
      <c r="A530" s="1" t="s">
        <v>64</v>
      </c>
    </row>
    <row r="531" spans="1:11" hidden="1" x14ac:dyDescent="0.25">
      <c r="A531" s="1" t="s">
        <v>300</v>
      </c>
    </row>
    <row r="532" spans="1:11" hidden="1" x14ac:dyDescent="0.25"/>
    <row r="533" spans="1:11" ht="45" x14ac:dyDescent="0.25">
      <c r="A533" s="15" t="s">
        <v>477</v>
      </c>
      <c r="B533" s="5"/>
      <c r="C533" s="6" cm="1">
        <f t="array" aca="1" ref="C533" ca="1">VALUE(SUBSTITUTE(INDIRECT("R"&amp;COLUMN(A533)+ROW()-1&amp;"C1",FALSE),C$1&amp;": ",""))</f>
        <v>45180</v>
      </c>
      <c r="D533" s="5" t="str" cm="1">
        <f t="array" aca="1" ref="D533" ca="1">SUBSTITUTE(INDIRECT("R"&amp;COLUMN(B533)+ROW()-1&amp;"C1",FALSE),D$1&amp;": ","")</f>
        <v>Jesse Canache</v>
      </c>
      <c r="E533" s="5" t="str" cm="1">
        <f t="array" aca="1" ref="E533" ca="1">SUBSTITUTE(INDIRECT("R"&amp;COLUMN(C533)+ROW()-1&amp;"C1",FALSE),E$1&amp;": ","")</f>
        <v>jcanache@jetmiami.com</v>
      </c>
      <c r="F533" s="11" t="str" cm="1">
        <f t="array" aca="1" ref="F533" ca="1">SUBSTITUTE(INDIRECT("R"&amp;COLUMN(D533)+ROW()-1&amp;"C1",FALSE),F$1&amp;": ","")</f>
        <v>Telephone:</v>
      </c>
      <c r="G533" s="7" t="str" cm="1">
        <f t="array" aca="1" ref="G533" ca="1">SUBSTITUTE(INDIRECT("R"&amp;COLUMN(E533)+ROW()-1&amp;"C1",FALSE),G$1&amp;": ","")</f>
        <v>Hello dear team: We operate a 1983 Westwind II (1124A) SN 400</v>
      </c>
      <c r="H533" s="11" t="str" cm="1">
        <f t="array" aca="1" ref="H533" ca="1">TRIM(SUBSTITUTE(INDIRECT("R"&amp;COLUMN(F533)+ROW()-1&amp;"C1",FALSE),H$1&amp;": ",""))</f>
        <v/>
      </c>
      <c r="I533" s="5" t="str" cm="1">
        <f t="array" aca="1" ref="I533" ca="1">SUBSTITUTE(INDIRECT("R"&amp;COLUMN(G533)+ROW()-1&amp;"C1",FALSE),I$1&amp;": ","")</f>
        <v/>
      </c>
      <c r="J533" s="6" t="e" cm="1">
        <f t="array" aca="1" ref="J533" ca="1">VALUE(SUBSTITUTE(INDIRECT("R"&amp;COLUMN(H533)+ROW()-1&amp;"C1",FALSE),J$1&amp;": ",""))</f>
        <v>#VALUE!</v>
      </c>
      <c r="K533" s="18" t="e">
        <f ca="1">INDEX(Table1[#All],MATCH(H533,Table1[[#All],[STC]],0),3)&amp;": "&amp;INDEX(Table1[#All],MATCH(H533,Table1[[#All],[STC]],0),7)</f>
        <v>#N/A</v>
      </c>
    </row>
    <row r="534" spans="1:11" hidden="1" x14ac:dyDescent="0.25">
      <c r="A534" t="s">
        <v>474</v>
      </c>
    </row>
    <row r="535" spans="1:11" hidden="1" x14ac:dyDescent="0.25">
      <c r="A535" t="s">
        <v>475</v>
      </c>
    </row>
    <row r="536" spans="1:11" hidden="1" x14ac:dyDescent="0.25">
      <c r="A536" t="s">
        <v>22</v>
      </c>
    </row>
    <row r="537" spans="1:11" hidden="1" x14ac:dyDescent="0.25">
      <c r="A537" t="s">
        <v>476</v>
      </c>
    </row>
    <row r="538" spans="1:11" hidden="1" x14ac:dyDescent="0.25">
      <c r="A538" s="1" t="s">
        <v>17</v>
      </c>
    </row>
    <row r="539" spans="1:11" hidden="1" x14ac:dyDescent="0.25">
      <c r="A539" s="1" t="s">
        <v>64</v>
      </c>
    </row>
    <row r="540" spans="1:11" hidden="1" x14ac:dyDescent="0.25">
      <c r="A540" s="1" t="s">
        <v>300</v>
      </c>
    </row>
    <row r="541" spans="1:11" hidden="1" x14ac:dyDescent="0.25"/>
    <row r="542" spans="1:11" ht="45" x14ac:dyDescent="0.25">
      <c r="A542" s="15" t="s">
        <v>478</v>
      </c>
      <c r="B542" s="5"/>
      <c r="C542" s="6" cm="1">
        <f t="array" aca="1" ref="C542" ca="1">VALUE(SUBSTITUTE(INDIRECT("R"&amp;COLUMN(A542)+ROW()-1&amp;"C1",FALSE),C$1&amp;": ",""))</f>
        <v>45196</v>
      </c>
      <c r="D542" s="5" t="str" cm="1">
        <f t="array" aca="1" ref="D542" ca="1">SUBSTITUTE(INDIRECT("R"&amp;COLUMN(B542)+ROW()-1&amp;"C1",FALSE),D$1&amp;": ","")</f>
        <v>DANIEL R CAIN / HURRICANE AEROSPACE SOLUTIONS</v>
      </c>
      <c r="E542" s="5" t="str" cm="1">
        <f t="array" aca="1" ref="E542" ca="1">SUBSTITUTE(INDIRECT("R"&amp;COLUMN(C542)+ROW()-1&amp;"C1",FALSE),E$1&amp;": ","")</f>
        <v>Dc@Hurricaneaerospace.com</v>
      </c>
      <c r="F542" s="11" t="str" cm="1">
        <f t="array" aca="1" ref="F542" ca="1">SUBSTITUTE(INDIRECT("R"&amp;COLUMN(D542)+ROW()-1&amp;"C1",FALSE),F$1&amp;": ","")</f>
        <v>19543459330</v>
      </c>
      <c r="G542" s="7" t="str" cm="1">
        <f t="array" aca="1" ref="G542" ca="1">SUBSTITUTE(INDIRECT("R"&amp;COLUMN(E542)+ROW()-1&amp;"C1",FALSE),G$1&amp;": ","")</f>
        <v>PLEASE QUOTE BEST PRICE &amp; DELIVERY BID DUE 09/29 Thank you.</v>
      </c>
      <c r="H542" s="11" t="str" cm="1">
        <f t="array" aca="1" ref="H542" ca="1">TRIM(SUBSTITUTE(INDIRECT("R"&amp;COLUMN(F542)+ROW()-1&amp;"C1",FALSE),H$1&amp;": ",""))</f>
        <v/>
      </c>
      <c r="I542" s="5" t="str" cm="1">
        <f t="array" aca="1" ref="I542" ca="1">SUBSTITUTE(INDIRECT("R"&amp;COLUMN(G542)+ROW()-1&amp;"C1",FALSE),I$1&amp;": ","")</f>
        <v/>
      </c>
      <c r="J542" s="6" t="e" cm="1">
        <f t="array" aca="1" ref="J542" ca="1">VALUE(SUBSTITUTE(INDIRECT("R"&amp;COLUMN(H542)+ROW()-1&amp;"C1",FALSE),J$1&amp;": ",""))</f>
        <v>#VALUE!</v>
      </c>
      <c r="K542" s="18" t="e">
        <f ca="1">INDEX(Table1[#All],MATCH(H542,Table1[[#All],[STC]],0),3)&amp;": "&amp;INDEX(Table1[#All],MATCH(H542,Table1[[#All],[STC]],0),7)</f>
        <v>#N/A</v>
      </c>
    </row>
    <row r="543" spans="1:11" hidden="1" x14ac:dyDescent="0.25">
      <c r="A543" t="s">
        <v>479</v>
      </c>
    </row>
    <row r="544" spans="1:11" hidden="1" x14ac:dyDescent="0.25">
      <c r="A544" t="s">
        <v>480</v>
      </c>
    </row>
    <row r="545" spans="1:11" hidden="1" x14ac:dyDescent="0.25">
      <c r="A545" t="s">
        <v>481</v>
      </c>
    </row>
    <row r="546" spans="1:11" hidden="1" x14ac:dyDescent="0.25">
      <c r="A546" t="s">
        <v>482</v>
      </c>
    </row>
    <row r="547" spans="1:11" hidden="1" x14ac:dyDescent="0.25">
      <c r="A547" s="1" t="s">
        <v>17</v>
      </c>
    </row>
    <row r="548" spans="1:11" hidden="1" x14ac:dyDescent="0.25">
      <c r="A548" s="1" t="s">
        <v>64</v>
      </c>
    </row>
    <row r="549" spans="1:11" hidden="1" x14ac:dyDescent="0.25">
      <c r="A549" s="1" t="s">
        <v>300</v>
      </c>
    </row>
    <row r="550" spans="1:11" hidden="1" x14ac:dyDescent="0.25"/>
    <row r="551" spans="1:11" ht="120" x14ac:dyDescent="0.25">
      <c r="A551" s="15" t="s">
        <v>483</v>
      </c>
      <c r="B551" s="5"/>
      <c r="C551" s="6" cm="1">
        <f t="array" aca="1" ref="C551" ca="1">VALUE(SUBSTITUTE(INDIRECT("R"&amp;COLUMN(A551)+ROW()-1&amp;"C1",FALSE),C$1&amp;": ",""))</f>
        <v>45203</v>
      </c>
      <c r="D551" s="5" t="str" cm="1">
        <f t="array" aca="1" ref="D551" ca="1">SUBSTITUTE(INDIRECT("R"&amp;COLUMN(B551)+ROW()-1&amp;"C1",FALSE),D$1&amp;": ","")</f>
        <v>Allan Stenroos</v>
      </c>
      <c r="E551" s="5" t="str" cm="1">
        <f t="array" aca="1" ref="E551" ca="1">SUBSTITUTE(INDIRECT("R"&amp;COLUMN(C551)+ROW()-1&amp;"C1",FALSE),E$1&amp;": ","")</f>
        <v>allan.stenroos@gmr.net</v>
      </c>
      <c r="F551" s="11" t="str" cm="1">
        <f t="array" aca="1" ref="F551" ca="1">SUBSTITUTE(INDIRECT("R"&amp;COLUMN(D551)+ROW()-1&amp;"C1",FALSE),F$1&amp;": ","")</f>
        <v>Telephone:</v>
      </c>
      <c r="G551" s="7" t="str" cm="1">
        <f t="array" aca="1" ref="G551" ca="1">SUBSTITUTE(INDIRECT("R"&amp;COLUMN(E551)+ROW()-1&amp;"C1",FALSE),G$1&amp;": ","")</f>
        <v>As part of the FAA’s evaluation process for MEL relief they are now requiring operators work with the Flight Standards Office to for MEL relief for items installed via an STC. We currently utilize STC SR00828DE</v>
      </c>
      <c r="H551" s="11" t="str" cm="1">
        <f t="array" aca="1" ref="H551" ca="1">TRIM(SUBSTITUTE(INDIRECT("R"&amp;COLUMN(F551)+ROW()-1&amp;"C1",FALSE),H$1&amp;": ",""))</f>
        <v>SR00828DE</v>
      </c>
      <c r="I551" s="5" t="str" cm="1">
        <f t="array" aca="1" ref="I551" ca="1">SUBSTITUTE(INDIRECT("R"&amp;COLUMN(G551)+ROW()-1&amp;"C1",FALSE),I$1&amp;": ","")</f>
        <v/>
      </c>
      <c r="J551" s="6" t="e" cm="1">
        <f t="array" aca="1" ref="J551" ca="1">VALUE(SUBSTITUTE(INDIRECT("R"&amp;COLUMN(H551)+ROW()-1&amp;"C1",FALSE),J$1&amp;": ",""))</f>
        <v>#VALUE!</v>
      </c>
      <c r="K551" s="18" t="str">
        <f ca="1">INDEX(Table1[#All],MATCH(H551,Table1[[#All],[STC]],0),3)&amp;": "&amp;INDEX(Table1[#All],MATCH(H551,Table1[[#All],[STC]],0),7)</f>
        <v>Peregrine: TJ @ Pregrine</v>
      </c>
    </row>
    <row r="552" spans="1:11" hidden="1" x14ac:dyDescent="0.25">
      <c r="A552" t="s">
        <v>484</v>
      </c>
    </row>
    <row r="553" spans="1:11" hidden="1" x14ac:dyDescent="0.25">
      <c r="A553" t="s">
        <v>485</v>
      </c>
    </row>
    <row r="554" spans="1:11" hidden="1" x14ac:dyDescent="0.25">
      <c r="A554" t="s">
        <v>22</v>
      </c>
    </row>
    <row r="555" spans="1:11" hidden="1" x14ac:dyDescent="0.25">
      <c r="A555" t="s">
        <v>486</v>
      </c>
    </row>
    <row r="556" spans="1:11" hidden="1" x14ac:dyDescent="0.25">
      <c r="A556" s="1" t="s">
        <v>97</v>
      </c>
    </row>
    <row r="557" spans="1:11" hidden="1" x14ac:dyDescent="0.25">
      <c r="A557" s="1" t="s">
        <v>64</v>
      </c>
    </row>
    <row r="558" spans="1:11" hidden="1" x14ac:dyDescent="0.25">
      <c r="A558" s="1" t="s">
        <v>300</v>
      </c>
    </row>
    <row r="559" spans="1:11" hidden="1" x14ac:dyDescent="0.25"/>
    <row r="560" spans="1:11" ht="105" x14ac:dyDescent="0.25">
      <c r="A560" s="15" t="s">
        <v>483</v>
      </c>
      <c r="B560" s="5"/>
      <c r="C560" s="6" cm="1">
        <f t="array" aca="1" ref="C560" ca="1">VALUE(SUBSTITUTE(INDIRECT("R"&amp;COLUMN(A560)+ROW()-1&amp;"C1",FALSE),C$1&amp;": ",""))</f>
        <v>45203</v>
      </c>
      <c r="D560" s="5" t="str" cm="1">
        <f t="array" aca="1" ref="D560" ca="1">SUBSTITUTE(INDIRECT("R"&amp;COLUMN(B560)+ROW()-1&amp;"C1",FALSE),D$1&amp;": ","")</f>
        <v>Chris Vinciguerro</v>
      </c>
      <c r="E560" s="5" t="str" cm="1">
        <f t="array" aca="1" ref="E560" ca="1">SUBSTITUTE(INDIRECT("R"&amp;COLUMN(C560)+ROW()-1&amp;"C1",FALSE),E$1&amp;": ","")</f>
        <v>cvinciguerro@sureflight.com</v>
      </c>
      <c r="F560" s="11" t="str" cm="1">
        <f t="array" aca="1" ref="F560" ca="1">SUBSTITUTE(INDIRECT("R"&amp;COLUMN(D560)+ROW()-1&amp;"C1",FALSE),F$1&amp;": ","")</f>
        <v>Telephone:</v>
      </c>
      <c r="G560" s="7" t="str" cm="1">
        <f t="array" aca="1" ref="G560" ca="1">SUBSTITUTE(INDIRECT("R"&amp;COLUMN(E560)+ROW()-1&amp;"C1",FALSE),G$1&amp;": ","")</f>
        <v>I have a customer in house that has purchased your wing tip and tail light kit. The kit came with partial wiring diagrams. Where can I get the full set of wiring diagrams. This is for STC SA01988WI.</v>
      </c>
      <c r="H560" s="11" t="str" cm="1">
        <f t="array" aca="1" ref="H560" ca="1">TRIM(SUBSTITUTE(INDIRECT("R"&amp;COLUMN(F560)+ROW()-1&amp;"C1",FALSE),H$1&amp;": ",""))</f>
        <v>SA01988WI</v>
      </c>
      <c r="I560" s="5" t="str" cm="1">
        <f t="array" aca="1" ref="I560" ca="1">SUBSTITUTE(INDIRECT("R"&amp;COLUMN(G560)+ROW()-1&amp;"C1",FALSE),I$1&amp;": ","")</f>
        <v/>
      </c>
      <c r="J560" s="6" t="e" cm="1">
        <f t="array" aca="1" ref="J560" ca="1">VALUE(SUBSTITUTE(INDIRECT("R"&amp;COLUMN(H560)+ROW()-1&amp;"C1",FALSE),J$1&amp;": ",""))</f>
        <v>#VALUE!</v>
      </c>
      <c r="K560" s="18" t="str">
        <f ca="1">INDEX(Table1[#All],MATCH(H560,Table1[[#All],[STC]],0),3)&amp;": "&amp;INDEX(Table1[#All],MATCH(H560,Table1[[#All],[STC]],0),7)</f>
        <v xml:space="preserve">Wichita Aerospace: </v>
      </c>
    </row>
    <row r="561" spans="1:1" hidden="1" x14ac:dyDescent="0.25">
      <c r="A561" t="s">
        <v>487</v>
      </c>
    </row>
    <row r="562" spans="1:1" hidden="1" x14ac:dyDescent="0.25">
      <c r="A562" t="s">
        <v>488</v>
      </c>
    </row>
    <row r="563" spans="1:1" hidden="1" x14ac:dyDescent="0.25">
      <c r="A563" t="s">
        <v>22</v>
      </c>
    </row>
    <row r="564" spans="1:1" hidden="1" x14ac:dyDescent="0.25">
      <c r="A564" t="s">
        <v>489</v>
      </c>
    </row>
    <row r="565" spans="1:1" hidden="1" x14ac:dyDescent="0.25">
      <c r="A565" s="1" t="s">
        <v>490</v>
      </c>
    </row>
    <row r="566" spans="1:1" hidden="1" x14ac:dyDescent="0.25">
      <c r="A566" s="1" t="s">
        <v>64</v>
      </c>
    </row>
    <row r="567" spans="1:1" hidden="1" x14ac:dyDescent="0.25">
      <c r="A567" s="1" t="s">
        <v>300</v>
      </c>
    </row>
  </sheetData>
  <autoFilter ref="A1:K567" xr:uid="{9ED190B7-BFAA-4A74-BC7C-38FDD1D87B89}">
    <filterColumn colId="0">
      <filters>
        <filter val="Date: 10/4/2023"/>
        <filter val="Date: 2/15/2023"/>
        <filter val="Date: 2/2/2023"/>
        <filter val="Date: 2/24/2023"/>
        <filter val="Date: 2/28/2023"/>
        <filter val="Date: 3/3/2023"/>
        <filter val="Date: 3/8/2023"/>
        <filter val="Date: 3/9/2023"/>
        <filter val="Date: 4/11/2023"/>
        <filter val="Date: 4/13/2023"/>
        <filter val="Date: 4/18/2023"/>
        <filter val="Date: 4/28/2023"/>
        <filter val="Date: 4/29/2023"/>
        <filter val="Date: 4/7/2023"/>
        <filter val="Date: 5/11/2023"/>
        <filter val="Date: 5/16/2023"/>
        <filter val="Date: 5/18/2023"/>
        <filter val="Date: 5/22/2023"/>
        <filter val="Date: 5/26/2023"/>
        <filter val="Date: 5/4/2023"/>
        <filter val="Date: 6/22/2023"/>
        <filter val="Date: 6/26/2023"/>
        <filter val="Date: 6/27/2023"/>
        <filter val="Date: 6/29/2023"/>
        <filter val="Date: 7/11/2023"/>
        <filter val="Date: 7/17/2023"/>
        <filter val="Date: 7/18/2023"/>
        <filter val="Date: 7/19/2023"/>
        <filter val="Date: 7/20/2023"/>
        <filter val="Date: 7/22/2023"/>
        <filter val="Date: 7/24/2023"/>
        <filter val="Date: 7/29/2023"/>
        <filter val="Date: 7/31/2023"/>
        <filter val="Date: 7/5/2023"/>
        <filter val="Date: 7/6/2023"/>
        <filter val="Date: 8/10/2023"/>
        <filter val="Date: 8/17/2023"/>
        <filter val="Date: 8/18/2023"/>
        <filter val="Date: 8/21/2023"/>
        <filter val="Date: 8/7/2023"/>
        <filter val="Date: 8/9/2023"/>
        <filter val="Date: 9/11/2023"/>
        <filter val="Date: 9/13/2023"/>
        <filter val="Date: 9/27/2023"/>
        <filter val="Date: 9/6/2023"/>
      </filters>
    </filterColumn>
  </autoFilter>
  <hyperlinks>
    <hyperlink ref="A283" r:id="rId1" display="mailto:mfahrenkrog@elliottaviation.com" xr:uid="{89F6C00F-FD49-4409-8E1C-A3B8B2BF1C65}"/>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6523F-BADA-4852-AE3A-74D26DCDE971}">
  <sheetPr codeName="Sheet2"/>
  <dimension ref="A1:G44"/>
  <sheetViews>
    <sheetView workbookViewId="0">
      <pane ySplit="1" topLeftCell="A2" activePane="bottomLeft" state="frozen"/>
      <selection pane="bottomLeft" activeCell="A27" sqref="A27"/>
    </sheetView>
  </sheetViews>
  <sheetFormatPr defaultRowHeight="15" x14ac:dyDescent="0.25"/>
  <cols>
    <col min="1" max="1" width="10.42578125" bestFit="1" customWidth="1"/>
    <col min="2" max="2" width="45.5703125" customWidth="1"/>
    <col min="3" max="3" width="31.7109375" customWidth="1"/>
    <col min="4" max="4" width="30.85546875" bestFit="1" customWidth="1"/>
    <col min="5" max="5" width="20.42578125" customWidth="1"/>
    <col min="6" max="6" width="23.85546875" customWidth="1"/>
    <col min="7" max="7" width="29.28515625" customWidth="1"/>
  </cols>
  <sheetData>
    <row r="1" spans="1:7" ht="47.25" customHeight="1" x14ac:dyDescent="0.25">
      <c r="A1" s="14" t="s">
        <v>8</v>
      </c>
      <c r="B1" s="14" t="s">
        <v>122</v>
      </c>
      <c r="C1" s="14" t="s">
        <v>123</v>
      </c>
      <c r="D1" s="14" t="s">
        <v>124</v>
      </c>
      <c r="E1" s="14" t="s">
        <v>125</v>
      </c>
      <c r="F1" s="14" t="s">
        <v>126</v>
      </c>
      <c r="G1" s="14" t="s">
        <v>267</v>
      </c>
    </row>
    <row r="2" spans="1:7" ht="45" hidden="1" x14ac:dyDescent="0.25">
      <c r="A2" s="12" t="s">
        <v>127</v>
      </c>
      <c r="B2" s="12" t="s">
        <v>128</v>
      </c>
      <c r="C2" s="13" t="s">
        <v>129</v>
      </c>
      <c r="D2" s="12" t="s">
        <v>130</v>
      </c>
      <c r="E2" s="13" t="s">
        <v>127</v>
      </c>
      <c r="F2" s="13" t="s">
        <v>131</v>
      </c>
      <c r="G2" s="12" t="s">
        <v>268</v>
      </c>
    </row>
    <row r="3" spans="1:7" ht="105" x14ac:dyDescent="0.25">
      <c r="A3" s="12" t="s">
        <v>132</v>
      </c>
      <c r="B3" s="12" t="s">
        <v>133</v>
      </c>
      <c r="C3" s="13" t="s">
        <v>134</v>
      </c>
      <c r="D3" s="12" t="s">
        <v>130</v>
      </c>
      <c r="E3" s="13" t="s">
        <v>132</v>
      </c>
      <c r="F3" s="13" t="s">
        <v>135</v>
      </c>
      <c r="G3" s="12" t="s">
        <v>270</v>
      </c>
    </row>
    <row r="4" spans="1:7" ht="60" hidden="1" x14ac:dyDescent="0.25">
      <c r="A4" s="12" t="s">
        <v>136</v>
      </c>
      <c r="B4" s="12" t="s">
        <v>137</v>
      </c>
      <c r="C4" s="13" t="s">
        <v>138</v>
      </c>
      <c r="D4" s="12" t="s">
        <v>130</v>
      </c>
      <c r="E4" s="13" t="s">
        <v>136</v>
      </c>
      <c r="F4" s="13" t="s">
        <v>139</v>
      </c>
      <c r="G4" s="12" t="s">
        <v>269</v>
      </c>
    </row>
    <row r="5" spans="1:7" ht="105" hidden="1" x14ac:dyDescent="0.25">
      <c r="A5" s="12" t="s">
        <v>140</v>
      </c>
      <c r="B5" s="12" t="s">
        <v>141</v>
      </c>
      <c r="C5" s="13" t="s">
        <v>142</v>
      </c>
      <c r="D5" s="12" t="s">
        <v>143</v>
      </c>
      <c r="E5" s="13" t="s">
        <v>140</v>
      </c>
      <c r="F5" s="12"/>
      <c r="G5" s="12"/>
    </row>
    <row r="6" spans="1:7" hidden="1" x14ac:dyDescent="0.25">
      <c r="A6" s="12" t="s">
        <v>144</v>
      </c>
      <c r="B6" s="12" t="s">
        <v>145</v>
      </c>
      <c r="C6" s="13" t="s">
        <v>146</v>
      </c>
      <c r="D6" s="12" t="s">
        <v>147</v>
      </c>
      <c r="E6" s="13" t="s">
        <v>144</v>
      </c>
      <c r="F6" s="13" t="s">
        <v>148</v>
      </c>
      <c r="G6" s="12"/>
    </row>
    <row r="7" spans="1:7" ht="30" hidden="1" x14ac:dyDescent="0.25">
      <c r="A7" s="12" t="s">
        <v>149</v>
      </c>
      <c r="B7" s="12" t="s">
        <v>150</v>
      </c>
      <c r="C7" s="13" t="s">
        <v>151</v>
      </c>
      <c r="D7" s="12" t="s">
        <v>130</v>
      </c>
      <c r="E7" s="13" t="s">
        <v>149</v>
      </c>
      <c r="F7" s="13" t="s">
        <v>152</v>
      </c>
      <c r="G7" s="12"/>
    </row>
    <row r="8" spans="1:7" ht="45" hidden="1" x14ac:dyDescent="0.25">
      <c r="A8" s="12" t="s">
        <v>153</v>
      </c>
      <c r="B8" s="12" t="s">
        <v>154</v>
      </c>
      <c r="C8" s="13" t="s">
        <v>134</v>
      </c>
      <c r="D8" s="12" t="s">
        <v>155</v>
      </c>
      <c r="E8" s="13" t="s">
        <v>153</v>
      </c>
      <c r="F8" s="12"/>
      <c r="G8" s="12" t="s">
        <v>270</v>
      </c>
    </row>
    <row r="9" spans="1:7" ht="45" hidden="1" x14ac:dyDescent="0.25">
      <c r="A9" s="12" t="s">
        <v>156</v>
      </c>
      <c r="B9" s="12" t="s">
        <v>157</v>
      </c>
      <c r="C9" s="13" t="s">
        <v>158</v>
      </c>
      <c r="D9" s="12" t="s">
        <v>159</v>
      </c>
      <c r="E9" s="13" t="s">
        <v>156</v>
      </c>
      <c r="F9" s="12"/>
      <c r="G9" s="12"/>
    </row>
    <row r="10" spans="1:7" hidden="1" x14ac:dyDescent="0.25">
      <c r="A10" s="12" t="s">
        <v>160</v>
      </c>
      <c r="B10" s="12" t="s">
        <v>161</v>
      </c>
      <c r="C10" s="13" t="s">
        <v>162</v>
      </c>
      <c r="D10" s="12" t="s">
        <v>163</v>
      </c>
      <c r="E10" s="13" t="s">
        <v>160</v>
      </c>
      <c r="F10" s="12"/>
      <c r="G10" s="12"/>
    </row>
    <row r="11" spans="1:7" ht="75" hidden="1" x14ac:dyDescent="0.25">
      <c r="A11" s="12" t="s">
        <v>164</v>
      </c>
      <c r="B11" s="12" t="s">
        <v>165</v>
      </c>
      <c r="C11" s="13" t="s">
        <v>166</v>
      </c>
      <c r="D11" s="12" t="s">
        <v>167</v>
      </c>
      <c r="E11" s="13" t="s">
        <v>164</v>
      </c>
      <c r="F11" s="12"/>
      <c r="G11" s="12"/>
    </row>
    <row r="12" spans="1:7" ht="30" hidden="1" x14ac:dyDescent="0.25">
      <c r="A12" s="12" t="s">
        <v>168</v>
      </c>
      <c r="B12" s="12" t="s">
        <v>150</v>
      </c>
      <c r="C12" s="13" t="s">
        <v>134</v>
      </c>
      <c r="D12" s="12" t="s">
        <v>130</v>
      </c>
      <c r="E12" s="13" t="s">
        <v>168</v>
      </c>
      <c r="F12" s="13" t="s">
        <v>169</v>
      </c>
      <c r="G12" s="12" t="s">
        <v>270</v>
      </c>
    </row>
    <row r="13" spans="1:7" ht="15" hidden="1" customHeight="1" x14ac:dyDescent="0.25">
      <c r="A13" s="12" t="s">
        <v>170</v>
      </c>
      <c r="B13" s="12" t="s">
        <v>171</v>
      </c>
      <c r="C13" s="13" t="s">
        <v>129</v>
      </c>
      <c r="D13" s="12" t="s">
        <v>173</v>
      </c>
      <c r="E13" s="13" t="s">
        <v>170</v>
      </c>
      <c r="F13" s="12"/>
      <c r="G13" s="12" t="s">
        <v>268</v>
      </c>
    </row>
    <row r="14" spans="1:7" hidden="1" x14ac:dyDescent="0.25">
      <c r="A14" s="12"/>
      <c r="B14" s="12"/>
      <c r="C14" s="13" t="s">
        <v>172</v>
      </c>
      <c r="D14" s="12"/>
      <c r="E14" s="13"/>
      <c r="F14" s="12"/>
      <c r="G14" s="12"/>
    </row>
    <row r="15" spans="1:7" ht="45" hidden="1" x14ac:dyDescent="0.25">
      <c r="A15" s="12" t="s">
        <v>174</v>
      </c>
      <c r="B15" s="12" t="s">
        <v>175</v>
      </c>
      <c r="C15" s="13" t="s">
        <v>176</v>
      </c>
      <c r="D15" s="12" t="s">
        <v>130</v>
      </c>
      <c r="E15" s="13" t="s">
        <v>174</v>
      </c>
      <c r="F15" s="13" t="s">
        <v>177</v>
      </c>
      <c r="G15" s="12" t="s">
        <v>268</v>
      </c>
    </row>
    <row r="16" spans="1:7" ht="30" hidden="1" x14ac:dyDescent="0.25">
      <c r="A16" s="12" t="s">
        <v>178</v>
      </c>
      <c r="B16" s="12" t="s">
        <v>179</v>
      </c>
      <c r="C16" s="13" t="s">
        <v>180</v>
      </c>
      <c r="D16" s="12" t="s">
        <v>130</v>
      </c>
      <c r="E16" s="13" t="s">
        <v>178</v>
      </c>
      <c r="F16" s="13" t="s">
        <v>181</v>
      </c>
      <c r="G16" s="12" t="s">
        <v>268</v>
      </c>
    </row>
    <row r="17" spans="1:7" ht="30" hidden="1" x14ac:dyDescent="0.25">
      <c r="A17" s="12" t="s">
        <v>182</v>
      </c>
      <c r="B17" s="12" t="s">
        <v>183</v>
      </c>
      <c r="C17" s="13" t="s">
        <v>129</v>
      </c>
      <c r="D17" s="12" t="s">
        <v>184</v>
      </c>
      <c r="E17" s="13" t="s">
        <v>182</v>
      </c>
      <c r="F17" s="12"/>
      <c r="G17" s="12" t="s">
        <v>268</v>
      </c>
    </row>
    <row r="18" spans="1:7" ht="45" hidden="1" x14ac:dyDescent="0.25">
      <c r="A18" s="12" t="s">
        <v>185</v>
      </c>
      <c r="B18" s="12" t="s">
        <v>186</v>
      </c>
      <c r="C18" s="13" t="s">
        <v>129</v>
      </c>
      <c r="D18" s="12" t="s">
        <v>130</v>
      </c>
      <c r="E18" s="13" t="s">
        <v>185</v>
      </c>
      <c r="F18" s="13" t="s">
        <v>187</v>
      </c>
      <c r="G18" s="12" t="s">
        <v>268</v>
      </c>
    </row>
    <row r="19" spans="1:7" ht="60" hidden="1" x14ac:dyDescent="0.25">
      <c r="A19" s="12" t="s">
        <v>188</v>
      </c>
      <c r="B19" s="12" t="s">
        <v>189</v>
      </c>
      <c r="C19" s="13" t="s">
        <v>134</v>
      </c>
      <c r="D19" s="12" t="s">
        <v>130</v>
      </c>
      <c r="E19" s="13" t="s">
        <v>188</v>
      </c>
      <c r="F19" s="13" t="s">
        <v>190</v>
      </c>
      <c r="G19" s="12" t="s">
        <v>270</v>
      </c>
    </row>
    <row r="20" spans="1:7" ht="75" hidden="1" x14ac:dyDescent="0.25">
      <c r="A20" s="12" t="s">
        <v>191</v>
      </c>
      <c r="B20" s="12" t="s">
        <v>192</v>
      </c>
      <c r="C20" s="13" t="s">
        <v>193</v>
      </c>
      <c r="D20" s="12" t="s">
        <v>130</v>
      </c>
      <c r="E20" s="13" t="s">
        <v>191</v>
      </c>
      <c r="F20" s="13" t="s">
        <v>194</v>
      </c>
      <c r="G20" s="12" t="s">
        <v>269</v>
      </c>
    </row>
    <row r="21" spans="1:7" ht="60" hidden="1" x14ac:dyDescent="0.25">
      <c r="A21" s="12" t="s">
        <v>195</v>
      </c>
      <c r="B21" s="12" t="s">
        <v>196</v>
      </c>
      <c r="C21" s="13" t="s">
        <v>197</v>
      </c>
      <c r="D21" s="12" t="s">
        <v>198</v>
      </c>
      <c r="E21" s="13" t="s">
        <v>195</v>
      </c>
      <c r="F21" s="12"/>
      <c r="G21" s="12"/>
    </row>
    <row r="22" spans="1:7" ht="60" hidden="1" x14ac:dyDescent="0.25">
      <c r="A22" s="12" t="s">
        <v>199</v>
      </c>
      <c r="B22" s="12" t="s">
        <v>200</v>
      </c>
      <c r="C22" s="13" t="s">
        <v>138</v>
      </c>
      <c r="D22" s="12" t="s">
        <v>130</v>
      </c>
      <c r="E22" s="13" t="s">
        <v>199</v>
      </c>
      <c r="F22" s="13" t="s">
        <v>226</v>
      </c>
      <c r="G22" s="12" t="s">
        <v>269</v>
      </c>
    </row>
    <row r="23" spans="1:7" hidden="1" x14ac:dyDescent="0.25">
      <c r="G23" s="12"/>
    </row>
    <row r="24" spans="1:7" ht="90" hidden="1" x14ac:dyDescent="0.25">
      <c r="A24" s="12" t="s">
        <v>201</v>
      </c>
      <c r="B24" s="12" t="s">
        <v>202</v>
      </c>
      <c r="C24" s="13" t="s">
        <v>203</v>
      </c>
      <c r="D24" s="12" t="s">
        <v>204</v>
      </c>
      <c r="E24" s="13" t="s">
        <v>201</v>
      </c>
      <c r="F24" s="12"/>
      <c r="G24" s="12" t="s">
        <v>271</v>
      </c>
    </row>
    <row r="25" spans="1:7" ht="75" hidden="1" x14ac:dyDescent="0.25">
      <c r="A25" s="12" t="s">
        <v>205</v>
      </c>
      <c r="B25" s="12" t="s">
        <v>206</v>
      </c>
      <c r="C25" s="13" t="s">
        <v>158</v>
      </c>
      <c r="D25" s="12" t="s">
        <v>207</v>
      </c>
      <c r="E25" s="13" t="s">
        <v>205</v>
      </c>
      <c r="F25" s="13" t="s">
        <v>208</v>
      </c>
      <c r="G25" s="12"/>
    </row>
    <row r="26" spans="1:7" ht="60" hidden="1" x14ac:dyDescent="0.25">
      <c r="A26" s="12" t="s">
        <v>112</v>
      </c>
      <c r="B26" s="12" t="s">
        <v>209</v>
      </c>
      <c r="C26" s="13" t="s">
        <v>129</v>
      </c>
      <c r="D26" s="12" t="s">
        <v>207</v>
      </c>
      <c r="E26" s="13" t="s">
        <v>112</v>
      </c>
      <c r="F26" s="13" t="s">
        <v>210</v>
      </c>
      <c r="G26" s="12" t="s">
        <v>268</v>
      </c>
    </row>
    <row r="27" spans="1:7" ht="90" x14ac:dyDescent="0.25">
      <c r="A27" s="12" t="s">
        <v>211</v>
      </c>
      <c r="B27" s="12" t="s">
        <v>212</v>
      </c>
      <c r="C27" s="13" t="s">
        <v>134</v>
      </c>
      <c r="D27" s="12" t="s">
        <v>204</v>
      </c>
      <c r="E27" s="13" t="s">
        <v>211</v>
      </c>
      <c r="F27" s="12"/>
      <c r="G27" s="12" t="s">
        <v>270</v>
      </c>
    </row>
    <row r="28" spans="1:7" ht="60" hidden="1" x14ac:dyDescent="0.25">
      <c r="A28" s="12" t="s">
        <v>213</v>
      </c>
      <c r="B28" s="12" t="s">
        <v>214</v>
      </c>
      <c r="C28" s="13" t="s">
        <v>129</v>
      </c>
      <c r="D28" s="12" t="s">
        <v>215</v>
      </c>
      <c r="E28" s="13" t="s">
        <v>213</v>
      </c>
      <c r="F28" s="13" t="s">
        <v>216</v>
      </c>
      <c r="G28" s="12" t="s">
        <v>268</v>
      </c>
    </row>
    <row r="29" spans="1:7" ht="45" hidden="1" customHeight="1" x14ac:dyDescent="0.25">
      <c r="A29" s="12" t="s">
        <v>217</v>
      </c>
      <c r="B29" s="12" t="s">
        <v>218</v>
      </c>
      <c r="C29" s="13" t="s">
        <v>138</v>
      </c>
      <c r="D29" s="12" t="s">
        <v>219</v>
      </c>
      <c r="E29" s="13" t="s">
        <v>217</v>
      </c>
      <c r="F29" s="13" t="s">
        <v>220</v>
      </c>
      <c r="G29" s="12" t="s">
        <v>269</v>
      </c>
    </row>
    <row r="30" spans="1:7" ht="45" hidden="1" x14ac:dyDescent="0.25">
      <c r="A30" s="12" t="s">
        <v>221</v>
      </c>
      <c r="B30" s="12" t="s">
        <v>222</v>
      </c>
      <c r="C30" s="13" t="s">
        <v>223</v>
      </c>
      <c r="D30" s="12" t="s">
        <v>224</v>
      </c>
      <c r="E30" s="13" t="s">
        <v>221</v>
      </c>
      <c r="F30" s="13" t="s">
        <v>225</v>
      </c>
      <c r="G30" s="12"/>
    </row>
    <row r="31" spans="1:7" hidden="1" x14ac:dyDescent="0.25">
      <c r="G31" s="12"/>
    </row>
    <row r="32" spans="1:7" ht="60" hidden="1" x14ac:dyDescent="0.25">
      <c r="A32" s="12" t="s">
        <v>227</v>
      </c>
      <c r="B32" s="12" t="s">
        <v>228</v>
      </c>
      <c r="C32" s="13" t="s">
        <v>203</v>
      </c>
      <c r="D32" s="12" t="s">
        <v>229</v>
      </c>
      <c r="E32" s="13" t="s">
        <v>227</v>
      </c>
      <c r="F32" s="13" t="s">
        <v>230</v>
      </c>
      <c r="G32" s="12" t="s">
        <v>271</v>
      </c>
    </row>
    <row r="33" spans="1:7" ht="30" hidden="1" customHeight="1" x14ac:dyDescent="0.25">
      <c r="A33" s="12" t="s">
        <v>231</v>
      </c>
      <c r="B33" s="12" t="s">
        <v>232</v>
      </c>
      <c r="C33" s="13" t="s">
        <v>203</v>
      </c>
      <c r="D33" s="12" t="s">
        <v>229</v>
      </c>
      <c r="E33" s="13" t="s">
        <v>231</v>
      </c>
      <c r="F33" s="12" t="s">
        <v>233</v>
      </c>
      <c r="G33" s="12" t="s">
        <v>271</v>
      </c>
    </row>
    <row r="34" spans="1:7" ht="30" hidden="1" x14ac:dyDescent="0.25">
      <c r="A34" s="12"/>
      <c r="B34" s="12"/>
      <c r="C34" s="13"/>
      <c r="D34" s="12"/>
      <c r="E34" s="13"/>
      <c r="F34" s="13" t="s">
        <v>234</v>
      </c>
      <c r="G34" s="12"/>
    </row>
    <row r="35" spans="1:7" ht="30" hidden="1" x14ac:dyDescent="0.25">
      <c r="A35" s="12" t="s">
        <v>235</v>
      </c>
      <c r="B35" s="12" t="s">
        <v>236</v>
      </c>
      <c r="C35" s="13" t="s">
        <v>146</v>
      </c>
      <c r="D35" s="12" t="s">
        <v>237</v>
      </c>
      <c r="E35" s="13" t="s">
        <v>235</v>
      </c>
      <c r="F35" s="12"/>
      <c r="G35" s="12"/>
    </row>
    <row r="36" spans="1:7" ht="60" hidden="1" x14ac:dyDescent="0.25">
      <c r="A36" s="12" t="s">
        <v>238</v>
      </c>
      <c r="B36" s="12" t="s">
        <v>239</v>
      </c>
      <c r="C36" s="13" t="s">
        <v>158</v>
      </c>
      <c r="D36" s="12" t="s">
        <v>229</v>
      </c>
      <c r="E36" s="13" t="s">
        <v>238</v>
      </c>
      <c r="F36" s="13" t="s">
        <v>240</v>
      </c>
      <c r="G36" s="12"/>
    </row>
    <row r="37" spans="1:7" ht="30" hidden="1" x14ac:dyDescent="0.25">
      <c r="A37" s="12" t="s">
        <v>241</v>
      </c>
      <c r="B37" s="12" t="s">
        <v>242</v>
      </c>
      <c r="C37" s="13" t="s">
        <v>243</v>
      </c>
      <c r="D37" s="12" t="s">
        <v>244</v>
      </c>
      <c r="E37" s="13" t="s">
        <v>241</v>
      </c>
      <c r="F37" s="12"/>
      <c r="G37" s="12"/>
    </row>
    <row r="38" spans="1:7" ht="45" hidden="1" x14ac:dyDescent="0.25">
      <c r="A38" s="12" t="s">
        <v>245</v>
      </c>
      <c r="B38" s="12" t="s">
        <v>246</v>
      </c>
      <c r="C38" s="13" t="s">
        <v>248</v>
      </c>
      <c r="D38" s="12" t="s">
        <v>249</v>
      </c>
      <c r="E38" s="13" t="s">
        <v>245</v>
      </c>
      <c r="F38" s="12"/>
      <c r="G38" s="12"/>
    </row>
    <row r="39" spans="1:7" ht="30" hidden="1" x14ac:dyDescent="0.25">
      <c r="A39" s="12"/>
      <c r="B39" s="12" t="s">
        <v>247</v>
      </c>
      <c r="C39" s="13"/>
      <c r="D39" s="12"/>
      <c r="E39" s="13"/>
      <c r="F39" s="12"/>
      <c r="G39" s="12"/>
    </row>
    <row r="40" spans="1:7" ht="45" hidden="1" x14ac:dyDescent="0.25">
      <c r="A40" s="12" t="s">
        <v>250</v>
      </c>
      <c r="B40" s="12" t="s">
        <v>251</v>
      </c>
      <c r="C40" s="13" t="s">
        <v>252</v>
      </c>
      <c r="D40" s="12" t="s">
        <v>249</v>
      </c>
      <c r="E40" s="13" t="s">
        <v>250</v>
      </c>
      <c r="F40" s="12"/>
      <c r="G40" s="12"/>
    </row>
    <row r="41" spans="1:7" ht="30" hidden="1" x14ac:dyDescent="0.25">
      <c r="A41" s="12" t="s">
        <v>253</v>
      </c>
      <c r="B41" s="12" t="s">
        <v>254</v>
      </c>
      <c r="C41" s="13" t="s">
        <v>146</v>
      </c>
      <c r="D41" s="12" t="s">
        <v>255</v>
      </c>
      <c r="E41" s="13" t="s">
        <v>253</v>
      </c>
      <c r="F41" s="12"/>
      <c r="G41" s="12"/>
    </row>
    <row r="42" spans="1:7" ht="30" hidden="1" x14ac:dyDescent="0.25">
      <c r="A42" s="12" t="s">
        <v>256</v>
      </c>
      <c r="B42" s="12" t="s">
        <v>257</v>
      </c>
      <c r="C42" s="13" t="s">
        <v>203</v>
      </c>
      <c r="D42" s="12" t="s">
        <v>229</v>
      </c>
      <c r="E42" s="13" t="s">
        <v>256</v>
      </c>
      <c r="F42" s="13" t="s">
        <v>258</v>
      </c>
      <c r="G42" s="12" t="s">
        <v>271</v>
      </c>
    </row>
    <row r="43" spans="1:7" ht="60" hidden="1" x14ac:dyDescent="0.25">
      <c r="A43" s="12" t="s">
        <v>259</v>
      </c>
      <c r="B43" s="12" t="s">
        <v>260</v>
      </c>
      <c r="C43" s="13" t="s">
        <v>261</v>
      </c>
      <c r="D43" s="12" t="s">
        <v>262</v>
      </c>
      <c r="E43" s="13" t="s">
        <v>259</v>
      </c>
      <c r="F43" s="12"/>
      <c r="G43" s="12"/>
    </row>
    <row r="44" spans="1:7" ht="30" hidden="1" x14ac:dyDescent="0.25">
      <c r="A44" s="12" t="s">
        <v>263</v>
      </c>
      <c r="B44" s="12" t="s">
        <v>264</v>
      </c>
      <c r="C44" s="13" t="s">
        <v>158</v>
      </c>
      <c r="D44" s="12" t="s">
        <v>265</v>
      </c>
      <c r="E44" s="13" t="s">
        <v>263</v>
      </c>
      <c r="F44" s="13" t="s">
        <v>266</v>
      </c>
      <c r="G44" s="12"/>
    </row>
  </sheetData>
  <hyperlinks>
    <hyperlink ref="C24" r:id="rId1" tooltip="Trig" display="https://www.trig-avionics.com/" xr:uid="{ED283F00-DBD4-4CAE-BF70-11ED04037178}"/>
    <hyperlink ref="E24" r:id="rId2" display="https://peregrine.aero/download/12105/?tmstv=1683207569" xr:uid="{387063BB-9338-48D4-B322-BFF50D6EE531}"/>
    <hyperlink ref="C25" r:id="rId3" tooltip="BendixKing" display="https://www.bendixking.com/" xr:uid="{0AB61DA5-B6DD-484C-A6D8-54A8F9392CBB}"/>
    <hyperlink ref="E25" r:id="rId4" display="https://peregrine.aero/download/12107/?tmstv=1683207569" xr:uid="{3D993963-FE73-4934-8999-835DB0E17960}"/>
    <hyperlink ref="F25" r:id="rId5" display="https://peregrine.aero/download/12109/?tmstv=1683207569" xr:uid="{27628886-04DA-4487-82C7-B4F73C310602}"/>
    <hyperlink ref="C26" r:id="rId6" tooltip="Peregrine" display="https://peregrine.aero/home/contact-us/" xr:uid="{34046CFA-8D07-4CB0-8BD3-48FFADD968E7}"/>
    <hyperlink ref="E26" r:id="rId7" display="https://peregrine.aero/download/12030/?tmstv=1683207569" xr:uid="{52259F4F-7A3F-48AD-A628-2E0E3BCA779C}"/>
    <hyperlink ref="F26" r:id="rId8" display="https://peregrine.aero/download/12032/?tmstv=1683207569" xr:uid="{554AC2F7-C168-48DB-8F52-5BE3CCC4AFD0}"/>
    <hyperlink ref="C27" r:id="rId9" tooltip="DAC International" display="https://dacint.com/" xr:uid="{0963B0E3-B987-4710-9807-7318B88B9FEE}"/>
    <hyperlink ref="E27" r:id="rId10" display="https://peregrine.aero/download/12111/?tmstv=1683207569" xr:uid="{C0309280-38BF-4FB3-AE87-01653303F69F}"/>
    <hyperlink ref="C28" r:id="rId11" tooltip="Peregrine" display="https://peregrine.aero/home/contact-us/" xr:uid="{D384B42C-0BF8-42EB-9BC5-A25CD80724EF}"/>
    <hyperlink ref="E28" r:id="rId12" display="https://peregrine.aero/download/12034/?tmstv=1683207569" xr:uid="{A63D97C8-7F06-4661-B086-F319437A4BFC}"/>
    <hyperlink ref="F28" r:id="rId13" display="https://peregrine.aero/download/12036/?tmstv=1683207569" xr:uid="{9A8C9388-C6A9-4A42-A3BE-0FDFA3E2A375}"/>
    <hyperlink ref="C29" r:id="rId14" tooltip="Southeast Aerospace" display="https://www.seaerospace.com/" xr:uid="{E17946D4-7166-4A6C-8399-6692157FF51C}"/>
    <hyperlink ref="E29" r:id="rId15" display="https://peregrine.aero/download/12113/?tmstv=1683207569" xr:uid="{16DE8EB8-496C-4358-8258-B75A770BE1E7}"/>
    <hyperlink ref="F29" r:id="rId16" display="https://peregrine.aero/download/12115/?tmstv=1683207569" xr:uid="{61566C48-A4E2-4332-AB8D-273933D137C0}"/>
    <hyperlink ref="C30" r:id="rId17" tooltip="Trig" display="https://www.freeflightsystems.com/" xr:uid="{5BA5CD08-71AD-4D4E-8E18-94DF4FB54190}"/>
    <hyperlink ref="E30" r:id="rId18" display="https://peregrine.aero/download/12117/?tmstv=1683207569" xr:uid="{F17E82F6-AB73-4E54-A658-0E26DD439C10}"/>
    <hyperlink ref="F30" r:id="rId19" display="https://peregrine.aero/download/12119/?tmstv=1683207569" xr:uid="{BF03376C-ECB9-4EFC-ABA1-39CB1ADF512A}"/>
    <hyperlink ref="C2" r:id="rId20" tooltip="Peregrine" display="https://peregrine.aero/home/contact-us/" xr:uid="{E6FB01D1-2B77-4C6F-A98C-2BF879E53952}"/>
    <hyperlink ref="E2" r:id="rId21" display="https://peregrine.aero/download/12009/?tmstv=1683207569" xr:uid="{DB638C53-A243-41F2-87D3-F4485C759D38}"/>
    <hyperlink ref="F2" r:id="rId22" display="https://peregrine.aero/download/12011/?tmstv=1683207569" xr:uid="{9CF2C298-722B-4FBA-8A3E-DD2192153A66}"/>
    <hyperlink ref="C3" r:id="rId23" tooltip="DAC International" display="https://dacint.com/" xr:uid="{9B71FC87-9A3E-48A3-AF21-771769A68685}"/>
    <hyperlink ref="E3" r:id="rId24" display="https://peregrine.aero/download/12060/?tmstv=1683207569" xr:uid="{61C3C274-DA2F-4CF1-B307-8371B6F85AF9}"/>
    <hyperlink ref="F3" r:id="rId25" display="https://peregrine.aero/download/12064/?tmstv=1683207569" xr:uid="{9F601F95-3E32-493A-AAC1-E0C845669F1E}"/>
    <hyperlink ref="C4" r:id="rId26" tooltip="Southeast Aerospace" display="https://www.seaerospace.com/" xr:uid="{CAC7CDCB-3999-4FAD-808B-12D924E100D7}"/>
    <hyperlink ref="E4" r:id="rId27" display="https://peregrine.aero/download/12069/?tmstv=1683207569" xr:uid="{5E52EF90-D6A7-4791-B996-EC693F7A3484}"/>
    <hyperlink ref="F4" r:id="rId28" display="https://peregrine.aero/download/12071/?tmstv=1683207569" xr:uid="{36AB7A37-B26C-4AE2-9A4F-B78315B68B1D}"/>
    <hyperlink ref="C5" r:id="rId29" tooltip="Bombardier Service Center" display="https://businessaircraft.bombardier.com/en/support/support-network" xr:uid="{B026B9DD-D6B7-4574-BA4C-E1CBB0F48F81}"/>
    <hyperlink ref="E5" r:id="rId30" display="https://peregrine.aero/download/12073/?tmstv=1683207569" xr:uid="{D9F01797-BF80-405C-897A-3EF118A89541}"/>
    <hyperlink ref="C6" r:id="rId31" tooltip="Mid-Continent" display="https://www.mcico.com/" xr:uid="{946BF8E2-BFB3-4274-939B-32263752885F}"/>
    <hyperlink ref="E6" r:id="rId32" display="https://peregrine.aero/download/12075/?tmstv=1683207569" xr:uid="{E3B541CC-1CE4-41DD-911A-A20AD1892353}"/>
    <hyperlink ref="F6" r:id="rId33" display="https://peregrine.aero/download/12077/?tmstv=1683207569" xr:uid="{72E6BB01-75D5-48EE-A89B-F2EE734D4B63}"/>
    <hyperlink ref="C7" r:id="rId34" tooltip="Becker Avionics" display="https://www.becker-avionics.com/" xr:uid="{0890BA8A-3FF9-4A05-A6CB-171A35D01A6D}"/>
    <hyperlink ref="E7" r:id="rId35" display="https://peregrine.aero/download/12082/?tmstv=1683207569" xr:uid="{EE6155EA-BDD0-48C0-9B75-FD854CCFA6BC}"/>
    <hyperlink ref="F7" r:id="rId36" display="https://peregrine.aero/download/12084/?tmstv=1683207569" xr:uid="{2D00431F-8D88-494A-9FEB-DCD9CD4C49F6}"/>
    <hyperlink ref="C8" r:id="rId37" tooltip="DAC International" display="https://dacint.com/" xr:uid="{F5A9DD4F-E1B1-4385-B7D0-5A4E6482C855}"/>
    <hyperlink ref="E8" r:id="rId38" display="https://peregrine.aero/download/12086/?tmstv=1683207569" xr:uid="{33EA55F0-C3DB-4046-9C3E-ED17C36B2386}"/>
    <hyperlink ref="C9" r:id="rId39" tooltip="BendixKing" display="https://www.bendixking.com/" xr:uid="{54C7D493-8C51-4C6D-A461-104A27CDAB07}"/>
    <hyperlink ref="E9" r:id="rId40" display="https://peregrine.aero/download/12088/?tmstv=1683207569" xr:uid="{BF2D3693-2660-4ADE-B920-58F0A275AE90}"/>
    <hyperlink ref="C10" r:id="rId41" tooltip="Worldwide Aircraft Services" display="https://www.worldwide-aircraft.com/" xr:uid="{853E39C1-AC4D-49A0-8A91-96F316548AD9}"/>
    <hyperlink ref="E10" r:id="rId42" display="https://peregrine.aero/download/12090/?tmstv=1683207569" xr:uid="{C6D09244-A64C-40FB-A74B-3020043F8431}"/>
    <hyperlink ref="C11" r:id="rId43" tooltip="Gulfstream Service Center" display="https://www.gulfstream.com/" xr:uid="{5AB41D9C-6BF1-4FB3-8464-5758C1529B56}"/>
    <hyperlink ref="E11" r:id="rId44" display="https://peregrine.aero/download/12092/?tmstv=1683207569" xr:uid="{32405C94-9D53-4A91-8CEE-199F03FE7309}"/>
    <hyperlink ref="C12" r:id="rId45" tooltip="DAC International" display="https://dacint.com/" xr:uid="{46A251B9-08FF-4C8A-A58D-0766092426FB}"/>
    <hyperlink ref="E12" r:id="rId46" display="https://peregrine.aero/download/12094/?tmstv=1683207569" xr:uid="{52D998FE-EE34-490F-AF87-B6909303553B}"/>
    <hyperlink ref="F12" r:id="rId47" display="https://peregrine.aero/download/12096/?tmstv=1683207569" xr:uid="{9353DD50-4E2C-44F3-A04B-AF1E9DE2E6BC}"/>
    <hyperlink ref="C13" r:id="rId48" tooltip="Peregrine" display="https://peregrine.aero/home/contact-us/" xr:uid="{1CBB0629-D23D-4831-9072-51829B70F552}"/>
    <hyperlink ref="C14" r:id="rId49" tooltip="Talon Air" display="https://talonairjets.com/tams/" xr:uid="{9C3065B4-C142-4D8E-9460-BD6B861B05EC}"/>
    <hyperlink ref="E13" r:id="rId50" display="https://peregrine.aero/download/12013/?tmstv=1683207569" xr:uid="{3CE77AD2-CB7B-4280-BE51-C8C907173AD4}"/>
    <hyperlink ref="C15" r:id="rId51" tooltip="Peregrine" display="https://peregrine.aero/home/contact-us/" xr:uid="{6F960AAF-B829-44EC-BA48-19A682A5CEF2}"/>
    <hyperlink ref="E15" r:id="rId52" display="https://peregrine.aero/download/12016/?tmstv=1683207569" xr:uid="{0F164595-4498-49CE-9ABA-21DED20E1C8E}"/>
    <hyperlink ref="F15" r:id="rId53" display="https://peregrine.aero/download/12018/?tmstv=1683207569" xr:uid="{A11BAE1F-42AC-4632-A30B-B151221493EB}"/>
    <hyperlink ref="C16" r:id="rId54" tooltip="SoCal Jets" display="https://www.socaljets.aero/contact" xr:uid="{EB182013-172D-4787-B9E9-AB46FB05D61A}"/>
    <hyperlink ref="E16" r:id="rId55" display="https://peregrine.aero/download/12026/?tmstv=1683207569" xr:uid="{FA4D9FE7-924A-4D8E-BA23-EA84DA8A2D8B}"/>
    <hyperlink ref="F16" r:id="rId56" display="https://peregrine.aero/download/12028/?tmstv=1683207569" xr:uid="{DB9E130C-CCD5-4417-9550-AA51A2ADE31A}"/>
    <hyperlink ref="C17" r:id="rId57" tooltip="Peregrine" display="https://peregrine.aero/home/contact-us/" xr:uid="{346BF4A2-AC82-4925-91A8-BB67EFA17276}"/>
    <hyperlink ref="E17" r:id="rId58" display="https://peregrine.aero/download/12020/?tmstv=1683207569" xr:uid="{93EAA7A6-FCAE-41D8-BB25-6CE8E72872B8}"/>
    <hyperlink ref="C18" r:id="rId59" tooltip="Peregrine" display="https://peregrine.aero/home/contact-us/" xr:uid="{5363F8C3-87C5-4B19-9736-8C0143DC82C0}"/>
    <hyperlink ref="E18" r:id="rId60" display="https://peregrine.aero/download/12022/?tmstv=1683207569" xr:uid="{24A90DC2-8A6C-410D-AA97-FD5D49B37B79}"/>
    <hyperlink ref="F18" r:id="rId61" display="https://peregrine.aero/download/12024/?tmstv=1683207569" xr:uid="{5C0D2A9A-25F3-4C33-8611-DE543B22875E}"/>
    <hyperlink ref="C19" r:id="rId62" tooltip="DAC International" display="https://dacint.com/" xr:uid="{37871472-93A8-495E-8903-79E20C7092B4}"/>
    <hyperlink ref="E19" r:id="rId63" display="https://peregrine.aero/download/12098/?tmstv=1683207569" xr:uid="{7FFB0AAA-BDFB-477C-A3FB-CA7D436A5286}"/>
    <hyperlink ref="F19" r:id="rId64" display="https://peregrine.aero/download/12100/?tmstv=1683207569" xr:uid="{783A7AF9-DF0E-4CF8-B81A-A3481F725B00}"/>
    <hyperlink ref="C20" r:id="rId65" tooltip="Southeast Aerospace" display="https://www.seaerospace.com/" xr:uid="{33389FA4-F573-4C63-BDD1-9D1E9EF81F76}"/>
    <hyperlink ref="E20" r:id="rId66" display="https://peregrine.aero/download/12218/?tmstv=1683207569" xr:uid="{68837E30-81BD-4C47-A268-03967A56F5D4}"/>
    <hyperlink ref="F20" r:id="rId67" display="https://peregrine.aero/download/12222/?tmstv=1683207569" xr:uid="{B9C784B2-1014-4EDE-967E-BC00B0F6116F}"/>
    <hyperlink ref="C21" r:id="rId68" tooltip="True Blue Power" display="https://www.truebluepowerusa.com/products/aviation/advanced-lithium-ion-batteries/tb40/" xr:uid="{407B94AD-F358-44BB-AF7A-15E420B732DE}"/>
    <hyperlink ref="E21" r:id="rId69" display="https://peregrine.aero/download/12298/?tmstv=1683207569" xr:uid="{5B6181A6-95EA-4B32-B09F-C9783E7A5A58}"/>
    <hyperlink ref="C22" r:id="rId70" tooltip="Southeast Aerospace" display="https://www.seaerospace.com/" xr:uid="{353B6026-6AB5-4C70-AB95-A6CF5D7092F4}"/>
    <hyperlink ref="E22" r:id="rId71" display="https://peregrine.aero/download/12220/?tmstv=1683207569" xr:uid="{C8CB2613-013D-430D-99F7-104C193A1DD6}"/>
    <hyperlink ref="F22" r:id="rId72" display="https://peregrine.aero/download/12251/?tmstv=1683207569" xr:uid="{1BA889EE-A4C9-4ABB-8E21-E4CA1AB8973C}"/>
    <hyperlink ref="C32" r:id="rId73" tooltip="Trig" display="https://www.trig-avionics.com/" xr:uid="{491C4FBF-8184-401F-83BE-9F4552AFBF38}"/>
    <hyperlink ref="E32" r:id="rId74" display="https://peregrine.aero/download/12121/?tmstv=1683207569" xr:uid="{EC6F210A-F4CF-452E-962B-C92B7DBAEC14}"/>
    <hyperlink ref="F32" r:id="rId75" display="https://peregrine.aero/download/12123/?tmstv=1683207569" xr:uid="{54DA4336-E301-4FB5-A6DC-42D74172D506}"/>
    <hyperlink ref="C33" r:id="rId76" tooltip="Trig" display="https://www.trig-avionics.com/" xr:uid="{4D01D508-AC2C-4F4F-943F-CC2F41076F49}"/>
    <hyperlink ref="E33" r:id="rId77" display="https://peregrine.aero/download/12125/?tmstv=1683207569" xr:uid="{51538ED9-2FF8-4883-A075-F994B8C5EA94}"/>
    <hyperlink ref="F34" r:id="rId78" tooltip="Version rev f" display="https://peregrine.aero/download/12661/?tmstv=1683207569" xr:uid="{1E647105-2E24-4DBE-8710-AA10C444545D}"/>
    <hyperlink ref="C35" r:id="rId79" tooltip="Mid-Continent" display="https://www.mcico.com/" xr:uid="{995248FC-A678-4D5C-9E22-1A8535E7A7CA}"/>
    <hyperlink ref="E35" r:id="rId80" display="https://peregrine.aero/download/12129/?tmstv=1683207569" xr:uid="{C8E00B65-1C08-455E-8ACF-62DD36C18E7F}"/>
    <hyperlink ref="C36" r:id="rId81" tooltip="BendixKing" display="https://www.bendixking.com/" xr:uid="{C7BF2552-822B-42DD-9BC6-2F502E65172E}"/>
    <hyperlink ref="E36" r:id="rId82" display="https://peregrine.aero/download/12131/?tmstv=1683207569" xr:uid="{2DF890E2-599D-48E2-863B-7AB5376BC4E2}"/>
    <hyperlink ref="F36" r:id="rId83" display="https://peregrine.aero/download/12133/?tmstv=1683207569" xr:uid="{41A416B6-A3D3-461D-83EB-A6B6BBBF99F1}"/>
    <hyperlink ref="C37" r:id="rId84" tooltip="Daher" display="https://www.daher.com/" xr:uid="{692314C1-E287-482C-8CA6-E07AF384772E}"/>
    <hyperlink ref="E37" r:id="rId85" display="https://peregrine.aero/download/12135/?tmstv=1683207569" xr:uid="{2B4482CB-168B-4BE0-B7E3-5BC8BACFA9A9}"/>
    <hyperlink ref="C38" r:id="rId86" tooltip="Finnoff" display="https://finnoff.com/" xr:uid="{BFAA01C7-A918-46FF-9CE6-A82D458A5615}"/>
    <hyperlink ref="E38" r:id="rId87" display="https://peregrine.aero/download/12138/?tmstv=1683207569" xr:uid="{FE1C3241-2429-4774-B8BB-DCEC1199F488}"/>
    <hyperlink ref="C40" r:id="rId88" tooltip="Western Aircraft" display="https://www.westair.com/" xr:uid="{53E69E45-7887-4F80-AEA2-7FF6C51302DF}"/>
    <hyperlink ref="E40" r:id="rId89" display="https://peregrine.aero/download/12140/?tmstv=1683207569" xr:uid="{A0404038-76BB-4C91-8EA5-8E16AA290BFF}"/>
    <hyperlink ref="C41" r:id="rId90" tooltip="Mid-Continent" display="https://www.mcico.com/" xr:uid="{2444BA78-33D5-40C9-A7CD-0D7ACEE36297}"/>
    <hyperlink ref="E41" r:id="rId91" display="https://peregrine.aero/download/12142/?tmstv=1683207569" xr:uid="{B80232B8-B65A-49A8-8E8C-1EED0852B950}"/>
    <hyperlink ref="C42" r:id="rId92" tooltip="Trig" display="https://www.trig-avionics.com/" xr:uid="{AD5D270C-C879-4228-B09E-CF4A8549B856}"/>
    <hyperlink ref="E42" r:id="rId93" display="https://peregrine.aero/download/12144/?tmstv=1683207569" xr:uid="{7908F985-313D-45B0-B3F9-FEEAFF6A2021}"/>
    <hyperlink ref="F42" r:id="rId94" display="https://peregrine.aero/download/12146/?tmstv=1683207569" xr:uid="{3B559C49-73E6-476A-8EF3-9061477774D9}"/>
    <hyperlink ref="C43" r:id="rId95" tooltip="Wichita Aerospace" display="https://wichitaaerospace.com/" xr:uid="{5969A86F-9704-4425-BBC2-A9CDC492CE24}"/>
    <hyperlink ref="E43" r:id="rId96" display="https://peregrine.aero/download/11958/?tmstv=1683207569" xr:uid="{F24EF026-C359-4F5D-B3D3-E951C459483C}"/>
    <hyperlink ref="C44" r:id="rId97" tooltip="BendixKing" display="https://www.bendixking.com/" xr:uid="{5763252F-6966-44C7-ADE8-5AD540AD3043}"/>
    <hyperlink ref="E44" r:id="rId98" display="https://peregrine.aero/download/12148/?tmstv=1683207569" xr:uid="{39CFC2B0-9292-4748-81A4-BD6CE8636147}"/>
    <hyperlink ref="F44" r:id="rId99" display="https://peregrine.aero/download/12150/?tmstv=1683207569" xr:uid="{B4BAEFB0-E40F-4F52-A22A-CD6A3FA94FD9}"/>
  </hyperlinks>
  <pageMargins left="0.7" right="0.7" top="0.75" bottom="0.75" header="0.3" footer="0.3"/>
  <pageSetup orientation="portrait" r:id="rId100"/>
  <tableParts count="1">
    <tablePart r:id="rId10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STCs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Carlson</dc:creator>
  <cp:lastModifiedBy>Lee Carlson</cp:lastModifiedBy>
  <dcterms:created xsi:type="dcterms:W3CDTF">2023-02-03T19:21:12Z</dcterms:created>
  <dcterms:modified xsi:type="dcterms:W3CDTF">2023-10-12T14:57:23Z</dcterms:modified>
</cp:coreProperties>
</file>