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Peregrine\Invoices and Accounting\"/>
    </mc:Choice>
  </mc:AlternateContent>
  <xr:revisionPtr revIDLastSave="0" documentId="13_ncr:1_{8C001A95-1FDB-49EB-B94A-B4B7991AE88E}" xr6:coauthVersionLast="47" xr6:coauthVersionMax="47" xr10:uidLastSave="{00000000-0000-0000-0000-000000000000}"/>
  <bookViews>
    <workbookView xWindow="28680" yWindow="-270" windowWidth="29040" windowHeight="15720" xr2:uid="{163CECD6-E937-49D0-B1A8-F1FB9FE28E04}"/>
  </bookViews>
  <sheets>
    <sheet name="Sheet6" sheetId="1" r:id="rId1"/>
    <sheet name="Sheet1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2" i="1"/>
  <c r="K2" i="1" l="1"/>
</calcChain>
</file>

<file path=xl/sharedStrings.xml><?xml version="1.0" encoding="utf-8"?>
<sst xmlns="http://schemas.openxmlformats.org/spreadsheetml/2006/main" count="266" uniqueCount="164">
  <si>
    <t>Posting</t>
  </si>
  <si>
    <t>Bank Transaction</t>
  </si>
  <si>
    <t>Amount</t>
  </si>
  <si>
    <t>Our Invoice #</t>
  </si>
  <si>
    <t>Invoice Amt</t>
  </si>
  <si>
    <t>Discrepancy</t>
  </si>
  <si>
    <t>Notes</t>
  </si>
  <si>
    <t>PEREGRINE AVIONI DES:QUICKBOOKS ID:375020979 INDN:AVIAGLOBAL GROUP, LLC CO ID:1722616653 PPD</t>
  </si>
  <si>
    <t>020-22</t>
  </si>
  <si>
    <t>001-23</t>
  </si>
  <si>
    <t>002-23</t>
  </si>
  <si>
    <t>003-23</t>
  </si>
  <si>
    <t>Commision amount</t>
  </si>
  <si>
    <t>004-23</t>
  </si>
  <si>
    <t>005-23</t>
  </si>
  <si>
    <t>006-23</t>
  </si>
  <si>
    <t>007-23</t>
  </si>
  <si>
    <t>008-23</t>
  </si>
  <si>
    <t>009-23</t>
  </si>
  <si>
    <t>010-23</t>
  </si>
  <si>
    <t>011-23</t>
  </si>
  <si>
    <t>PEREGRINE AVIONI QUICKBOOKS 240307 XXXXX3858 AEROSPACE EDGE, LLC</t>
  </si>
  <si>
    <t>PEREGRINE AVIONI QUICKBOOKS 240403 XXXXX3858 AEROSPACE EDGE, LLC</t>
  </si>
  <si>
    <t>012-23</t>
  </si>
  <si>
    <t>013-23</t>
  </si>
  <si>
    <t>001-24</t>
  </si>
  <si>
    <t>002-24</t>
  </si>
  <si>
    <t>003-24</t>
  </si>
  <si>
    <t>004-24</t>
  </si>
  <si>
    <t>Invoice for January activity</t>
  </si>
  <si>
    <t>Invoice for February activity</t>
  </si>
  <si>
    <t>Invoice for March activity</t>
  </si>
  <si>
    <t>PEREGRINE AVIONI QUICKBOOKS 240418 XXXXX3858 AEROSPACE EDGE, LLC</t>
  </si>
  <si>
    <t>PEREGRINE AVIONI QUICKBOOKS 240603 XXXXX3858 AEROSPACE EDGE, LLC</t>
  </si>
  <si>
    <t>005-24</t>
  </si>
  <si>
    <t>006-24</t>
  </si>
  <si>
    <t>Invoice for April activity</t>
  </si>
  <si>
    <t>Invoice for May activity</t>
  </si>
  <si>
    <t>008-24</t>
  </si>
  <si>
    <t>Invoice for June activity</t>
  </si>
  <si>
    <t>Invoice for July activity</t>
  </si>
  <si>
    <t>Paid by check</t>
  </si>
  <si>
    <t>009-24</t>
  </si>
  <si>
    <t>011-24</t>
  </si>
  <si>
    <t>WT FED#02419 TRUIST BANK /ORG=METREA HOLDINGS 1 LLC SRF# 2024091200011330 TRN#240912079660 RFB# 82040439</t>
  </si>
  <si>
    <t>WT FED#02639 TRUIST BANK /ORG=METREA HOLDINGS 1 LLC SRF# 2024091300012572 TRN#240913071936 RFB# 82043318</t>
  </si>
  <si>
    <t>012-24</t>
  </si>
  <si>
    <t>014-24</t>
  </si>
  <si>
    <t>Invoice for Aug activity</t>
  </si>
  <si>
    <t>Invoice for Sept activity</t>
  </si>
  <si>
    <t>Invoice for Oct activity</t>
  </si>
  <si>
    <t>METREA PEREGRINE PAYABLES 112624 MASD-000019 Aerospace Edge, LLC</t>
  </si>
  <si>
    <t>METREA PEREGRINE PAYABLES 121124 MASD-000019 Aerospace Edge, LLC</t>
  </si>
  <si>
    <t>Sent 23-DEC-2024 (Nov)</t>
  </si>
  <si>
    <t>015-24</t>
  </si>
  <si>
    <t>Invoice for Nov activity</t>
  </si>
  <si>
    <t>016-24</t>
  </si>
  <si>
    <t>Invoice for Web Hosting activity</t>
  </si>
  <si>
    <t>Invoice for Dec activity</t>
  </si>
  <si>
    <t>Invoice for Jan activity</t>
  </si>
  <si>
    <t>Invoice for 002-23 and 011-24 items</t>
  </si>
  <si>
    <t>Seq</t>
  </si>
  <si>
    <t>Name</t>
  </si>
  <si>
    <t>Invoice</t>
  </si>
  <si>
    <t>Date</t>
  </si>
  <si>
    <t>AGGPERAPA Inv 004-20 17JUL20</t>
  </si>
  <si>
    <t>004-20</t>
  </si>
  <si>
    <t>AGGPERAPA Inv 005-20 31AUG20</t>
  </si>
  <si>
    <t>005-20</t>
  </si>
  <si>
    <t>AGGPERAPA Inv 006-20 16SEP20</t>
  </si>
  <si>
    <t>006-20</t>
  </si>
  <si>
    <t>AGGPERAPA Inv 007-20 16OCT20</t>
  </si>
  <si>
    <t>007-20</t>
  </si>
  <si>
    <t>AGGPERAPA Inv 008-20 30NOV20</t>
  </si>
  <si>
    <t>008-20</t>
  </si>
  <si>
    <t>AGGPERAPA Inv 009-20 17DEC20</t>
  </si>
  <si>
    <t>009-20</t>
  </si>
  <si>
    <t>AGGPERAPA Inv 011-21 21JAN21</t>
  </si>
  <si>
    <t>011-21</t>
  </si>
  <si>
    <t>AGGPERAPA Inv 012-21 17FEB21</t>
  </si>
  <si>
    <t>012-21</t>
  </si>
  <si>
    <t>AGGPERAPA Inv 013-21 15MAR21</t>
  </si>
  <si>
    <t>013-21</t>
  </si>
  <si>
    <t>AGGPERAPA Inv 016-21 16APR21</t>
  </si>
  <si>
    <t>016-21</t>
  </si>
  <si>
    <t>AGGPERAPA Inv 019-21 15MAY21</t>
  </si>
  <si>
    <t>019-21</t>
  </si>
  <si>
    <t>AGGPERAPA Inv 020-21 15JUN21</t>
  </si>
  <si>
    <t>020-21</t>
  </si>
  <si>
    <t>AGGPERAPA Inv 021-21 15JUN21</t>
  </si>
  <si>
    <t>021-21</t>
  </si>
  <si>
    <t>AGGPERAPA Inv 023-21 15JUL21</t>
  </si>
  <si>
    <t>023-21</t>
  </si>
  <si>
    <t>AGGPERAPA Inv 024-21 01SEP21</t>
  </si>
  <si>
    <t>024-21</t>
  </si>
  <si>
    <t>AGGPERAPA Inv 025-21 15SEP21</t>
  </si>
  <si>
    <t>025-21</t>
  </si>
  <si>
    <t xml:space="preserve">AGGPERAPA Inv 026-21 15OCT-21 </t>
  </si>
  <si>
    <t>026-21</t>
  </si>
  <si>
    <t>AGGPERAPA Inv 029-21 15NOV21</t>
  </si>
  <si>
    <t>029-21</t>
  </si>
  <si>
    <t>AGGPERAPA Inv 030-21 15DEC21</t>
  </si>
  <si>
    <t>030-21</t>
  </si>
  <si>
    <t>AGGPERAPA Inv 001-22 15JAN22</t>
  </si>
  <si>
    <t>001-22</t>
  </si>
  <si>
    <t>AGGPERAPA Inv 002-22 15FEB22</t>
  </si>
  <si>
    <t>002-22</t>
  </si>
  <si>
    <t>AGGPERAPA Inv 004-22 15MAR22</t>
  </si>
  <si>
    <t>004-22</t>
  </si>
  <si>
    <t>AGGPERAPA Inv 007-22 18MAR22</t>
  </si>
  <si>
    <t>007-22</t>
  </si>
  <si>
    <t>AGGPERAPA Inv 008-22 26MAY22</t>
  </si>
  <si>
    <t>008-22</t>
  </si>
  <si>
    <t>AGGPERAPA Inv 009-22 16JUN22</t>
  </si>
  <si>
    <t>009-22</t>
  </si>
  <si>
    <t>AGGPERAPA Inv 010-22 15JUL22</t>
  </si>
  <si>
    <t>010-22</t>
  </si>
  <si>
    <t>AGGPERAPA Inv 012-22 15AUG22</t>
  </si>
  <si>
    <t>012-22</t>
  </si>
  <si>
    <t>AGGPERAPA Inv 013-22 15SEP22</t>
  </si>
  <si>
    <t>013-22</t>
  </si>
  <si>
    <t>AGGPERAPA Inv 014-22 15OCT22</t>
  </si>
  <si>
    <t>014-22</t>
  </si>
  <si>
    <t>AGGPERAPA Inv 016-22 02DEC22</t>
  </si>
  <si>
    <t>016-22</t>
  </si>
  <si>
    <t>AGGPERAPA Inv 019-22 15DEC22</t>
  </si>
  <si>
    <t>019-22</t>
  </si>
  <si>
    <t>AGGPERAPA Inv 001-23 15Jan23</t>
  </si>
  <si>
    <t>AGGPERAPA Inv 002-23 20Feb23</t>
  </si>
  <si>
    <t>AGGPERAPA Inv 003-23 20Feb23</t>
  </si>
  <si>
    <t>AGGPERAPA Inv 004-23 17Mar23</t>
  </si>
  <si>
    <t>AGGPERAPA Inv 005-23 15 Apr23</t>
  </si>
  <si>
    <t>AGGPERAPA Inv 006-23 15May23</t>
  </si>
  <si>
    <t>AGGPERAPA Inv 007-23 15Jun23</t>
  </si>
  <si>
    <t>AGGPERAPA Inv 008-23 15Jul23</t>
  </si>
  <si>
    <t>AGGPERAPA Inv 009-23 15Aug23</t>
  </si>
  <si>
    <t>AGGPERAPA Inv 010-23 15Sep23</t>
  </si>
  <si>
    <t>AGGPERAPA Inv 011-23 15Oct23</t>
  </si>
  <si>
    <t>AGGPERAPA Inv 012-23 15Nov23</t>
  </si>
  <si>
    <t>AGGPERAPA Inv 013-23 31DEC23</t>
  </si>
  <si>
    <t>AGGPERAPA Inv 001-24 15JAN24</t>
  </si>
  <si>
    <t>AGGPERAPA Inv 002-24 15FEB24</t>
  </si>
  <si>
    <t>AGGPERAPA Inv 003-24 15MAR24</t>
  </si>
  <si>
    <t>AGGPERAPA Inv 004-24 15APR24</t>
  </si>
  <si>
    <t>AGGPERAPA Inv 005-24 15MAY24</t>
  </si>
  <si>
    <t>AGGPERAPA Inv 006-24 15JUN24</t>
  </si>
  <si>
    <t>AEPERAPA Inv 008-24 15JUL24</t>
  </si>
  <si>
    <t>AEPERAPA Inv 009-24 15AUG24</t>
  </si>
  <si>
    <t>AEPERAPA Inv 011-24 15SEP24</t>
  </si>
  <si>
    <t>AEPERAPA Inv 012-24 15OCT24</t>
  </si>
  <si>
    <t>AEPERAPA Inv 014-24 15NOV24</t>
  </si>
  <si>
    <t>AEPERAPA Inv 015-24 15DEC24</t>
  </si>
  <si>
    <t>AEPERAPA Inv 016-24 19DEC24</t>
  </si>
  <si>
    <t>AEPERAPA Inv 001-25 15JAN25</t>
  </si>
  <si>
    <t>Check</t>
  </si>
  <si>
    <t>Description</t>
  </si>
  <si>
    <t>*</t>
  </si>
  <si>
    <t>MOBILE DEPOSIT : REF NUMBER :912120073258</t>
  </si>
  <si>
    <t>METREA PEREGRINE PAYABLES 123124 MASD-000019 Aerospace Edge, LLC</t>
  </si>
  <si>
    <t>METREA PEREGRINE PAYABLES 021125 MASD-000019 Aerospace Edge, LLC</t>
  </si>
  <si>
    <t>001-25a</t>
  </si>
  <si>
    <t>001-25b</t>
  </si>
  <si>
    <t>001-25c</t>
  </si>
  <si>
    <t>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</si>
</sst>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164" fontId="0" fillId="0" borderId="1" xfId="0" applyNumberFormat="1" applyBorder="1"/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44" fontId="0" fillId="0" borderId="0" xfId="0" applyNumberFormat="1"/>
    <xf numFmtId="164" fontId="0" fillId="2" borderId="1" xfId="0" applyNumberFormat="1" applyFill="1" applyBorder="1"/>
    <xf numFmtId="0" fontId="0" fillId="2" borderId="2" xfId="0" applyFill="1" applyBorder="1"/>
    <xf numFmtId="44" fontId="0" fillId="2" borderId="2" xfId="1" applyFont="1" applyFill="1" applyBorder="1"/>
    <xf numFmtId="0" fontId="0" fillId="2" borderId="2" xfId="0" applyFill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Border="1"/>
    <xf numFmtId="164" fontId="0" fillId="0" borderId="2" xfId="0" applyNumberFormat="1" applyBorder="1"/>
    <xf numFmtId="44" fontId="0" fillId="3" borderId="2" xfId="1" applyFon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0" fontId="2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4" fontId="0" fillId="0" borderId="2" xfId="1" applyFont="1" applyFill="1" applyBorder="1"/>
    <xf numFmtId="44" fontId="4" fillId="0" borderId="2" xfId="1" applyFont="1" applyBorder="1"/>
    <xf numFmtId="164" fontId="0" fillId="2" borderId="4" xfId="0" applyNumberFormat="1" applyFill="1" applyBorder="1"/>
    <xf numFmtId="0" fontId="0" fillId="2" borderId="5" xfId="0" applyFill="1" applyBorder="1"/>
    <xf numFmtId="44" fontId="0" fillId="3" borderId="5" xfId="1" applyFont="1" applyFill="1" applyBorder="1"/>
    <xf numFmtId="164" fontId="0" fillId="3" borderId="4" xfId="0" applyNumberFormat="1" applyFill="1" applyBorder="1"/>
    <xf numFmtId="164" fontId="0" fillId="3" borderId="5" xfId="0" applyNumberFormat="1" applyFill="1" applyBorder="1"/>
    <xf numFmtId="44" fontId="0" fillId="2" borderId="5" xfId="1" applyFont="1" applyFill="1" applyBorder="1"/>
    <xf numFmtId="0" fontId="0" fillId="2" borderId="5" xfId="0" applyFill="1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164" fontId="3" fillId="2" borderId="1" xfId="0" applyNumberFormat="1" applyFont="1" applyFill="1" applyBorder="1"/>
    <xf numFmtId="0" fontId="3" fillId="2" borderId="2" xfId="0" applyFont="1" applyFill="1" applyBorder="1"/>
    <xf numFmtId="44" fontId="3" fillId="3" borderId="2" xfId="1" applyFont="1" applyFill="1" applyBorder="1"/>
    <xf numFmtId="164" fontId="3" fillId="3" borderId="1" xfId="0" applyNumberFormat="1" applyFont="1" applyFill="1" applyBorder="1"/>
    <xf numFmtId="164" fontId="3" fillId="3" borderId="2" xfId="0" applyNumberFormat="1" applyFont="1" applyFill="1" applyBorder="1"/>
    <xf numFmtId="44" fontId="3" fillId="2" borderId="2" xfId="1" applyFont="1" applyFill="1" applyBorder="1"/>
    <xf numFmtId="0" fontId="3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6A2B-78CC-4ACF-AC87-5178A4C2C584}">
  <dimension ref="A1:O31"/>
  <sheetViews>
    <sheetView tabSelected="1" workbookViewId="0">
      <selection activeCell="B35" sqref="B35"/>
    </sheetView>
  </sheetViews>
  <sheetFormatPr defaultRowHeight="15" x14ac:dyDescent="0.25"/>
  <cols>
    <col min="1" max="1" width="9.85546875" style="32" bestFit="1" customWidth="1"/>
    <col min="2" max="2" width="96" style="32" bestFit="1" customWidth="1"/>
    <col min="3" max="3" width="10.5703125" style="32" bestFit="1" customWidth="1"/>
    <col min="4" max="4" width="9.28515625" style="32" bestFit="1" customWidth="1"/>
    <col min="5" max="5" width="10.140625" style="16" bestFit="1" customWidth="1"/>
    <col min="6" max="6" width="10" style="16" bestFit="1" customWidth="1"/>
    <col min="7" max="7" width="10.5703125" style="16" bestFit="1" customWidth="1"/>
    <col min="8" max="8" width="19" style="32" customWidth="1"/>
    <col min="9" max="9" width="15.28515625" style="32" customWidth="1"/>
    <col min="10" max="11" width="19" style="32" customWidth="1"/>
    <col min="12" max="12" width="37" style="32" customWidth="1"/>
    <col min="13" max="14" width="16.140625" style="33" customWidth="1"/>
    <col min="15" max="15" width="11.5703125" style="32" bestFit="1" customWidth="1"/>
    <col min="16" max="16384" width="9.140625" style="32"/>
  </cols>
  <sheetData>
    <row r="1" spans="1:15" customFormat="1" x14ac:dyDescent="0.25">
      <c r="A1" s="1" t="s">
        <v>0</v>
      </c>
      <c r="B1" s="2" t="s">
        <v>1</v>
      </c>
      <c r="C1" s="21" t="s">
        <v>63</v>
      </c>
      <c r="D1" s="21"/>
      <c r="E1" s="21"/>
      <c r="F1" s="22" t="s">
        <v>163</v>
      </c>
      <c r="G1" s="22"/>
      <c r="H1" s="2" t="s">
        <v>2</v>
      </c>
      <c r="I1" s="2" t="s">
        <v>3</v>
      </c>
      <c r="J1" s="2" t="s">
        <v>4</v>
      </c>
      <c r="K1" s="2" t="s">
        <v>5</v>
      </c>
      <c r="L1" s="3" t="s">
        <v>6</v>
      </c>
      <c r="M1" s="4"/>
      <c r="N1" s="4"/>
    </row>
    <row r="2" spans="1:15" customFormat="1" x14ac:dyDescent="0.25">
      <c r="A2" s="5">
        <v>44931</v>
      </c>
      <c r="B2" s="6" t="s">
        <v>7</v>
      </c>
      <c r="C2" s="7" t="str">
        <f>IFERROR(INDEX(Sheet1!A:E,MATCH(I2,Sheet1!D:D,0),3),"")</f>
        <v/>
      </c>
      <c r="D2" s="7" t="str">
        <f>IFERROR(INDEX(Sheet1!A:E,MATCH(I2,Sheet1!D:D,0),4),"")</f>
        <v/>
      </c>
      <c r="E2" s="5" t="str">
        <f>IFERROR(INDEX(Sheet1!A:E,MATCH(I2,Sheet1!D:D,0),5),"")</f>
        <v/>
      </c>
      <c r="F2" s="17" t="str">
        <f>IFERROR(INDEX(Sheet2!A:F,MATCH(I2,Sheet2!F:F,0),1),"")</f>
        <v/>
      </c>
      <c r="G2" s="23" t="str">
        <f>IFERROR(INDEX(Sheet2!A:F,MATCH(I2,Sheet2!F:F,0),2),"")</f>
        <v/>
      </c>
      <c r="H2" s="7">
        <v>441.97</v>
      </c>
      <c r="I2" s="8" t="s">
        <v>8</v>
      </c>
      <c r="J2" s="7">
        <v>441.97</v>
      </c>
      <c r="K2" s="7">
        <f>H2-J2</f>
        <v>0</v>
      </c>
      <c r="L2" s="7"/>
      <c r="M2" s="4"/>
      <c r="N2" s="4"/>
      <c r="O2" s="9"/>
    </row>
    <row r="3" spans="1:15" customFormat="1" x14ac:dyDescent="0.25">
      <c r="A3" s="10">
        <v>44972</v>
      </c>
      <c r="B3" s="11" t="s">
        <v>7</v>
      </c>
      <c r="C3" s="18">
        <f>IFERROR(INDEX(Sheet1!A:E,MATCH(I3,Sheet1!D:D,0),3),"")</f>
        <v>2000</v>
      </c>
      <c r="D3" s="18" t="str">
        <f>IFERROR(INDEX(Sheet1!A:E,MATCH(I3,Sheet1!D:D,0),4),"")</f>
        <v>001-23</v>
      </c>
      <c r="E3" s="19">
        <f>IFERROR(INDEX(Sheet1!A:E,MATCH(I3,Sheet1!D:D,0),5),"")</f>
        <v>44941</v>
      </c>
      <c r="F3" s="20" t="str">
        <f>IFERROR(INDEX(Sheet2!A:F,MATCH(I3,Sheet2!F:F,0),1),"")</f>
        <v/>
      </c>
      <c r="G3" s="18" t="str">
        <f>IFERROR(INDEX(Sheet2!A:F,MATCH(I3,Sheet2!F:F,0),2),"")</f>
        <v/>
      </c>
      <c r="H3" s="12">
        <v>2000</v>
      </c>
      <c r="I3" s="13" t="s">
        <v>9</v>
      </c>
      <c r="J3" s="12">
        <v>2000</v>
      </c>
      <c r="K3" s="12">
        <f t="shared" ref="K3:K31" si="0">H3-J3</f>
        <v>0</v>
      </c>
      <c r="L3" s="12"/>
      <c r="M3" s="4"/>
      <c r="N3" s="4"/>
      <c r="O3" s="9"/>
    </row>
    <row r="4" spans="1:15" customFormat="1" x14ac:dyDescent="0.25">
      <c r="A4" s="5">
        <v>44993</v>
      </c>
      <c r="B4" s="6" t="s">
        <v>7</v>
      </c>
      <c r="C4" s="7">
        <f>IFERROR(INDEX(Sheet1!A:E,MATCH(I4,Sheet1!D:D,0),3),"")</f>
        <v>2138</v>
      </c>
      <c r="D4" s="7" t="str">
        <f>IFERROR(INDEX(Sheet1!A:E,MATCH(I4,Sheet1!D:D,0),4),"")</f>
        <v>002-23</v>
      </c>
      <c r="E4" s="5">
        <f>IFERROR(INDEX(Sheet1!A:E,MATCH(I4,Sheet1!D:D,0),5),"")</f>
        <v>44977</v>
      </c>
      <c r="F4" s="17" t="str">
        <f>IFERROR(INDEX(Sheet2!A:F,MATCH(I4,Sheet2!F:F,0),1),"")</f>
        <v/>
      </c>
      <c r="G4" s="23" t="str">
        <f>IFERROR(INDEX(Sheet2!A:F,MATCH(I4,Sheet2!F:F,0),2),"")</f>
        <v/>
      </c>
      <c r="H4" s="7">
        <v>2069</v>
      </c>
      <c r="I4" s="8" t="s">
        <v>10</v>
      </c>
      <c r="J4" s="7">
        <v>2138</v>
      </c>
      <c r="K4" s="24">
        <f t="shared" si="0"/>
        <v>-69</v>
      </c>
      <c r="L4" s="7"/>
      <c r="M4" s="4"/>
      <c r="N4" s="4"/>
      <c r="O4" s="9"/>
    </row>
    <row r="5" spans="1:15" customFormat="1" x14ac:dyDescent="0.25">
      <c r="A5" s="10">
        <v>45400</v>
      </c>
      <c r="B5" s="11" t="s">
        <v>32</v>
      </c>
      <c r="C5" s="18">
        <f>IFERROR(INDEX(Sheet1!A:E,MATCH(I5,Sheet1!D:D,0),3),"")</f>
        <v>2000</v>
      </c>
      <c r="D5" s="18" t="str">
        <f>IFERROR(INDEX(Sheet1!A:E,MATCH(I5,Sheet1!D:D,0),4),"")</f>
        <v>003-23</v>
      </c>
      <c r="E5" s="19">
        <f>IFERROR(INDEX(Sheet1!A:E,MATCH(I5,Sheet1!D:D,0),5),"")</f>
        <v>44977</v>
      </c>
      <c r="F5" s="20">
        <f>IFERROR(INDEX(Sheet2!A:F,MATCH(I5,Sheet2!F:F,0),1),"")</f>
        <v>45400</v>
      </c>
      <c r="G5" s="18">
        <f>IFERROR(INDEX(Sheet2!A:F,MATCH(I5,Sheet2!F:F,0),2),"")</f>
        <v>2000</v>
      </c>
      <c r="H5" s="12">
        <v>2000</v>
      </c>
      <c r="I5" s="13" t="s">
        <v>11</v>
      </c>
      <c r="J5" s="12">
        <v>2000</v>
      </c>
      <c r="K5" s="12">
        <f t="shared" si="0"/>
        <v>0</v>
      </c>
      <c r="L5" s="12" t="s">
        <v>12</v>
      </c>
      <c r="M5" s="4"/>
      <c r="N5" s="4"/>
      <c r="O5" s="9"/>
    </row>
    <row r="6" spans="1:15" customFormat="1" x14ac:dyDescent="0.25">
      <c r="A6" s="5">
        <v>45007</v>
      </c>
      <c r="B6" s="6" t="s">
        <v>7</v>
      </c>
      <c r="C6" s="7">
        <f>IFERROR(INDEX(Sheet1!A:E,MATCH(I6,Sheet1!D:D,0),3),"")</f>
        <v>2476.25</v>
      </c>
      <c r="D6" s="7" t="str">
        <f>IFERROR(INDEX(Sheet1!A:E,MATCH(I6,Sheet1!D:D,0),4),"")</f>
        <v>004-23</v>
      </c>
      <c r="E6" s="5">
        <f>IFERROR(INDEX(Sheet1!A:E,MATCH(I6,Sheet1!D:D,0),5),"")</f>
        <v>45002</v>
      </c>
      <c r="F6" s="17" t="str">
        <f>IFERROR(INDEX(Sheet2!A:F,MATCH(I6,Sheet2!F:F,0),1),"")</f>
        <v/>
      </c>
      <c r="G6" s="23" t="str">
        <f>IFERROR(INDEX(Sheet2!A:F,MATCH(I6,Sheet2!F:F,0),2),"")</f>
        <v/>
      </c>
      <c r="H6" s="7">
        <v>2476.25</v>
      </c>
      <c r="I6" s="8" t="s">
        <v>13</v>
      </c>
      <c r="J6" s="7">
        <v>2476.25</v>
      </c>
      <c r="K6" s="7">
        <f t="shared" si="0"/>
        <v>0</v>
      </c>
      <c r="L6" s="7"/>
      <c r="M6" s="4"/>
      <c r="N6" s="4"/>
      <c r="O6" s="9"/>
    </row>
    <row r="7" spans="1:15" customFormat="1" x14ac:dyDescent="0.25">
      <c r="A7" s="10">
        <v>45036</v>
      </c>
      <c r="B7" s="11" t="s">
        <v>7</v>
      </c>
      <c r="C7" s="18">
        <f>IFERROR(INDEX(Sheet1!A:E,MATCH(I7,Sheet1!D:D,0),3),"")</f>
        <v>2145.9499999999998</v>
      </c>
      <c r="D7" s="18" t="str">
        <f>IFERROR(INDEX(Sheet1!A:E,MATCH(I7,Sheet1!D:D,0),4),"")</f>
        <v>005-23</v>
      </c>
      <c r="E7" s="19">
        <f>IFERROR(INDEX(Sheet1!A:E,MATCH(I7,Sheet1!D:D,0),5),"")</f>
        <v>45021</v>
      </c>
      <c r="F7" s="20" t="str">
        <f>IFERROR(INDEX(Sheet2!A:F,MATCH(I7,Sheet2!F:F,0),1),"")</f>
        <v/>
      </c>
      <c r="G7" s="18" t="str">
        <f>IFERROR(INDEX(Sheet2!A:F,MATCH(I7,Sheet2!F:F,0),2),"")</f>
        <v/>
      </c>
      <c r="H7" s="12">
        <v>2145.9499999999998</v>
      </c>
      <c r="I7" s="13" t="s">
        <v>14</v>
      </c>
      <c r="J7" s="12">
        <v>2145.9499999999998</v>
      </c>
      <c r="K7" s="12">
        <f t="shared" si="0"/>
        <v>0</v>
      </c>
      <c r="L7" s="12"/>
      <c r="M7" s="4"/>
      <c r="N7" s="4"/>
      <c r="O7" s="9"/>
    </row>
    <row r="8" spans="1:15" customFormat="1" x14ac:dyDescent="0.25">
      <c r="A8" s="5">
        <v>45084</v>
      </c>
      <c r="B8" s="6" t="s">
        <v>7</v>
      </c>
      <c r="C8" s="7">
        <f>IFERROR(INDEX(Sheet1!A:E,MATCH(I8,Sheet1!D:D,0),3),"")</f>
        <v>2118</v>
      </c>
      <c r="D8" s="7" t="str">
        <f>IFERROR(INDEX(Sheet1!A:E,MATCH(I8,Sheet1!D:D,0),4),"")</f>
        <v>006-23</v>
      </c>
      <c r="E8" s="5">
        <f>IFERROR(INDEX(Sheet1!A:E,MATCH(I8,Sheet1!D:D,0),5),"")</f>
        <v>45061</v>
      </c>
      <c r="F8" s="17" t="str">
        <f>IFERROR(INDEX(Sheet2!A:F,MATCH(I8,Sheet2!F:F,0),1),"")</f>
        <v/>
      </c>
      <c r="G8" s="23" t="str">
        <f>IFERROR(INDEX(Sheet2!A:F,MATCH(I8,Sheet2!F:F,0),2),"")</f>
        <v/>
      </c>
      <c r="H8" s="7">
        <v>2118</v>
      </c>
      <c r="I8" s="8" t="s">
        <v>15</v>
      </c>
      <c r="J8" s="7">
        <v>2118</v>
      </c>
      <c r="K8" s="7">
        <f t="shared" si="0"/>
        <v>0</v>
      </c>
      <c r="L8" s="7"/>
      <c r="M8" s="4"/>
      <c r="N8" s="4"/>
      <c r="O8" s="9"/>
    </row>
    <row r="9" spans="1:15" customFormat="1" x14ac:dyDescent="0.25">
      <c r="A9" s="10">
        <v>45114</v>
      </c>
      <c r="B9" s="11" t="s">
        <v>7</v>
      </c>
      <c r="C9" s="18">
        <f>IFERROR(INDEX(Sheet1!A:E,MATCH(I9,Sheet1!D:D,0),3),"")</f>
        <v>2228</v>
      </c>
      <c r="D9" s="18" t="str">
        <f>IFERROR(INDEX(Sheet1!A:E,MATCH(I9,Sheet1!D:D,0),4),"")</f>
        <v>007-23</v>
      </c>
      <c r="E9" s="19">
        <f>IFERROR(INDEX(Sheet1!A:E,MATCH(I9,Sheet1!D:D,0),5),"")</f>
        <v>45092</v>
      </c>
      <c r="F9" s="20" t="str">
        <f>IFERROR(INDEX(Sheet2!A:F,MATCH(I9,Sheet2!F:F,0),1),"")</f>
        <v/>
      </c>
      <c r="G9" s="18" t="str">
        <f>IFERROR(INDEX(Sheet2!A:F,MATCH(I9,Sheet2!F:F,0),2),"")</f>
        <v/>
      </c>
      <c r="H9" s="12">
        <v>2228</v>
      </c>
      <c r="I9" s="13" t="s">
        <v>16</v>
      </c>
      <c r="J9" s="12">
        <v>2228</v>
      </c>
      <c r="K9" s="12">
        <f t="shared" si="0"/>
        <v>0</v>
      </c>
      <c r="L9" s="12"/>
      <c r="M9" s="4"/>
      <c r="N9" s="4"/>
      <c r="O9" s="9"/>
    </row>
    <row r="10" spans="1:15" customFormat="1" x14ac:dyDescent="0.25">
      <c r="A10" s="5">
        <v>45154</v>
      </c>
      <c r="B10" s="6" t="s">
        <v>7</v>
      </c>
      <c r="C10" s="7">
        <f>IFERROR(INDEX(Sheet1!A:E,MATCH(I10,Sheet1!D:D,0),3),"")</f>
        <v>2069</v>
      </c>
      <c r="D10" s="7" t="str">
        <f>IFERROR(INDEX(Sheet1!A:E,MATCH(I10,Sheet1!D:D,0),4),"")</f>
        <v>008-23</v>
      </c>
      <c r="E10" s="5">
        <f>IFERROR(INDEX(Sheet1!A:E,MATCH(I10,Sheet1!D:D,0),5),"")</f>
        <v>45122</v>
      </c>
      <c r="F10" s="17" t="str">
        <f>IFERROR(INDEX(Sheet2!A:F,MATCH(I10,Sheet2!F:F,0),1),"")</f>
        <v/>
      </c>
      <c r="G10" s="23" t="str">
        <f>IFERROR(INDEX(Sheet2!A:F,MATCH(I10,Sheet2!F:F,0),2),"")</f>
        <v/>
      </c>
      <c r="H10" s="7">
        <v>2069</v>
      </c>
      <c r="I10" s="8" t="s">
        <v>17</v>
      </c>
      <c r="J10" s="7">
        <v>2069</v>
      </c>
      <c r="K10" s="7">
        <f t="shared" si="0"/>
        <v>0</v>
      </c>
      <c r="L10" s="7"/>
      <c r="M10" s="4"/>
      <c r="N10" s="4"/>
      <c r="O10" s="9"/>
    </row>
    <row r="11" spans="1:15" customFormat="1" x14ac:dyDescent="0.25">
      <c r="A11" s="10">
        <v>45182</v>
      </c>
      <c r="B11" s="11" t="s">
        <v>7</v>
      </c>
      <c r="C11" s="18">
        <f>IFERROR(INDEX(Sheet1!A:E,MATCH(I11,Sheet1!D:D,0),3),"")</f>
        <v>2069</v>
      </c>
      <c r="D11" s="18" t="str">
        <f>IFERROR(INDEX(Sheet1!A:E,MATCH(I11,Sheet1!D:D,0),4),"")</f>
        <v>009-23</v>
      </c>
      <c r="E11" s="19">
        <f>IFERROR(INDEX(Sheet1!A:E,MATCH(I11,Sheet1!D:D,0),5),"")</f>
        <v>45153</v>
      </c>
      <c r="F11" s="20" t="str">
        <f>IFERROR(INDEX(Sheet2!A:F,MATCH(I11,Sheet2!F:F,0),1),"")</f>
        <v/>
      </c>
      <c r="G11" s="18" t="str">
        <f>IFERROR(INDEX(Sheet2!A:F,MATCH(I11,Sheet2!F:F,0),2),"")</f>
        <v/>
      </c>
      <c r="H11" s="12">
        <v>2069</v>
      </c>
      <c r="I11" s="13" t="s">
        <v>18</v>
      </c>
      <c r="J11" s="12">
        <v>2069</v>
      </c>
      <c r="K11" s="12">
        <f t="shared" si="0"/>
        <v>0</v>
      </c>
      <c r="L11" s="12"/>
      <c r="M11" s="4"/>
      <c r="N11" s="4"/>
      <c r="O11" s="9"/>
    </row>
    <row r="12" spans="1:15" customFormat="1" x14ac:dyDescent="0.25">
      <c r="A12" s="5">
        <v>45230</v>
      </c>
      <c r="B12" s="6" t="s">
        <v>7</v>
      </c>
      <c r="C12" s="7">
        <f>IFERROR(INDEX(Sheet1!A:E,MATCH(I12,Sheet1!D:D,0),3),"")</f>
        <v>2069</v>
      </c>
      <c r="D12" s="7" t="str">
        <f>IFERROR(INDEX(Sheet1!A:E,MATCH(I12,Sheet1!D:D,0),4),"")</f>
        <v>010-23</v>
      </c>
      <c r="E12" s="5">
        <f>IFERROR(INDEX(Sheet1!A:E,MATCH(I12,Sheet1!D:D,0),5),"")</f>
        <v>45184</v>
      </c>
      <c r="F12" s="17" t="str">
        <f>IFERROR(INDEX(Sheet2!A:F,MATCH(I12,Sheet2!F:F,0),1),"")</f>
        <v/>
      </c>
      <c r="G12" s="23" t="str">
        <f>IFERROR(INDEX(Sheet2!A:F,MATCH(I12,Sheet2!F:F,0),2),"")</f>
        <v/>
      </c>
      <c r="H12" s="7">
        <v>2069</v>
      </c>
      <c r="I12" s="8" t="s">
        <v>19</v>
      </c>
      <c r="J12" s="7">
        <v>2069</v>
      </c>
      <c r="K12" s="7">
        <f t="shared" si="0"/>
        <v>0</v>
      </c>
      <c r="L12" s="7"/>
      <c r="M12" s="4"/>
      <c r="N12" s="4"/>
      <c r="O12" s="9"/>
    </row>
    <row r="13" spans="1:15" customFormat="1" x14ac:dyDescent="0.25">
      <c r="A13" s="10">
        <v>45266</v>
      </c>
      <c r="B13" s="11" t="s">
        <v>7</v>
      </c>
      <c r="C13" s="18">
        <f>IFERROR(INDEX(Sheet1!A:E,MATCH(I13,Sheet1!D:D,0),3),"")</f>
        <v>2069</v>
      </c>
      <c r="D13" s="18" t="str">
        <f>IFERROR(INDEX(Sheet1!A:E,MATCH(I13,Sheet1!D:D,0),4),"")</f>
        <v>011-23</v>
      </c>
      <c r="E13" s="19">
        <f>IFERROR(INDEX(Sheet1!A:E,MATCH(I13,Sheet1!D:D,0),5),"")</f>
        <v>45214</v>
      </c>
      <c r="F13" s="20" t="str">
        <f>IFERROR(INDEX(Sheet2!A:F,MATCH(I13,Sheet2!F:F,0),1),"")</f>
        <v/>
      </c>
      <c r="G13" s="18" t="str">
        <f>IFERROR(INDEX(Sheet2!A:F,MATCH(I13,Sheet2!F:F,0),2),"")</f>
        <v/>
      </c>
      <c r="H13" s="12">
        <v>2069</v>
      </c>
      <c r="I13" s="13" t="s">
        <v>20</v>
      </c>
      <c r="J13" s="12">
        <v>2069</v>
      </c>
      <c r="K13" s="12">
        <f t="shared" si="0"/>
        <v>0</v>
      </c>
      <c r="L13" s="12"/>
      <c r="M13" s="4"/>
      <c r="N13" s="4"/>
      <c r="O13" s="9"/>
    </row>
    <row r="14" spans="1:15" customFormat="1" x14ac:dyDescent="0.25">
      <c r="A14" s="5">
        <v>45301</v>
      </c>
      <c r="B14" s="6" t="s">
        <v>7</v>
      </c>
      <c r="C14" s="7">
        <f>IFERROR(INDEX(Sheet1!A:E,MATCH(I14,Sheet1!D:D,0),3),"")</f>
        <v>2069</v>
      </c>
      <c r="D14" s="7" t="str">
        <f>IFERROR(INDEX(Sheet1!A:E,MATCH(I14,Sheet1!D:D,0),4),"")</f>
        <v>012-23</v>
      </c>
      <c r="E14" s="5">
        <f>IFERROR(INDEX(Sheet1!A:E,MATCH(I14,Sheet1!D:D,0),5),"")</f>
        <v>45245</v>
      </c>
      <c r="F14" s="17" t="str">
        <f>IFERROR(INDEX(Sheet2!A:F,MATCH(I14,Sheet2!F:F,0),1),"")</f>
        <v/>
      </c>
      <c r="G14" s="23" t="str">
        <f>IFERROR(INDEX(Sheet2!A:F,MATCH(I14,Sheet2!F:F,0),2),"")</f>
        <v/>
      </c>
      <c r="H14" s="7">
        <v>2069</v>
      </c>
      <c r="I14" s="8" t="s">
        <v>23</v>
      </c>
      <c r="J14" s="7">
        <v>2069</v>
      </c>
      <c r="K14" s="7">
        <f t="shared" si="0"/>
        <v>0</v>
      </c>
      <c r="L14" s="7"/>
      <c r="M14" s="4"/>
      <c r="N14" s="4"/>
      <c r="O14" s="9"/>
    </row>
    <row r="15" spans="1:15" customFormat="1" x14ac:dyDescent="0.25">
      <c r="A15" s="10">
        <v>45358</v>
      </c>
      <c r="B15" s="11" t="s">
        <v>21</v>
      </c>
      <c r="C15" s="18">
        <f>IFERROR(INDEX(Sheet1!A:E,MATCH(I15,Sheet1!D:D,0),3),"")</f>
        <v>2147.75</v>
      </c>
      <c r="D15" s="18" t="str">
        <f>IFERROR(INDEX(Sheet1!A:E,MATCH(I15,Sheet1!D:D,0),4),"")</f>
        <v>013-23</v>
      </c>
      <c r="E15" s="19">
        <f>IFERROR(INDEX(Sheet1!A:E,MATCH(I15,Sheet1!D:D,0),5),"")</f>
        <v>45291</v>
      </c>
      <c r="F15" s="20">
        <f>IFERROR(INDEX(Sheet2!A:F,MATCH(I15,Sheet2!F:F,0),1),"")</f>
        <v>45358</v>
      </c>
      <c r="G15" s="18">
        <f>IFERROR(INDEX(Sheet2!A:F,MATCH(I15,Sheet2!F:F,0),2),"")</f>
        <v>2147.75</v>
      </c>
      <c r="H15" s="12">
        <v>2147.75</v>
      </c>
      <c r="I15" s="13" t="s">
        <v>24</v>
      </c>
      <c r="J15" s="12">
        <v>2147.75</v>
      </c>
      <c r="K15" s="12">
        <f t="shared" si="0"/>
        <v>0</v>
      </c>
      <c r="L15" s="12"/>
      <c r="M15" s="4"/>
      <c r="N15" s="4"/>
      <c r="O15" s="9"/>
    </row>
    <row r="16" spans="1:15" customFormat="1" x14ac:dyDescent="0.25">
      <c r="A16" s="5">
        <v>45385</v>
      </c>
      <c r="B16" s="6" t="s">
        <v>22</v>
      </c>
      <c r="C16" s="7">
        <f>IFERROR(INDEX(Sheet1!A:E,MATCH(I16,Sheet1!D:D,0),3),"")</f>
        <v>2075</v>
      </c>
      <c r="D16" s="7" t="str">
        <f>IFERROR(INDEX(Sheet1!A:E,MATCH(I16,Sheet1!D:D,0),4),"")</f>
        <v>001-24</v>
      </c>
      <c r="E16" s="5">
        <f>IFERROR(INDEX(Sheet1!A:E,MATCH(I16,Sheet1!D:D,0),5),"")</f>
        <v>45306</v>
      </c>
      <c r="F16" s="17">
        <f>IFERROR(INDEX(Sheet2!A:F,MATCH(I16,Sheet2!F:F,0),1),"")</f>
        <v>45385</v>
      </c>
      <c r="G16" s="23">
        <f>IFERROR(INDEX(Sheet2!A:F,MATCH(I16,Sheet2!F:F,0),2),"")</f>
        <v>2075</v>
      </c>
      <c r="H16" s="7">
        <v>2075</v>
      </c>
      <c r="I16" s="8" t="s">
        <v>25</v>
      </c>
      <c r="J16" s="7">
        <v>2075</v>
      </c>
      <c r="K16" s="7">
        <f t="shared" si="0"/>
        <v>0</v>
      </c>
      <c r="L16" s="7"/>
      <c r="M16" s="4"/>
      <c r="N16" s="4"/>
      <c r="O16" s="9"/>
    </row>
    <row r="17" spans="1:15" customFormat="1" x14ac:dyDescent="0.25">
      <c r="A17" s="10">
        <v>45400</v>
      </c>
      <c r="B17" s="11" t="s">
        <v>32</v>
      </c>
      <c r="C17" s="18">
        <f>IFERROR(INDEX(Sheet1!A:E,MATCH(I17,Sheet1!D:D,0),3),"")</f>
        <v>2075</v>
      </c>
      <c r="D17" s="18" t="str">
        <f>IFERROR(INDEX(Sheet1!A:E,MATCH(I17,Sheet1!D:D,0),4),"")</f>
        <v>002-24</v>
      </c>
      <c r="E17" s="19">
        <f>IFERROR(INDEX(Sheet1!A:E,MATCH(I17,Sheet1!D:D,0),5),"")</f>
        <v>45337</v>
      </c>
      <c r="F17" s="20">
        <f>IFERROR(INDEX(Sheet2!A:F,MATCH(I17,Sheet2!F:F,0),1),"")</f>
        <v>45400</v>
      </c>
      <c r="G17" s="18">
        <f>IFERROR(INDEX(Sheet2!A:F,MATCH(I17,Sheet2!F:F,0),2),"")</f>
        <v>4075</v>
      </c>
      <c r="H17" s="12">
        <v>2075</v>
      </c>
      <c r="I17" s="13" t="s">
        <v>26</v>
      </c>
      <c r="J17" s="12">
        <v>2075</v>
      </c>
      <c r="K17" s="12">
        <f t="shared" si="0"/>
        <v>0</v>
      </c>
      <c r="L17" s="12" t="s">
        <v>29</v>
      </c>
      <c r="M17" s="4"/>
      <c r="N17" s="4"/>
      <c r="O17" s="9"/>
    </row>
    <row r="18" spans="1:15" customFormat="1" x14ac:dyDescent="0.25">
      <c r="A18" s="5">
        <v>45446</v>
      </c>
      <c r="B18" s="6" t="s">
        <v>33</v>
      </c>
      <c r="C18" s="7">
        <f>IFERROR(INDEX(Sheet1!A:E,MATCH(I18,Sheet1!D:D,0),3),"")</f>
        <v>2098.1999999999998</v>
      </c>
      <c r="D18" s="7" t="str">
        <f>IFERROR(INDEX(Sheet1!A:E,MATCH(I18,Sheet1!D:D,0),4),"")</f>
        <v>003-24</v>
      </c>
      <c r="E18" s="5">
        <f>IFERROR(INDEX(Sheet1!A:E,MATCH(I18,Sheet1!D:D,0),5),"")</f>
        <v>45366</v>
      </c>
      <c r="F18" s="17">
        <f>IFERROR(INDEX(Sheet2!A:F,MATCH(I18,Sheet2!F:F,0),1),"")</f>
        <v>45446</v>
      </c>
      <c r="G18" s="23">
        <f>IFERROR(INDEX(Sheet2!A:F,MATCH(I18,Sheet2!F:F,0),2),"")</f>
        <v>2098.1999999999998</v>
      </c>
      <c r="H18" s="7">
        <v>2098.1999999999998</v>
      </c>
      <c r="I18" s="8" t="s">
        <v>27</v>
      </c>
      <c r="J18" s="7">
        <v>2098.1999999999998</v>
      </c>
      <c r="K18" s="7">
        <f t="shared" si="0"/>
        <v>0</v>
      </c>
      <c r="L18" s="7" t="s">
        <v>30</v>
      </c>
      <c r="M18" s="4"/>
      <c r="N18" s="4"/>
      <c r="O18" s="9"/>
    </row>
    <row r="19" spans="1:15" customFormat="1" x14ac:dyDescent="0.25">
      <c r="A19" s="10">
        <v>45485</v>
      </c>
      <c r="B19" s="11" t="s">
        <v>41</v>
      </c>
      <c r="C19" s="18">
        <f>IFERROR(INDEX(Sheet1!A:E,MATCH(I19,Sheet1!D:D,0),3),"")</f>
        <v>2075</v>
      </c>
      <c r="D19" s="18" t="str">
        <f>IFERROR(INDEX(Sheet1!A:E,MATCH(I19,Sheet1!D:D,0),4),"")</f>
        <v>004-24</v>
      </c>
      <c r="E19" s="19">
        <f>IFERROR(INDEX(Sheet1!A:E,MATCH(I19,Sheet1!D:D,0),5),"")</f>
        <v>45397</v>
      </c>
      <c r="F19" s="20">
        <f>IFERROR(INDEX(Sheet2!A:F,MATCH(I19,Sheet2!F:F,0),1),"")</f>
        <v>45485</v>
      </c>
      <c r="G19" s="18">
        <f>IFERROR(INDEX(Sheet2!A:F,MATCH(I19,Sheet2!F:F,0),2),"")</f>
        <v>2075</v>
      </c>
      <c r="H19" s="12">
        <v>2075</v>
      </c>
      <c r="I19" s="13" t="s">
        <v>28</v>
      </c>
      <c r="J19" s="12">
        <v>2075</v>
      </c>
      <c r="K19" s="12">
        <f t="shared" si="0"/>
        <v>0</v>
      </c>
      <c r="L19" s="12" t="s">
        <v>31</v>
      </c>
      <c r="M19" s="4"/>
      <c r="N19" s="4"/>
      <c r="O19" s="9"/>
    </row>
    <row r="20" spans="1:15" customFormat="1" x14ac:dyDescent="0.25">
      <c r="A20" s="5">
        <v>45485</v>
      </c>
      <c r="B20" s="6" t="s">
        <v>41</v>
      </c>
      <c r="C20" s="7">
        <f>IFERROR(INDEX(Sheet1!A:E,MATCH(I20,Sheet1!D:D,0),3),"")</f>
        <v>2075</v>
      </c>
      <c r="D20" s="7" t="str">
        <f>IFERROR(INDEX(Sheet1!A:E,MATCH(I20,Sheet1!D:D,0),4),"")</f>
        <v>005-24</v>
      </c>
      <c r="E20" s="5">
        <f>IFERROR(INDEX(Sheet1!A:E,MATCH(I20,Sheet1!D:D,0),5),"")</f>
        <v>45427</v>
      </c>
      <c r="F20" s="17">
        <f>IFERROR(INDEX(Sheet2!A:F,MATCH(I20,Sheet2!F:F,0),1),"")</f>
        <v>45485</v>
      </c>
      <c r="G20" s="23">
        <f>IFERROR(INDEX(Sheet2!A:F,MATCH(I20,Sheet2!F:F,0),2),"")</f>
        <v>2075</v>
      </c>
      <c r="H20" s="7">
        <v>2075</v>
      </c>
      <c r="I20" s="8" t="s">
        <v>34</v>
      </c>
      <c r="J20" s="7">
        <v>2075</v>
      </c>
      <c r="K20" s="7">
        <f t="shared" si="0"/>
        <v>0</v>
      </c>
      <c r="L20" s="7" t="s">
        <v>36</v>
      </c>
      <c r="M20" s="4"/>
      <c r="N20" s="4"/>
      <c r="O20" s="9"/>
    </row>
    <row r="21" spans="1:15" customFormat="1" x14ac:dyDescent="0.25">
      <c r="A21" s="10">
        <v>45547</v>
      </c>
      <c r="B21" s="11" t="s">
        <v>44</v>
      </c>
      <c r="C21" s="18">
        <f>IFERROR(INDEX(Sheet1!A:E,MATCH(I21,Sheet1!D:D,0),3),"")</f>
        <v>2075</v>
      </c>
      <c r="D21" s="18" t="str">
        <f>IFERROR(INDEX(Sheet1!A:E,MATCH(I21,Sheet1!D:D,0),4),"")</f>
        <v>006-24</v>
      </c>
      <c r="E21" s="19">
        <f>IFERROR(INDEX(Sheet1!A:E,MATCH(I21,Sheet1!D:D,0),5),"")</f>
        <v>45458</v>
      </c>
      <c r="F21" s="20">
        <f>IFERROR(INDEX(Sheet2!A:F,MATCH(I21,Sheet2!F:F,0),1),"")</f>
        <v>45547</v>
      </c>
      <c r="G21" s="18">
        <f>IFERROR(INDEX(Sheet2!A:F,MATCH(I21,Sheet2!F:F,0),2),"")</f>
        <v>2075</v>
      </c>
      <c r="H21" s="12">
        <v>2075</v>
      </c>
      <c r="I21" s="13" t="s">
        <v>35</v>
      </c>
      <c r="J21" s="12">
        <v>2075</v>
      </c>
      <c r="K21" s="12">
        <f t="shared" si="0"/>
        <v>0</v>
      </c>
      <c r="L21" s="12" t="s">
        <v>37</v>
      </c>
      <c r="M21" s="4"/>
      <c r="N21" s="4"/>
      <c r="O21" s="9"/>
    </row>
    <row r="22" spans="1:15" customFormat="1" x14ac:dyDescent="0.25">
      <c r="A22" s="5">
        <v>45548</v>
      </c>
      <c r="B22" s="6" t="s">
        <v>45</v>
      </c>
      <c r="C22" s="7">
        <f>IFERROR(INDEX(Sheet1!A:E,MATCH(I22,Sheet1!D:D,0),3),"")</f>
        <v>2075</v>
      </c>
      <c r="D22" s="7" t="str">
        <f>IFERROR(INDEX(Sheet1!A:E,MATCH(I22,Sheet1!D:D,0),4),"")</f>
        <v>008-24</v>
      </c>
      <c r="E22" s="5">
        <f>IFERROR(INDEX(Sheet1!A:E,MATCH(I22,Sheet1!D:D,0),5),"")</f>
        <v>45488</v>
      </c>
      <c r="F22" s="17">
        <f>IFERROR(INDEX(Sheet2!A:F,MATCH(I22,Sheet2!F:F,0),1),"")</f>
        <v>45548</v>
      </c>
      <c r="G22" s="23">
        <f>IFERROR(INDEX(Sheet2!A:F,MATCH(I22,Sheet2!F:F,0),2),"")</f>
        <v>2075</v>
      </c>
      <c r="H22" s="7">
        <v>2075</v>
      </c>
      <c r="I22" s="8" t="s">
        <v>38</v>
      </c>
      <c r="J22" s="7">
        <v>2075</v>
      </c>
      <c r="K22" s="7">
        <f t="shared" si="0"/>
        <v>0</v>
      </c>
      <c r="L22" s="7" t="s">
        <v>39</v>
      </c>
      <c r="M22" s="4"/>
      <c r="N22" s="4"/>
      <c r="O22" s="9"/>
    </row>
    <row r="23" spans="1:15" customFormat="1" x14ac:dyDescent="0.25">
      <c r="A23" s="10">
        <v>45623</v>
      </c>
      <c r="B23" s="11" t="s">
        <v>51</v>
      </c>
      <c r="C23" s="18">
        <f>IFERROR(INDEX(Sheet1!A:E,MATCH(I23,Sheet1!D:D,0),3),"")</f>
        <v>2075</v>
      </c>
      <c r="D23" s="18" t="str">
        <f>IFERROR(INDEX(Sheet1!A:E,MATCH(I23,Sheet1!D:D,0),4),"")</f>
        <v>009-24</v>
      </c>
      <c r="E23" s="19">
        <f>IFERROR(INDEX(Sheet1!A:E,MATCH(I23,Sheet1!D:D,0),5),"")</f>
        <v>45519</v>
      </c>
      <c r="F23" s="20">
        <f>IFERROR(INDEX(Sheet2!A:F,MATCH(I23,Sheet2!F:F,0),1),"")</f>
        <v>45623</v>
      </c>
      <c r="G23" s="18">
        <f>IFERROR(INDEX(Sheet2!A:F,MATCH(I23,Sheet2!F:F,0),2),"")</f>
        <v>2075</v>
      </c>
      <c r="H23" s="12">
        <v>2075</v>
      </c>
      <c r="I23" s="13" t="s">
        <v>42</v>
      </c>
      <c r="J23" s="12">
        <v>2075</v>
      </c>
      <c r="K23" s="12">
        <f t="shared" si="0"/>
        <v>0</v>
      </c>
      <c r="L23" s="12" t="s">
        <v>40</v>
      </c>
      <c r="M23" s="4"/>
      <c r="N23" s="4"/>
      <c r="O23" s="9"/>
    </row>
    <row r="24" spans="1:15" customFormat="1" x14ac:dyDescent="0.25">
      <c r="A24" s="5">
        <v>45623</v>
      </c>
      <c r="B24" s="6" t="s">
        <v>51</v>
      </c>
      <c r="C24" s="7">
        <f>IFERROR(INDEX(Sheet1!A:E,MATCH(I24,Sheet1!D:D,0),3),"")</f>
        <v>2075</v>
      </c>
      <c r="D24" s="7" t="str">
        <f>IFERROR(INDEX(Sheet1!A:E,MATCH(I24,Sheet1!D:D,0),4),"")</f>
        <v>011-24</v>
      </c>
      <c r="E24" s="5">
        <f>IFERROR(INDEX(Sheet1!A:E,MATCH(I24,Sheet1!D:D,0),5),"")</f>
        <v>45550</v>
      </c>
      <c r="F24" s="17">
        <f>IFERROR(INDEX(Sheet2!A:F,MATCH(I24,Sheet2!F:F,0),1),"")</f>
        <v>45623</v>
      </c>
      <c r="G24" s="23">
        <f>IFERROR(INDEX(Sheet2!A:F,MATCH(I24,Sheet2!F:F,0),2),"")</f>
        <v>2000</v>
      </c>
      <c r="H24" s="7">
        <v>2000</v>
      </c>
      <c r="I24" s="8" t="s">
        <v>43</v>
      </c>
      <c r="J24" s="7">
        <v>2075</v>
      </c>
      <c r="K24" s="24">
        <f t="shared" si="0"/>
        <v>-75</v>
      </c>
      <c r="L24" s="7" t="s">
        <v>48</v>
      </c>
      <c r="M24" s="4"/>
      <c r="N24" s="4"/>
      <c r="O24" s="9"/>
    </row>
    <row r="25" spans="1:15" customFormat="1" x14ac:dyDescent="0.25">
      <c r="A25" s="10">
        <v>45638</v>
      </c>
      <c r="B25" s="11" t="s">
        <v>52</v>
      </c>
      <c r="C25" s="18">
        <f>IFERROR(INDEX(Sheet1!A:E,MATCH(I25,Sheet1!D:D,0),3),"")</f>
        <v>2000</v>
      </c>
      <c r="D25" s="18" t="str">
        <f>IFERROR(INDEX(Sheet1!A:E,MATCH(I25,Sheet1!D:D,0),4),"")</f>
        <v>012-24</v>
      </c>
      <c r="E25" s="19">
        <f>IFERROR(INDEX(Sheet1!A:E,MATCH(I25,Sheet1!D:D,0),5),"")</f>
        <v>45580</v>
      </c>
      <c r="F25" s="20">
        <f>IFERROR(INDEX(Sheet2!A:F,MATCH(I25,Sheet2!F:F,0),1),"")</f>
        <v>45638</v>
      </c>
      <c r="G25" s="18">
        <f>IFERROR(INDEX(Sheet2!A:F,MATCH(I25,Sheet2!F:F,0),2),"")</f>
        <v>2000</v>
      </c>
      <c r="H25" s="12">
        <v>2000</v>
      </c>
      <c r="I25" s="13" t="s">
        <v>46</v>
      </c>
      <c r="J25" s="12">
        <v>2000</v>
      </c>
      <c r="K25" s="12">
        <f t="shared" si="0"/>
        <v>0</v>
      </c>
      <c r="L25" s="12" t="s">
        <v>49</v>
      </c>
      <c r="M25" s="4"/>
      <c r="N25" s="4"/>
      <c r="O25" s="9"/>
    </row>
    <row r="26" spans="1:15" customFormat="1" x14ac:dyDescent="0.25">
      <c r="A26" s="5">
        <v>45660</v>
      </c>
      <c r="B26" t="s">
        <v>158</v>
      </c>
      <c r="C26" s="7">
        <f>IFERROR(INDEX(Sheet1!A:E,MATCH(I26,Sheet1!D:D,0),3),"")</f>
        <v>2000</v>
      </c>
      <c r="D26" s="7" t="str">
        <f>IFERROR(INDEX(Sheet1!A:E,MATCH(I26,Sheet1!D:D,0),4),"")</f>
        <v>014-24</v>
      </c>
      <c r="E26" s="5">
        <f>IFERROR(INDEX(Sheet1!A:E,MATCH(I26,Sheet1!D:D,0),5),"")</f>
        <v>45611</v>
      </c>
      <c r="F26" s="17">
        <f>IFERROR(INDEX(Sheet2!A:F,MATCH(I26,Sheet2!F:F,0),1),"")</f>
        <v>45660</v>
      </c>
      <c r="G26" s="23">
        <f>IFERROR(INDEX(Sheet2!A:F,MATCH(I26,Sheet2!F:F,0),2),"")</f>
        <v>2000</v>
      </c>
      <c r="H26" s="7">
        <v>2000</v>
      </c>
      <c r="I26" s="8" t="s">
        <v>47</v>
      </c>
      <c r="J26" s="7">
        <v>2000</v>
      </c>
      <c r="K26" s="7">
        <f t="shared" si="0"/>
        <v>0</v>
      </c>
      <c r="L26" s="7" t="s">
        <v>50</v>
      </c>
      <c r="M26" s="4"/>
      <c r="N26" s="4"/>
      <c r="O26" s="9"/>
    </row>
    <row r="27" spans="1:15" customFormat="1" x14ac:dyDescent="0.25">
      <c r="A27" s="34"/>
      <c r="B27" s="35" t="s">
        <v>53</v>
      </c>
      <c r="C27" s="36">
        <f>IFERROR(INDEX(Sheet1!A:E,MATCH(I27,Sheet1!D:D,0),3),"")</f>
        <v>2000</v>
      </c>
      <c r="D27" s="36" t="str">
        <f>IFERROR(INDEX(Sheet1!A:E,MATCH(I27,Sheet1!D:D,0),4),"")</f>
        <v>015-24</v>
      </c>
      <c r="E27" s="37">
        <f>IFERROR(INDEX(Sheet1!A:E,MATCH(I27,Sheet1!D:D,0),5),"")</f>
        <v>45641</v>
      </c>
      <c r="F27" s="38" t="str">
        <f>IFERROR(INDEX(Sheet2!A:F,MATCH(I27,Sheet2!F:F,0),1),"")</f>
        <v/>
      </c>
      <c r="G27" s="36" t="str">
        <f>IFERROR(INDEX(Sheet2!A:F,MATCH(I27,Sheet2!F:F,0),2),"")</f>
        <v/>
      </c>
      <c r="H27" s="39"/>
      <c r="I27" s="40" t="s">
        <v>54</v>
      </c>
      <c r="J27" s="39">
        <v>2000</v>
      </c>
      <c r="K27" s="39">
        <f t="shared" si="0"/>
        <v>-2000</v>
      </c>
      <c r="L27" s="39" t="s">
        <v>55</v>
      </c>
      <c r="M27" s="4"/>
      <c r="N27" s="4"/>
      <c r="O27" s="9"/>
    </row>
    <row r="28" spans="1:15" customFormat="1" x14ac:dyDescent="0.25">
      <c r="A28" s="5">
        <v>45660</v>
      </c>
      <c r="B28" t="s">
        <v>158</v>
      </c>
      <c r="C28" s="7">
        <f>IFERROR(INDEX(Sheet1!A:E,MATCH(I28,Sheet1!D:D,0),3),"")</f>
        <v>2243.75</v>
      </c>
      <c r="D28" s="7" t="str">
        <f>IFERROR(INDEX(Sheet1!A:E,MATCH(I28,Sheet1!D:D,0),4),"")</f>
        <v>016-24</v>
      </c>
      <c r="E28" s="5">
        <f>IFERROR(INDEX(Sheet1!A:E,MATCH(I28,Sheet1!D:D,0),5),"")</f>
        <v>45645</v>
      </c>
      <c r="F28" s="17">
        <f>IFERROR(INDEX(Sheet2!A:F,MATCH(I28,Sheet2!F:F,0),1),"")</f>
        <v>45660</v>
      </c>
      <c r="G28" s="23">
        <f>IFERROR(INDEX(Sheet2!A:F,MATCH(I28,Sheet2!F:F,0),2),"")</f>
        <v>2243.75</v>
      </c>
      <c r="H28" s="7">
        <v>2243.75</v>
      </c>
      <c r="I28" s="8" t="s">
        <v>56</v>
      </c>
      <c r="J28" s="7">
        <v>2243.75</v>
      </c>
      <c r="K28" s="7">
        <f t="shared" si="0"/>
        <v>0</v>
      </c>
      <c r="L28" s="7" t="s">
        <v>57</v>
      </c>
      <c r="M28" s="4"/>
      <c r="N28" s="4"/>
      <c r="O28" s="9"/>
    </row>
    <row r="29" spans="1:15" customFormat="1" x14ac:dyDescent="0.25">
      <c r="A29" s="10">
        <v>45672</v>
      </c>
      <c r="B29" s="11" t="s">
        <v>159</v>
      </c>
      <c r="C29" s="18">
        <f>IFERROR(INDEX(Sheet1!A:E,MATCH(I29,Sheet1!D:D,0),3),"")</f>
        <v>2000</v>
      </c>
      <c r="D29" s="18" t="str">
        <f>IFERROR(INDEX(Sheet1!A:E,MATCH(I29,Sheet1!D:D,0),4),"")</f>
        <v>001-25a</v>
      </c>
      <c r="E29" s="19">
        <f>IFERROR(INDEX(Sheet1!A:E,MATCH(I29,Sheet1!D:D,0),5),"")</f>
        <v>45672</v>
      </c>
      <c r="F29" s="20">
        <f>IFERROR(INDEX(Sheet2!A:F,MATCH(I29,Sheet2!F:F,0),1),"")</f>
        <v>45701</v>
      </c>
      <c r="G29" s="18">
        <f>IFERROR(INDEX(Sheet2!A:F,MATCH(I29,Sheet2!F:F,0),2),"")</f>
        <v>2000</v>
      </c>
      <c r="H29" s="12">
        <v>2000</v>
      </c>
      <c r="I29" s="13" t="s">
        <v>160</v>
      </c>
      <c r="J29" s="12">
        <v>2000</v>
      </c>
      <c r="K29" s="12">
        <f t="shared" si="0"/>
        <v>0</v>
      </c>
      <c r="L29" s="12" t="s">
        <v>58</v>
      </c>
      <c r="M29" s="4"/>
      <c r="N29" s="4"/>
      <c r="O29" s="9"/>
    </row>
    <row r="30" spans="1:15" customFormat="1" x14ac:dyDescent="0.25">
      <c r="A30" s="5">
        <v>45672</v>
      </c>
      <c r="B30" s="6" t="s">
        <v>159</v>
      </c>
      <c r="C30" s="7">
        <f>IFERROR(INDEX(Sheet1!A:E,MATCH(I30,Sheet1!D:D,0),3),"")</f>
        <v>2000</v>
      </c>
      <c r="D30" s="7" t="str">
        <f>IFERROR(INDEX(Sheet1!A:E,MATCH(I30,Sheet1!D:D,0),4),"")</f>
        <v>001-25b</v>
      </c>
      <c r="E30" s="5">
        <f>IFERROR(INDEX(Sheet1!A:E,MATCH(I30,Sheet1!D:D,0),5),"")</f>
        <v>45672</v>
      </c>
      <c r="F30" s="17">
        <f>IFERROR(INDEX(Sheet2!A:F,MATCH(I30,Sheet2!F:F,0),1),"")</f>
        <v>45701</v>
      </c>
      <c r="G30" s="23">
        <f>IFERROR(INDEX(Sheet2!A:F,MATCH(I30,Sheet2!F:F,0),2),"")</f>
        <v>2000</v>
      </c>
      <c r="H30" s="7">
        <v>2000</v>
      </c>
      <c r="I30" s="8" t="s">
        <v>161</v>
      </c>
      <c r="J30" s="7">
        <v>2000</v>
      </c>
      <c r="K30" s="7">
        <f t="shared" si="0"/>
        <v>0</v>
      </c>
      <c r="L30" s="7" t="s">
        <v>59</v>
      </c>
      <c r="M30" s="4"/>
      <c r="N30" s="4"/>
      <c r="O30" s="9"/>
    </row>
    <row r="31" spans="1:15" customFormat="1" x14ac:dyDescent="0.25">
      <c r="A31" s="25">
        <v>45672</v>
      </c>
      <c r="B31" s="26" t="s">
        <v>159</v>
      </c>
      <c r="C31" s="27">
        <f>IFERROR(INDEX(Sheet1!A:E,MATCH(I31,Sheet1!D:D,0),3),"")</f>
        <v>144</v>
      </c>
      <c r="D31" s="27" t="str">
        <f>IFERROR(INDEX(Sheet1!A:E,MATCH(I31,Sheet1!D:D,0),4),"")</f>
        <v>001-25c</v>
      </c>
      <c r="E31" s="28">
        <f>IFERROR(INDEX(Sheet1!A:E,MATCH(I31,Sheet1!D:D,0),5),"")</f>
        <v>45672</v>
      </c>
      <c r="F31" s="29">
        <f>IFERROR(INDEX(Sheet2!A:F,MATCH(I31,Sheet2!F:F,0),1),"")</f>
        <v>45701</v>
      </c>
      <c r="G31" s="27">
        <f>IFERROR(INDEX(Sheet2!A:F,MATCH(I31,Sheet2!F:F,0),2),"")</f>
        <v>144</v>
      </c>
      <c r="H31" s="30">
        <v>144</v>
      </c>
      <c r="I31" s="31" t="s">
        <v>162</v>
      </c>
      <c r="J31" s="30">
        <v>144</v>
      </c>
      <c r="K31" s="30">
        <f t="shared" si="0"/>
        <v>0</v>
      </c>
      <c r="L31" s="30" t="s">
        <v>60</v>
      </c>
      <c r="M31" s="4"/>
      <c r="N31" s="4"/>
      <c r="O31" s="9"/>
    </row>
  </sheetData>
  <mergeCells count="2">
    <mergeCell ref="C1:E1"/>
    <mergeCell ref="F1:G1"/>
  </mergeCells>
  <conditionalFormatting sqref="I2:I31">
    <cfRule type="expression" dxfId="3" priority="9">
      <formula>LEFT($B2,7)="Online "</formula>
    </cfRule>
    <cfRule type="expression" dxfId="2" priority="10">
      <formula>LEFT($B2,8)="TRANSFER"</formula>
    </cfRule>
    <cfRule type="expression" dxfId="1" priority="11">
      <formula>$H2&gt;0</formula>
    </cfRule>
    <cfRule type="expression" dxfId="0" priority="12">
      <formula>OR(#REF!="AGG",#REF!="AE")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F972-7609-40D1-9F92-6D8C75CD7BAC}">
  <dimension ref="A1:E61"/>
  <sheetViews>
    <sheetView topLeftCell="A34" workbookViewId="0">
      <selection activeCell="C62" sqref="C62"/>
    </sheetView>
  </sheetViews>
  <sheetFormatPr defaultRowHeight="15" x14ac:dyDescent="0.25"/>
  <cols>
    <col min="2" max="2" width="31" bestFit="1" customWidth="1"/>
    <col min="3" max="3" width="10.5703125" bestFit="1" customWidth="1"/>
    <col min="4" max="4" width="7.42578125" bestFit="1" customWidth="1"/>
    <col min="5" max="5" width="10.140625" bestFit="1" customWidth="1"/>
  </cols>
  <sheetData>
    <row r="1" spans="1:5" x14ac:dyDescent="0.25">
      <c r="A1" t="s">
        <v>61</v>
      </c>
      <c r="B1" t="s">
        <v>62</v>
      </c>
      <c r="C1" s="9" t="s">
        <v>2</v>
      </c>
      <c r="D1" t="s">
        <v>63</v>
      </c>
      <c r="E1" s="14" t="s">
        <v>64</v>
      </c>
    </row>
    <row r="2" spans="1:5" x14ac:dyDescent="0.25">
      <c r="A2">
        <v>12</v>
      </c>
      <c r="B2" t="s">
        <v>65</v>
      </c>
      <c r="C2" s="9">
        <v>6000</v>
      </c>
      <c r="D2" t="s">
        <v>66</v>
      </c>
      <c r="E2" s="14">
        <v>44029</v>
      </c>
    </row>
    <row r="3" spans="1:5" x14ac:dyDescent="0.25">
      <c r="A3">
        <v>13</v>
      </c>
      <c r="B3" t="s">
        <v>67</v>
      </c>
      <c r="C3" s="9">
        <v>6000</v>
      </c>
      <c r="D3" t="s">
        <v>68</v>
      </c>
      <c r="E3" s="14">
        <v>44074</v>
      </c>
    </row>
    <row r="4" spans="1:5" x14ac:dyDescent="0.25">
      <c r="A4">
        <v>14</v>
      </c>
      <c r="B4" t="s">
        <v>69</v>
      </c>
      <c r="C4" s="9">
        <v>6000</v>
      </c>
      <c r="D4" t="s">
        <v>70</v>
      </c>
      <c r="E4" s="14">
        <v>44090</v>
      </c>
    </row>
    <row r="5" spans="1:5" x14ac:dyDescent="0.25">
      <c r="A5">
        <v>15</v>
      </c>
      <c r="B5" t="s">
        <v>71</v>
      </c>
      <c r="C5" s="9">
        <v>6000</v>
      </c>
      <c r="D5" t="s">
        <v>72</v>
      </c>
      <c r="E5" s="14">
        <v>44120</v>
      </c>
    </row>
    <row r="6" spans="1:5" x14ac:dyDescent="0.25">
      <c r="A6">
        <v>16</v>
      </c>
      <c r="B6" t="s">
        <v>73</v>
      </c>
      <c r="C6" s="9">
        <v>6000</v>
      </c>
      <c r="D6" t="s">
        <v>74</v>
      </c>
      <c r="E6" s="14">
        <v>44165</v>
      </c>
    </row>
    <row r="7" spans="1:5" x14ac:dyDescent="0.25">
      <c r="A7">
        <v>17</v>
      </c>
      <c r="B7" t="s">
        <v>75</v>
      </c>
      <c r="C7" s="9">
        <v>6000</v>
      </c>
      <c r="D7" t="s">
        <v>76</v>
      </c>
      <c r="E7" s="14">
        <v>44182</v>
      </c>
    </row>
    <row r="8" spans="1:5" x14ac:dyDescent="0.25">
      <c r="A8">
        <v>19</v>
      </c>
      <c r="B8" t="s">
        <v>77</v>
      </c>
      <c r="C8" s="9">
        <v>6000</v>
      </c>
      <c r="D8" t="s">
        <v>78</v>
      </c>
      <c r="E8" s="14">
        <v>44217</v>
      </c>
    </row>
    <row r="9" spans="1:5" x14ac:dyDescent="0.25">
      <c r="A9">
        <v>21</v>
      </c>
      <c r="B9" t="s">
        <v>79</v>
      </c>
      <c r="C9" s="9">
        <v>6000</v>
      </c>
      <c r="D9" t="s">
        <v>80</v>
      </c>
      <c r="E9" s="14">
        <v>44244</v>
      </c>
    </row>
    <row r="10" spans="1:5" x14ac:dyDescent="0.25">
      <c r="A10">
        <v>22</v>
      </c>
      <c r="B10" t="s">
        <v>81</v>
      </c>
      <c r="C10" s="9">
        <v>6000</v>
      </c>
      <c r="D10" t="s">
        <v>82</v>
      </c>
      <c r="E10" s="14">
        <v>44270</v>
      </c>
    </row>
    <row r="11" spans="1:5" x14ac:dyDescent="0.25">
      <c r="A11">
        <v>25</v>
      </c>
      <c r="B11" t="s">
        <v>83</v>
      </c>
      <c r="C11" s="9">
        <v>6000</v>
      </c>
      <c r="D11" t="s">
        <v>84</v>
      </c>
      <c r="E11" s="14">
        <v>44302</v>
      </c>
    </row>
    <row r="12" spans="1:5" x14ac:dyDescent="0.25">
      <c r="A12">
        <v>28</v>
      </c>
      <c r="B12" t="s">
        <v>85</v>
      </c>
      <c r="C12" s="9">
        <v>6000</v>
      </c>
      <c r="D12" t="s">
        <v>86</v>
      </c>
      <c r="E12" s="14">
        <v>44331</v>
      </c>
    </row>
    <row r="13" spans="1:5" x14ac:dyDescent="0.25">
      <c r="A13">
        <v>29</v>
      </c>
      <c r="B13" t="s">
        <v>87</v>
      </c>
      <c r="C13" s="9">
        <v>1500</v>
      </c>
      <c r="D13" t="s">
        <v>88</v>
      </c>
      <c r="E13" s="14">
        <v>44362</v>
      </c>
    </row>
    <row r="14" spans="1:5" x14ac:dyDescent="0.25">
      <c r="A14">
        <v>30</v>
      </c>
      <c r="B14" t="s">
        <v>89</v>
      </c>
      <c r="C14" s="9">
        <v>105.98</v>
      </c>
      <c r="D14" t="s">
        <v>90</v>
      </c>
      <c r="E14" s="14">
        <v>44362</v>
      </c>
    </row>
    <row r="15" spans="1:5" x14ac:dyDescent="0.25">
      <c r="A15">
        <v>32</v>
      </c>
      <c r="B15" t="s">
        <v>91</v>
      </c>
      <c r="C15" s="9">
        <v>1500</v>
      </c>
      <c r="D15" t="s">
        <v>92</v>
      </c>
      <c r="E15" s="14">
        <v>44392</v>
      </c>
    </row>
    <row r="16" spans="1:5" x14ac:dyDescent="0.25">
      <c r="A16">
        <v>33</v>
      </c>
      <c r="B16" t="s">
        <v>93</v>
      </c>
      <c r="C16" s="9">
        <v>1500</v>
      </c>
      <c r="D16" t="s">
        <v>94</v>
      </c>
      <c r="E16" s="14">
        <v>44440</v>
      </c>
    </row>
    <row r="17" spans="1:5" x14ac:dyDescent="0.25">
      <c r="A17">
        <v>34</v>
      </c>
      <c r="B17" t="s">
        <v>95</v>
      </c>
      <c r="C17" s="9">
        <v>1500</v>
      </c>
      <c r="D17" t="s">
        <v>96</v>
      </c>
      <c r="E17" s="14">
        <v>44454</v>
      </c>
    </row>
    <row r="18" spans="1:5" x14ac:dyDescent="0.25">
      <c r="A18">
        <v>35</v>
      </c>
      <c r="B18" t="s">
        <v>97</v>
      </c>
      <c r="C18" s="9">
        <v>1500</v>
      </c>
      <c r="D18" t="s">
        <v>98</v>
      </c>
      <c r="E18" s="14">
        <v>45951</v>
      </c>
    </row>
    <row r="19" spans="1:5" x14ac:dyDescent="0.25">
      <c r="A19">
        <v>38</v>
      </c>
      <c r="B19" t="s">
        <v>99</v>
      </c>
      <c r="C19" s="9">
        <v>1500</v>
      </c>
      <c r="D19" t="s">
        <v>100</v>
      </c>
      <c r="E19" s="14">
        <v>44515</v>
      </c>
    </row>
    <row r="20" spans="1:5" x14ac:dyDescent="0.25">
      <c r="A20">
        <v>40</v>
      </c>
      <c r="B20" t="s">
        <v>101</v>
      </c>
      <c r="C20" s="9">
        <v>1500</v>
      </c>
      <c r="D20" t="s">
        <v>102</v>
      </c>
      <c r="E20" s="14">
        <v>44545</v>
      </c>
    </row>
    <row r="21" spans="1:5" x14ac:dyDescent="0.25">
      <c r="A21">
        <v>42</v>
      </c>
      <c r="B21" t="s">
        <v>103</v>
      </c>
      <c r="C21" s="9">
        <v>1500</v>
      </c>
      <c r="D21" t="s">
        <v>104</v>
      </c>
      <c r="E21" s="14">
        <v>44576</v>
      </c>
    </row>
    <row r="22" spans="1:5" x14ac:dyDescent="0.25">
      <c r="A22">
        <v>43</v>
      </c>
      <c r="B22" t="s">
        <v>105</v>
      </c>
      <c r="C22" s="9">
        <v>3000</v>
      </c>
      <c r="D22" t="s">
        <v>106</v>
      </c>
      <c r="E22" s="14">
        <v>44607</v>
      </c>
    </row>
    <row r="23" spans="1:5" x14ac:dyDescent="0.25">
      <c r="A23">
        <v>45</v>
      </c>
      <c r="B23" t="s">
        <v>107</v>
      </c>
      <c r="C23" s="9">
        <v>3000</v>
      </c>
      <c r="D23" t="s">
        <v>108</v>
      </c>
      <c r="E23" s="14">
        <v>44635</v>
      </c>
    </row>
    <row r="24" spans="1:5" x14ac:dyDescent="0.25">
      <c r="A24">
        <v>48</v>
      </c>
      <c r="B24" t="s">
        <v>109</v>
      </c>
      <c r="C24" s="9">
        <v>3000</v>
      </c>
      <c r="D24" t="s">
        <v>110</v>
      </c>
      <c r="E24" s="14">
        <v>44638</v>
      </c>
    </row>
    <row r="25" spans="1:5" x14ac:dyDescent="0.25">
      <c r="A25">
        <v>49</v>
      </c>
      <c r="B25" t="s">
        <v>111</v>
      </c>
      <c r="C25" s="9">
        <v>3000</v>
      </c>
      <c r="D25" t="s">
        <v>112</v>
      </c>
      <c r="E25" s="14">
        <v>44707</v>
      </c>
    </row>
    <row r="26" spans="1:5" x14ac:dyDescent="0.25">
      <c r="A26">
        <v>50</v>
      </c>
      <c r="B26" t="s">
        <v>113</v>
      </c>
      <c r="C26" s="9">
        <v>3000</v>
      </c>
      <c r="D26" t="s">
        <v>114</v>
      </c>
      <c r="E26" s="14">
        <v>44728</v>
      </c>
    </row>
    <row r="27" spans="1:5" x14ac:dyDescent="0.25">
      <c r="A27">
        <v>51</v>
      </c>
      <c r="B27" t="s">
        <v>115</v>
      </c>
      <c r="C27" s="9">
        <v>3000</v>
      </c>
      <c r="D27" t="s">
        <v>116</v>
      </c>
      <c r="E27" s="14">
        <v>44757</v>
      </c>
    </row>
    <row r="28" spans="1:5" x14ac:dyDescent="0.25">
      <c r="A28">
        <v>53</v>
      </c>
      <c r="B28" t="s">
        <v>117</v>
      </c>
      <c r="C28" s="9">
        <v>2000</v>
      </c>
      <c r="D28" t="s">
        <v>118</v>
      </c>
      <c r="E28" s="14">
        <v>44788</v>
      </c>
    </row>
    <row r="29" spans="1:5" x14ac:dyDescent="0.25">
      <c r="A29">
        <v>54</v>
      </c>
      <c r="B29" t="s">
        <v>119</v>
      </c>
      <c r="C29" s="9">
        <v>2000</v>
      </c>
      <c r="D29" t="s">
        <v>120</v>
      </c>
      <c r="E29" s="14">
        <v>44819</v>
      </c>
    </row>
    <row r="30" spans="1:5" x14ac:dyDescent="0.25">
      <c r="A30">
        <v>55</v>
      </c>
      <c r="B30" t="s">
        <v>121</v>
      </c>
      <c r="C30" s="9">
        <v>2000</v>
      </c>
      <c r="D30" t="s">
        <v>122</v>
      </c>
      <c r="E30" s="14">
        <v>44849</v>
      </c>
    </row>
    <row r="31" spans="1:5" x14ac:dyDescent="0.25">
      <c r="A31">
        <v>57</v>
      </c>
      <c r="B31" t="s">
        <v>123</v>
      </c>
      <c r="C31" s="9">
        <v>2000</v>
      </c>
      <c r="D31" t="s">
        <v>124</v>
      </c>
      <c r="E31" s="14">
        <v>44897</v>
      </c>
    </row>
    <row r="32" spans="1:5" x14ac:dyDescent="0.25">
      <c r="A32">
        <v>60</v>
      </c>
      <c r="B32" t="s">
        <v>125</v>
      </c>
      <c r="C32" s="9">
        <v>2000</v>
      </c>
      <c r="D32" t="s">
        <v>126</v>
      </c>
      <c r="E32" s="14">
        <v>44910</v>
      </c>
    </row>
    <row r="33" spans="1:5" x14ac:dyDescent="0.25">
      <c r="A33">
        <v>62</v>
      </c>
      <c r="B33" t="s">
        <v>127</v>
      </c>
      <c r="C33" s="9">
        <v>2000</v>
      </c>
      <c r="D33" t="s">
        <v>9</v>
      </c>
      <c r="E33" s="14">
        <v>44941</v>
      </c>
    </row>
    <row r="34" spans="1:5" x14ac:dyDescent="0.25">
      <c r="A34">
        <v>63</v>
      </c>
      <c r="B34" t="s">
        <v>128</v>
      </c>
      <c r="C34" s="9">
        <v>2138</v>
      </c>
      <c r="D34" t="s">
        <v>10</v>
      </c>
      <c r="E34" s="14">
        <v>44977</v>
      </c>
    </row>
    <row r="35" spans="1:5" x14ac:dyDescent="0.25">
      <c r="A35">
        <v>64</v>
      </c>
      <c r="B35" t="s">
        <v>129</v>
      </c>
      <c r="C35" s="9">
        <v>2000</v>
      </c>
      <c r="D35" t="s">
        <v>11</v>
      </c>
      <c r="E35" s="14">
        <v>44977</v>
      </c>
    </row>
    <row r="36" spans="1:5" x14ac:dyDescent="0.25">
      <c r="A36">
        <v>65</v>
      </c>
      <c r="B36" t="s">
        <v>130</v>
      </c>
      <c r="C36" s="9">
        <v>2476.25</v>
      </c>
      <c r="D36" t="s">
        <v>13</v>
      </c>
      <c r="E36" s="14">
        <v>45002</v>
      </c>
    </row>
    <row r="37" spans="1:5" x14ac:dyDescent="0.25">
      <c r="A37">
        <v>66</v>
      </c>
      <c r="B37" t="s">
        <v>131</v>
      </c>
      <c r="C37" s="9">
        <v>2145.9499999999998</v>
      </c>
      <c r="D37" t="s">
        <v>14</v>
      </c>
      <c r="E37" s="14">
        <v>45021</v>
      </c>
    </row>
    <row r="38" spans="1:5" x14ac:dyDescent="0.25">
      <c r="A38">
        <v>67</v>
      </c>
      <c r="B38" t="s">
        <v>132</v>
      </c>
      <c r="C38" s="9">
        <v>2118</v>
      </c>
      <c r="D38" t="s">
        <v>15</v>
      </c>
      <c r="E38" s="14">
        <v>45061</v>
      </c>
    </row>
    <row r="39" spans="1:5" x14ac:dyDescent="0.25">
      <c r="A39">
        <v>68</v>
      </c>
      <c r="B39" t="s">
        <v>133</v>
      </c>
      <c r="C39" s="9">
        <v>2228</v>
      </c>
      <c r="D39" t="s">
        <v>16</v>
      </c>
      <c r="E39" s="14">
        <v>45092</v>
      </c>
    </row>
    <row r="40" spans="1:5" x14ac:dyDescent="0.25">
      <c r="A40">
        <v>69</v>
      </c>
      <c r="B40" t="s">
        <v>134</v>
      </c>
      <c r="C40" s="9">
        <v>2069</v>
      </c>
      <c r="D40" t="s">
        <v>17</v>
      </c>
      <c r="E40" s="14">
        <v>45122</v>
      </c>
    </row>
    <row r="41" spans="1:5" x14ac:dyDescent="0.25">
      <c r="A41">
        <v>70</v>
      </c>
      <c r="B41" t="s">
        <v>135</v>
      </c>
      <c r="C41" s="9">
        <v>2069</v>
      </c>
      <c r="D41" t="s">
        <v>18</v>
      </c>
      <c r="E41" s="14">
        <v>45153</v>
      </c>
    </row>
    <row r="42" spans="1:5" x14ac:dyDescent="0.25">
      <c r="A42">
        <v>71</v>
      </c>
      <c r="B42" t="s">
        <v>136</v>
      </c>
      <c r="C42" s="9">
        <v>2069</v>
      </c>
      <c r="D42" t="s">
        <v>19</v>
      </c>
      <c r="E42" s="14">
        <v>45184</v>
      </c>
    </row>
    <row r="43" spans="1:5" x14ac:dyDescent="0.25">
      <c r="A43">
        <v>72</v>
      </c>
      <c r="B43" t="s">
        <v>137</v>
      </c>
      <c r="C43" s="9">
        <v>2069</v>
      </c>
      <c r="D43" t="s">
        <v>20</v>
      </c>
      <c r="E43" s="14">
        <v>45214</v>
      </c>
    </row>
    <row r="44" spans="1:5" x14ac:dyDescent="0.25">
      <c r="A44">
        <v>73</v>
      </c>
      <c r="B44" t="s">
        <v>138</v>
      </c>
      <c r="C44" s="9">
        <v>2069</v>
      </c>
      <c r="D44" t="s">
        <v>23</v>
      </c>
      <c r="E44" s="14">
        <v>45245</v>
      </c>
    </row>
    <row r="45" spans="1:5" x14ac:dyDescent="0.25">
      <c r="A45">
        <v>74</v>
      </c>
      <c r="B45" t="s">
        <v>139</v>
      </c>
      <c r="C45" s="9">
        <v>2147.75</v>
      </c>
      <c r="D45" t="s">
        <v>24</v>
      </c>
      <c r="E45" s="14">
        <v>45291</v>
      </c>
    </row>
    <row r="46" spans="1:5" x14ac:dyDescent="0.25">
      <c r="A46">
        <v>75</v>
      </c>
      <c r="B46" t="s">
        <v>140</v>
      </c>
      <c r="C46" s="9">
        <v>2075</v>
      </c>
      <c r="D46" t="s">
        <v>25</v>
      </c>
      <c r="E46" s="14">
        <v>45306</v>
      </c>
    </row>
    <row r="47" spans="1:5" x14ac:dyDescent="0.25">
      <c r="A47">
        <v>76</v>
      </c>
      <c r="B47" t="s">
        <v>141</v>
      </c>
      <c r="C47" s="9">
        <v>2075</v>
      </c>
      <c r="D47" t="s">
        <v>26</v>
      </c>
      <c r="E47" s="14">
        <v>45337</v>
      </c>
    </row>
    <row r="48" spans="1:5" x14ac:dyDescent="0.25">
      <c r="A48">
        <v>77</v>
      </c>
      <c r="B48" t="s">
        <v>142</v>
      </c>
      <c r="C48" s="9">
        <v>2098.1999999999998</v>
      </c>
      <c r="D48" t="s">
        <v>27</v>
      </c>
      <c r="E48" s="14">
        <v>45366</v>
      </c>
    </row>
    <row r="49" spans="1:5" x14ac:dyDescent="0.25">
      <c r="A49">
        <v>78</v>
      </c>
      <c r="B49" t="s">
        <v>143</v>
      </c>
      <c r="C49" s="9">
        <v>2075</v>
      </c>
      <c r="D49" t="s">
        <v>28</v>
      </c>
      <c r="E49" s="14">
        <v>45397</v>
      </c>
    </row>
    <row r="50" spans="1:5" x14ac:dyDescent="0.25">
      <c r="A50">
        <v>79</v>
      </c>
      <c r="B50" t="s">
        <v>144</v>
      </c>
      <c r="C50" s="9">
        <v>2075</v>
      </c>
      <c r="D50" t="s">
        <v>34</v>
      </c>
      <c r="E50" s="14">
        <v>45427</v>
      </c>
    </row>
    <row r="51" spans="1:5" x14ac:dyDescent="0.25">
      <c r="A51">
        <v>80</v>
      </c>
      <c r="B51" t="s">
        <v>145</v>
      </c>
      <c r="C51" s="9">
        <v>2075</v>
      </c>
      <c r="D51" t="s">
        <v>35</v>
      </c>
      <c r="E51" s="14">
        <v>45458</v>
      </c>
    </row>
    <row r="52" spans="1:5" x14ac:dyDescent="0.25">
      <c r="A52">
        <v>82</v>
      </c>
      <c r="B52" t="s">
        <v>146</v>
      </c>
      <c r="C52" s="9">
        <v>2075</v>
      </c>
      <c r="D52" t="s">
        <v>38</v>
      </c>
      <c r="E52" s="14">
        <v>45488</v>
      </c>
    </row>
    <row r="53" spans="1:5" x14ac:dyDescent="0.25">
      <c r="A53">
        <v>83</v>
      </c>
      <c r="B53" t="s">
        <v>147</v>
      </c>
      <c r="C53" s="9">
        <v>2075</v>
      </c>
      <c r="D53" t="s">
        <v>42</v>
      </c>
      <c r="E53" s="14">
        <v>45519</v>
      </c>
    </row>
    <row r="54" spans="1:5" x14ac:dyDescent="0.25">
      <c r="A54">
        <v>85</v>
      </c>
      <c r="B54" t="s">
        <v>148</v>
      </c>
      <c r="C54" s="9">
        <v>2075</v>
      </c>
      <c r="D54" t="s">
        <v>43</v>
      </c>
      <c r="E54" s="14">
        <v>45550</v>
      </c>
    </row>
    <row r="55" spans="1:5" x14ac:dyDescent="0.25">
      <c r="A55">
        <v>86</v>
      </c>
      <c r="B55" t="s">
        <v>149</v>
      </c>
      <c r="C55" s="9">
        <v>2000</v>
      </c>
      <c r="D55" t="s">
        <v>46</v>
      </c>
      <c r="E55" s="14">
        <v>45580</v>
      </c>
    </row>
    <row r="56" spans="1:5" x14ac:dyDescent="0.25">
      <c r="A56">
        <v>89</v>
      </c>
      <c r="B56" t="s">
        <v>150</v>
      </c>
      <c r="C56" s="9">
        <v>2000</v>
      </c>
      <c r="D56" t="s">
        <v>47</v>
      </c>
      <c r="E56" s="14">
        <v>45611</v>
      </c>
    </row>
    <row r="57" spans="1:5" x14ac:dyDescent="0.25">
      <c r="A57">
        <v>90</v>
      </c>
      <c r="B57" t="s">
        <v>151</v>
      </c>
      <c r="C57" s="9">
        <v>2000</v>
      </c>
      <c r="D57" t="s">
        <v>54</v>
      </c>
      <c r="E57" s="14">
        <v>45641</v>
      </c>
    </row>
    <row r="58" spans="1:5" x14ac:dyDescent="0.25">
      <c r="A58">
        <v>91</v>
      </c>
      <c r="B58" t="s">
        <v>152</v>
      </c>
      <c r="C58" s="9">
        <v>2243.75</v>
      </c>
      <c r="D58" t="s">
        <v>56</v>
      </c>
      <c r="E58" s="14">
        <v>45645</v>
      </c>
    </row>
    <row r="59" spans="1:5" x14ac:dyDescent="0.25">
      <c r="A59">
        <v>93</v>
      </c>
      <c r="B59" t="s">
        <v>153</v>
      </c>
      <c r="C59" s="9">
        <v>2000</v>
      </c>
      <c r="D59" t="s">
        <v>160</v>
      </c>
      <c r="E59" s="14">
        <v>45672</v>
      </c>
    </row>
    <row r="60" spans="1:5" x14ac:dyDescent="0.25">
      <c r="A60">
        <v>93</v>
      </c>
      <c r="B60" t="s">
        <v>153</v>
      </c>
      <c r="C60">
        <v>2000</v>
      </c>
      <c r="D60" t="s">
        <v>161</v>
      </c>
      <c r="E60">
        <v>45672</v>
      </c>
    </row>
    <row r="61" spans="1:5" x14ac:dyDescent="0.25">
      <c r="A61">
        <v>93</v>
      </c>
      <c r="B61" t="s">
        <v>153</v>
      </c>
      <c r="C61">
        <v>144</v>
      </c>
      <c r="D61" t="s">
        <v>162</v>
      </c>
      <c r="E61">
        <v>45672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66AA-6B3C-49D9-95E8-412157F9A18F}">
  <dimension ref="A1:F18"/>
  <sheetViews>
    <sheetView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0.5703125" bestFit="1" customWidth="1"/>
    <col min="5" max="5" width="107.42578125" bestFit="1" customWidth="1"/>
  </cols>
  <sheetData>
    <row r="1" spans="1:6" x14ac:dyDescent="0.25">
      <c r="A1" s="15" t="s">
        <v>64</v>
      </c>
      <c r="B1" s="4" t="s">
        <v>2</v>
      </c>
      <c r="D1" t="s">
        <v>154</v>
      </c>
      <c r="E1" t="s">
        <v>155</v>
      </c>
      <c r="F1" t="s">
        <v>63</v>
      </c>
    </row>
    <row r="2" spans="1:6" x14ac:dyDescent="0.25">
      <c r="A2" s="15">
        <v>45358</v>
      </c>
      <c r="B2" s="4">
        <v>2147.75</v>
      </c>
      <c r="C2" t="s">
        <v>156</v>
      </c>
      <c r="E2" t="s">
        <v>21</v>
      </c>
      <c r="F2" t="s">
        <v>24</v>
      </c>
    </row>
    <row r="3" spans="1:6" x14ac:dyDescent="0.25">
      <c r="A3" s="15">
        <v>45385</v>
      </c>
      <c r="B3" s="4">
        <v>2075</v>
      </c>
      <c r="C3" t="s">
        <v>156</v>
      </c>
      <c r="E3" t="s">
        <v>22</v>
      </c>
      <c r="F3" t="s">
        <v>25</v>
      </c>
    </row>
    <row r="4" spans="1:6" x14ac:dyDescent="0.25">
      <c r="A4" s="15">
        <v>45400</v>
      </c>
      <c r="B4" s="4">
        <v>2000</v>
      </c>
      <c r="C4" t="s">
        <v>156</v>
      </c>
      <c r="E4" t="s">
        <v>32</v>
      </c>
      <c r="F4" t="s">
        <v>11</v>
      </c>
    </row>
    <row r="5" spans="1:6" x14ac:dyDescent="0.25">
      <c r="A5" s="15">
        <v>45400</v>
      </c>
      <c r="B5" s="4">
        <v>4075</v>
      </c>
      <c r="C5" t="s">
        <v>156</v>
      </c>
      <c r="E5" t="s">
        <v>32</v>
      </c>
      <c r="F5" t="s">
        <v>26</v>
      </c>
    </row>
    <row r="6" spans="1:6" x14ac:dyDescent="0.25">
      <c r="A6" s="15">
        <v>45446</v>
      </c>
      <c r="B6" s="4">
        <v>2098.1999999999998</v>
      </c>
      <c r="C6" t="s">
        <v>156</v>
      </c>
      <c r="E6" t="s">
        <v>33</v>
      </c>
      <c r="F6" t="s">
        <v>27</v>
      </c>
    </row>
    <row r="7" spans="1:6" x14ac:dyDescent="0.25">
      <c r="A7" s="15">
        <v>45485</v>
      </c>
      <c r="B7" s="4">
        <v>2075</v>
      </c>
      <c r="C7" t="s">
        <v>156</v>
      </c>
      <c r="E7" t="s">
        <v>157</v>
      </c>
      <c r="F7" t="s">
        <v>28</v>
      </c>
    </row>
    <row r="8" spans="1:6" x14ac:dyDescent="0.25">
      <c r="A8" s="15">
        <v>45485</v>
      </c>
      <c r="B8" s="4">
        <v>2075</v>
      </c>
      <c r="C8" t="s">
        <v>156</v>
      </c>
      <c r="E8" t="s">
        <v>157</v>
      </c>
      <c r="F8" t="s">
        <v>34</v>
      </c>
    </row>
    <row r="9" spans="1:6" x14ac:dyDescent="0.25">
      <c r="A9" s="15">
        <v>45547</v>
      </c>
      <c r="B9" s="4">
        <v>2075</v>
      </c>
      <c r="C9" t="s">
        <v>156</v>
      </c>
      <c r="E9" t="s">
        <v>44</v>
      </c>
      <c r="F9" t="s">
        <v>35</v>
      </c>
    </row>
    <row r="10" spans="1:6" x14ac:dyDescent="0.25">
      <c r="A10" s="15">
        <v>45548</v>
      </c>
      <c r="B10" s="4">
        <v>2075</v>
      </c>
      <c r="C10" t="s">
        <v>156</v>
      </c>
      <c r="E10" t="s">
        <v>45</v>
      </c>
      <c r="F10" t="s">
        <v>38</v>
      </c>
    </row>
    <row r="11" spans="1:6" x14ac:dyDescent="0.25">
      <c r="A11" s="15">
        <v>45623</v>
      </c>
      <c r="B11" s="4">
        <v>2075</v>
      </c>
      <c r="C11" t="s">
        <v>156</v>
      </c>
      <c r="E11" t="s">
        <v>51</v>
      </c>
      <c r="F11" t="s">
        <v>42</v>
      </c>
    </row>
    <row r="12" spans="1:6" x14ac:dyDescent="0.25">
      <c r="A12" s="15">
        <v>45623</v>
      </c>
      <c r="B12" s="4">
        <v>2000</v>
      </c>
      <c r="C12" t="s">
        <v>156</v>
      </c>
      <c r="E12" t="s">
        <v>51</v>
      </c>
      <c r="F12" t="s">
        <v>43</v>
      </c>
    </row>
    <row r="13" spans="1:6" x14ac:dyDescent="0.25">
      <c r="A13" s="15">
        <v>45638</v>
      </c>
      <c r="B13" s="4">
        <v>2000</v>
      </c>
      <c r="C13" t="s">
        <v>156</v>
      </c>
      <c r="E13" t="s">
        <v>52</v>
      </c>
      <c r="F13" t="s">
        <v>46</v>
      </c>
    </row>
    <row r="14" spans="1:6" x14ac:dyDescent="0.25">
      <c r="A14" s="15">
        <v>45660</v>
      </c>
      <c r="B14" s="4">
        <v>2000</v>
      </c>
      <c r="C14" t="s">
        <v>156</v>
      </c>
      <c r="E14" t="s">
        <v>158</v>
      </c>
      <c r="F14" t="s">
        <v>47</v>
      </c>
    </row>
    <row r="15" spans="1:6" x14ac:dyDescent="0.25">
      <c r="A15" s="15">
        <v>45660</v>
      </c>
      <c r="B15" s="4">
        <v>2243.75</v>
      </c>
      <c r="C15" t="s">
        <v>156</v>
      </c>
      <c r="E15" t="s">
        <v>158</v>
      </c>
      <c r="F15" t="s">
        <v>56</v>
      </c>
    </row>
    <row r="16" spans="1:6" x14ac:dyDescent="0.25">
      <c r="A16" s="15">
        <v>45701</v>
      </c>
      <c r="B16" s="4">
        <v>2000</v>
      </c>
      <c r="C16" t="s">
        <v>156</v>
      </c>
      <c r="E16" t="s">
        <v>159</v>
      </c>
      <c r="F16" t="s">
        <v>160</v>
      </c>
    </row>
    <row r="17" spans="1:6" x14ac:dyDescent="0.25">
      <c r="A17" s="15">
        <v>45701</v>
      </c>
      <c r="B17" s="4">
        <v>2000</v>
      </c>
      <c r="C17" t="s">
        <v>156</v>
      </c>
      <c r="E17" t="s">
        <v>159</v>
      </c>
      <c r="F17" t="s">
        <v>161</v>
      </c>
    </row>
    <row r="18" spans="1:6" x14ac:dyDescent="0.25">
      <c r="A18" s="15">
        <v>45701</v>
      </c>
      <c r="B18" s="4">
        <v>144</v>
      </c>
      <c r="C18" t="s">
        <v>156</v>
      </c>
      <c r="E18" t="s">
        <v>159</v>
      </c>
      <c r="F18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Sheet6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2024-02-13T16:18:28Z</dcterms:created>
  <dcterms:modified xsi:type="dcterms:W3CDTF">2025-03-27T18:16:45Z</dcterms:modified>
</cp:coreProperties>
</file>