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W:\$ AviaGlobalGroup\AGG Client Info\Peregrine\"/>
    </mc:Choice>
  </mc:AlternateContent>
  <xr:revisionPtr revIDLastSave="0" documentId="13_ncr:1_{748A20B7-003D-4EED-BB3E-CC09A3AAE4EA}" xr6:coauthVersionLast="47" xr6:coauthVersionMax="47" xr10:uidLastSave="{00000000-0000-0000-0000-000000000000}"/>
  <bookViews>
    <workbookView xWindow="-120" yWindow="-120" windowWidth="29040" windowHeight="15990" xr2:uid="{C4932A53-C625-4B10-9EA5-3203B2650B41}"/>
  </bookViews>
  <sheets>
    <sheet name="Sheet1" sheetId="1" r:id="rId1"/>
  </sheets>
  <definedNames>
    <definedName name="_xlnm._FilterDatabase" localSheetId="0" hidden="1">Sheet1!$A$1:$J$81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5" i="1" l="1" a="1"/>
  <c r="H65" i="1" a="1"/>
  <c r="F65" i="1" a="1"/>
  <c r="D65" i="1" a="1"/>
  <c r="I65" i="1" a="1"/>
  <c r="G65" i="1" a="1"/>
  <c r="E65" i="1" a="1"/>
  <c r="C65" i="1" a="1"/>
  <c r="H56" i="1" a="1"/>
  <c r="G56" i="1" a="1"/>
  <c r="J56" i="1" a="1"/>
  <c r="F56" i="1" a="1"/>
  <c r="D56" i="1" a="1"/>
  <c r="I56" i="1" a="1"/>
  <c r="E56" i="1" a="1"/>
  <c r="C56" i="1" a="1"/>
  <c r="C65" i="1" l="1"/>
  <c r="E65" i="1"/>
  <c r="G65" i="1"/>
  <c r="I65" i="1"/>
  <c r="D65" i="1"/>
  <c r="F65" i="1"/>
  <c r="H65" i="1"/>
  <c r="J65" i="1"/>
  <c r="C56" i="1"/>
  <c r="E56" i="1"/>
  <c r="I56" i="1"/>
  <c r="D56" i="1"/>
  <c r="F56" i="1"/>
  <c r="J56" i="1"/>
  <c r="G56" i="1"/>
  <c r="H56" i="1"/>
  <c r="H47" i="1" l="1" a="1"/>
  <c r="F47" i="1" a="1"/>
  <c r="I47" i="1" a="1"/>
  <c r="C47" i="1" a="1"/>
  <c r="J47" i="1" a="1"/>
  <c r="D47" i="1" a="1"/>
  <c r="G47" i="1" a="1"/>
  <c r="E47" i="1" a="1"/>
  <c r="H38" i="1" a="1"/>
  <c r="F38" i="1" a="1"/>
  <c r="I38" i="1" a="1"/>
  <c r="E38" i="1" a="1"/>
  <c r="J38" i="1" a="1"/>
  <c r="D38" i="1" a="1"/>
  <c r="G38" i="1" a="1"/>
  <c r="C38" i="1" a="1"/>
  <c r="H74" i="1" a="1"/>
  <c r="F74" i="1" a="1"/>
  <c r="J74" i="1" a="1"/>
  <c r="F29" i="1" a="1"/>
  <c r="D29" i="1" a="1"/>
  <c r="J20" i="1" a="1"/>
  <c r="H2" i="1" a="1"/>
  <c r="J11" i="1" a="1"/>
  <c r="F20" i="1" a="1"/>
  <c r="C2" i="1" a="1"/>
  <c r="F11" i="1" a="1"/>
  <c r="D74" i="1" a="1"/>
  <c r="I29" i="1" a="1"/>
  <c r="G29" i="1" a="1"/>
  <c r="E20" i="1" a="1"/>
  <c r="D11" i="1" a="1"/>
  <c r="G2" i="1" a="1"/>
  <c r="I20" i="1" a="1"/>
  <c r="G11" i="1" a="1"/>
  <c r="H11" i="1" a="1"/>
  <c r="G74" i="1" a="1"/>
  <c r="E29" i="1" a="1"/>
  <c r="C29" i="1" a="1"/>
  <c r="I11" i="1" a="1"/>
  <c r="H20" i="1" a="1"/>
  <c r="D2" i="1" a="1"/>
  <c r="J2" i="1" a="1"/>
  <c r="G20" i="1" a="1"/>
  <c r="I2" i="1" a="1"/>
  <c r="C74" i="1" a="1"/>
  <c r="H29" i="1" a="1"/>
  <c r="J29" i="1" a="1"/>
  <c r="C20" i="1" a="1"/>
  <c r="E11" i="1" a="1"/>
  <c r="D20" i="1" a="1"/>
  <c r="E2" i="1" a="1"/>
  <c r="F2" i="1" a="1"/>
  <c r="C11" i="1" a="1"/>
  <c r="I74" i="1" a="1"/>
  <c r="E74" i="1" a="1"/>
  <c r="E47" i="1" l="1"/>
  <c r="G47" i="1"/>
  <c r="D47" i="1"/>
  <c r="J47" i="1"/>
  <c r="C47" i="1"/>
  <c r="I47" i="1"/>
  <c r="F47" i="1"/>
  <c r="H47" i="1"/>
  <c r="C38" i="1"/>
  <c r="G38" i="1"/>
  <c r="D38" i="1"/>
  <c r="J38" i="1"/>
  <c r="E38" i="1"/>
  <c r="I38" i="1"/>
  <c r="F38" i="1"/>
  <c r="H38" i="1"/>
  <c r="E74" i="1"/>
  <c r="I74" i="1"/>
  <c r="C11" i="1"/>
  <c r="F2" i="1"/>
  <c r="E2" i="1"/>
  <c r="D20" i="1"/>
  <c r="E11" i="1"/>
  <c r="C20" i="1"/>
  <c r="J29" i="1"/>
  <c r="H29" i="1"/>
  <c r="C74" i="1"/>
  <c r="I2" i="1"/>
  <c r="G20" i="1"/>
  <c r="J2" i="1"/>
  <c r="D2" i="1"/>
  <c r="H20" i="1"/>
  <c r="I11" i="1"/>
  <c r="C29" i="1"/>
  <c r="E29" i="1"/>
  <c r="G74" i="1"/>
  <c r="H11" i="1"/>
  <c r="G11" i="1"/>
  <c r="I20" i="1"/>
  <c r="G2" i="1"/>
  <c r="D11" i="1"/>
  <c r="E20" i="1"/>
  <c r="G29" i="1"/>
  <c r="I29" i="1"/>
  <c r="D74" i="1"/>
  <c r="F11" i="1"/>
  <c r="C2" i="1"/>
  <c r="F20" i="1"/>
  <c r="J11" i="1"/>
  <c r="H2" i="1"/>
  <c r="J20" i="1"/>
  <c r="D29" i="1"/>
  <c r="F29" i="1"/>
  <c r="J74" i="1"/>
  <c r="F74" i="1"/>
  <c r="H7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<sst xmlns="http://schemas.openxmlformats.org/spreadsheetml/2006/main" count="80" uniqueCount="72">
  <si>
    <t>Name: Courtney Rosenfeld</t>
  </si>
  <si>
    <t>Email: courtneyrosenfeld@gigspark.biz</t>
  </si>
  <si>
    <t>Telephone: 3217103400</t>
  </si>
  <si>
    <t>Date: 2/2/2023</t>
  </si>
  <si>
    <t>Disposition: Junk</t>
  </si>
  <si>
    <t>Date</t>
  </si>
  <si>
    <t>Name</t>
  </si>
  <si>
    <t>Email</t>
  </si>
  <si>
    <t>STC</t>
  </si>
  <si>
    <t>Disposition</t>
  </si>
  <si>
    <t>Telephone</t>
  </si>
  <si>
    <t>Name: MARIO ALENCAR</t>
  </si>
  <si>
    <t>Email: mario.alencar@sabaviacao.com.br</t>
  </si>
  <si>
    <t>Telephone: 85988393917</t>
  </si>
  <si>
    <t>Message: WE WOULD LIKE TO HAVE A QUOTE OF STC ST00835DE .</t>
  </si>
  <si>
    <t>Message</t>
  </si>
  <si>
    <t xml:space="preserve">Message: </t>
  </si>
  <si>
    <t xml:space="preserve">STC: </t>
  </si>
  <si>
    <t>STC: ST00835DE</t>
  </si>
  <si>
    <t>Disposition: Luke Gomoll @ SEA</t>
  </si>
  <si>
    <t>Dispo Date</t>
  </si>
  <si>
    <t>Dispo Date: 2/3/2023</t>
  </si>
  <si>
    <t>Name: Thomas JULLIEN</t>
  </si>
  <si>
    <t>Email: thomas.jullien@cavok-aero.com</t>
  </si>
  <si>
    <t>Telephone:</t>
  </si>
  <si>
    <t>Message: SAAB 340B S/N : 340B441: question regarding the ELA</t>
  </si>
  <si>
    <t>Disposition: Peregrine</t>
  </si>
  <si>
    <t>Date: 2/15/2023</t>
  </si>
  <si>
    <t>Dispo Date: 2/15/2023</t>
  </si>
  <si>
    <t>Name: RAFAEL MESA DUEÑAS</t>
  </si>
  <si>
    <t>Email: gerenciatecnica@aercaribe.com</t>
  </si>
  <si>
    <t>Telephone: +57 3229491756</t>
  </si>
  <si>
    <t>Date: 2/24/2023</t>
  </si>
  <si>
    <t>Disposition: DAC</t>
  </si>
  <si>
    <t>Dispo Date: 2/27/2023</t>
  </si>
  <si>
    <t>Name: Lance Hernandez</t>
  </si>
  <si>
    <t>Email: lhernandez@solairus.aero</t>
  </si>
  <si>
    <t>Telephone: 5126670944</t>
  </si>
  <si>
    <t>Date: 2/28/2023</t>
  </si>
  <si>
    <t>STC: ST00912DE</t>
  </si>
  <si>
    <t>Message: G200 FANS1A compliant</t>
  </si>
  <si>
    <t>Message: CRT displays BOMBARDIER CL600-2A12.</t>
  </si>
  <si>
    <t>STC: ST00813DE?</t>
  </si>
  <si>
    <t>Disposition: Gulfstream</t>
  </si>
  <si>
    <t>Name: Shane Somerville</t>
  </si>
  <si>
    <t>Email: shane.s@aeronautical.co.za</t>
  </si>
  <si>
    <t>Telephone: +27842950268</t>
  </si>
  <si>
    <t>Date: 3/3/2023</t>
  </si>
  <si>
    <t>Message: STC SA11222DS for the installation of the TDR-94D</t>
  </si>
  <si>
    <t>STC: SA11222DS</t>
  </si>
  <si>
    <t>Disposition: BHE &amp; Associates, Ltd.</t>
  </si>
  <si>
    <t>Dispo Date: 3/3/2023</t>
  </si>
  <si>
    <t>Name: MADE YUDI KUSUMA</t>
  </si>
  <si>
    <t>Email: made.yudi@weststar-aviation.aero</t>
  </si>
  <si>
    <t>Telephone: 6281293301675</t>
  </si>
  <si>
    <t>Message: STC No. SH19-35 (FAA STC SR00925DE)</t>
  </si>
  <si>
    <t>STC: SR00925DE</t>
  </si>
  <si>
    <t>Disposition: Luke @ SEAerospace</t>
  </si>
  <si>
    <t>Dispo Date: 3/16/2023</t>
  </si>
  <si>
    <t>Date: 3/8/2023</t>
  </si>
  <si>
    <t>Name: Russ Daughtrey</t>
  </si>
  <si>
    <t>Email: maintenance@soundsair.com</t>
  </si>
  <si>
    <t>Telephone: 0212227872</t>
  </si>
  <si>
    <t>Message: Cessna Caravan with STC SA00765DE for KT-74 ADS-B</t>
  </si>
  <si>
    <t>STC: SA00765DE</t>
  </si>
  <si>
    <t>Date: 3/9/2023</t>
  </si>
  <si>
    <t>Name: Marko Bijelic</t>
  </si>
  <si>
    <t>Email: mb@hipinspire.com</t>
  </si>
  <si>
    <t>Telephone: 3055158164</t>
  </si>
  <si>
    <t>Message: Web / UI / UX / Mobile / Product Designer, HTML5/CSS3 and WordPress Developer looking for a job.</t>
  </si>
  <si>
    <t xml:space="preserve">Disposition: </t>
  </si>
  <si>
    <t>Disposition: TJ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</si>
</sst>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vertical="top"/>
    </xf>
    <xf numFmtId="164" fontId="0" fillId="0" borderId="0" xfId="0" applyNumberFormat="1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/>
    </xf>
    <xf numFmtId="0" fontId="0" fillId="2" borderId="0" xfId="0" applyFill="1" applyAlignment="1">
      <alignment vertical="top"/>
    </xf>
    <xf numFmtId="164" fontId="0" fillId="2" borderId="0" xfId="0" applyNumberFormat="1" applyFill="1" applyAlignment="1">
      <alignment horizontal="center" vertical="top"/>
    </xf>
    <xf numFmtId="0" fontId="0" fillId="2" borderId="0" xfId="0" applyFill="1" applyAlignment="1">
      <alignment vertical="top" wrapText="1"/>
    </xf>
    <xf numFmtId="164" fontId="1" fillId="0" borderId="0" xfId="0" applyNumberFormat="1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center" vertical="top" wrapText="1"/>
    </xf>
    <xf numFmtId="0" fontId="0" fillId="2" borderId="0" xfId="0" applyFill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190B7-BFAA-4A74-BC7C-38FDD1D87B89}">
  <dimension ref="A1:J81"/>
  <sheetViews>
    <sheetView tabSelected="1" topLeftCell="A59" workbookViewId="0">
      <selection activeCell="G82" sqref="G82"/>
    </sheetView>
  </sheetViews>
  <sheetFormatPr defaultRowHeight="15" x14ac:dyDescent="0.25"/>
  <cols>
    <col min="1" max="1" width="42.42578125" style="1" customWidth="1"/>
    <col min="2" max="2" width="9.140625" style="1"/>
    <col min="3" max="3" width="11" style="2" customWidth="1"/>
    <col min="4" max="4" width="18.85546875" style="1" bestFit="1" customWidth="1"/>
    <col min="5" max="5" width="32" style="1" bestFit="1" customWidth="1"/>
    <col min="6" max="6" width="22" style="4" bestFit="1" customWidth="1"/>
    <col min="7" max="7" width="27.85546875" style="3" customWidth="1"/>
    <col min="8" max="8" width="23.28515625" style="4" customWidth="1"/>
    <col min="9" max="9" width="18.28515625" style="1" bestFit="1" customWidth="1"/>
    <col min="10" max="10" width="10.5703125" style="4" bestFit="1" customWidth="1"/>
    <col min="11" max="16384" width="9.140625" style="1"/>
  </cols>
  <sheetData>
    <row r="1" spans="1:10" x14ac:dyDescent="0.25">
      <c r="C1" s="8" t="s">
        <v>5</v>
      </c>
      <c r="D1" s="9" t="s">
        <v>6</v>
      </c>
      <c r="E1" s="9" t="s">
        <v>7</v>
      </c>
      <c r="F1" s="9" t="s">
        <v>10</v>
      </c>
      <c r="G1" s="10" t="s">
        <v>15</v>
      </c>
      <c r="H1" s="9" t="s">
        <v>8</v>
      </c>
      <c r="I1" s="9" t="s">
        <v>9</v>
      </c>
      <c r="J1" s="9" t="s">
        <v>20</v>
      </c>
    </row>
    <row r="2" spans="1:10" x14ac:dyDescent="0.25">
      <c r="A2" s="5" t="s">
        <v>3</v>
      </c>
      <c r="B2" s="5"/>
      <c r="C2" s="6" cm="1">
        <f t="array" aca="1" ref="C2" ca="1">VALUE(SUBSTITUTE(INDIRECT("R"&amp;COLUMN(A2)+ROW()-1&amp;"C1",FALSE),C$1&amp;": ",""))</f>
        <v>44959</v>
      </c>
      <c r="D2" s="5" t="str" cm="1">
        <f t="array" aca="1" ref="D2" ca="1">SUBSTITUTE(INDIRECT("R"&amp;COLUMN(B2)+ROW()-1&amp;"C1",FALSE),D$1&amp;": ","")</f>
        <v>Courtney Rosenfeld</v>
      </c>
      <c r="E2" s="5" t="str" cm="1">
        <f t="array" aca="1" ref="E2" ca="1">SUBSTITUTE(INDIRECT("R"&amp;COLUMN(C2)+ROW()-1&amp;"C1",FALSE),E$1&amp;": ","")</f>
        <v>courtneyrosenfeld@gigspark.biz</v>
      </c>
      <c r="F2" s="11" t="str" cm="1">
        <f t="array" aca="1" ref="F2" ca="1">SUBSTITUTE(INDIRECT("R"&amp;COLUMN(D2)+ROW()-1&amp;"C1",FALSE),F$1&amp;": ","")</f>
        <v>3217103400</v>
      </c>
      <c r="G2" s="7" t="str" cm="1">
        <f t="array" aca="1" ref="G2" ca="1">SUBSTITUTE(INDIRECT("R"&amp;COLUMN(E2)+ROW()-1&amp;"C1",FALSE),G$1&amp;": ","")</f>
        <v/>
      </c>
      <c r="H2" s="11" t="str" cm="1">
        <f t="array" aca="1" ref="H2" ca="1">SUBSTITUTE(INDIRECT("R"&amp;COLUMN(F2)+ROW()-1&amp;"C1",FALSE),H$1&amp;": ","")</f>
        <v/>
      </c>
      <c r="I2" s="5" t="str" cm="1">
        <f t="array" aca="1" ref="I2" ca="1">SUBSTITUTE(INDIRECT("R"&amp;COLUMN(G2)+ROW()-1&amp;"C1",FALSE),I$1&amp;": ","")</f>
        <v>Junk</v>
      </c>
      <c r="J2" s="6" cm="1">
        <f t="array" aca="1" ref="J2" ca="1">VALUE(SUBSTITUTE(INDIRECT("R"&amp;COLUMN(H2)+ROW()-1&amp;"C1",FALSE),J$1&amp;": ",""))</f>
        <v>44960</v>
      </c>
    </row>
    <row r="3" spans="1:10" x14ac:dyDescent="0.25">
      <c r="A3" s="1" t="s">
        <v>0</v>
      </c>
      <c r="F3" s="1"/>
      <c r="G3" s="1"/>
      <c r="H3" s="1"/>
    </row>
    <row r="4" spans="1:10" x14ac:dyDescent="0.25">
      <c r="A4" s="1" t="s">
        <v>1</v>
      </c>
      <c r="F4" s="1"/>
      <c r="G4" s="1"/>
      <c r="H4" s="1"/>
    </row>
    <row r="5" spans="1:10" x14ac:dyDescent="0.25">
      <c r="A5" s="1" t="s">
        <v>2</v>
      </c>
      <c r="F5" s="1"/>
      <c r="G5" s="1"/>
      <c r="H5" s="1"/>
    </row>
    <row r="6" spans="1:10" x14ac:dyDescent="0.25">
      <c r="A6" s="1" t="s">
        <v>16</v>
      </c>
      <c r="F6" s="1"/>
      <c r="G6" s="1"/>
      <c r="H6" s="1"/>
    </row>
    <row r="7" spans="1:10" x14ac:dyDescent="0.25">
      <c r="A7" s="1" t="s">
        <v>17</v>
      </c>
      <c r="F7" s="1"/>
      <c r="G7" s="1"/>
      <c r="H7" s="1"/>
    </row>
    <row r="8" spans="1:10" x14ac:dyDescent="0.25">
      <c r="A8" s="1" t="s">
        <v>4</v>
      </c>
      <c r="F8" s="1"/>
      <c r="G8" s="1"/>
      <c r="H8" s="1"/>
    </row>
    <row r="9" spans="1:10" x14ac:dyDescent="0.25">
      <c r="A9" s="1" t="s">
        <v>21</v>
      </c>
      <c r="F9" s="1"/>
      <c r="G9" s="1"/>
      <c r="H9" s="1"/>
    </row>
    <row r="10" spans="1:10" x14ac:dyDescent="0.25">
      <c r="F10" s="1"/>
      <c r="G10" s="1"/>
      <c r="H10" s="1"/>
    </row>
    <row r="11" spans="1:10" ht="30" x14ac:dyDescent="0.25">
      <c r="A11" s="5" t="s">
        <v>3</v>
      </c>
      <c r="B11" s="5"/>
      <c r="C11" s="6" cm="1">
        <f t="array" aca="1" ref="C11" ca="1">VALUE(SUBSTITUTE(INDIRECT("R"&amp;COLUMN(A11)+ROW()-1&amp;"C1",FALSE),C$1&amp;": ",""))</f>
        <v>44959</v>
      </c>
      <c r="D11" s="5" t="str" cm="1">
        <f t="array" aca="1" ref="D11" ca="1">SUBSTITUTE(INDIRECT("R"&amp;COLUMN(B11)+ROW()-1&amp;"C1",FALSE),D$1&amp;": ","")</f>
        <v>MARIO ALENCAR</v>
      </c>
      <c r="E11" s="5" t="str" cm="1">
        <f t="array" aca="1" ref="E11" ca="1">SUBSTITUTE(INDIRECT("R"&amp;COLUMN(C11)+ROW()-1&amp;"C1",FALSE),E$1&amp;": ","")</f>
        <v>mario.alencar@sabaviacao.com.br</v>
      </c>
      <c r="F11" s="11" t="str" cm="1">
        <f t="array" aca="1" ref="F11" ca="1">SUBSTITUTE(INDIRECT("R"&amp;COLUMN(D11)+ROW()-1&amp;"C1",FALSE),F$1&amp;": ","")</f>
        <v>85988393917</v>
      </c>
      <c r="G11" s="7" t="str" cm="1">
        <f t="array" aca="1" ref="G11" ca="1">SUBSTITUTE(INDIRECT("R"&amp;COLUMN(E11)+ROW()-1&amp;"C1",FALSE),G$1&amp;": ","")</f>
        <v>WE WOULD LIKE TO HAVE A QUOTE OF STC ST00835DE .</v>
      </c>
      <c r="H11" s="11" t="str" cm="1">
        <f t="array" aca="1" ref="H11" ca="1">SUBSTITUTE(INDIRECT("R"&amp;COLUMN(F11)+ROW()-1&amp;"C1",FALSE),H$1&amp;": ","")</f>
        <v>ST00835DE</v>
      </c>
      <c r="I11" s="5" t="str" cm="1">
        <f t="array" aca="1" ref="I11" ca="1">SUBSTITUTE(INDIRECT("R"&amp;COLUMN(G11)+ROW()-1&amp;"C1",FALSE),I$1&amp;": ","")</f>
        <v>Luke Gomoll @ SEA</v>
      </c>
      <c r="J11" s="6" cm="1">
        <f t="array" aca="1" ref="J11" ca="1">VALUE(SUBSTITUTE(INDIRECT("R"&amp;COLUMN(H11)+ROW()-1&amp;"C1",FALSE),J$1&amp;": ",""))</f>
        <v>44960</v>
      </c>
    </row>
    <row r="12" spans="1:10" x14ac:dyDescent="0.25">
      <c r="A12" s="1" t="s">
        <v>11</v>
      </c>
      <c r="F12" s="1"/>
      <c r="G12" s="1"/>
      <c r="H12" s="1"/>
    </row>
    <row r="13" spans="1:10" x14ac:dyDescent="0.25">
      <c r="A13" s="1" t="s">
        <v>12</v>
      </c>
      <c r="F13" s="1"/>
      <c r="G13" s="1"/>
      <c r="H13" s="1"/>
    </row>
    <row r="14" spans="1:10" x14ac:dyDescent="0.25">
      <c r="A14" s="1" t="s">
        <v>13</v>
      </c>
      <c r="F14" s="1"/>
      <c r="G14" s="1"/>
      <c r="H14" s="1"/>
    </row>
    <row r="15" spans="1:10" x14ac:dyDescent="0.25">
      <c r="A15" s="1" t="s">
        <v>14</v>
      </c>
      <c r="F15" s="1"/>
      <c r="G15" s="1"/>
      <c r="H15" s="1"/>
    </row>
    <row r="16" spans="1:10" x14ac:dyDescent="0.25">
      <c r="A16" s="1" t="s">
        <v>18</v>
      </c>
      <c r="F16" s="1"/>
      <c r="G16" s="1"/>
      <c r="H16" s="1"/>
    </row>
    <row r="17" spans="1:10" x14ac:dyDescent="0.25">
      <c r="A17" s="1" t="s">
        <v>19</v>
      </c>
      <c r="F17" s="1"/>
      <c r="G17" s="1"/>
      <c r="H17" s="1"/>
    </row>
    <row r="18" spans="1:10" x14ac:dyDescent="0.25">
      <c r="A18" s="1" t="s">
        <v>21</v>
      </c>
      <c r="F18" s="1"/>
      <c r="G18" s="1"/>
      <c r="H18" s="1"/>
    </row>
    <row r="19" spans="1:10" x14ac:dyDescent="0.25">
      <c r="F19" s="1"/>
      <c r="G19" s="1"/>
      <c r="H19" s="1"/>
    </row>
    <row r="20" spans="1:10" ht="30" x14ac:dyDescent="0.25">
      <c r="A20" s="5" t="s">
        <v>27</v>
      </c>
      <c r="B20" s="5"/>
      <c r="C20" s="6" cm="1">
        <f t="array" aca="1" ref="C20" ca="1">VALUE(SUBSTITUTE(INDIRECT("R"&amp;COLUMN(A20)+ROW()-1&amp;"C1",FALSE),C$1&amp;": ",""))</f>
        <v>44972</v>
      </c>
      <c r="D20" s="5" t="str" cm="1">
        <f t="array" aca="1" ref="D20" ca="1">SUBSTITUTE(INDIRECT("R"&amp;COLUMN(B20)+ROW()-1&amp;"C1",FALSE),D$1&amp;": ","")</f>
        <v>Thomas JULLIEN</v>
      </c>
      <c r="E20" s="5" t="str" cm="1">
        <f t="array" aca="1" ref="E20" ca="1">SUBSTITUTE(INDIRECT("R"&amp;COLUMN(C20)+ROW()-1&amp;"C1",FALSE),E$1&amp;": ","")</f>
        <v>thomas.jullien@cavok-aero.com</v>
      </c>
      <c r="F20" s="11" t="str" cm="1">
        <f t="array" aca="1" ref="F20" ca="1">SUBSTITUTE(INDIRECT("R"&amp;COLUMN(D20)+ROW()-1&amp;"C1",FALSE),F$1&amp;": ","")</f>
        <v>Telephone:</v>
      </c>
      <c r="G20" s="7" t="str" cm="1">
        <f t="array" aca="1" ref="G20" ca="1">SUBSTITUTE(INDIRECT("R"&amp;COLUMN(E20)+ROW()-1&amp;"C1",FALSE),G$1&amp;": ","")</f>
        <v>SAAB 340B S/N : 340B441: question regarding the ELA</v>
      </c>
      <c r="H20" s="11" t="str" cm="1">
        <f t="array" aca="1" ref="H20" ca="1">SUBSTITUTE(INDIRECT("R"&amp;COLUMN(F20)+ROW()-1&amp;"C1",FALSE),H$1&amp;": ","")</f>
        <v/>
      </c>
      <c r="I20" s="5" t="str" cm="1">
        <f t="array" aca="1" ref="I20" ca="1">SUBSTITUTE(INDIRECT("R"&amp;COLUMN(G20)+ROW()-1&amp;"C1",FALSE),I$1&amp;": ","")</f>
        <v>Peregrine</v>
      </c>
      <c r="J20" s="6" cm="1">
        <f t="array" aca="1" ref="J20" ca="1">VALUE(SUBSTITUTE(INDIRECT("R"&amp;COLUMN(H20)+ROW()-1&amp;"C1",FALSE),J$1&amp;": ",""))</f>
        <v>44972</v>
      </c>
    </row>
    <row r="21" spans="1:10" x14ac:dyDescent="0.25">
      <c r="A21" s="1" t="s">
        <v>22</v>
      </c>
      <c r="F21" s="1"/>
      <c r="G21" s="1"/>
      <c r="H21" s="1"/>
    </row>
    <row r="22" spans="1:10" x14ac:dyDescent="0.25">
      <c r="A22" s="1" t="s">
        <v>23</v>
      </c>
      <c r="F22" s="1"/>
      <c r="G22" s="1"/>
      <c r="H22" s="1"/>
    </row>
    <row r="23" spans="1:10" x14ac:dyDescent="0.25">
      <c r="A23" s="1" t="s">
        <v>24</v>
      </c>
      <c r="F23" s="1"/>
      <c r="G23" s="1"/>
      <c r="H23" s="1"/>
    </row>
    <row r="24" spans="1:10" x14ac:dyDescent="0.25">
      <c r="A24" s="1" t="s">
        <v>25</v>
      </c>
      <c r="F24" s="1"/>
      <c r="G24" s="1"/>
      <c r="H24" s="1"/>
    </row>
    <row r="25" spans="1:10" x14ac:dyDescent="0.25">
      <c r="A25" s="1" t="s">
        <v>17</v>
      </c>
      <c r="F25" s="1"/>
      <c r="G25" s="1"/>
      <c r="H25" s="1"/>
    </row>
    <row r="26" spans="1:10" x14ac:dyDescent="0.25">
      <c r="A26" s="1" t="s">
        <v>26</v>
      </c>
      <c r="F26" s="1"/>
      <c r="G26" s="1"/>
      <c r="H26" s="1"/>
    </row>
    <row r="27" spans="1:10" x14ac:dyDescent="0.25">
      <c r="A27" s="1" t="s">
        <v>28</v>
      </c>
      <c r="F27" s="1"/>
      <c r="G27" s="1"/>
      <c r="H27" s="1"/>
    </row>
    <row r="28" spans="1:10" x14ac:dyDescent="0.25">
      <c r="F28" s="1"/>
      <c r="G28" s="1"/>
      <c r="H28" s="1"/>
    </row>
    <row r="29" spans="1:10" ht="30" x14ac:dyDescent="0.25">
      <c r="A29" s="5" t="s">
        <v>32</v>
      </c>
      <c r="B29" s="5"/>
      <c r="C29" s="6" cm="1">
        <f t="array" aca="1" ref="C29" ca="1">VALUE(SUBSTITUTE(INDIRECT("R"&amp;COLUMN(A29)+ROW()-1&amp;"C1",FALSE),C$1&amp;": ",""))</f>
        <v>44981</v>
      </c>
      <c r="D29" s="5" t="str" cm="1">
        <f t="array" aca="1" ref="D29" ca="1">SUBSTITUTE(INDIRECT("R"&amp;COLUMN(B29)+ROW()-1&amp;"C1",FALSE),D$1&amp;": ","")</f>
        <v>RAFAEL MESA DUEÑAS</v>
      </c>
      <c r="E29" s="5" t="str" cm="1">
        <f t="array" aca="1" ref="E29" ca="1">SUBSTITUTE(INDIRECT("R"&amp;COLUMN(C29)+ROW()-1&amp;"C1",FALSE),E$1&amp;": ","")</f>
        <v>gerenciatecnica@aercaribe.com</v>
      </c>
      <c r="F29" s="11" t="str" cm="1">
        <f t="array" aca="1" ref="F29" ca="1">SUBSTITUTE(INDIRECT("R"&amp;COLUMN(D29)+ROW()-1&amp;"C1",FALSE),F$1&amp;": ","")</f>
        <v>+57 3229491756</v>
      </c>
      <c r="G29" s="7" t="str" cm="1">
        <f t="array" aca="1" ref="G29" ca="1">SUBSTITUTE(INDIRECT("R"&amp;COLUMN(E29)+ROW()-1&amp;"C1",FALSE),G$1&amp;": ","")</f>
        <v>CRT displays BOMBARDIER CL600-2A12.</v>
      </c>
      <c r="H29" s="11" t="str" cm="1">
        <f t="array" aca="1" ref="H29" ca="1">SUBSTITUTE(INDIRECT("R"&amp;COLUMN(F29)+ROW()-1&amp;"C1",FALSE),H$1&amp;": ","")</f>
        <v>ST00813DE?</v>
      </c>
      <c r="I29" s="5" t="str" cm="1">
        <f t="array" aca="1" ref="I29" ca="1">SUBSTITUTE(INDIRECT("R"&amp;COLUMN(G29)+ROW()-1&amp;"C1",FALSE),I$1&amp;": ","")</f>
        <v>DAC</v>
      </c>
      <c r="J29" s="6" cm="1">
        <f t="array" aca="1" ref="J29" ca="1">VALUE(SUBSTITUTE(INDIRECT("R"&amp;COLUMN(H29)+ROW()-1&amp;"C1",FALSE),J$1&amp;": ",""))</f>
        <v>44984</v>
      </c>
    </row>
    <row r="30" spans="1:10" x14ac:dyDescent="0.25">
      <c r="A30" s="1" t="s">
        <v>29</v>
      </c>
      <c r="F30" s="1"/>
      <c r="G30" s="1"/>
      <c r="H30" s="1"/>
    </row>
    <row r="31" spans="1:10" x14ac:dyDescent="0.25">
      <c r="A31" s="1" t="s">
        <v>30</v>
      </c>
      <c r="F31" s="1"/>
      <c r="G31" s="1"/>
      <c r="H31" s="1"/>
    </row>
    <row r="32" spans="1:10" x14ac:dyDescent="0.25">
      <c r="A32" s="1" t="s">
        <v>31</v>
      </c>
      <c r="F32" s="1"/>
      <c r="G32" s="1"/>
      <c r="H32" s="1"/>
    </row>
    <row r="33" spans="1:10" x14ac:dyDescent="0.25">
      <c r="A33" s="1" t="s">
        <v>41</v>
      </c>
      <c r="F33" s="1"/>
      <c r="G33" s="1"/>
      <c r="H33" s="1"/>
    </row>
    <row r="34" spans="1:10" x14ac:dyDescent="0.25">
      <c r="A34" s="1" t="s">
        <v>42</v>
      </c>
      <c r="F34" s="1"/>
      <c r="G34" s="1"/>
      <c r="H34" s="1"/>
    </row>
    <row r="35" spans="1:10" x14ac:dyDescent="0.25">
      <c r="A35" s="1" t="s">
        <v>33</v>
      </c>
      <c r="F35" s="1"/>
      <c r="G35" s="1"/>
      <c r="H35" s="1"/>
    </row>
    <row r="36" spans="1:10" x14ac:dyDescent="0.25">
      <c r="A36" s="1" t="s">
        <v>34</v>
      </c>
      <c r="F36" s="1"/>
      <c r="G36" s="1"/>
      <c r="H36" s="1"/>
    </row>
    <row r="37" spans="1:10" x14ac:dyDescent="0.25">
      <c r="F37" s="1"/>
      <c r="G37" s="1"/>
      <c r="H37" s="1"/>
    </row>
    <row r="38" spans="1:10" x14ac:dyDescent="0.25">
      <c r="A38" s="5" t="s">
        <v>38</v>
      </c>
      <c r="B38" s="5"/>
      <c r="C38" s="6" cm="1">
        <f t="array" aca="1" ref="C38" ca="1">VALUE(SUBSTITUTE(INDIRECT("R"&amp;COLUMN(A38)+ROW()-1&amp;"C1",FALSE),C$1&amp;": ",""))</f>
        <v>44985</v>
      </c>
      <c r="D38" s="5" t="str" cm="1">
        <f t="array" aca="1" ref="D38" ca="1">SUBSTITUTE(INDIRECT("R"&amp;COLUMN(B38)+ROW()-1&amp;"C1",FALSE),D$1&amp;": ","")</f>
        <v>Lance Hernandez</v>
      </c>
      <c r="E38" s="5" t="str" cm="1">
        <f t="array" aca="1" ref="E38" ca="1">SUBSTITUTE(INDIRECT("R"&amp;COLUMN(C38)+ROW()-1&amp;"C1",FALSE),E$1&amp;": ","")</f>
        <v>lhernandez@solairus.aero</v>
      </c>
      <c r="F38" s="11" t="str" cm="1">
        <f t="array" aca="1" ref="F38" ca="1">SUBSTITUTE(INDIRECT("R"&amp;COLUMN(D38)+ROW()-1&amp;"C1",FALSE),F$1&amp;": ","")</f>
        <v>5126670944</v>
      </c>
      <c r="G38" s="7" t="str" cm="1">
        <f t="array" aca="1" ref="G38" ca="1">SUBSTITUTE(INDIRECT("R"&amp;COLUMN(E38)+ROW()-1&amp;"C1",FALSE),G$1&amp;": ","")</f>
        <v>G200 FANS1A compliant</v>
      </c>
      <c r="H38" s="11" t="str" cm="1">
        <f t="array" aca="1" ref="H38" ca="1">SUBSTITUTE(INDIRECT("R"&amp;COLUMN(F38)+ROW()-1&amp;"C1",FALSE),H$1&amp;": ","")</f>
        <v>ST00912DE</v>
      </c>
      <c r="I38" s="5" t="str" cm="1">
        <f t="array" aca="1" ref="I38" ca="1">SUBSTITUTE(INDIRECT("R"&amp;COLUMN(G38)+ROW()-1&amp;"C1",FALSE),I$1&amp;": ","")</f>
        <v>Gulfstream</v>
      </c>
      <c r="J38" s="6" cm="1">
        <f t="array" aca="1" ref="J38" ca="1">VALUE(SUBSTITUTE(INDIRECT("R"&amp;COLUMN(H38)+ROW()-1&amp;"C1",FALSE),J$1&amp;": ",""))</f>
        <v>44984</v>
      </c>
    </row>
    <row r="39" spans="1:10" x14ac:dyDescent="0.25">
      <c r="A39" s="1" t="s">
        <v>35</v>
      </c>
      <c r="F39" s="1"/>
      <c r="G39" s="1"/>
      <c r="H39" s="1"/>
    </row>
    <row r="40" spans="1:10" x14ac:dyDescent="0.25">
      <c r="A40" s="1" t="s">
        <v>36</v>
      </c>
      <c r="F40" s="1"/>
      <c r="G40" s="1"/>
      <c r="H40" s="1"/>
    </row>
    <row r="41" spans="1:10" x14ac:dyDescent="0.25">
      <c r="A41" s="1" t="s">
        <v>37</v>
      </c>
      <c r="F41" s="1"/>
      <c r="G41" s="1"/>
      <c r="H41" s="1"/>
    </row>
    <row r="42" spans="1:10" x14ac:dyDescent="0.25">
      <c r="A42" s="1" t="s">
        <v>40</v>
      </c>
      <c r="F42" s="1"/>
      <c r="G42" s="1"/>
      <c r="H42" s="1"/>
    </row>
    <row r="43" spans="1:10" x14ac:dyDescent="0.25">
      <c r="A43" s="1" t="s">
        <v>39</v>
      </c>
      <c r="F43" s="1"/>
      <c r="G43" s="1"/>
      <c r="H43" s="1"/>
    </row>
    <row r="44" spans="1:10" x14ac:dyDescent="0.25">
      <c r="A44" s="1" t="s">
        <v>43</v>
      </c>
      <c r="F44" s="1"/>
      <c r="G44" s="1"/>
      <c r="H44" s="1"/>
    </row>
    <row r="45" spans="1:10" x14ac:dyDescent="0.25">
      <c r="A45" s="1" t="s">
        <v>34</v>
      </c>
      <c r="F45" s="1"/>
      <c r="G45" s="1"/>
      <c r="H45" s="1"/>
    </row>
    <row r="46" spans="1:10" x14ac:dyDescent="0.25">
      <c r="F46" s="1"/>
      <c r="G46" s="1"/>
      <c r="H46" s="1"/>
    </row>
    <row r="47" spans="1:10" ht="30" x14ac:dyDescent="0.25">
      <c r="A47" s="5" t="s">
        <v>47</v>
      </c>
      <c r="B47" s="5"/>
      <c r="C47" s="6" cm="1">
        <f t="array" aca="1" ref="C47" ca="1">VALUE(SUBSTITUTE(INDIRECT("R"&amp;COLUMN(A47)+ROW()-1&amp;"C1",FALSE),C$1&amp;": ",""))</f>
        <v>44988</v>
      </c>
      <c r="D47" s="5" t="str" cm="1">
        <f t="array" aca="1" ref="D47" ca="1">SUBSTITUTE(INDIRECT("R"&amp;COLUMN(B47)+ROW()-1&amp;"C1",FALSE),D$1&amp;": ","")</f>
        <v>Shane Somerville</v>
      </c>
      <c r="E47" s="5" t="str" cm="1">
        <f t="array" aca="1" ref="E47" ca="1">SUBSTITUTE(INDIRECT("R"&amp;COLUMN(C47)+ROW()-1&amp;"C1",FALSE),E$1&amp;": ","")</f>
        <v>shane.s@aeronautical.co.za</v>
      </c>
      <c r="F47" s="11" t="str" cm="1">
        <f t="array" aca="1" ref="F47" ca="1">SUBSTITUTE(INDIRECT("R"&amp;COLUMN(D47)+ROW()-1&amp;"C1",FALSE),F$1&amp;": ","")</f>
        <v>+27842950268</v>
      </c>
      <c r="G47" s="7" t="str" cm="1">
        <f t="array" aca="1" ref="G47" ca="1">SUBSTITUTE(INDIRECT("R"&amp;COLUMN(E47)+ROW()-1&amp;"C1",FALSE),G$1&amp;": ","")</f>
        <v>STC SA11222DS for the installation of the TDR-94D</v>
      </c>
      <c r="H47" s="11" t="str" cm="1">
        <f t="array" aca="1" ref="H47" ca="1">SUBSTITUTE(INDIRECT("R"&amp;COLUMN(F47)+ROW()-1&amp;"C1",FALSE),H$1&amp;": ","")</f>
        <v>SA11222DS</v>
      </c>
      <c r="I47" s="5" t="str" cm="1">
        <f t="array" aca="1" ref="I47" ca="1">SUBSTITUTE(INDIRECT("R"&amp;COLUMN(G47)+ROW()-1&amp;"C1",FALSE),I$1&amp;": ","")</f>
        <v>BHE &amp; Associates, Ltd.</v>
      </c>
      <c r="J47" s="6" cm="1">
        <f t="array" aca="1" ref="J47" ca="1">VALUE(SUBSTITUTE(INDIRECT("R"&amp;COLUMN(H47)+ROW()-1&amp;"C1",FALSE),J$1&amp;": ",""))</f>
        <v>44988</v>
      </c>
    </row>
    <row r="48" spans="1:10" x14ac:dyDescent="0.25">
      <c r="A48" t="s">
        <v>44</v>
      </c>
      <c r="F48" s="1"/>
      <c r="G48" s="1"/>
      <c r="H48" s="1"/>
    </row>
    <row r="49" spans="1:10" x14ac:dyDescent="0.25">
      <c r="A49" t="s">
        <v>45</v>
      </c>
      <c r="F49" s="1"/>
      <c r="G49" s="1"/>
      <c r="H49" s="1"/>
    </row>
    <row r="50" spans="1:10" x14ac:dyDescent="0.25">
      <c r="A50" t="s">
        <v>46</v>
      </c>
      <c r="F50" s="1"/>
      <c r="G50" s="1"/>
      <c r="H50" s="1"/>
    </row>
    <row r="51" spans="1:10" x14ac:dyDescent="0.25">
      <c r="A51" s="1" t="s">
        <v>48</v>
      </c>
      <c r="F51" s="1"/>
      <c r="G51" s="1"/>
      <c r="H51" s="1"/>
    </row>
    <row r="52" spans="1:10" x14ac:dyDescent="0.25">
      <c r="A52" s="1" t="s">
        <v>49</v>
      </c>
      <c r="F52" s="1"/>
      <c r="G52" s="1"/>
      <c r="H52" s="1"/>
    </row>
    <row r="53" spans="1:10" x14ac:dyDescent="0.25">
      <c r="A53" s="1" t="s">
        <v>50</v>
      </c>
      <c r="F53" s="1"/>
      <c r="G53" s="1"/>
      <c r="H53" s="1"/>
    </row>
    <row r="54" spans="1:10" x14ac:dyDescent="0.25">
      <c r="A54" s="1" t="s">
        <v>51</v>
      </c>
      <c r="F54" s="1"/>
      <c r="G54" s="1"/>
      <c r="H54" s="1"/>
    </row>
    <row r="55" spans="1:10" x14ac:dyDescent="0.25">
      <c r="F55" s="1"/>
      <c r="G55" s="1"/>
      <c r="H55" s="1"/>
    </row>
    <row r="56" spans="1:10" ht="30" x14ac:dyDescent="0.25">
      <c r="A56" s="5" t="s">
        <v>47</v>
      </c>
      <c r="B56" s="5"/>
      <c r="C56" s="6" cm="1">
        <f t="array" aca="1" ref="C56" ca="1">VALUE(SUBSTITUTE(INDIRECT("R"&amp;COLUMN(A56)+ROW()-1&amp;"C1",FALSE),C$1&amp;": ",""))</f>
        <v>44988</v>
      </c>
      <c r="D56" s="5" t="str" cm="1">
        <f t="array" aca="1" ref="D56" ca="1">SUBSTITUTE(INDIRECT("R"&amp;COLUMN(B56)+ROW()-1&amp;"C1",FALSE),D$1&amp;": ","")</f>
        <v>MADE YUDI KUSUMA</v>
      </c>
      <c r="E56" s="5" t="str" cm="1">
        <f t="array" aca="1" ref="E56" ca="1">SUBSTITUTE(INDIRECT("R"&amp;COLUMN(C56)+ROW()-1&amp;"C1",FALSE),E$1&amp;": ","")</f>
        <v>made.yudi@weststar-aviation.aero</v>
      </c>
      <c r="F56" s="11" t="str" cm="1">
        <f t="array" aca="1" ref="F56" ca="1">SUBSTITUTE(INDIRECT("R"&amp;COLUMN(D56)+ROW()-1&amp;"C1",FALSE),F$1&amp;": ","")</f>
        <v>6281293301675</v>
      </c>
      <c r="G56" s="7" t="str" cm="1">
        <f t="array" aca="1" ref="G56" ca="1">SUBSTITUTE(INDIRECT("R"&amp;COLUMN(E56)+ROW()-1&amp;"C1",FALSE),G$1&amp;": ","")</f>
        <v>STC No. SH19-35 (FAA STC SR00925DE)</v>
      </c>
      <c r="H56" s="11" t="str" cm="1">
        <f t="array" aca="1" ref="H56" ca="1">SUBSTITUTE(INDIRECT("R"&amp;COLUMN(F56)+ROW()-1&amp;"C1",FALSE),H$1&amp;": ","")</f>
        <v>SR00925DE</v>
      </c>
      <c r="I56" s="5" t="str" cm="1">
        <f t="array" aca="1" ref="I56" ca="1">SUBSTITUTE(INDIRECT("R"&amp;COLUMN(G56)+ROW()-1&amp;"C1",FALSE),I$1&amp;": ","")</f>
        <v>Luke @ SEAerospace</v>
      </c>
      <c r="J56" s="6" cm="1">
        <f t="array" aca="1" ref="J56" ca="1">VALUE(SUBSTITUTE(INDIRECT("R"&amp;COLUMN(H56)+ROW()-1&amp;"C1",FALSE),J$1&amp;": ",""))</f>
        <v>45001</v>
      </c>
    </row>
    <row r="57" spans="1:10" x14ac:dyDescent="0.25">
      <c r="A57" t="s">
        <v>52</v>
      </c>
      <c r="F57" s="1"/>
      <c r="G57" s="1"/>
      <c r="H57" s="1"/>
    </row>
    <row r="58" spans="1:10" x14ac:dyDescent="0.25">
      <c r="A58" t="s">
        <v>53</v>
      </c>
      <c r="F58" s="1"/>
      <c r="G58" s="1"/>
      <c r="H58" s="1"/>
    </row>
    <row r="59" spans="1:10" x14ac:dyDescent="0.25">
      <c r="A59" t="s">
        <v>54</v>
      </c>
      <c r="F59" s="1"/>
      <c r="G59" s="1"/>
      <c r="H59" s="1"/>
    </row>
    <row r="60" spans="1:10" x14ac:dyDescent="0.25">
      <c r="A60" s="1" t="s">
        <v>55</v>
      </c>
      <c r="F60" s="1"/>
      <c r="G60" s="1"/>
      <c r="H60" s="1"/>
    </row>
    <row r="61" spans="1:10" x14ac:dyDescent="0.25">
      <c r="A61" s="1" t="s">
        <v>56</v>
      </c>
      <c r="F61" s="1"/>
      <c r="G61" s="1"/>
      <c r="H61" s="1"/>
    </row>
    <row r="62" spans="1:10" x14ac:dyDescent="0.25">
      <c r="A62" s="1" t="s">
        <v>57</v>
      </c>
      <c r="F62" s="1"/>
      <c r="G62" s="1"/>
      <c r="H62" s="1"/>
    </row>
    <row r="63" spans="1:10" x14ac:dyDescent="0.25">
      <c r="A63" s="1" t="s">
        <v>58</v>
      </c>
      <c r="F63" s="1"/>
      <c r="G63" s="1"/>
      <c r="H63" s="1"/>
    </row>
    <row r="64" spans="1:10" x14ac:dyDescent="0.25">
      <c r="F64" s="1"/>
      <c r="G64" s="1"/>
      <c r="H64" s="1"/>
    </row>
    <row r="65" spans="1:10" ht="30" x14ac:dyDescent="0.25">
      <c r="A65" s="5" t="s">
        <v>59</v>
      </c>
      <c r="B65" s="5"/>
      <c r="C65" s="6" cm="1">
        <f t="array" aca="1" ref="C65" ca="1">VALUE(SUBSTITUTE(INDIRECT("R"&amp;COLUMN(A65)+ROW()-1&amp;"C1",FALSE),C$1&amp;": ",""))</f>
        <v>44993</v>
      </c>
      <c r="D65" s="5" t="str" cm="1">
        <f t="array" aca="1" ref="D65" ca="1">SUBSTITUTE(INDIRECT("R"&amp;COLUMN(B65)+ROW()-1&amp;"C1",FALSE),D$1&amp;": ","")</f>
        <v>Russ Daughtrey</v>
      </c>
      <c r="E65" s="5" t="str" cm="1">
        <f t="array" aca="1" ref="E65" ca="1">SUBSTITUTE(INDIRECT("R"&amp;COLUMN(C65)+ROW()-1&amp;"C1",FALSE),E$1&amp;": ","")</f>
        <v>maintenance@soundsair.com</v>
      </c>
      <c r="F65" s="11" t="str" cm="1">
        <f t="array" aca="1" ref="F65" ca="1">SUBSTITUTE(INDIRECT("R"&amp;COLUMN(D65)+ROW()-1&amp;"C1",FALSE),F$1&amp;": ","")</f>
        <v>0212227872</v>
      </c>
      <c r="G65" s="7" t="str" cm="1">
        <f t="array" aca="1" ref="G65" ca="1">SUBSTITUTE(INDIRECT("R"&amp;COLUMN(E65)+ROW()-1&amp;"C1",FALSE),G$1&amp;": ","")</f>
        <v>Cessna Caravan with STC SA00765DE for KT-74 ADS-B</v>
      </c>
      <c r="H65" s="11" t="str" cm="1">
        <f t="array" aca="1" ref="H65" ca="1">SUBSTITUTE(INDIRECT("R"&amp;COLUMN(F65)+ROW()-1&amp;"C1",FALSE),H$1&amp;": ","")</f>
        <v>SA00765DE</v>
      </c>
      <c r="I65" s="5" t="str" cm="1">
        <f t="array" aca="1" ref="I65" ca="1">SUBSTITUTE(INDIRECT("R"&amp;COLUMN(G65)+ROW()-1&amp;"C1",FALSE),I$1&amp;": ","")</f>
        <v>TJ</v>
      </c>
      <c r="J65" s="6" cm="1">
        <f t="array" aca="1" ref="J65" ca="1">VALUE(SUBSTITUTE(INDIRECT("R"&amp;COLUMN(H65)+ROW()-1&amp;"C1",FALSE),J$1&amp;": ",""))</f>
        <v>45001</v>
      </c>
    </row>
    <row r="66" spans="1:10" x14ac:dyDescent="0.25">
      <c r="A66" t="s">
        <v>60</v>
      </c>
      <c r="F66" s="1"/>
      <c r="G66" s="1"/>
      <c r="H66" s="1"/>
    </row>
    <row r="67" spans="1:10" x14ac:dyDescent="0.25">
      <c r="A67" t="s">
        <v>61</v>
      </c>
      <c r="F67" s="1"/>
      <c r="G67" s="1"/>
      <c r="H67" s="1"/>
    </row>
    <row r="68" spans="1:10" x14ac:dyDescent="0.25">
      <c r="A68" t="s">
        <v>62</v>
      </c>
      <c r="F68" s="1"/>
      <c r="G68" s="1"/>
      <c r="H68" s="1"/>
    </row>
    <row r="69" spans="1:10" x14ac:dyDescent="0.25">
      <c r="A69" s="1" t="s">
        <v>63</v>
      </c>
      <c r="F69" s="1"/>
      <c r="G69" s="1"/>
      <c r="H69" s="1"/>
    </row>
    <row r="70" spans="1:10" x14ac:dyDescent="0.25">
      <c r="A70" s="1" t="s">
        <v>64</v>
      </c>
      <c r="F70" s="1"/>
      <c r="G70" s="1"/>
      <c r="H70" s="1"/>
    </row>
    <row r="71" spans="1:10" x14ac:dyDescent="0.25">
      <c r="A71" s="1" t="s">
        <v>71</v>
      </c>
      <c r="F71" s="1"/>
      <c r="G71" s="1"/>
      <c r="H71" s="1"/>
    </row>
    <row r="72" spans="1:10" x14ac:dyDescent="0.25">
      <c r="A72" s="1" t="s">
        <v>58</v>
      </c>
      <c r="F72" s="1"/>
      <c r="G72" s="1"/>
      <c r="H72" s="1"/>
    </row>
    <row r="73" spans="1:10" x14ac:dyDescent="0.25">
      <c r="F73" s="1"/>
      <c r="G73" s="1"/>
      <c r="H73" s="1"/>
    </row>
    <row r="74" spans="1:10" ht="60" x14ac:dyDescent="0.25">
      <c r="A74" s="5" t="s">
        <v>65</v>
      </c>
      <c r="B74" s="5"/>
      <c r="C74" s="6" cm="1">
        <f t="array" aca="1" ref="C74" ca="1">VALUE(SUBSTITUTE(INDIRECT("R"&amp;COLUMN(A74)+ROW()-1&amp;"C1",FALSE),C$1&amp;": ",""))</f>
        <v>44994</v>
      </c>
      <c r="D74" s="5" t="str" cm="1">
        <f t="array" aca="1" ref="D74" ca="1">SUBSTITUTE(INDIRECT("R"&amp;COLUMN(B74)+ROW()-1&amp;"C1",FALSE),D$1&amp;": ","")</f>
        <v>Marko Bijelic</v>
      </c>
      <c r="E74" s="5" t="str" cm="1">
        <f t="array" aca="1" ref="E74" ca="1">SUBSTITUTE(INDIRECT("R"&amp;COLUMN(C74)+ROW()-1&amp;"C1",FALSE),E$1&amp;": ","")</f>
        <v>mb@hipinspire.com</v>
      </c>
      <c r="F74" s="11" t="str" cm="1">
        <f t="array" aca="1" ref="F74" ca="1">SUBSTITUTE(INDIRECT("R"&amp;COLUMN(D74)+ROW()-1&amp;"C1",FALSE),F$1&amp;": ","")</f>
        <v>3055158164</v>
      </c>
      <c r="G74" s="7" t="str" cm="1">
        <f t="array" aca="1" ref="G74" ca="1">SUBSTITUTE(INDIRECT("R"&amp;COLUMN(E74)+ROW()-1&amp;"C1",FALSE),G$1&amp;": ","")</f>
        <v>Web / UI / UX / Mobile / Product Designer, HTML5/CSS3 and WordPress Developer looking for a job.</v>
      </c>
      <c r="H74" s="11" t="str" cm="1">
        <f t="array" aca="1" ref="H74" ca="1">SUBSTITUTE(INDIRECT("R"&amp;COLUMN(F74)+ROW()-1&amp;"C1",FALSE),H$1&amp;": ","")</f>
        <v>SA00765DE</v>
      </c>
      <c r="I74" s="5" t="str" cm="1">
        <f t="array" aca="1" ref="I74" ca="1">SUBSTITUTE(INDIRECT("R"&amp;COLUMN(G74)+ROW()-1&amp;"C1",FALSE),I$1&amp;": ","")</f>
        <v/>
      </c>
      <c r="J74" s="6" cm="1">
        <f t="array" aca="1" ref="J74" ca="1">VALUE(SUBSTITUTE(INDIRECT("R"&amp;COLUMN(H74)+ROW()-1&amp;"C1",FALSE),J$1&amp;": ",""))</f>
        <v>45001</v>
      </c>
    </row>
    <row r="75" spans="1:10" x14ac:dyDescent="0.25">
      <c r="A75" t="s">
        <v>66</v>
      </c>
      <c r="F75" s="1"/>
      <c r="G75" s="1"/>
      <c r="H75" s="1"/>
    </row>
    <row r="76" spans="1:10" x14ac:dyDescent="0.25">
      <c r="A76" t="s">
        <v>67</v>
      </c>
      <c r="F76" s="1"/>
      <c r="G76" s="1"/>
      <c r="H76" s="1"/>
    </row>
    <row r="77" spans="1:10" x14ac:dyDescent="0.25">
      <c r="A77" t="s">
        <v>68</v>
      </c>
      <c r="F77" s="1"/>
      <c r="G77" s="1"/>
      <c r="H77" s="1"/>
    </row>
    <row r="78" spans="1:10" x14ac:dyDescent="0.25">
      <c r="A78" s="1" t="s">
        <v>69</v>
      </c>
      <c r="F78" s="1"/>
      <c r="G78" s="1"/>
      <c r="H78" s="1"/>
    </row>
    <row r="79" spans="1:10" x14ac:dyDescent="0.25">
      <c r="A79" s="1" t="s">
        <v>64</v>
      </c>
      <c r="F79" s="1"/>
      <c r="G79" s="1"/>
      <c r="H79" s="1"/>
    </row>
    <row r="80" spans="1:10" x14ac:dyDescent="0.25">
      <c r="A80" s="1" t="s">
        <v>70</v>
      </c>
      <c r="F80" s="1"/>
      <c r="G80" s="1"/>
      <c r="H80" s="1"/>
    </row>
    <row r="81" spans="1:8" x14ac:dyDescent="0.25">
      <c r="A81" s="1" t="s">
        <v>58</v>
      </c>
      <c r="F81" s="1"/>
      <c r="G81" s="1"/>
      <c r="H81" s="1"/>
    </row>
  </sheetData>
  <autoFilter ref="A1:J81" xr:uid="{9ED190B7-BFAA-4A74-BC7C-38FDD1D87B89}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 Carlson</dc:creator>
  <cp:lastModifiedBy>Lee Carlson</cp:lastModifiedBy>
  <dcterms:created xsi:type="dcterms:W3CDTF">2023-02-03T19:21:12Z</dcterms:created>
  <dcterms:modified xsi:type="dcterms:W3CDTF">2023-03-16T15:24:01Z</dcterms:modified>
</cp:coreProperties>
</file>