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queryTables/queryTable1.xml" ContentType="application/vnd.openxmlformats-officedocument.spreadsheetml.queryTable+xml"/>
  <Override PartName="/xl/tables/table2.xml" ContentType="application/vnd.openxmlformats-officedocument.spreadsheetml.table+xml"/>
  <Override PartName="/xl/queryTables/queryTable2.xml" ContentType="application/vnd.openxmlformats-officedocument.spreadsheetml.queryTable+xml"/>
  <Override PartName="/xl/tables/table3.xml" ContentType="application/vnd.openxmlformats-officedocument.spreadsheetml.table+xml"/>
  <Override PartName="/xl/queryTables/queryTable3.xml" ContentType="application/vnd.openxmlformats-officedocument.spreadsheetml.queryTable+xml"/>
  <Override PartName="/xl/tables/table4.xml" ContentType="application/vnd.openxmlformats-officedocument.spreadsheetml.table+xml"/>
  <Override PartName="/xl/queryTables/queryTable4.xml" ContentType="application/vnd.openxmlformats-officedocument.spreadsheetml.queryTable+xml"/>
  <Override PartName="/xl/tables/table5.xml" ContentType="application/vnd.openxmlformats-officedocument.spreadsheetml.table+xml"/>
  <Override PartName="/xl/queryTables/queryTable5.xml" ContentType="application/vnd.openxmlformats-officedocument.spreadsheetml.query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29"/>
  <workbookPr defaultThemeVersion="166925"/>
  <mc:AlternateContent xmlns:mc="http://schemas.openxmlformats.org/markup-compatibility/2006">
    <mc:Choice Requires="x15">
      <x15ac:absPath xmlns:x15ac="http://schemas.microsoft.com/office/spreadsheetml/2010/11/ac" url="W:\$ AviaGlobalGroup\AGG Client Info\Peregrine\Website Marketing Proposal\Project pages\"/>
    </mc:Choice>
  </mc:AlternateContent>
  <xr:revisionPtr revIDLastSave="0" documentId="13_ncr:1_{0FA2BEB5-41F1-4428-98AB-4455728E2802}" xr6:coauthVersionLast="47" xr6:coauthVersionMax="47" xr10:uidLastSave="{00000000-0000-0000-0000-000000000000}"/>
  <bookViews>
    <workbookView xWindow="-120" yWindow="-120" windowWidth="19440" windowHeight="15000" activeTab="7" xr2:uid="{3DAAD968-765E-4336-9FEF-969BE1F528E7}"/>
  </bookViews>
  <sheets>
    <sheet name="STCs" sheetId="3" r:id="rId1"/>
    <sheet name="Sheet9" sheetId="9" r:id="rId2"/>
    <sheet name="Make" sheetId="5" r:id="rId3"/>
    <sheet name="Sheet10" sheetId="10" r:id="rId4"/>
    <sheet name="Sheet6" sheetId="6" r:id="rId5"/>
    <sheet name="Sheet7" sheetId="7" r:id="rId6"/>
    <sheet name="TCDS" sheetId="8" r:id="rId7"/>
    <sheet name="Sheet11" sheetId="11" r:id="rId8"/>
    <sheet name="Sheet1" sheetId="12" r:id="rId9"/>
  </sheets>
  <definedNames>
    <definedName name="ExternalData_1" localSheetId="2" hidden="1">Make!$A$1:$B$302</definedName>
    <definedName name="ExternalData_1" localSheetId="7" hidden="1">Sheet11!$A$1:$C$3136</definedName>
    <definedName name="ExternalData_1" localSheetId="5" hidden="1">Sheet7!$A$1:$G$3137</definedName>
    <definedName name="ExternalData_1" localSheetId="0" hidden="1">STCs!$A$1:$M$31</definedName>
    <definedName name="ExternalData_1" localSheetId="6" hidden="1">TCDS!$A$1:$B$559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2" i="3" l="1"/>
  <c r="O3" i="3"/>
  <c r="O5" i="3"/>
  <c r="O9" i="3"/>
  <c r="O11" i="3"/>
  <c r="O15" i="3"/>
  <c r="O16" i="3"/>
  <c r="O18" i="3"/>
  <c r="J2" i="11"/>
  <c r="J3" i="11" s="1"/>
  <c r="J4" i="11" s="1"/>
  <c r="J5" i="11" s="1"/>
  <c r="J6" i="11" s="1"/>
  <c r="J7" i="11" s="1"/>
  <c r="J8" i="11" s="1"/>
  <c r="J9" i="11" s="1"/>
  <c r="J10" i="11" s="1"/>
  <c r="J11" i="11" s="1"/>
  <c r="J12" i="11" s="1"/>
  <c r="J13" i="11" s="1"/>
  <c r="J14" i="11" s="1"/>
  <c r="J15" i="11" s="1"/>
  <c r="J16" i="11" s="1"/>
  <c r="J17" i="11" s="1"/>
  <c r="J18" i="11" s="1"/>
  <c r="J19" i="11" s="1"/>
  <c r="J20" i="11" s="1"/>
  <c r="J21" i="11" s="1"/>
  <c r="J22" i="11" s="1"/>
  <c r="J23" i="11" s="1"/>
  <c r="J24" i="11" s="1"/>
  <c r="J25" i="11" s="1"/>
  <c r="J26" i="11" s="1"/>
  <c r="J27" i="11" s="1"/>
  <c r="J28" i="11" s="1"/>
  <c r="J29" i="11" s="1"/>
  <c r="J30" i="11" s="1"/>
  <c r="J31" i="11" s="1"/>
  <c r="J32" i="11" s="1"/>
  <c r="J33" i="11" s="1"/>
  <c r="J34" i="11" s="1"/>
  <c r="J35" i="11" s="1"/>
  <c r="J36" i="11" s="1"/>
  <c r="J37" i="11" s="1"/>
  <c r="J38" i="11" s="1"/>
  <c r="J39" i="11" s="1"/>
  <c r="J40" i="11" s="1"/>
  <c r="J41" i="11" s="1"/>
  <c r="J42" i="11" s="1"/>
  <c r="J43" i="11" s="1"/>
  <c r="J44" i="11" s="1"/>
  <c r="J45" i="11" s="1"/>
  <c r="J46" i="11" s="1"/>
  <c r="J47" i="11" s="1"/>
  <c r="J48" i="11" s="1"/>
  <c r="J49" i="11" s="1"/>
  <c r="J50" i="11" s="1"/>
  <c r="J51" i="11" s="1"/>
  <c r="J52" i="11" s="1"/>
  <c r="J53" i="11" s="1"/>
  <c r="J54" i="11" s="1"/>
  <c r="J55" i="11" s="1"/>
  <c r="J56" i="11" s="1"/>
  <c r="J57" i="11" s="1"/>
  <c r="J58" i="11" s="1"/>
  <c r="J59" i="11" s="1"/>
  <c r="J60" i="11" s="1"/>
  <c r="J61" i="11" s="1"/>
  <c r="J62" i="11" s="1"/>
  <c r="J63" i="11" s="1"/>
  <c r="J64" i="11" s="1"/>
  <c r="J65" i="11" s="1"/>
  <c r="J66" i="11" s="1"/>
  <c r="J67" i="11" s="1"/>
  <c r="J68" i="11" s="1"/>
  <c r="J69" i="11" s="1"/>
  <c r="J70" i="11" s="1"/>
  <c r="J71" i="11" s="1"/>
  <c r="J72" i="11" s="1"/>
  <c r="J73" i="11" s="1"/>
  <c r="J74" i="11" s="1"/>
  <c r="J75" i="11" s="1"/>
  <c r="J76" i="11" s="1"/>
  <c r="J77" i="11" s="1"/>
  <c r="J78" i="11" s="1"/>
  <c r="J79" i="11" s="1"/>
  <c r="J80" i="11" s="1"/>
  <c r="J81" i="11" s="1"/>
  <c r="J82" i="11" s="1"/>
  <c r="J83" i="11" s="1"/>
  <c r="J84" i="11" s="1"/>
  <c r="J85" i="11" s="1"/>
  <c r="J86" i="11" s="1"/>
  <c r="J87" i="11" s="1"/>
  <c r="J88" i="11" s="1"/>
  <c r="J89" i="11" s="1"/>
  <c r="J90" i="11" s="1"/>
  <c r="J91" i="11" s="1"/>
  <c r="J92" i="11" s="1"/>
  <c r="J93" i="11" s="1"/>
  <c r="J94" i="11" s="1"/>
  <c r="J95" i="11" s="1"/>
  <c r="J96" i="11" s="1"/>
  <c r="J97" i="11" s="1"/>
  <c r="J98" i="11" s="1"/>
  <c r="J99" i="11" s="1"/>
  <c r="J100" i="11" s="1"/>
  <c r="J101" i="11" s="1"/>
  <c r="J102" i="11" s="1"/>
  <c r="J103" i="11" s="1"/>
  <c r="J104" i="11" s="1"/>
  <c r="J105" i="11" s="1"/>
  <c r="J106" i="11" s="1"/>
  <c r="J107" i="11" s="1"/>
  <c r="J108" i="11" s="1"/>
  <c r="J109" i="11" s="1"/>
  <c r="J110" i="11" s="1"/>
  <c r="J111" i="11" s="1"/>
  <c r="J112" i="11" s="1"/>
  <c r="J113" i="11" s="1"/>
  <c r="J114" i="11" s="1"/>
  <c r="J115" i="11" s="1"/>
  <c r="J116" i="11" s="1"/>
  <c r="J117" i="11" s="1"/>
  <c r="J118" i="11" s="1"/>
  <c r="J119" i="11" s="1"/>
  <c r="J120" i="11" s="1"/>
  <c r="J121" i="11" s="1"/>
  <c r="J122" i="11" s="1"/>
  <c r="J123" i="11" s="1"/>
  <c r="J124" i="11" s="1"/>
  <c r="J125" i="11" s="1"/>
  <c r="J126" i="11" s="1"/>
  <c r="J127" i="11" s="1"/>
  <c r="J128" i="11" s="1"/>
  <c r="J129" i="11" s="1"/>
  <c r="J130" i="11" s="1"/>
  <c r="J131" i="11" s="1"/>
  <c r="J132" i="11" s="1"/>
  <c r="J133" i="11" s="1"/>
  <c r="J134" i="11" s="1"/>
  <c r="J135" i="11" s="1"/>
  <c r="J136" i="11" s="1"/>
  <c r="J137" i="11" s="1"/>
  <c r="J138" i="11" s="1"/>
  <c r="J139" i="11" s="1"/>
  <c r="J140" i="11" s="1"/>
  <c r="J141" i="11" s="1"/>
  <c r="J142" i="11" s="1"/>
  <c r="J143" i="11" s="1"/>
  <c r="J144" i="11" s="1"/>
  <c r="J145" i="11" s="1"/>
  <c r="J146" i="11" s="1"/>
  <c r="J147" i="11" s="1"/>
  <c r="J148" i="11" s="1"/>
  <c r="J149" i="11" s="1"/>
  <c r="J150" i="11" s="1"/>
  <c r="J151" i="11" s="1"/>
  <c r="J152" i="11" s="1"/>
  <c r="J153" i="11" s="1"/>
  <c r="J154" i="11" s="1"/>
  <c r="J155" i="11" s="1"/>
  <c r="J156" i="11" s="1"/>
  <c r="J157" i="11" s="1"/>
  <c r="J158" i="11" s="1"/>
  <c r="J159" i="11" s="1"/>
  <c r="J160" i="11" s="1"/>
  <c r="J161" i="11" s="1"/>
  <c r="J162" i="11" s="1"/>
  <c r="J163" i="11" s="1"/>
  <c r="J164" i="11" s="1"/>
  <c r="J165" i="11" s="1"/>
  <c r="J166" i="11" s="1"/>
  <c r="J167" i="11" s="1"/>
  <c r="J168" i="11" s="1"/>
  <c r="J169" i="11" s="1"/>
  <c r="J170" i="11" s="1"/>
  <c r="J171" i="11" s="1"/>
  <c r="J172" i="11" s="1"/>
  <c r="J173" i="11" s="1"/>
  <c r="J174" i="11" s="1"/>
  <c r="J175" i="11" s="1"/>
  <c r="J176" i="11" s="1"/>
  <c r="J177" i="11" s="1"/>
  <c r="J178" i="11" s="1"/>
  <c r="J179" i="11" s="1"/>
  <c r="J180" i="11" s="1"/>
  <c r="J181" i="11" s="1"/>
  <c r="J182" i="11" s="1"/>
  <c r="J183" i="11" s="1"/>
  <c r="J184" i="11" s="1"/>
  <c r="J185" i="11" s="1"/>
  <c r="J186" i="11" s="1"/>
  <c r="J187" i="11" s="1"/>
  <c r="J188" i="11" s="1"/>
  <c r="J189" i="11" s="1"/>
  <c r="J190" i="11" s="1"/>
  <c r="J191" i="11" s="1"/>
  <c r="J192" i="11" s="1"/>
  <c r="J193" i="11" s="1"/>
  <c r="J194" i="11" s="1"/>
  <c r="J195" i="11" s="1"/>
  <c r="J196" i="11" s="1"/>
  <c r="J197" i="11" s="1"/>
  <c r="J198" i="11" s="1"/>
  <c r="J199" i="11" s="1"/>
  <c r="J200" i="11" s="1"/>
  <c r="J201" i="11" s="1"/>
  <c r="J202" i="11" s="1"/>
  <c r="J203" i="11" s="1"/>
  <c r="J204" i="11" s="1"/>
  <c r="J205" i="11" s="1"/>
  <c r="J206" i="11" s="1"/>
  <c r="J207" i="11" s="1"/>
  <c r="J208" i="11" s="1"/>
  <c r="J209" i="11" s="1"/>
  <c r="J210" i="11" s="1"/>
  <c r="J211" i="11" s="1"/>
  <c r="J212" i="11" s="1"/>
  <c r="J213" i="11" s="1"/>
  <c r="J214" i="11" s="1"/>
  <c r="J215" i="11" s="1"/>
  <c r="J216" i="11" s="1"/>
  <c r="J217" i="11" s="1"/>
  <c r="J218" i="11" s="1"/>
  <c r="J219" i="11" s="1"/>
  <c r="J220" i="11" s="1"/>
  <c r="J221" i="11" s="1"/>
  <c r="J222" i="11" s="1"/>
  <c r="J223" i="11" s="1"/>
  <c r="J224" i="11" s="1"/>
  <c r="J225" i="11" s="1"/>
  <c r="J226" i="11" s="1"/>
  <c r="J227" i="11" s="1"/>
  <c r="J228" i="11" s="1"/>
  <c r="J229" i="11" s="1"/>
  <c r="J230" i="11" s="1"/>
  <c r="J231" i="11" s="1"/>
  <c r="J232" i="11" s="1"/>
  <c r="J233" i="11" s="1"/>
  <c r="J234" i="11" s="1"/>
  <c r="J235" i="11" s="1"/>
  <c r="J236" i="11" s="1"/>
  <c r="J237" i="11" s="1"/>
  <c r="J238" i="11" s="1"/>
  <c r="J239" i="11" s="1"/>
  <c r="J240" i="11" s="1"/>
  <c r="J241" i="11" s="1"/>
  <c r="J242" i="11" s="1"/>
  <c r="J243" i="11" s="1"/>
  <c r="J244" i="11" s="1"/>
  <c r="J245" i="11" s="1"/>
  <c r="J246" i="11" s="1"/>
  <c r="J247" i="11" s="1"/>
  <c r="J248" i="11" s="1"/>
  <c r="J249" i="11" s="1"/>
  <c r="J250" i="11" s="1"/>
  <c r="J251" i="11" s="1"/>
  <c r="J252" i="11" s="1"/>
  <c r="J253" i="11" s="1"/>
  <c r="J254" i="11" s="1"/>
  <c r="J255" i="11" s="1"/>
  <c r="J256" i="11" s="1"/>
  <c r="J257" i="11" s="1"/>
  <c r="J258" i="11" s="1"/>
  <c r="J259" i="11" s="1"/>
  <c r="J260" i="11" s="1"/>
  <c r="J261" i="11" s="1"/>
  <c r="J262" i="11" s="1"/>
  <c r="J263" i="11" s="1"/>
  <c r="J264" i="11" s="1"/>
  <c r="J265" i="11" s="1"/>
  <c r="J266" i="11" s="1"/>
  <c r="J267" i="11" s="1"/>
  <c r="J268" i="11" s="1"/>
  <c r="J269" i="11" s="1"/>
  <c r="J270" i="11" s="1"/>
  <c r="J271" i="11" s="1"/>
  <c r="J272" i="11" s="1"/>
  <c r="J273" i="11" s="1"/>
  <c r="J274" i="11" s="1"/>
  <c r="J275" i="11" s="1"/>
  <c r="J276" i="11" s="1"/>
  <c r="J277" i="11" s="1"/>
  <c r="J278" i="11" s="1"/>
  <c r="J279" i="11" s="1"/>
  <c r="J280" i="11" s="1"/>
  <c r="J281" i="11" s="1"/>
  <c r="J282" i="11" s="1"/>
  <c r="J283" i="11" s="1"/>
  <c r="J284" i="11" s="1"/>
  <c r="J285" i="11" s="1"/>
  <c r="J286" i="11" s="1"/>
  <c r="J287" i="11" s="1"/>
  <c r="J288" i="11" s="1"/>
  <c r="J289" i="11" s="1"/>
  <c r="J290" i="11" s="1"/>
  <c r="J291" i="11" s="1"/>
  <c r="J292" i="11" s="1"/>
  <c r="J293" i="11" s="1"/>
  <c r="J294" i="11" s="1"/>
  <c r="J295" i="11" s="1"/>
  <c r="J296" i="11" s="1"/>
  <c r="J297" i="11" s="1"/>
  <c r="J298" i="11" s="1"/>
  <c r="J299" i="11" s="1"/>
  <c r="J300" i="11" s="1"/>
  <c r="J301" i="11" s="1"/>
  <c r="J302" i="11" s="1"/>
  <c r="J303" i="11" s="1"/>
  <c r="J304" i="11" s="1"/>
  <c r="J305" i="11" s="1"/>
  <c r="J306" i="11" s="1"/>
  <c r="J307" i="11" s="1"/>
  <c r="J308" i="11" s="1"/>
  <c r="J309" i="11" s="1"/>
  <c r="J310" i="11" s="1"/>
  <c r="J311" i="11" s="1"/>
  <c r="J312" i="11" s="1"/>
  <c r="J313" i="11" s="1"/>
  <c r="J314" i="11" s="1"/>
  <c r="J315" i="11" s="1"/>
  <c r="J316" i="11" s="1"/>
  <c r="J317" i="11" s="1"/>
  <c r="J318" i="11" s="1"/>
  <c r="J319" i="11" s="1"/>
  <c r="J320" i="11" s="1"/>
  <c r="J321" i="11" s="1"/>
  <c r="J322" i="11" s="1"/>
  <c r="J323" i="11" s="1"/>
  <c r="J324" i="11" s="1"/>
  <c r="J325" i="11" s="1"/>
  <c r="J326" i="11" s="1"/>
  <c r="J327" i="11" s="1"/>
  <c r="J328" i="11" s="1"/>
  <c r="J329" i="11" s="1"/>
  <c r="J330" i="11" s="1"/>
  <c r="J331" i="11" s="1"/>
  <c r="J332" i="11" s="1"/>
  <c r="J333" i="11" s="1"/>
  <c r="J334" i="11" s="1"/>
  <c r="J335" i="11" s="1"/>
  <c r="J336" i="11" s="1"/>
  <c r="J337" i="11" s="1"/>
  <c r="J338" i="11" s="1"/>
  <c r="J339" i="11" s="1"/>
  <c r="J340" i="11" s="1"/>
  <c r="J341" i="11" s="1"/>
  <c r="J342" i="11" s="1"/>
  <c r="J343" i="11" s="1"/>
  <c r="J344" i="11" s="1"/>
  <c r="J345" i="11" s="1"/>
  <c r="J346" i="11" s="1"/>
  <c r="J347" i="11" s="1"/>
  <c r="J348" i="11" s="1"/>
  <c r="J349" i="11" s="1"/>
  <c r="J350" i="11" s="1"/>
  <c r="J351" i="11" s="1"/>
  <c r="J352" i="11" s="1"/>
  <c r="J353" i="11" s="1"/>
  <c r="J354" i="11" s="1"/>
  <c r="J355" i="11" s="1"/>
  <c r="J356" i="11" s="1"/>
  <c r="J357" i="11" s="1"/>
  <c r="J358" i="11" s="1"/>
  <c r="J359" i="11" s="1"/>
  <c r="J360" i="11" s="1"/>
  <c r="J361" i="11" s="1"/>
  <c r="J362" i="11" s="1"/>
  <c r="J363" i="11" s="1"/>
  <c r="J364" i="11" s="1"/>
  <c r="J365" i="11" s="1"/>
  <c r="J366" i="11" s="1"/>
  <c r="J367" i="11" s="1"/>
  <c r="J368" i="11" s="1"/>
  <c r="J369" i="11" s="1"/>
  <c r="J370" i="11" s="1"/>
  <c r="J371" i="11" s="1"/>
  <c r="J372" i="11" s="1"/>
  <c r="J373" i="11" s="1"/>
  <c r="J374" i="11" s="1"/>
  <c r="J375" i="11" s="1"/>
  <c r="J376" i="11" s="1"/>
  <c r="J377" i="11" s="1"/>
  <c r="J378" i="11" s="1"/>
  <c r="J379" i="11" s="1"/>
  <c r="J380" i="11" s="1"/>
  <c r="J381" i="11" s="1"/>
  <c r="J382" i="11" s="1"/>
  <c r="J383" i="11" s="1"/>
  <c r="J384" i="11" s="1"/>
  <c r="J385" i="11" s="1"/>
  <c r="J386" i="11" s="1"/>
  <c r="J387" i="11" s="1"/>
  <c r="J388" i="11" s="1"/>
  <c r="J389" i="11" s="1"/>
  <c r="J390" i="11" s="1"/>
  <c r="J391" i="11" s="1"/>
  <c r="J392" i="11" s="1"/>
  <c r="J393" i="11" s="1"/>
  <c r="J394" i="11" s="1"/>
  <c r="J395" i="11" s="1"/>
  <c r="J396" i="11" s="1"/>
  <c r="J397" i="11" s="1"/>
  <c r="J398" i="11" s="1"/>
  <c r="J399" i="11" s="1"/>
  <c r="J400" i="11" s="1"/>
  <c r="J401" i="11" s="1"/>
  <c r="J402" i="11" s="1"/>
  <c r="J403" i="11" s="1"/>
  <c r="J404" i="11" s="1"/>
  <c r="J405" i="11" s="1"/>
  <c r="J406" i="11" s="1"/>
  <c r="J407" i="11" s="1"/>
  <c r="J408" i="11" s="1"/>
  <c r="J409" i="11" s="1"/>
  <c r="J410" i="11" s="1"/>
  <c r="J411" i="11" s="1"/>
  <c r="J412" i="11" s="1"/>
  <c r="J413" i="11" s="1"/>
  <c r="J414" i="11" s="1"/>
  <c r="J415" i="11" s="1"/>
  <c r="J416" i="11" s="1"/>
  <c r="J417" i="11" s="1"/>
  <c r="J418" i="11" s="1"/>
  <c r="J419" i="11" s="1"/>
  <c r="J420" i="11" s="1"/>
  <c r="J421" i="11" s="1"/>
  <c r="J422" i="11" s="1"/>
  <c r="J423" i="11" s="1"/>
  <c r="J424" i="11" s="1"/>
  <c r="J425" i="11" s="1"/>
  <c r="J426" i="11" s="1"/>
  <c r="J427" i="11" s="1"/>
  <c r="J428" i="11" s="1"/>
  <c r="J429" i="11" s="1"/>
  <c r="J430" i="11" s="1"/>
  <c r="J431" i="11" s="1"/>
  <c r="J432" i="11" s="1"/>
  <c r="J433" i="11" s="1"/>
  <c r="J434" i="11" s="1"/>
  <c r="J435" i="11" s="1"/>
  <c r="J436" i="11" s="1"/>
  <c r="J437" i="11" s="1"/>
  <c r="J438" i="11" s="1"/>
  <c r="J439" i="11" s="1"/>
  <c r="J440" i="11" s="1"/>
  <c r="J441" i="11" s="1"/>
  <c r="J442" i="11" s="1"/>
  <c r="J443" i="11" s="1"/>
  <c r="J444" i="11" s="1"/>
  <c r="J445" i="11" s="1"/>
  <c r="J446" i="11" s="1"/>
  <c r="J447" i="11" s="1"/>
  <c r="J448" i="11" s="1"/>
  <c r="J449" i="11" s="1"/>
  <c r="J450" i="11" s="1"/>
  <c r="J451" i="11" s="1"/>
  <c r="J452" i="11" s="1"/>
  <c r="J453" i="11" s="1"/>
  <c r="J454" i="11" s="1"/>
  <c r="J455" i="11" s="1"/>
  <c r="J456" i="11" s="1"/>
  <c r="J457" i="11" s="1"/>
  <c r="J458" i="11" s="1"/>
  <c r="J459" i="11" s="1"/>
  <c r="J460" i="11" s="1"/>
  <c r="J461" i="11" s="1"/>
  <c r="J462" i="11" s="1"/>
  <c r="J463" i="11" s="1"/>
  <c r="J464" i="11" s="1"/>
  <c r="J465" i="11" s="1"/>
  <c r="J466" i="11" s="1"/>
  <c r="J467" i="11" s="1"/>
  <c r="J468" i="11" s="1"/>
  <c r="J469" i="11" s="1"/>
  <c r="J470" i="11" s="1"/>
  <c r="J471" i="11" s="1"/>
  <c r="J472" i="11" s="1"/>
  <c r="J473" i="11" s="1"/>
  <c r="J474" i="11" s="1"/>
  <c r="J475" i="11" s="1"/>
  <c r="J476" i="11" s="1"/>
  <c r="J477" i="11" s="1"/>
  <c r="J478" i="11" s="1"/>
  <c r="J479" i="11" s="1"/>
  <c r="J480" i="11" s="1"/>
  <c r="J481" i="11" s="1"/>
  <c r="J482" i="11" s="1"/>
  <c r="J483" i="11" s="1"/>
  <c r="J484" i="11" s="1"/>
  <c r="J485" i="11" s="1"/>
  <c r="J486" i="11" s="1"/>
  <c r="J487" i="11" s="1"/>
  <c r="J488" i="11" s="1"/>
  <c r="J489" i="11" s="1"/>
  <c r="J490" i="11" s="1"/>
  <c r="J491" i="11" s="1"/>
  <c r="J492" i="11" s="1"/>
  <c r="J493" i="11" s="1"/>
  <c r="J494" i="11" s="1"/>
  <c r="J495" i="11" s="1"/>
  <c r="J496" i="11" s="1"/>
  <c r="J497" i="11" s="1"/>
  <c r="J498" i="11" s="1"/>
  <c r="J499" i="11" s="1"/>
  <c r="J500" i="11" s="1"/>
  <c r="J501" i="11" s="1"/>
  <c r="J502" i="11" s="1"/>
  <c r="J503" i="11" s="1"/>
  <c r="J504" i="11" s="1"/>
  <c r="J505" i="11" s="1"/>
  <c r="J506" i="11" s="1"/>
  <c r="J507" i="11" s="1"/>
  <c r="J508" i="11" s="1"/>
  <c r="J509" i="11" s="1"/>
  <c r="J510" i="11" s="1"/>
  <c r="J511" i="11" s="1"/>
  <c r="J512" i="11" s="1"/>
  <c r="J513" i="11" s="1"/>
  <c r="J514" i="11" s="1"/>
  <c r="J515" i="11" s="1"/>
  <c r="J516" i="11" s="1"/>
  <c r="J517" i="11" s="1"/>
  <c r="J518" i="11" s="1"/>
  <c r="J519" i="11" s="1"/>
  <c r="J520" i="11" s="1"/>
  <c r="J521" i="11" s="1"/>
  <c r="J522" i="11" s="1"/>
  <c r="J523" i="11" s="1"/>
  <c r="J524" i="11" s="1"/>
  <c r="J525" i="11" s="1"/>
  <c r="J526" i="11" s="1"/>
  <c r="J527" i="11" s="1"/>
  <c r="J528" i="11" s="1"/>
  <c r="J529" i="11" s="1"/>
  <c r="J530" i="11" s="1"/>
  <c r="J531" i="11" s="1"/>
  <c r="J532" i="11" s="1"/>
  <c r="J533" i="11" s="1"/>
  <c r="J534" i="11" s="1"/>
  <c r="J535" i="11" s="1"/>
  <c r="J536" i="11" s="1"/>
  <c r="J537" i="11" s="1"/>
  <c r="J538" i="11" s="1"/>
  <c r="J539" i="11" s="1"/>
  <c r="J540" i="11" s="1"/>
  <c r="J541" i="11" s="1"/>
  <c r="J542" i="11" s="1"/>
  <c r="J543" i="11" s="1"/>
  <c r="J544" i="11" s="1"/>
  <c r="J545" i="11" s="1"/>
  <c r="J546" i="11" s="1"/>
  <c r="J547" i="11" s="1"/>
  <c r="J548" i="11" s="1"/>
  <c r="J549" i="11" s="1"/>
  <c r="J550" i="11" s="1"/>
  <c r="J551" i="11" s="1"/>
  <c r="J552" i="11" s="1"/>
  <c r="J553" i="11" s="1"/>
  <c r="J554" i="11" s="1"/>
  <c r="J555" i="11" s="1"/>
  <c r="J556" i="11" s="1"/>
  <c r="J557" i="11" s="1"/>
  <c r="J558" i="11" s="1"/>
  <c r="J559" i="11" s="1"/>
  <c r="J560" i="11" s="1"/>
  <c r="J561" i="11" s="1"/>
  <c r="J562" i="11" s="1"/>
  <c r="J563" i="11" s="1"/>
  <c r="J564" i="11" s="1"/>
  <c r="J565" i="11" s="1"/>
  <c r="J566" i="11" s="1"/>
  <c r="J567" i="11" s="1"/>
  <c r="J568" i="11" s="1"/>
  <c r="J569" i="11" s="1"/>
  <c r="J570" i="11" s="1"/>
  <c r="J571" i="11" s="1"/>
  <c r="J572" i="11" s="1"/>
  <c r="J573" i="11" s="1"/>
  <c r="J574" i="11" s="1"/>
  <c r="J575" i="11" s="1"/>
  <c r="J576" i="11" s="1"/>
  <c r="J577" i="11" s="1"/>
  <c r="J578" i="11" s="1"/>
  <c r="J579" i="11" s="1"/>
  <c r="J580" i="11" s="1"/>
  <c r="J581" i="11" s="1"/>
  <c r="J582" i="11" s="1"/>
  <c r="J583" i="11" s="1"/>
  <c r="J584" i="11" s="1"/>
  <c r="J585" i="11" s="1"/>
  <c r="J586" i="11" s="1"/>
  <c r="J587" i="11" s="1"/>
  <c r="J588" i="11" s="1"/>
  <c r="J589" i="11" s="1"/>
  <c r="J590" i="11" s="1"/>
  <c r="J591" i="11" s="1"/>
  <c r="J592" i="11" s="1"/>
  <c r="J593" i="11" s="1"/>
  <c r="J594" i="11" s="1"/>
  <c r="J595" i="11" s="1"/>
  <c r="J596" i="11" s="1"/>
  <c r="J597" i="11" s="1"/>
  <c r="J598" i="11" s="1"/>
  <c r="J599" i="11" s="1"/>
  <c r="J600" i="11" s="1"/>
  <c r="J601" i="11" s="1"/>
  <c r="J602" i="11" s="1"/>
  <c r="J603" i="11" s="1"/>
  <c r="J604" i="11" s="1"/>
  <c r="J605" i="11" s="1"/>
  <c r="J606" i="11" s="1"/>
  <c r="J607" i="11" s="1"/>
  <c r="J608" i="11" s="1"/>
  <c r="J609" i="11" s="1"/>
  <c r="J610" i="11" s="1"/>
  <c r="J611" i="11" s="1"/>
  <c r="J612" i="11" s="1"/>
  <c r="J613" i="11" s="1"/>
  <c r="J614" i="11" s="1"/>
  <c r="J615" i="11" s="1"/>
  <c r="J616" i="11" s="1"/>
  <c r="J617" i="11" s="1"/>
  <c r="J618" i="11" s="1"/>
  <c r="J619" i="11" s="1"/>
  <c r="J620" i="11" s="1"/>
  <c r="J621" i="11" s="1"/>
  <c r="J622" i="11" s="1"/>
  <c r="J623" i="11" s="1"/>
  <c r="J624" i="11" s="1"/>
  <c r="J625" i="11" s="1"/>
  <c r="J626" i="11" s="1"/>
  <c r="J627" i="11" s="1"/>
  <c r="J628" i="11" s="1"/>
  <c r="J629" i="11" s="1"/>
  <c r="J630" i="11" s="1"/>
  <c r="J631" i="11" s="1"/>
  <c r="J632" i="11" s="1"/>
  <c r="J633" i="11" s="1"/>
  <c r="J634" i="11" s="1"/>
  <c r="J635" i="11" s="1"/>
  <c r="J636" i="11" s="1"/>
  <c r="J637" i="11" s="1"/>
  <c r="J638" i="11" s="1"/>
  <c r="J639" i="11" s="1"/>
  <c r="J640" i="11" s="1"/>
  <c r="J641" i="11" s="1"/>
  <c r="J642" i="11" s="1"/>
  <c r="J643" i="11" s="1"/>
  <c r="J644" i="11" s="1"/>
  <c r="J645" i="11" s="1"/>
  <c r="J646" i="11" s="1"/>
  <c r="J647" i="11" s="1"/>
  <c r="J648" i="11" s="1"/>
  <c r="J649" i="11" s="1"/>
  <c r="J650" i="11" s="1"/>
  <c r="J651" i="11" s="1"/>
  <c r="J652" i="11" s="1"/>
  <c r="J653" i="11" s="1"/>
  <c r="J654" i="11"/>
  <c r="J655" i="11" s="1"/>
  <c r="J656" i="11" s="1"/>
  <c r="J657" i="11" s="1"/>
  <c r="J658" i="11" s="1"/>
  <c r="J659" i="11" s="1"/>
  <c r="J660" i="11" s="1"/>
  <c r="J661" i="11" s="1"/>
  <c r="J662" i="11" s="1"/>
  <c r="J663" i="11" s="1"/>
  <c r="J664" i="11" s="1"/>
  <c r="J665" i="11" s="1"/>
  <c r="J666" i="11" s="1"/>
  <c r="J667" i="11" s="1"/>
  <c r="J668" i="11" s="1"/>
  <c r="J669" i="11" s="1"/>
  <c r="J670" i="11" s="1"/>
  <c r="J671" i="11" s="1"/>
  <c r="J672" i="11" s="1"/>
  <c r="J673" i="11" s="1"/>
  <c r="J674" i="11" s="1"/>
  <c r="J675" i="11" s="1"/>
  <c r="J676" i="11" s="1"/>
  <c r="J677" i="11" s="1"/>
  <c r="J678" i="11" s="1"/>
  <c r="J679" i="11" s="1"/>
  <c r="J680" i="11" s="1"/>
  <c r="J681" i="11" s="1"/>
  <c r="J682" i="11" s="1"/>
  <c r="J683" i="11" s="1"/>
  <c r="J684" i="11" s="1"/>
  <c r="J685" i="11" s="1"/>
  <c r="J686" i="11" s="1"/>
  <c r="J687" i="11" s="1"/>
  <c r="J688" i="11" s="1"/>
  <c r="J689" i="11" s="1"/>
  <c r="J690" i="11" s="1"/>
  <c r="J691" i="11" s="1"/>
  <c r="J692" i="11" s="1"/>
  <c r="J693" i="11" s="1"/>
  <c r="J694" i="11" s="1"/>
  <c r="J695" i="11" s="1"/>
  <c r="J696" i="11" s="1"/>
  <c r="J697" i="11" s="1"/>
  <c r="J698" i="11" s="1"/>
  <c r="J699" i="11" s="1"/>
  <c r="J700" i="11" s="1"/>
  <c r="J701" i="11" s="1"/>
  <c r="J702" i="11" s="1"/>
  <c r="J703" i="11" s="1"/>
  <c r="J704" i="11" s="1"/>
  <c r="J705" i="11" s="1"/>
  <c r="J706" i="11" s="1"/>
  <c r="J707" i="11" s="1"/>
  <c r="J708" i="11" s="1"/>
  <c r="J709" i="11" s="1"/>
  <c r="J710" i="11" s="1"/>
  <c r="J711" i="11" s="1"/>
  <c r="J712" i="11" s="1"/>
  <c r="J713" i="11" s="1"/>
  <c r="J714" i="11" s="1"/>
  <c r="J715" i="11" s="1"/>
  <c r="J716" i="11" s="1"/>
  <c r="J717" i="11" s="1"/>
  <c r="J718" i="11" s="1"/>
  <c r="J719" i="11" s="1"/>
  <c r="J720" i="11" s="1"/>
  <c r="J721" i="11" s="1"/>
  <c r="J722" i="11" s="1"/>
  <c r="J723" i="11" s="1"/>
  <c r="J724" i="11" s="1"/>
  <c r="J725" i="11" s="1"/>
  <c r="J726" i="11" s="1"/>
  <c r="J727" i="11" s="1"/>
  <c r="J728" i="11" s="1"/>
  <c r="J729" i="11" s="1"/>
  <c r="J730" i="11" s="1"/>
  <c r="J731" i="11" s="1"/>
  <c r="J732" i="11" s="1"/>
  <c r="J733" i="11" s="1"/>
  <c r="J734" i="11" s="1"/>
  <c r="J735" i="11" s="1"/>
  <c r="J736" i="11" s="1"/>
  <c r="J737" i="11" s="1"/>
  <c r="J738" i="11" s="1"/>
  <c r="J739" i="11" s="1"/>
  <c r="J740" i="11" s="1"/>
  <c r="J741" i="11" s="1"/>
  <c r="J742" i="11" s="1"/>
  <c r="J743" i="11" s="1"/>
  <c r="J744" i="11" s="1"/>
  <c r="J745" i="11" s="1"/>
  <c r="J746" i="11" s="1"/>
  <c r="J747" i="11" s="1"/>
  <c r="J748" i="11" s="1"/>
  <c r="J749" i="11" s="1"/>
  <c r="J750" i="11" s="1"/>
  <c r="J751" i="11" s="1"/>
  <c r="J752" i="11" s="1"/>
  <c r="J753" i="11" s="1"/>
  <c r="J754" i="11" s="1"/>
  <c r="J755" i="11" s="1"/>
  <c r="J756" i="11" s="1"/>
  <c r="J757" i="11" s="1"/>
  <c r="J758" i="11" s="1"/>
  <c r="J759" i="11" s="1"/>
  <c r="J760" i="11" s="1"/>
  <c r="J761" i="11" s="1"/>
  <c r="J762" i="11" s="1"/>
  <c r="J763" i="11" s="1"/>
  <c r="J764" i="11" s="1"/>
  <c r="J765" i="11" s="1"/>
  <c r="J766" i="11" s="1"/>
  <c r="J767" i="11" s="1"/>
  <c r="J768" i="11" s="1"/>
  <c r="J769" i="11" s="1"/>
  <c r="J770" i="11" s="1"/>
  <c r="J771" i="11" s="1"/>
  <c r="J772" i="11" s="1"/>
  <c r="J773" i="11" s="1"/>
  <c r="J774" i="11" s="1"/>
  <c r="J775" i="11" s="1"/>
  <c r="J776" i="11" s="1"/>
  <c r="J777" i="11" s="1"/>
  <c r="J778" i="11" s="1"/>
  <c r="J779" i="11" s="1"/>
  <c r="J780" i="11" s="1"/>
  <c r="J781" i="11" s="1"/>
  <c r="J782" i="11" s="1"/>
  <c r="J783" i="11" s="1"/>
  <c r="J784" i="11" s="1"/>
  <c r="J785" i="11" s="1"/>
  <c r="J786" i="11" s="1"/>
  <c r="J787" i="11" s="1"/>
  <c r="J788" i="11" s="1"/>
  <c r="J789" i="11" s="1"/>
  <c r="J790" i="11" s="1"/>
  <c r="J791" i="11" s="1"/>
  <c r="J792" i="11" s="1"/>
  <c r="J793" i="11" s="1"/>
  <c r="J794" i="11" s="1"/>
  <c r="J795" i="11" s="1"/>
  <c r="J796" i="11" s="1"/>
  <c r="J797" i="11" s="1"/>
  <c r="J798" i="11" s="1"/>
  <c r="J799" i="11" s="1"/>
  <c r="J800" i="11" s="1"/>
  <c r="J801" i="11" s="1"/>
  <c r="J802" i="11" s="1"/>
  <c r="J803" i="11" s="1"/>
  <c r="J804" i="11" s="1"/>
  <c r="J805" i="11" s="1"/>
  <c r="J806" i="11" s="1"/>
  <c r="J807" i="11" s="1"/>
  <c r="J808" i="11" s="1"/>
  <c r="J809" i="11" s="1"/>
  <c r="J810" i="11" s="1"/>
  <c r="J811" i="11" s="1"/>
  <c r="J812" i="11" s="1"/>
  <c r="J813" i="11" s="1"/>
  <c r="J814" i="11" s="1"/>
  <c r="J815" i="11" s="1"/>
  <c r="J816" i="11" s="1"/>
  <c r="J817" i="11" s="1"/>
  <c r="J818" i="11" s="1"/>
  <c r="J819" i="11" s="1"/>
  <c r="J820" i="11" s="1"/>
  <c r="J821" i="11" s="1"/>
  <c r="J822" i="11" s="1"/>
  <c r="J823" i="11" s="1"/>
  <c r="J824" i="11" s="1"/>
  <c r="J825" i="11" s="1"/>
  <c r="J826" i="11" s="1"/>
  <c r="J827" i="11" s="1"/>
  <c r="J828" i="11" s="1"/>
  <c r="J829" i="11" s="1"/>
  <c r="J830" i="11" s="1"/>
  <c r="J831" i="11" s="1"/>
  <c r="J832" i="11" s="1"/>
  <c r="J833" i="11" s="1"/>
  <c r="J834" i="11" s="1"/>
  <c r="J835" i="11" s="1"/>
  <c r="J836" i="11" s="1"/>
  <c r="J837" i="11" s="1"/>
  <c r="J838" i="11" s="1"/>
  <c r="J839" i="11" s="1"/>
  <c r="J840" i="11" s="1"/>
  <c r="J841" i="11" s="1"/>
  <c r="J842" i="11" s="1"/>
  <c r="J843" i="11" s="1"/>
  <c r="J844" i="11" s="1"/>
  <c r="J845" i="11" s="1"/>
  <c r="J846" i="11" s="1"/>
  <c r="J847" i="11" s="1"/>
  <c r="J848" i="11" s="1"/>
  <c r="J849" i="11" s="1"/>
  <c r="J850" i="11" s="1"/>
  <c r="J851" i="11" s="1"/>
  <c r="J852" i="11" s="1"/>
  <c r="J853" i="11" s="1"/>
  <c r="J854" i="11" s="1"/>
  <c r="J855" i="11" s="1"/>
  <c r="J856" i="11" s="1"/>
  <c r="J857" i="11" s="1"/>
  <c r="J858" i="11" s="1"/>
  <c r="J859" i="11" s="1"/>
  <c r="J860" i="11" s="1"/>
  <c r="J861" i="11" s="1"/>
  <c r="J862" i="11" s="1"/>
  <c r="J863" i="11" s="1"/>
  <c r="J864" i="11" s="1"/>
  <c r="J865" i="11" s="1"/>
  <c r="J866" i="11" s="1"/>
  <c r="J867" i="11" s="1"/>
  <c r="J868" i="11" s="1"/>
  <c r="J869" i="11" s="1"/>
  <c r="J870" i="11" s="1"/>
  <c r="J871" i="11" s="1"/>
  <c r="J872" i="11" s="1"/>
  <c r="J873" i="11" s="1"/>
  <c r="J874" i="11" s="1"/>
  <c r="J875" i="11" s="1"/>
  <c r="J876" i="11" s="1"/>
  <c r="J877" i="11" s="1"/>
  <c r="J878" i="11" s="1"/>
  <c r="J879" i="11" s="1"/>
  <c r="J880" i="11" s="1"/>
  <c r="J881" i="11" s="1"/>
  <c r="J882" i="11" s="1"/>
  <c r="J883" i="11" s="1"/>
  <c r="J884" i="11" s="1"/>
  <c r="J885" i="11" s="1"/>
  <c r="J886" i="11" s="1"/>
  <c r="J887" i="11" s="1"/>
  <c r="J888" i="11" s="1"/>
  <c r="J889" i="11" s="1"/>
  <c r="J890" i="11" s="1"/>
  <c r="J891" i="11" s="1"/>
  <c r="J892" i="11" s="1"/>
  <c r="J893" i="11" s="1"/>
  <c r="J894" i="11" s="1"/>
  <c r="J895" i="11" s="1"/>
  <c r="J896" i="11" s="1"/>
  <c r="J897" i="11" s="1"/>
  <c r="J898" i="11" s="1"/>
  <c r="J899" i="11" s="1"/>
  <c r="J900" i="11" s="1"/>
  <c r="J901" i="11" s="1"/>
  <c r="J902" i="11" s="1"/>
  <c r="J903" i="11" s="1"/>
  <c r="J904" i="11" s="1"/>
  <c r="J905" i="11" s="1"/>
  <c r="J906" i="11" s="1"/>
  <c r="J907" i="11" s="1"/>
  <c r="J908" i="11" s="1"/>
  <c r="J909" i="11" s="1"/>
  <c r="J910" i="11" s="1"/>
  <c r="J911" i="11" s="1"/>
  <c r="J912" i="11" s="1"/>
  <c r="J913" i="11" s="1"/>
  <c r="J914" i="11" s="1"/>
  <c r="J915" i="11" s="1"/>
  <c r="J916" i="11" s="1"/>
  <c r="J917" i="11" s="1"/>
  <c r="J918" i="11" s="1"/>
  <c r="J919" i="11" s="1"/>
  <c r="J920" i="11" s="1"/>
  <c r="J921" i="11" s="1"/>
  <c r="J922" i="11" s="1"/>
  <c r="J923" i="11" s="1"/>
  <c r="J924" i="11" s="1"/>
  <c r="J925" i="11" s="1"/>
  <c r="J926" i="11" s="1"/>
  <c r="J927" i="11" s="1"/>
  <c r="J928" i="11" s="1"/>
  <c r="J929" i="11" s="1"/>
  <c r="J930" i="11" s="1"/>
  <c r="J931" i="11" s="1"/>
  <c r="J932" i="11" s="1"/>
  <c r="J933" i="11" s="1"/>
  <c r="J934" i="11" s="1"/>
  <c r="J935" i="11" s="1"/>
  <c r="J936" i="11" s="1"/>
  <c r="J937" i="11" s="1"/>
  <c r="J938" i="11" s="1"/>
  <c r="J939" i="11" s="1"/>
  <c r="J940" i="11" s="1"/>
  <c r="J941" i="11" s="1"/>
  <c r="J942" i="11" s="1"/>
  <c r="J943" i="11" s="1"/>
  <c r="J944" i="11" s="1"/>
  <c r="J945" i="11" s="1"/>
  <c r="J946" i="11" s="1"/>
  <c r="J947" i="11" s="1"/>
  <c r="J948" i="11" s="1"/>
  <c r="J949" i="11" s="1"/>
  <c r="J950" i="11" s="1"/>
  <c r="J951" i="11" s="1"/>
  <c r="J952" i="11" s="1"/>
  <c r="J953" i="11" s="1"/>
  <c r="J954" i="11" s="1"/>
  <c r="J955" i="11" s="1"/>
  <c r="J956" i="11" s="1"/>
  <c r="J957" i="11" s="1"/>
  <c r="J958" i="11" s="1"/>
  <c r="J959" i="11" s="1"/>
  <c r="J960" i="11" s="1"/>
  <c r="J961" i="11" s="1"/>
  <c r="J962" i="11" s="1"/>
  <c r="J963" i="11" s="1"/>
  <c r="J964" i="11" s="1"/>
  <c r="J965" i="11" s="1"/>
  <c r="J966" i="11" s="1"/>
  <c r="J967" i="11" s="1"/>
  <c r="J968" i="11" s="1"/>
  <c r="J969" i="11" s="1"/>
  <c r="J970" i="11" s="1"/>
  <c r="J971" i="11" s="1"/>
  <c r="J972" i="11" s="1"/>
  <c r="J973" i="11" s="1"/>
  <c r="J974" i="11" s="1"/>
  <c r="J975" i="11" s="1"/>
  <c r="J976" i="11" s="1"/>
  <c r="J977" i="11" s="1"/>
  <c r="J978" i="11" s="1"/>
  <c r="J979" i="11" s="1"/>
  <c r="J980" i="11" s="1"/>
  <c r="J981" i="11" s="1"/>
  <c r="J982" i="11" s="1"/>
  <c r="J983" i="11" s="1"/>
  <c r="J984" i="11" s="1"/>
  <c r="J985" i="11" s="1"/>
  <c r="J986" i="11" s="1"/>
  <c r="J987" i="11" s="1"/>
  <c r="J988" i="11" s="1"/>
  <c r="J989" i="11" s="1"/>
  <c r="J990" i="11" s="1"/>
  <c r="J991" i="11" s="1"/>
  <c r="J992" i="11" s="1"/>
  <c r="J993" i="11" s="1"/>
  <c r="J994" i="11" s="1"/>
  <c r="J995" i="11" s="1"/>
  <c r="J996" i="11" s="1"/>
  <c r="J997" i="11" s="1"/>
  <c r="J998" i="11" s="1"/>
  <c r="J999" i="11" s="1"/>
  <c r="J1000" i="11" s="1"/>
  <c r="J1001" i="11" s="1"/>
  <c r="J1002" i="11" s="1"/>
  <c r="J1003" i="11" s="1"/>
  <c r="J1004" i="11" s="1"/>
  <c r="J1005" i="11" s="1"/>
  <c r="J1006" i="11" s="1"/>
  <c r="J1007" i="11" s="1"/>
  <c r="J1008" i="11" s="1"/>
  <c r="J1009" i="11" s="1"/>
  <c r="J1010" i="11" s="1"/>
  <c r="J1011" i="11" s="1"/>
  <c r="J1012" i="11" s="1"/>
  <c r="J1013" i="11" s="1"/>
  <c r="J1014" i="11" s="1"/>
  <c r="J1015" i="11" s="1"/>
  <c r="J1016" i="11" s="1"/>
  <c r="J1017" i="11" s="1"/>
  <c r="J1018" i="11" s="1"/>
  <c r="J1019" i="11" s="1"/>
  <c r="J1020" i="11" s="1"/>
  <c r="J1021" i="11" s="1"/>
  <c r="J1022" i="11" s="1"/>
  <c r="J1023" i="11" s="1"/>
  <c r="J1024" i="11" s="1"/>
  <c r="J1025" i="11" s="1"/>
  <c r="J1026" i="11" s="1"/>
  <c r="J1027" i="11" s="1"/>
  <c r="J1028" i="11" s="1"/>
  <c r="J1029" i="11" s="1"/>
  <c r="J1030" i="11" s="1"/>
  <c r="J1031" i="11" s="1"/>
  <c r="J1032" i="11" s="1"/>
  <c r="J1033" i="11" s="1"/>
  <c r="J1034" i="11" s="1"/>
  <c r="J1035" i="11" s="1"/>
  <c r="J1036" i="11" s="1"/>
  <c r="J1037" i="11" s="1"/>
  <c r="J1038" i="11" s="1"/>
  <c r="J1039" i="11" s="1"/>
  <c r="J1040" i="11" s="1"/>
  <c r="J1041" i="11" s="1"/>
  <c r="J1042" i="11" s="1"/>
  <c r="J1043" i="11" s="1"/>
  <c r="J1044" i="11" s="1"/>
  <c r="J1045" i="11" s="1"/>
  <c r="J1046" i="11" s="1"/>
  <c r="J1047" i="11" s="1"/>
  <c r="J1048" i="11" s="1"/>
  <c r="J1049" i="11" s="1"/>
  <c r="J1050" i="11" s="1"/>
  <c r="J1051" i="11" s="1"/>
  <c r="J1052" i="11" s="1"/>
  <c r="J1053" i="11" s="1"/>
  <c r="J1054" i="11" s="1"/>
  <c r="J1055" i="11" s="1"/>
  <c r="J1056" i="11" s="1"/>
  <c r="J1057" i="11" s="1"/>
  <c r="J1058" i="11" s="1"/>
  <c r="J1059" i="11" s="1"/>
  <c r="J1060" i="11" s="1"/>
  <c r="J1061" i="11" s="1"/>
  <c r="J1062" i="11" s="1"/>
  <c r="J1063" i="11" s="1"/>
  <c r="J1064" i="11" s="1"/>
  <c r="J1065" i="11" s="1"/>
  <c r="J1066" i="11" s="1"/>
  <c r="J1067" i="11" s="1"/>
  <c r="J1068" i="11" s="1"/>
  <c r="J1069" i="11" s="1"/>
  <c r="J1070" i="11" s="1"/>
  <c r="J1071" i="11" s="1"/>
  <c r="J1072" i="11" s="1"/>
  <c r="J1073" i="11" s="1"/>
  <c r="J1074" i="11" s="1"/>
  <c r="J1075" i="11" s="1"/>
  <c r="J1076" i="11" s="1"/>
  <c r="J1077" i="11" s="1"/>
  <c r="J1078" i="11" s="1"/>
  <c r="J1079" i="11" s="1"/>
  <c r="J1080" i="11" s="1"/>
  <c r="J1081" i="11" s="1"/>
  <c r="J1082" i="11" s="1"/>
  <c r="J1083" i="11" s="1"/>
  <c r="J1084" i="11" s="1"/>
  <c r="J1085" i="11" s="1"/>
  <c r="J1086" i="11" s="1"/>
  <c r="J1087" i="11" s="1"/>
  <c r="J1088" i="11" s="1"/>
  <c r="J1089" i="11" s="1"/>
  <c r="J1090" i="11" s="1"/>
  <c r="J1091" i="11" s="1"/>
  <c r="J1092" i="11" s="1"/>
  <c r="J1093" i="11" s="1"/>
  <c r="J1094" i="11" s="1"/>
  <c r="J1095" i="11" s="1"/>
  <c r="J1096" i="11" s="1"/>
  <c r="J1097" i="11" s="1"/>
  <c r="J1098" i="11" s="1"/>
  <c r="J1099" i="11" s="1"/>
  <c r="J1100" i="11" s="1"/>
  <c r="J1101" i="11" s="1"/>
  <c r="J1102" i="11" s="1"/>
  <c r="J1103" i="11" s="1"/>
  <c r="J1104" i="11" s="1"/>
  <c r="J1105" i="11" s="1"/>
  <c r="J1106" i="11" s="1"/>
  <c r="J1107" i="11" s="1"/>
  <c r="J1108" i="11" s="1"/>
  <c r="J1109" i="11" s="1"/>
  <c r="J1110" i="11" s="1"/>
  <c r="J1111" i="11" s="1"/>
  <c r="J1112" i="11" s="1"/>
  <c r="J1113" i="11" s="1"/>
  <c r="J1114" i="11" s="1"/>
  <c r="J1115" i="11" s="1"/>
  <c r="J1116" i="11" s="1"/>
  <c r="J1117" i="11" s="1"/>
  <c r="J1118" i="11" s="1"/>
  <c r="J1119" i="11" s="1"/>
  <c r="J1120" i="11" s="1"/>
  <c r="J1121" i="11" s="1"/>
  <c r="J1122" i="11" s="1"/>
  <c r="J1123" i="11" s="1"/>
  <c r="J1124" i="11" s="1"/>
  <c r="J1125" i="11" s="1"/>
  <c r="J1126" i="11" s="1"/>
  <c r="J1127" i="11" s="1"/>
  <c r="J1128" i="11" s="1"/>
  <c r="J1129" i="11" s="1"/>
  <c r="J1130" i="11" s="1"/>
  <c r="J1131" i="11" s="1"/>
  <c r="J1132" i="11" s="1"/>
  <c r="J1133" i="11" s="1"/>
  <c r="J1134" i="11" s="1"/>
  <c r="J1135" i="11" s="1"/>
  <c r="J1136" i="11" s="1"/>
  <c r="J1137" i="11" s="1"/>
  <c r="J1138" i="11" s="1"/>
  <c r="J1139" i="11" s="1"/>
  <c r="J1140" i="11" s="1"/>
  <c r="J1141" i="11" s="1"/>
  <c r="J1142" i="11" s="1"/>
  <c r="J1143" i="11" s="1"/>
  <c r="J1144" i="11" s="1"/>
  <c r="J1145" i="11" s="1"/>
  <c r="J1146" i="11" s="1"/>
  <c r="J1147" i="11" s="1"/>
  <c r="J1148" i="11" s="1"/>
  <c r="J1149" i="11" s="1"/>
  <c r="J1150" i="11" s="1"/>
  <c r="J1151" i="11" s="1"/>
  <c r="J1152" i="11" s="1"/>
  <c r="J1153" i="11" s="1"/>
  <c r="J1154" i="11" s="1"/>
  <c r="J1155" i="11" s="1"/>
  <c r="J1156" i="11" s="1"/>
  <c r="J1157" i="11" s="1"/>
  <c r="J1158" i="11" s="1"/>
  <c r="J1159" i="11" s="1"/>
  <c r="J1160" i="11" s="1"/>
  <c r="J1161" i="11" s="1"/>
  <c r="J1162" i="11" s="1"/>
  <c r="J1163" i="11" s="1"/>
  <c r="J1164" i="11" s="1"/>
  <c r="J1165" i="11" s="1"/>
  <c r="J1166" i="11" s="1"/>
  <c r="J1167" i="11" s="1"/>
  <c r="J1168" i="11" s="1"/>
  <c r="J1169" i="11" s="1"/>
  <c r="J1170" i="11" s="1"/>
  <c r="J1171" i="11" s="1"/>
  <c r="J1172" i="11" s="1"/>
  <c r="J1173" i="11" s="1"/>
  <c r="J1174" i="11" s="1"/>
  <c r="J1175" i="11" s="1"/>
  <c r="J1176" i="11" s="1"/>
  <c r="J1177" i="11" s="1"/>
  <c r="J1178" i="11" s="1"/>
  <c r="J1179" i="11" s="1"/>
  <c r="J1180" i="11" s="1"/>
  <c r="J1181" i="11" s="1"/>
  <c r="J1182" i="11" s="1"/>
  <c r="J1183" i="11" s="1"/>
  <c r="J1184" i="11" s="1"/>
  <c r="J1185" i="11" s="1"/>
  <c r="J1186" i="11" s="1"/>
  <c r="J1187" i="11" s="1"/>
  <c r="J1188" i="11" s="1"/>
  <c r="J1189" i="11" s="1"/>
  <c r="J1190" i="11" s="1"/>
  <c r="J1191" i="11" s="1"/>
  <c r="J1192" i="11" s="1"/>
  <c r="J1193" i="11" s="1"/>
  <c r="J1194" i="11" s="1"/>
  <c r="J1195" i="11" s="1"/>
  <c r="J1196" i="11" s="1"/>
  <c r="J1197" i="11" s="1"/>
  <c r="J1198" i="11" s="1"/>
  <c r="J1199" i="11" s="1"/>
  <c r="J1200" i="11" s="1"/>
  <c r="J1201" i="11" s="1"/>
  <c r="J1202" i="11" s="1"/>
  <c r="J1203" i="11" s="1"/>
  <c r="J1204" i="11" s="1"/>
  <c r="J1205" i="11" s="1"/>
  <c r="J1206" i="11" s="1"/>
  <c r="J1207" i="11" s="1"/>
  <c r="J1208" i="11" s="1"/>
  <c r="J1209" i="11" s="1"/>
  <c r="J1210" i="11" s="1"/>
  <c r="J1211" i="11" s="1"/>
  <c r="J1212" i="11" s="1"/>
  <c r="J1213" i="11" s="1"/>
  <c r="J1214" i="11" s="1"/>
  <c r="J1215" i="11" s="1"/>
  <c r="J1216" i="11" s="1"/>
  <c r="J1217" i="11" s="1"/>
  <c r="J1218" i="11" s="1"/>
  <c r="J1219" i="11" s="1"/>
  <c r="J1220" i="11" s="1"/>
  <c r="J1221" i="11" s="1"/>
  <c r="J1222" i="11" s="1"/>
  <c r="J1223" i="11" s="1"/>
  <c r="J1224" i="11" s="1"/>
  <c r="J1225" i="11" s="1"/>
  <c r="J1226" i="11" s="1"/>
  <c r="J1227" i="11" s="1"/>
  <c r="J1228" i="11" s="1"/>
  <c r="J1229" i="11" s="1"/>
  <c r="J1230" i="11" s="1"/>
  <c r="J1231" i="11" s="1"/>
  <c r="J1232" i="11" s="1"/>
  <c r="J1233" i="11" s="1"/>
  <c r="J1234" i="11" s="1"/>
  <c r="J1235" i="11" s="1"/>
  <c r="J1236" i="11" s="1"/>
  <c r="J1237" i="11" s="1"/>
  <c r="J1238" i="11" s="1"/>
  <c r="J1239" i="11" s="1"/>
  <c r="J1240" i="11" s="1"/>
  <c r="J1241" i="11" s="1"/>
  <c r="J1242" i="11" s="1"/>
  <c r="J1243" i="11" s="1"/>
  <c r="J1244" i="11" s="1"/>
  <c r="J1245" i="11" s="1"/>
  <c r="J1246" i="11" s="1"/>
  <c r="J1247" i="11" s="1"/>
  <c r="J1248" i="11" s="1"/>
  <c r="J1249" i="11" s="1"/>
  <c r="J1250" i="11" s="1"/>
  <c r="J1251" i="11" s="1"/>
  <c r="J1252" i="11" s="1"/>
  <c r="J1253" i="11" s="1"/>
  <c r="J1254" i="11" s="1"/>
  <c r="J1255" i="11" s="1"/>
  <c r="J1256" i="11" s="1"/>
  <c r="J1257" i="11" s="1"/>
  <c r="J1258" i="11" s="1"/>
  <c r="J1259" i="11" s="1"/>
  <c r="J1260" i="11" s="1"/>
  <c r="J1261" i="11" s="1"/>
  <c r="J1262" i="11" s="1"/>
  <c r="J1263" i="11" s="1"/>
  <c r="J1264" i="11" s="1"/>
  <c r="J1265" i="11" s="1"/>
  <c r="J1266" i="11" s="1"/>
  <c r="J1267" i="11" s="1"/>
  <c r="J1268" i="11" s="1"/>
  <c r="J1269" i="11" s="1"/>
  <c r="J1270" i="11" s="1"/>
  <c r="J1271" i="11" s="1"/>
  <c r="J1272" i="11" s="1"/>
  <c r="J1273" i="11" s="1"/>
  <c r="J1274" i="11" s="1"/>
  <c r="J1275" i="11" s="1"/>
  <c r="J1276" i="11" s="1"/>
  <c r="J1277" i="11" s="1"/>
  <c r="J1278" i="11" s="1"/>
  <c r="J1279" i="11" s="1"/>
  <c r="J1280" i="11" s="1"/>
  <c r="J1281" i="11"/>
  <c r="J1284" i="11"/>
  <c r="J1285" i="11" s="1"/>
  <c r="J1286" i="11" s="1"/>
  <c r="J1287" i="11" s="1"/>
  <c r="J1288" i="11" s="1"/>
  <c r="J1289" i="11" s="1"/>
  <c r="J1290" i="11" s="1"/>
  <c r="J1291" i="11" s="1"/>
  <c r="J1292" i="11" s="1"/>
  <c r="J1293" i="11" s="1"/>
  <c r="J1294" i="11" s="1"/>
  <c r="J1295" i="11" s="1"/>
  <c r="J1296" i="11" s="1"/>
  <c r="J1297" i="11" s="1"/>
  <c r="J1298" i="11" s="1"/>
  <c r="J1299" i="11" s="1"/>
  <c r="J1300" i="11" s="1"/>
  <c r="J1301" i="11" s="1"/>
  <c r="J1302" i="11" s="1"/>
  <c r="J1303" i="11" s="1"/>
  <c r="J1304" i="11" s="1"/>
  <c r="J1305" i="11" s="1"/>
  <c r="J1306" i="11" s="1"/>
  <c r="J1307" i="11" s="1"/>
  <c r="J1308" i="11" s="1"/>
  <c r="J1309" i="11" s="1"/>
  <c r="J1310" i="11" s="1"/>
  <c r="J1311" i="11" s="1"/>
  <c r="J1312" i="11" s="1"/>
  <c r="J1313" i="11" s="1"/>
  <c r="J1314" i="11" s="1"/>
  <c r="J1315" i="11" s="1"/>
  <c r="J1316" i="11" s="1"/>
  <c r="J1317" i="11" s="1"/>
  <c r="J1318" i="11" s="1"/>
  <c r="J1319" i="11" s="1"/>
  <c r="J1320" i="11" s="1"/>
  <c r="J1321" i="11" s="1"/>
  <c r="J1322" i="11" s="1"/>
  <c r="J1323" i="11" s="1"/>
  <c r="J1324" i="11" s="1"/>
  <c r="J1325" i="11" s="1"/>
  <c r="J1326" i="11" s="1"/>
  <c r="J1327" i="11" s="1"/>
  <c r="J1328" i="11" s="1"/>
  <c r="J1329" i="11" s="1"/>
  <c r="J1330" i="11" s="1"/>
  <c r="J1331" i="11" s="1"/>
  <c r="J1332" i="11" s="1"/>
  <c r="J1333" i="11" s="1"/>
  <c r="J1334" i="11" s="1"/>
  <c r="J1335" i="11" s="1"/>
  <c r="J1336" i="11" s="1"/>
  <c r="J1337" i="11" s="1"/>
  <c r="J1338" i="11" s="1"/>
  <c r="J1339" i="11" s="1"/>
  <c r="J1340" i="11" s="1"/>
  <c r="J1341" i="11" s="1"/>
  <c r="J1342" i="11" s="1"/>
  <c r="J1343" i="11" s="1"/>
  <c r="J1344" i="11" s="1"/>
  <c r="J1345" i="11" s="1"/>
  <c r="J1346" i="11" s="1"/>
  <c r="J1347" i="11" s="1"/>
  <c r="J1348" i="11" s="1"/>
  <c r="J1349" i="11" s="1"/>
  <c r="J1350" i="11" s="1"/>
  <c r="J1351" i="11" s="1"/>
  <c r="J1352" i="11" s="1"/>
  <c r="J1353" i="11" s="1"/>
  <c r="J1354" i="11" s="1"/>
  <c r="J1355" i="11" s="1"/>
  <c r="J1356" i="11" s="1"/>
  <c r="J1357" i="11" s="1"/>
  <c r="J1358" i="11" s="1"/>
  <c r="J1359" i="11" s="1"/>
  <c r="J1360" i="11" s="1"/>
  <c r="J1361" i="11" s="1"/>
  <c r="J1362" i="11" s="1"/>
  <c r="J1363" i="11" s="1"/>
  <c r="J1364" i="11" s="1"/>
  <c r="J1365" i="11" s="1"/>
  <c r="J1366" i="11" s="1"/>
  <c r="J1367" i="11" s="1"/>
  <c r="J1368" i="11" s="1"/>
  <c r="J1369" i="11" s="1"/>
  <c r="J1370" i="11" s="1"/>
  <c r="J1371" i="11" s="1"/>
  <c r="J1372" i="11" s="1"/>
  <c r="J1373" i="11" s="1"/>
  <c r="J1374" i="11" s="1"/>
  <c r="J1375" i="11" s="1"/>
  <c r="J1376" i="11" s="1"/>
  <c r="J1377" i="11" s="1"/>
  <c r="J1378" i="11" s="1"/>
  <c r="J1379" i="11" s="1"/>
  <c r="J1380" i="11" s="1"/>
  <c r="J1381" i="11" s="1"/>
  <c r="J1382" i="11" s="1"/>
  <c r="J1383" i="11" s="1"/>
  <c r="J1384" i="11" s="1"/>
  <c r="J1385" i="11" s="1"/>
  <c r="J1386" i="11" s="1"/>
  <c r="J1387" i="11" s="1"/>
  <c r="J1388" i="11" s="1"/>
  <c r="J1389" i="11" s="1"/>
  <c r="J1390" i="11" s="1"/>
  <c r="J1391" i="11" s="1"/>
  <c r="J1392" i="11" s="1"/>
  <c r="J1393" i="11" s="1"/>
  <c r="J1394" i="11" s="1"/>
  <c r="J1395" i="11" s="1"/>
  <c r="J1396" i="11" s="1"/>
  <c r="J1397" i="11" s="1"/>
  <c r="J1398" i="11" s="1"/>
  <c r="J1399" i="11" s="1"/>
  <c r="J1400" i="11" s="1"/>
  <c r="J1401" i="11" s="1"/>
  <c r="J1402" i="11" s="1"/>
  <c r="J1403" i="11" s="1"/>
  <c r="J1404" i="11" s="1"/>
  <c r="J1405" i="11" s="1"/>
  <c r="J1406" i="11" s="1"/>
  <c r="J1407" i="11" s="1"/>
  <c r="J1408" i="11" s="1"/>
  <c r="J1409" i="11" s="1"/>
  <c r="J1410" i="11" s="1"/>
  <c r="J1411" i="11" s="1"/>
  <c r="J1412" i="11" s="1"/>
  <c r="J1413" i="11" s="1"/>
  <c r="J1414" i="11" s="1"/>
  <c r="J1415" i="11" s="1"/>
  <c r="J1416" i="11" s="1"/>
  <c r="J1417" i="11" s="1"/>
  <c r="J1418" i="11" s="1"/>
  <c r="J1419" i="11" s="1"/>
  <c r="J1420" i="11" s="1"/>
  <c r="J1421" i="11" s="1"/>
  <c r="J1422" i="11" s="1"/>
  <c r="J1423" i="11" s="1"/>
  <c r="J1424" i="11" s="1"/>
  <c r="J1425" i="11" s="1"/>
  <c r="J1426" i="11" s="1"/>
  <c r="J1427" i="11" s="1"/>
  <c r="J1428" i="11" s="1"/>
  <c r="J1429" i="11" s="1"/>
  <c r="J1430" i="11" s="1"/>
  <c r="J1431" i="11" s="1"/>
  <c r="J1432" i="11" s="1"/>
  <c r="J1433" i="11" s="1"/>
  <c r="J1434" i="11" s="1"/>
  <c r="J1435" i="11" s="1"/>
  <c r="J1436" i="11" s="1"/>
  <c r="J1437" i="11" s="1"/>
  <c r="J1438" i="11" s="1"/>
  <c r="J1439" i="11" s="1"/>
  <c r="J1440" i="11" s="1"/>
  <c r="J1441" i="11" s="1"/>
  <c r="J1442" i="11" s="1"/>
  <c r="J1443" i="11" s="1"/>
  <c r="J1444" i="11" s="1"/>
  <c r="J1445" i="11" s="1"/>
  <c r="J1446" i="11" s="1"/>
  <c r="J1447" i="11" s="1"/>
  <c r="J1448" i="11" s="1"/>
  <c r="J1449" i="11" s="1"/>
  <c r="J1450" i="11" s="1"/>
  <c r="J1451" i="11" s="1"/>
  <c r="J1452" i="11" s="1"/>
  <c r="J1453" i="11" s="1"/>
  <c r="J1454" i="11" s="1"/>
  <c r="J1455" i="11" s="1"/>
  <c r="J1456" i="11" s="1"/>
  <c r="J1457" i="11" s="1"/>
  <c r="J1458" i="11" s="1"/>
  <c r="J1459" i="11" s="1"/>
  <c r="J1460" i="11" s="1"/>
  <c r="J1461" i="11" s="1"/>
  <c r="J1462" i="11" s="1"/>
  <c r="J1463" i="11" s="1"/>
  <c r="J1464" i="11" s="1"/>
  <c r="J1465" i="11" s="1"/>
  <c r="J1466" i="11" s="1"/>
  <c r="J1467" i="11" s="1"/>
  <c r="J1468" i="11" s="1"/>
  <c r="J1469" i="11" s="1"/>
  <c r="J1470" i="11" s="1"/>
  <c r="J1471" i="11" s="1"/>
  <c r="J1472" i="11" s="1"/>
  <c r="J1473" i="11" s="1"/>
  <c r="J1474" i="11" s="1"/>
  <c r="J1475" i="11" s="1"/>
  <c r="J1476" i="11" s="1"/>
  <c r="J1477" i="11" s="1"/>
  <c r="J1478" i="11" s="1"/>
  <c r="J1479" i="11" s="1"/>
  <c r="J1480" i="11" s="1"/>
  <c r="J1481" i="11" s="1"/>
  <c r="J1482" i="11" s="1"/>
  <c r="J1483" i="11" s="1"/>
  <c r="J1484" i="11" s="1"/>
  <c r="J1485" i="11" s="1"/>
  <c r="J1486" i="11" s="1"/>
  <c r="J1487" i="11" s="1"/>
  <c r="J1488" i="11" s="1"/>
  <c r="J1489" i="11" s="1"/>
  <c r="J1490" i="11" s="1"/>
  <c r="J1491" i="11" s="1"/>
  <c r="J1492" i="11" s="1"/>
  <c r="J1493" i="11" s="1"/>
  <c r="J1494" i="11" s="1"/>
  <c r="J1495" i="11" s="1"/>
  <c r="J1496" i="11" s="1"/>
  <c r="J1497" i="11" s="1"/>
  <c r="J1498" i="11" s="1"/>
  <c r="J1499" i="11" s="1"/>
  <c r="J1500" i="11" s="1"/>
  <c r="J1501" i="11" s="1"/>
  <c r="J1502" i="11" s="1"/>
  <c r="J1503" i="11" s="1"/>
  <c r="J1504" i="11" s="1"/>
  <c r="J1505" i="11" s="1"/>
  <c r="J1506" i="11" s="1"/>
  <c r="J1507" i="11" s="1"/>
  <c r="J1508" i="11" s="1"/>
  <c r="J1509" i="11" s="1"/>
  <c r="J1510" i="11" s="1"/>
  <c r="J1511" i="11" s="1"/>
  <c r="J1512" i="11" s="1"/>
  <c r="J1513" i="11" s="1"/>
  <c r="J1514" i="11" s="1"/>
  <c r="J1515" i="11" s="1"/>
  <c r="J1516" i="11" s="1"/>
  <c r="J1517" i="11" s="1"/>
  <c r="J1518" i="11" s="1"/>
  <c r="J1519" i="11" s="1"/>
  <c r="J1520" i="11" s="1"/>
  <c r="J1521" i="11" s="1"/>
  <c r="J1522" i="11" s="1"/>
  <c r="J1523" i="11" s="1"/>
  <c r="J1524" i="11" s="1"/>
  <c r="J1525" i="11" s="1"/>
  <c r="J1526" i="11" s="1"/>
  <c r="J1527" i="11" s="1"/>
  <c r="J1528" i="11" s="1"/>
  <c r="J1529" i="11" s="1"/>
  <c r="J1530" i="11" s="1"/>
  <c r="J1531" i="11" s="1"/>
  <c r="J1532" i="11" s="1"/>
  <c r="J1533" i="11" s="1"/>
  <c r="J1534" i="11" s="1"/>
  <c r="J1535" i="11" s="1"/>
  <c r="J1536" i="11" s="1"/>
  <c r="J1537" i="11" s="1"/>
  <c r="J1538" i="11" s="1"/>
  <c r="J1539" i="11" s="1"/>
  <c r="J1540" i="11" s="1"/>
  <c r="J1541" i="11" s="1"/>
  <c r="J1542" i="11" s="1"/>
  <c r="J1543" i="11" s="1"/>
  <c r="J1544" i="11" s="1"/>
  <c r="J1545" i="11" s="1"/>
  <c r="J1546" i="11" s="1"/>
  <c r="J1547" i="11" s="1"/>
  <c r="J1548" i="11" s="1"/>
  <c r="J1549" i="11" s="1"/>
  <c r="J1550" i="11" s="1"/>
  <c r="J1551" i="11" s="1"/>
  <c r="J1552" i="11" s="1"/>
  <c r="J1553" i="11" s="1"/>
  <c r="J1554" i="11" s="1"/>
  <c r="J1555" i="11" s="1"/>
  <c r="J1556" i="11" s="1"/>
  <c r="J1557" i="11" s="1"/>
  <c r="J1558" i="11" s="1"/>
  <c r="J1559" i="11" s="1"/>
  <c r="J1560" i="11" s="1"/>
  <c r="J1561" i="11" s="1"/>
  <c r="J1562" i="11" s="1"/>
  <c r="J1563" i="11" s="1"/>
  <c r="J1564" i="11" s="1"/>
  <c r="J1565" i="11" s="1"/>
  <c r="J1566" i="11" s="1"/>
  <c r="J1567" i="11" s="1"/>
  <c r="J1568" i="11" s="1"/>
  <c r="J1569" i="11" s="1"/>
  <c r="J1570" i="11" s="1"/>
  <c r="J1571" i="11" s="1"/>
  <c r="J1572" i="11" s="1"/>
  <c r="J1573" i="11" s="1"/>
  <c r="J1574" i="11" s="1"/>
  <c r="J1575" i="11" s="1"/>
  <c r="J1576" i="11" s="1"/>
  <c r="J1577" i="11" s="1"/>
  <c r="J1578" i="11" s="1"/>
  <c r="J1579" i="11" s="1"/>
  <c r="J1580" i="11" s="1"/>
  <c r="J1581" i="11" s="1"/>
  <c r="J1582" i="11" s="1"/>
  <c r="J1583" i="11" s="1"/>
  <c r="J1584" i="11" s="1"/>
  <c r="J1585" i="11" s="1"/>
  <c r="J1586" i="11" s="1"/>
  <c r="J1587" i="11" s="1"/>
  <c r="J1588" i="11" s="1"/>
  <c r="J1589" i="11" s="1"/>
  <c r="J1590" i="11" s="1"/>
  <c r="J1591" i="11" s="1"/>
  <c r="J1592" i="11" s="1"/>
  <c r="J1593" i="11" s="1"/>
  <c r="J1594" i="11" s="1"/>
  <c r="J1595" i="11" s="1"/>
  <c r="J1596" i="11" s="1"/>
  <c r="J1597" i="11" s="1"/>
  <c r="J1598" i="11" s="1"/>
  <c r="J1599" i="11" s="1"/>
  <c r="J1600" i="11" s="1"/>
  <c r="J1601" i="11" s="1"/>
  <c r="J1602" i="11" s="1"/>
  <c r="J1603" i="11" s="1"/>
  <c r="J1604" i="11" s="1"/>
  <c r="J1605" i="11" s="1"/>
  <c r="J1606" i="11" s="1"/>
  <c r="J1607" i="11" s="1"/>
  <c r="J1608" i="11" s="1"/>
  <c r="J1609" i="11" s="1"/>
  <c r="J1610" i="11" s="1"/>
  <c r="J1611" i="11" s="1"/>
  <c r="J1612" i="11" s="1"/>
  <c r="J1613" i="11" s="1"/>
  <c r="J1614" i="11" s="1"/>
  <c r="J1615" i="11" s="1"/>
  <c r="J1616" i="11" s="1"/>
  <c r="J1617" i="11" s="1"/>
  <c r="J1618" i="11" s="1"/>
  <c r="J1619" i="11" s="1"/>
  <c r="J1620" i="11" s="1"/>
  <c r="J1621" i="11" s="1"/>
  <c r="J1622" i="11" s="1"/>
  <c r="J1623" i="11" s="1"/>
  <c r="J1624" i="11" s="1"/>
  <c r="J1625" i="11" s="1"/>
  <c r="J1626" i="11" s="1"/>
  <c r="J1627" i="11" s="1"/>
  <c r="J1628" i="11" s="1"/>
  <c r="J1629" i="11" s="1"/>
  <c r="J1630" i="11" s="1"/>
  <c r="J1631" i="11" s="1"/>
  <c r="J1632" i="11" s="1"/>
  <c r="J1633" i="11" s="1"/>
  <c r="J1634" i="11" s="1"/>
  <c r="J1635" i="11" s="1"/>
  <c r="J1636" i="11" s="1"/>
  <c r="J1637" i="11" s="1"/>
  <c r="J1638" i="11" s="1"/>
  <c r="J1639" i="11" s="1"/>
  <c r="J1640" i="11" s="1"/>
  <c r="J1641" i="11" s="1"/>
  <c r="J1642" i="11" s="1"/>
  <c r="J1643" i="11" s="1"/>
  <c r="J1644" i="11" s="1"/>
  <c r="J1645" i="11" s="1"/>
  <c r="J1646" i="11" s="1"/>
  <c r="J1647" i="11" s="1"/>
  <c r="J1648" i="11" s="1"/>
  <c r="J1649" i="11" s="1"/>
  <c r="J1650" i="11" s="1"/>
  <c r="J1651" i="11" s="1"/>
  <c r="J1652" i="11" s="1"/>
  <c r="J1653" i="11" s="1"/>
  <c r="J1654" i="11" s="1"/>
  <c r="J1655" i="11" s="1"/>
  <c r="J1656" i="11" s="1"/>
  <c r="J1657" i="11" s="1"/>
  <c r="J1658" i="11" s="1"/>
  <c r="J1659" i="11" s="1"/>
  <c r="J1660" i="11" s="1"/>
  <c r="J1661" i="11" s="1"/>
  <c r="J1662" i="11" s="1"/>
  <c r="J1663" i="11" s="1"/>
  <c r="J1664" i="11" s="1"/>
  <c r="J1665" i="11" s="1"/>
  <c r="J1666" i="11" s="1"/>
  <c r="J1667" i="11" s="1"/>
  <c r="J1668" i="11" s="1"/>
  <c r="J1669" i="11" s="1"/>
  <c r="J1670" i="11" s="1"/>
  <c r="J1671" i="11" s="1"/>
  <c r="J1672" i="11" s="1"/>
  <c r="J1673" i="11" s="1"/>
  <c r="J1674" i="11" s="1"/>
  <c r="J1675" i="11" s="1"/>
  <c r="J1676" i="11" s="1"/>
  <c r="J1677" i="11" s="1"/>
  <c r="J1678" i="11" s="1"/>
  <c r="J1679" i="11" s="1"/>
  <c r="J1680" i="11" s="1"/>
  <c r="J1681" i="11" s="1"/>
  <c r="J1682" i="11" s="1"/>
  <c r="J1683" i="11" s="1"/>
  <c r="J1684" i="11" s="1"/>
  <c r="J1685" i="11" s="1"/>
  <c r="J1686" i="11" s="1"/>
  <c r="J1687" i="11" s="1"/>
  <c r="J1688" i="11" s="1"/>
  <c r="J1689" i="11" s="1"/>
  <c r="J1690" i="11" s="1"/>
  <c r="J1691" i="11" s="1"/>
  <c r="J1692" i="11" s="1"/>
  <c r="J1693" i="11" s="1"/>
  <c r="J1694" i="11" s="1"/>
  <c r="J1695" i="11" s="1"/>
  <c r="J1696" i="11" s="1"/>
  <c r="J1697" i="11" s="1"/>
  <c r="J1698" i="11" s="1"/>
  <c r="J1699" i="11" s="1"/>
  <c r="J1700" i="11" s="1"/>
  <c r="J1701" i="11" s="1"/>
  <c r="J1702" i="11" s="1"/>
  <c r="J1703" i="11" s="1"/>
  <c r="J1704" i="11" s="1"/>
  <c r="J1705" i="11" s="1"/>
  <c r="J1706" i="11" s="1"/>
  <c r="J1707" i="11" s="1"/>
  <c r="J1708" i="11" s="1"/>
  <c r="J1709" i="11" s="1"/>
  <c r="J1710" i="11" s="1"/>
  <c r="J1711" i="11" s="1"/>
  <c r="J1712" i="11" s="1"/>
  <c r="J1713" i="11" s="1"/>
  <c r="J1714" i="11" s="1"/>
  <c r="J1715" i="11" s="1"/>
  <c r="J1716" i="11" s="1"/>
  <c r="J1717" i="11" s="1"/>
  <c r="J1718" i="11" s="1"/>
  <c r="J1719" i="11" s="1"/>
  <c r="J1720" i="11" s="1"/>
  <c r="J1721" i="11" s="1"/>
  <c r="J1722" i="11" s="1"/>
  <c r="J1723" i="11" s="1"/>
  <c r="J1724" i="11" s="1"/>
  <c r="J1725" i="11" s="1"/>
  <c r="J1726" i="11" s="1"/>
  <c r="J1727" i="11" s="1"/>
  <c r="J1728" i="11" s="1"/>
  <c r="J1729" i="11" s="1"/>
  <c r="J1730" i="11" s="1"/>
  <c r="J1731" i="11" s="1"/>
  <c r="J1732" i="11" s="1"/>
  <c r="J1733" i="11" s="1"/>
  <c r="J1734" i="11" s="1"/>
  <c r="J1735" i="11" s="1"/>
  <c r="J1736" i="11" s="1"/>
  <c r="J1737" i="11" s="1"/>
  <c r="J1738" i="11" s="1"/>
  <c r="J1739" i="11" s="1"/>
  <c r="J1740" i="11" s="1"/>
  <c r="J1741" i="11" s="1"/>
  <c r="J1742" i="11" s="1"/>
  <c r="J1743" i="11" s="1"/>
  <c r="J1744" i="11" s="1"/>
  <c r="J1745" i="11" s="1"/>
  <c r="J1746" i="11" s="1"/>
  <c r="J1747" i="11" s="1"/>
  <c r="J1748" i="11" s="1"/>
  <c r="J1749" i="11" s="1"/>
  <c r="J1750" i="11" s="1"/>
  <c r="J1751" i="11" s="1"/>
  <c r="J1752" i="11" s="1"/>
  <c r="J1753" i="11" s="1"/>
  <c r="J1754" i="11" s="1"/>
  <c r="J1755" i="11" s="1"/>
  <c r="J1756" i="11" s="1"/>
  <c r="J1757" i="11" s="1"/>
  <c r="J1758" i="11" s="1"/>
  <c r="J1759" i="11" s="1"/>
  <c r="J1760" i="11" s="1"/>
  <c r="J1761" i="11" s="1"/>
  <c r="J1762" i="11" s="1"/>
  <c r="J1763" i="11" s="1"/>
  <c r="J1764" i="11" s="1"/>
  <c r="J1765" i="11" s="1"/>
  <c r="J1766" i="11" s="1"/>
  <c r="J1767" i="11" s="1"/>
  <c r="J1768" i="11" s="1"/>
  <c r="J1769" i="11" s="1"/>
  <c r="J1770" i="11" s="1"/>
  <c r="J1771" i="11" s="1"/>
  <c r="J1772" i="11" s="1"/>
  <c r="J1773" i="11" s="1"/>
  <c r="J1774" i="11" s="1"/>
  <c r="J1775" i="11" s="1"/>
  <c r="J1776" i="11" s="1"/>
  <c r="J1777" i="11" s="1"/>
  <c r="J1778" i="11" s="1"/>
  <c r="J1779" i="11" s="1"/>
  <c r="J1780" i="11" s="1"/>
  <c r="J1781" i="11" s="1"/>
  <c r="J1782" i="11" s="1"/>
  <c r="J1783" i="11" s="1"/>
  <c r="J1784" i="11" s="1"/>
  <c r="J1785" i="11" s="1"/>
  <c r="J1786" i="11" s="1"/>
  <c r="J1787" i="11" s="1"/>
  <c r="J1788" i="11" s="1"/>
  <c r="J1789" i="11" s="1"/>
  <c r="J1790" i="11" s="1"/>
  <c r="J1791" i="11" s="1"/>
  <c r="J1792" i="11" s="1"/>
  <c r="J1793" i="11" s="1"/>
  <c r="J1794" i="11" s="1"/>
  <c r="J1795" i="11" s="1"/>
  <c r="J1796" i="11" s="1"/>
  <c r="J1797" i="11" s="1"/>
  <c r="J1798" i="11" s="1"/>
  <c r="J1799" i="11" s="1"/>
  <c r="J1800" i="11" s="1"/>
  <c r="J1801" i="11" s="1"/>
  <c r="J1802" i="11" s="1"/>
  <c r="J1803" i="11" s="1"/>
  <c r="J1804" i="11" s="1"/>
  <c r="J1805" i="11" s="1"/>
  <c r="J1806" i="11" s="1"/>
  <c r="J1807" i="11" s="1"/>
  <c r="J1808" i="11" s="1"/>
  <c r="J1809" i="11" s="1"/>
  <c r="J1810" i="11" s="1"/>
  <c r="J1811" i="11" s="1"/>
  <c r="J1812" i="11" s="1"/>
  <c r="J1813" i="11" s="1"/>
  <c r="J1814" i="11" s="1"/>
  <c r="J1815" i="11" s="1"/>
  <c r="J1816" i="11" s="1"/>
  <c r="J1817" i="11" s="1"/>
  <c r="J1818" i="11" s="1"/>
  <c r="J1819" i="11" s="1"/>
  <c r="J1820" i="11" s="1"/>
  <c r="J1821" i="11" s="1"/>
  <c r="J1822" i="11" s="1"/>
  <c r="J1823" i="11" s="1"/>
  <c r="J1824" i="11" s="1"/>
  <c r="J1825" i="11" s="1"/>
  <c r="J1826" i="11" s="1"/>
  <c r="J1827" i="11" s="1"/>
  <c r="J1828" i="11" s="1"/>
  <c r="J1829" i="11" s="1"/>
  <c r="J1830" i="11" s="1"/>
  <c r="J1831" i="11" s="1"/>
  <c r="J1832" i="11" s="1"/>
  <c r="J1833" i="11" s="1"/>
  <c r="J1834" i="11" s="1"/>
  <c r="J1835" i="11" s="1"/>
  <c r="J1836" i="11" s="1"/>
  <c r="J1837" i="11" s="1"/>
  <c r="J1838" i="11" s="1"/>
  <c r="J1839" i="11" s="1"/>
  <c r="J1840" i="11" s="1"/>
  <c r="J1841" i="11" s="1"/>
  <c r="J1842" i="11" s="1"/>
  <c r="J1843" i="11" s="1"/>
  <c r="J1844" i="11" s="1"/>
  <c r="J1845" i="11" s="1"/>
  <c r="J1846" i="11" s="1"/>
  <c r="J1847" i="11" s="1"/>
  <c r="J1848" i="11" s="1"/>
  <c r="J1849" i="11" s="1"/>
  <c r="J1850" i="11" s="1"/>
  <c r="J1851" i="11" s="1"/>
  <c r="J1852" i="11" s="1"/>
  <c r="J1853" i="11" s="1"/>
  <c r="J1854" i="11" s="1"/>
  <c r="J1855" i="11" s="1"/>
  <c r="J1856" i="11" s="1"/>
  <c r="J1857" i="11" s="1"/>
  <c r="J1858" i="11" s="1"/>
  <c r="J1859" i="11" s="1"/>
  <c r="J1860" i="11" s="1"/>
  <c r="J1861" i="11" s="1"/>
  <c r="J1862" i="11" s="1"/>
  <c r="J1863" i="11" s="1"/>
  <c r="J1864" i="11" s="1"/>
  <c r="J1865" i="11" s="1"/>
  <c r="J1866" i="11" s="1"/>
  <c r="J1867" i="11" s="1"/>
  <c r="J1868" i="11" s="1"/>
  <c r="J1869" i="11" s="1"/>
  <c r="J1870" i="11" s="1"/>
  <c r="J1871" i="11" s="1"/>
  <c r="J1872" i="11" s="1"/>
  <c r="J1873" i="11" s="1"/>
  <c r="J1874" i="11" s="1"/>
  <c r="J1875" i="11" s="1"/>
  <c r="J1876" i="11" s="1"/>
  <c r="J1877" i="11" s="1"/>
  <c r="J1878" i="11" s="1"/>
  <c r="J1879" i="11" s="1"/>
  <c r="J1880" i="11" s="1"/>
  <c r="J1881" i="11" s="1"/>
  <c r="J1882" i="11" s="1"/>
  <c r="J1883" i="11" s="1"/>
  <c r="J1884" i="11" s="1"/>
  <c r="J1885" i="11" s="1"/>
  <c r="J1886" i="11" s="1"/>
  <c r="J1887" i="11" s="1"/>
  <c r="J1888" i="11" s="1"/>
  <c r="J1889" i="11" s="1"/>
  <c r="J1890" i="11" s="1"/>
  <c r="J1891" i="11" s="1"/>
  <c r="J1892" i="11" s="1"/>
  <c r="J1893" i="11" s="1"/>
  <c r="J1894" i="11" s="1"/>
  <c r="J1895" i="11" s="1"/>
  <c r="J1896" i="11" s="1"/>
  <c r="J1897" i="11" s="1"/>
  <c r="J1898" i="11" s="1"/>
  <c r="J1899" i="11" s="1"/>
  <c r="J1900" i="11" s="1"/>
  <c r="J1901" i="11" s="1"/>
  <c r="J1902" i="11" s="1"/>
  <c r="J1903" i="11" s="1"/>
  <c r="J1904" i="11" s="1"/>
  <c r="J1905" i="11" s="1"/>
  <c r="J1906" i="11" s="1"/>
  <c r="J1907" i="11" s="1"/>
  <c r="J1908" i="11" s="1"/>
  <c r="J1909" i="11" s="1"/>
  <c r="J1910" i="11" s="1"/>
  <c r="J1911" i="11" s="1"/>
  <c r="J1912" i="11" s="1"/>
  <c r="J1913" i="11" s="1"/>
  <c r="J1914" i="11" s="1"/>
  <c r="J1915" i="11" s="1"/>
  <c r="J1916" i="11" s="1"/>
  <c r="J1917" i="11" s="1"/>
  <c r="J1918" i="11" s="1"/>
  <c r="J1919" i="11" s="1"/>
  <c r="J1920" i="11" s="1"/>
  <c r="J1921" i="11" s="1"/>
  <c r="J1922" i="11" s="1"/>
  <c r="J1923" i="11" s="1"/>
  <c r="J1924" i="11" s="1"/>
  <c r="J1925" i="11" s="1"/>
  <c r="J1926" i="11" s="1"/>
  <c r="J1927" i="11" s="1"/>
  <c r="J1928" i="11" s="1"/>
  <c r="J1929" i="11" s="1"/>
  <c r="J1930" i="11" s="1"/>
  <c r="J1931" i="11" s="1"/>
  <c r="J1932" i="11" s="1"/>
  <c r="J1933" i="11" s="1"/>
  <c r="J1934" i="11" s="1"/>
  <c r="J1935" i="11" s="1"/>
  <c r="J1936" i="11" s="1"/>
  <c r="J1937" i="11" s="1"/>
  <c r="J1938" i="11" s="1"/>
  <c r="J1939" i="11" s="1"/>
  <c r="J1940" i="11" s="1"/>
  <c r="J1941" i="11" s="1"/>
  <c r="J1942" i="11" s="1"/>
  <c r="J1943" i="11" s="1"/>
  <c r="J1944" i="11" s="1"/>
  <c r="J1945" i="11" s="1"/>
  <c r="J1946" i="11" s="1"/>
  <c r="J1947" i="11" s="1"/>
  <c r="J1948" i="11" s="1"/>
  <c r="J1949" i="11" s="1"/>
  <c r="J1950" i="11" s="1"/>
  <c r="J1951" i="11" s="1"/>
  <c r="J1952" i="11" s="1"/>
  <c r="J1953" i="11" s="1"/>
  <c r="J1954" i="11" s="1"/>
  <c r="J1955" i="11" s="1"/>
  <c r="J1956" i="11" s="1"/>
  <c r="J1957" i="11" s="1"/>
  <c r="J1958" i="11" s="1"/>
  <c r="J1959" i="11" s="1"/>
  <c r="J1960" i="11" s="1"/>
  <c r="J1961" i="11" s="1"/>
  <c r="J1962" i="11" s="1"/>
  <c r="J1963" i="11" s="1"/>
  <c r="J1964" i="11" s="1"/>
  <c r="J1965" i="11" s="1"/>
  <c r="J1966" i="11" s="1"/>
  <c r="J1967" i="11" s="1"/>
  <c r="J1968" i="11" s="1"/>
  <c r="J1969" i="11" s="1"/>
  <c r="J1970" i="11" s="1"/>
  <c r="J1971" i="11" s="1"/>
  <c r="J1972" i="11" s="1"/>
  <c r="J1973" i="11" s="1"/>
  <c r="J1974" i="11" s="1"/>
  <c r="J1975" i="11" s="1"/>
  <c r="J1976" i="11" s="1"/>
  <c r="J1977" i="11" s="1"/>
  <c r="J1978" i="11" s="1"/>
  <c r="J1979" i="11" s="1"/>
  <c r="J1980" i="11" s="1"/>
  <c r="J1981" i="11" s="1"/>
  <c r="J1982" i="11" s="1"/>
  <c r="J1983" i="11" s="1"/>
  <c r="J1984" i="11" s="1"/>
  <c r="J1985" i="11" s="1"/>
  <c r="J1986" i="11" s="1"/>
  <c r="J1987" i="11" s="1"/>
  <c r="J1988" i="11" s="1"/>
  <c r="J1989" i="11" s="1"/>
  <c r="J1990" i="11" s="1"/>
  <c r="J1991" i="11" s="1"/>
  <c r="J1992" i="11" s="1"/>
  <c r="J1993" i="11" s="1"/>
  <c r="J1994" i="11" s="1"/>
  <c r="J1995" i="11" s="1"/>
  <c r="J1996" i="11" s="1"/>
  <c r="J1997" i="11" s="1"/>
  <c r="J1998" i="11" s="1"/>
  <c r="J1999" i="11" s="1"/>
  <c r="J2000" i="11" s="1"/>
  <c r="J2001" i="11" s="1"/>
  <c r="J2002" i="11" s="1"/>
  <c r="J2003" i="11" s="1"/>
  <c r="J2004" i="11" s="1"/>
  <c r="J2005" i="11" s="1"/>
  <c r="J2006" i="11" s="1"/>
  <c r="J2007" i="11" s="1"/>
  <c r="J2008" i="11" s="1"/>
  <c r="J2009" i="11" s="1"/>
  <c r="J2010" i="11" s="1"/>
  <c r="J2011" i="11" s="1"/>
  <c r="J2012" i="11" s="1"/>
  <c r="J2013" i="11" s="1"/>
  <c r="J2014" i="11" s="1"/>
  <c r="J2015" i="11" s="1"/>
  <c r="J2016" i="11" s="1"/>
  <c r="J2017" i="11" s="1"/>
  <c r="J2018" i="11" s="1"/>
  <c r="J2019" i="11" s="1"/>
  <c r="J2020" i="11" s="1"/>
  <c r="J2021" i="11" s="1"/>
  <c r="J2022" i="11" s="1"/>
  <c r="J2023" i="11" s="1"/>
  <c r="J2024" i="11" s="1"/>
  <c r="J2025" i="11" s="1"/>
  <c r="J2026" i="11" s="1"/>
  <c r="J2027" i="11" s="1"/>
  <c r="J2028" i="11" s="1"/>
  <c r="J2029" i="11" s="1"/>
  <c r="J2030" i="11" s="1"/>
  <c r="J2031" i="11" s="1"/>
  <c r="J2032" i="11" s="1"/>
  <c r="J2033" i="11" s="1"/>
  <c r="J2034" i="11" s="1"/>
  <c r="J2035" i="11" s="1"/>
  <c r="J2036" i="11" s="1"/>
  <c r="J2037" i="11" s="1"/>
  <c r="J2038" i="11" s="1"/>
  <c r="J2039" i="11" s="1"/>
  <c r="J2040" i="11" s="1"/>
  <c r="J2041" i="11" s="1"/>
  <c r="J2042" i="11" s="1"/>
  <c r="J2043" i="11" s="1"/>
  <c r="J2044" i="11" s="1"/>
  <c r="J2045" i="11" s="1"/>
  <c r="J2046" i="11" s="1"/>
  <c r="J2047" i="11"/>
  <c r="J2070" i="11"/>
  <c r="J2071" i="11"/>
  <c r="J2073" i="11"/>
  <c r="J2074" i="11" s="1"/>
  <c r="J2075" i="11" s="1"/>
  <c r="J2076" i="11" s="1"/>
  <c r="J2077" i="11" s="1"/>
  <c r="J2078" i="11" s="1"/>
  <c r="J2079" i="11" s="1"/>
  <c r="J2080" i="11" s="1"/>
  <c r="J2081" i="11" s="1"/>
  <c r="J2082" i="11" s="1"/>
  <c r="J2083" i="11" s="1"/>
  <c r="J2084" i="11" s="1"/>
  <c r="J2085" i="11" s="1"/>
  <c r="J2086" i="11" s="1"/>
  <c r="J2087" i="11" s="1"/>
  <c r="J2088" i="11" s="1"/>
  <c r="J2089" i="11" s="1"/>
  <c r="J2090" i="11" s="1"/>
  <c r="J2091" i="11" s="1"/>
  <c r="J2092" i="11" s="1"/>
  <c r="J2093" i="11" s="1"/>
  <c r="J2094" i="11" s="1"/>
  <c r="J2095" i="11" s="1"/>
  <c r="J2096" i="11" s="1"/>
  <c r="J2097" i="11" s="1"/>
  <c r="J2098" i="11" s="1"/>
  <c r="J2099" i="11" s="1"/>
  <c r="J2100" i="11" s="1"/>
  <c r="J2101" i="11" s="1"/>
  <c r="J2102" i="11" s="1"/>
  <c r="J2103" i="11" s="1"/>
  <c r="J2104" i="11" s="1"/>
  <c r="J2105" i="11" s="1"/>
  <c r="J2106" i="11" s="1"/>
  <c r="J2107" i="11" s="1"/>
  <c r="J2108" i="11" s="1"/>
  <c r="J2109" i="11" s="1"/>
  <c r="J2110" i="11" s="1"/>
  <c r="J2111" i="11" s="1"/>
  <c r="J2112" i="11" s="1"/>
  <c r="J2113" i="11" s="1"/>
  <c r="J2114" i="11" s="1"/>
  <c r="J2115" i="11" s="1"/>
  <c r="J2116" i="11" s="1"/>
  <c r="J2117" i="11" s="1"/>
  <c r="J2118" i="11" s="1"/>
  <c r="J2119" i="11" s="1"/>
  <c r="J2120" i="11" s="1"/>
  <c r="J2121" i="11" s="1"/>
  <c r="J2122" i="11" s="1"/>
  <c r="J2123" i="11" s="1"/>
  <c r="J2124" i="11" s="1"/>
  <c r="J2125" i="11" s="1"/>
  <c r="J2126" i="11" s="1"/>
  <c r="J2127" i="11" s="1"/>
  <c r="J2128" i="11" s="1"/>
  <c r="J2129" i="11" s="1"/>
  <c r="J2130" i="11" s="1"/>
  <c r="J2131" i="11" s="1"/>
  <c r="J2132" i="11" s="1"/>
  <c r="J2133" i="11" s="1"/>
  <c r="J2134" i="11" s="1"/>
  <c r="J2135" i="11" s="1"/>
  <c r="J2136" i="11" s="1"/>
  <c r="J2137" i="11" s="1"/>
  <c r="J2138" i="11" s="1"/>
  <c r="J2139" i="11" s="1"/>
  <c r="J2140" i="11" s="1"/>
  <c r="J2141" i="11" s="1"/>
  <c r="J2142" i="11" s="1"/>
  <c r="J2143" i="11" s="1"/>
  <c r="J2144" i="11" s="1"/>
  <c r="J2145" i="11" s="1"/>
  <c r="J2146" i="11" s="1"/>
  <c r="J2147" i="11" s="1"/>
  <c r="J2148" i="11" s="1"/>
  <c r="J2149" i="11" s="1"/>
  <c r="J2150" i="11" s="1"/>
  <c r="J2151" i="11" s="1"/>
  <c r="J2152" i="11" s="1"/>
  <c r="J2153" i="11" s="1"/>
  <c r="J2154" i="11" s="1"/>
  <c r="J2155" i="11" s="1"/>
  <c r="J2156" i="11" s="1"/>
  <c r="J2157" i="11" s="1"/>
  <c r="J2158" i="11" s="1"/>
  <c r="J2159" i="11" s="1"/>
  <c r="J2160" i="11" s="1"/>
  <c r="J2161" i="11" s="1"/>
  <c r="J2162" i="11" s="1"/>
  <c r="J2163" i="11" s="1"/>
  <c r="J2164" i="11" s="1"/>
  <c r="J2165" i="11" s="1"/>
  <c r="J2166" i="11" s="1"/>
  <c r="J2167" i="11" s="1"/>
  <c r="J2168" i="11" s="1"/>
  <c r="J2169" i="11" s="1"/>
  <c r="J2170" i="11" s="1"/>
  <c r="J2171" i="11" s="1"/>
  <c r="J2172" i="11" s="1"/>
  <c r="J2173" i="11" s="1"/>
  <c r="J2174" i="11" s="1"/>
  <c r="J2175" i="11" s="1"/>
  <c r="J2176" i="11" s="1"/>
  <c r="J2177" i="11" s="1"/>
  <c r="J2178" i="11" s="1"/>
  <c r="J2179" i="11" s="1"/>
  <c r="J2180" i="11" s="1"/>
  <c r="J2181" i="11" s="1"/>
  <c r="J2182" i="11" s="1"/>
  <c r="J2183" i="11" s="1"/>
  <c r="J2184" i="11" s="1"/>
  <c r="J2185" i="11" s="1"/>
  <c r="J2186" i="11" s="1"/>
  <c r="J2187" i="11" s="1"/>
  <c r="J2188" i="11" s="1"/>
  <c r="J2189" i="11" s="1"/>
  <c r="J2190" i="11" s="1"/>
  <c r="J2191" i="11" s="1"/>
  <c r="J2192" i="11" s="1"/>
  <c r="J2193" i="11" s="1"/>
  <c r="J2194" i="11" s="1"/>
  <c r="J2195" i="11" s="1"/>
  <c r="J2196" i="11" s="1"/>
  <c r="J2197" i="11" s="1"/>
  <c r="J2198" i="11" s="1"/>
  <c r="J2199" i="11" s="1"/>
  <c r="J2200" i="11" s="1"/>
  <c r="J2201" i="11" s="1"/>
  <c r="J2202" i="11" s="1"/>
  <c r="J2203" i="11" s="1"/>
  <c r="J2204" i="11" s="1"/>
  <c r="J2205" i="11" s="1"/>
  <c r="J2206" i="11" s="1"/>
  <c r="J2207" i="11" s="1"/>
  <c r="J2208" i="11" s="1"/>
  <c r="J2209" i="11" s="1"/>
  <c r="J2210" i="11" s="1"/>
  <c r="J2211" i="11" s="1"/>
  <c r="J2212" i="11" s="1"/>
  <c r="J2213" i="11" s="1"/>
  <c r="J2214" i="11" s="1"/>
  <c r="J2215" i="11" s="1"/>
  <c r="J2216" i="11" s="1"/>
  <c r="J2217" i="11" s="1"/>
  <c r="J2218" i="11" s="1"/>
  <c r="J2219" i="11" s="1"/>
  <c r="J2220" i="11" s="1"/>
  <c r="J2221" i="11" s="1"/>
  <c r="J2222" i="11" s="1"/>
  <c r="J2223" i="11" s="1"/>
  <c r="J2224" i="11" s="1"/>
  <c r="J2225" i="11" s="1"/>
  <c r="J2226" i="11" s="1"/>
  <c r="J2227" i="11" s="1"/>
  <c r="J2228" i="11" s="1"/>
  <c r="J2229" i="11" s="1"/>
  <c r="J2230" i="11" s="1"/>
  <c r="J2231" i="11" s="1"/>
  <c r="J2232" i="11" s="1"/>
  <c r="J2233" i="11" s="1"/>
  <c r="J2234" i="11" s="1"/>
  <c r="J2235" i="11" s="1"/>
  <c r="J2236" i="11" s="1"/>
  <c r="J2237" i="11" s="1"/>
  <c r="J2238" i="11" s="1"/>
  <c r="J2239" i="11" s="1"/>
  <c r="J2240" i="11" s="1"/>
  <c r="J2241" i="11" s="1"/>
  <c r="J2242" i="11" s="1"/>
  <c r="J2243" i="11" s="1"/>
  <c r="J2244" i="11" s="1"/>
  <c r="J2245" i="11" s="1"/>
  <c r="J2246" i="11" s="1"/>
  <c r="J2247" i="11" s="1"/>
  <c r="J2248" i="11" s="1"/>
  <c r="J2249" i="11" s="1"/>
  <c r="J2250" i="11" s="1"/>
  <c r="J2251" i="11" s="1"/>
  <c r="J2252" i="11" s="1"/>
  <c r="J2253" i="11" s="1"/>
  <c r="J2254" i="11" s="1"/>
  <c r="J2255" i="11" s="1"/>
  <c r="J2256" i="11" s="1"/>
  <c r="J2257" i="11" s="1"/>
  <c r="J2258" i="11" s="1"/>
  <c r="J2259" i="11" s="1"/>
  <c r="J2260" i="11" s="1"/>
  <c r="J2261" i="11" s="1"/>
  <c r="J2262" i="11" s="1"/>
  <c r="J2263" i="11" s="1"/>
  <c r="J2264" i="11" s="1"/>
  <c r="J2265" i="11" s="1"/>
  <c r="J2266" i="11" s="1"/>
  <c r="J2267" i="11" s="1"/>
  <c r="J2268" i="11" s="1"/>
  <c r="J2269" i="11" s="1"/>
  <c r="J2270" i="11" s="1"/>
  <c r="J2271" i="11" s="1"/>
  <c r="J2272" i="11" s="1"/>
  <c r="J2273" i="11" s="1"/>
  <c r="J2274" i="11" s="1"/>
  <c r="J2275" i="11" s="1"/>
  <c r="J2276" i="11" s="1"/>
  <c r="J2277" i="11" s="1"/>
  <c r="J2278" i="11" s="1"/>
  <c r="J2279" i="11" s="1"/>
  <c r="J2280" i="11" s="1"/>
  <c r="J2281" i="11" s="1"/>
  <c r="J2282" i="11" s="1"/>
  <c r="J2283" i="11" s="1"/>
  <c r="J2284" i="11" s="1"/>
  <c r="J2285" i="11" s="1"/>
  <c r="J2286" i="11" s="1"/>
  <c r="J2287" i="11" s="1"/>
  <c r="J2288" i="11" s="1"/>
  <c r="J2289" i="11" s="1"/>
  <c r="J2290" i="11" s="1"/>
  <c r="J2291" i="11" s="1"/>
  <c r="J2292" i="11" s="1"/>
  <c r="J2293" i="11" s="1"/>
  <c r="J2294" i="11" s="1"/>
  <c r="J2295" i="11" s="1"/>
  <c r="J2296" i="11" s="1"/>
  <c r="J2297" i="11" s="1"/>
  <c r="J2298" i="11" s="1"/>
  <c r="J2299" i="11" s="1"/>
  <c r="J2300" i="11" s="1"/>
  <c r="J2301" i="11" s="1"/>
  <c r="J2302" i="11" s="1"/>
  <c r="J2303" i="11" s="1"/>
  <c r="J2304" i="11" s="1"/>
  <c r="J2305" i="11" s="1"/>
  <c r="J2306" i="11" s="1"/>
  <c r="J2307" i="11" s="1"/>
  <c r="J2308" i="11" s="1"/>
  <c r="J2309" i="11" s="1"/>
  <c r="J2310" i="11" s="1"/>
  <c r="J2311" i="11" s="1"/>
  <c r="J2312" i="11" s="1"/>
  <c r="J2313" i="11" s="1"/>
  <c r="J2314" i="11" s="1"/>
  <c r="J2315" i="11" s="1"/>
  <c r="J2316" i="11" s="1"/>
  <c r="J2317" i="11" s="1"/>
  <c r="J2318" i="11" s="1"/>
  <c r="J2319" i="11" s="1"/>
  <c r="J2320" i="11" s="1"/>
  <c r="J2321" i="11" s="1"/>
  <c r="J2322" i="11" s="1"/>
  <c r="J2323" i="11" s="1"/>
  <c r="J2324" i="11" s="1"/>
  <c r="J2325" i="11" s="1"/>
  <c r="J2326" i="11" s="1"/>
  <c r="J2327" i="11" s="1"/>
  <c r="J2328" i="11" s="1"/>
  <c r="J2329" i="11" s="1"/>
  <c r="J2330" i="11" s="1"/>
  <c r="J2331" i="11" s="1"/>
  <c r="J2332" i="11" s="1"/>
  <c r="J2333" i="11" s="1"/>
  <c r="J2334" i="11" s="1"/>
  <c r="J2335" i="11" s="1"/>
  <c r="J2336" i="11" s="1"/>
  <c r="J2337" i="11" s="1"/>
  <c r="J2338" i="11" s="1"/>
  <c r="J2339" i="11" s="1"/>
  <c r="J2340" i="11" s="1"/>
  <c r="J2341" i="11" s="1"/>
  <c r="J2342" i="11" s="1"/>
  <c r="J2343" i="11" s="1"/>
  <c r="J2344" i="11" s="1"/>
  <c r="J2345" i="11" s="1"/>
  <c r="J2346" i="11" s="1"/>
  <c r="J2347" i="11" s="1"/>
  <c r="J2348" i="11" s="1"/>
  <c r="J2349" i="11" s="1"/>
  <c r="J2350" i="11" s="1"/>
  <c r="J2351" i="11" s="1"/>
  <c r="J2352" i="11" s="1"/>
  <c r="J2353" i="11" s="1"/>
  <c r="J2354" i="11" s="1"/>
  <c r="J2355" i="11" s="1"/>
  <c r="J2356" i="11" s="1"/>
  <c r="J2357" i="11" s="1"/>
  <c r="J2358" i="11" s="1"/>
  <c r="J2359" i="11" s="1"/>
  <c r="J2360" i="11" s="1"/>
  <c r="J2361" i="11" s="1"/>
  <c r="J2362" i="11" s="1"/>
  <c r="J2363" i="11" s="1"/>
  <c r="J2364" i="11" s="1"/>
  <c r="J2365" i="11" s="1"/>
  <c r="J2366" i="11" s="1"/>
  <c r="J2367" i="11" s="1"/>
  <c r="J2368" i="11" s="1"/>
  <c r="J2369" i="11" s="1"/>
  <c r="J2370" i="11" s="1"/>
  <c r="J2371" i="11" s="1"/>
  <c r="J2372" i="11" s="1"/>
  <c r="J2373" i="11" s="1"/>
  <c r="J2374" i="11" s="1"/>
  <c r="J2375" i="11" s="1"/>
  <c r="J2376" i="11" s="1"/>
  <c r="J2377" i="11" s="1"/>
  <c r="J2378" i="11" s="1"/>
  <c r="J2379" i="11" s="1"/>
  <c r="J2380" i="11" s="1"/>
  <c r="J2381" i="11" s="1"/>
  <c r="J2382" i="11" s="1"/>
  <c r="J2383" i="11" s="1"/>
  <c r="J2384" i="11" s="1"/>
  <c r="J2385" i="11" s="1"/>
  <c r="J2386" i="11" s="1"/>
  <c r="J2387" i="11" s="1"/>
  <c r="J2388" i="11" s="1"/>
  <c r="J2389" i="11" s="1"/>
  <c r="J2390" i="11" s="1"/>
  <c r="J2391" i="11" s="1"/>
  <c r="J2392" i="11" s="1"/>
  <c r="J2393" i="11" s="1"/>
  <c r="J2394" i="11" s="1"/>
  <c r="J2395" i="11" s="1"/>
  <c r="J2396" i="11" s="1"/>
  <c r="J2397" i="11" s="1"/>
  <c r="J2398" i="11" s="1"/>
  <c r="J2399" i="11" s="1"/>
  <c r="J2400" i="11" s="1"/>
  <c r="J2401" i="11" s="1"/>
  <c r="J2402" i="11" s="1"/>
  <c r="J2403" i="11" s="1"/>
  <c r="J2404" i="11" s="1"/>
  <c r="J2405" i="11" s="1"/>
  <c r="J2406" i="11" s="1"/>
  <c r="J2407" i="11" s="1"/>
  <c r="J2408" i="11" s="1"/>
  <c r="J2409" i="11" s="1"/>
  <c r="J2410" i="11" s="1"/>
  <c r="J2411" i="11" s="1"/>
  <c r="J2412" i="11" s="1"/>
  <c r="J2413" i="11" s="1"/>
  <c r="J2414" i="11" s="1"/>
  <c r="J2415" i="11" s="1"/>
  <c r="J2416" i="11" s="1"/>
  <c r="J2417" i="11" s="1"/>
  <c r="J2418" i="11" s="1"/>
  <c r="J2419" i="11" s="1"/>
  <c r="J2420" i="11" s="1"/>
  <c r="J2421" i="11" s="1"/>
  <c r="J2422" i="11" s="1"/>
  <c r="J2423" i="11" s="1"/>
  <c r="J2424" i="11" s="1"/>
  <c r="J2425" i="11" s="1"/>
  <c r="J2426" i="11" s="1"/>
  <c r="J2427" i="11" s="1"/>
  <c r="J2428" i="11" s="1"/>
  <c r="J2429" i="11" s="1"/>
  <c r="J2430" i="11" s="1"/>
  <c r="J2431" i="11" s="1"/>
  <c r="J2432" i="11" s="1"/>
  <c r="J2433" i="11" s="1"/>
  <c r="J2434" i="11" s="1"/>
  <c r="J2435" i="11" s="1"/>
  <c r="J2436" i="11" s="1"/>
  <c r="J2437" i="11" s="1"/>
  <c r="J2438" i="11" s="1"/>
  <c r="J2439" i="11" s="1"/>
  <c r="J2440" i="11" s="1"/>
  <c r="J2441" i="11" s="1"/>
  <c r="J2442" i="11" s="1"/>
  <c r="J2443" i="11" s="1"/>
  <c r="J2444" i="11" s="1"/>
  <c r="J2445" i="11" s="1"/>
  <c r="J2446" i="11" s="1"/>
  <c r="J2447" i="11" s="1"/>
  <c r="J2448" i="11" s="1"/>
  <c r="J2449" i="11" s="1"/>
  <c r="J2450" i="11" s="1"/>
  <c r="J2451" i="11" s="1"/>
  <c r="J2452" i="11" s="1"/>
  <c r="J2453" i="11" s="1"/>
  <c r="J2454" i="11" s="1"/>
  <c r="J2455" i="11" s="1"/>
  <c r="J2456" i="11" s="1"/>
  <c r="J2457" i="11" s="1"/>
  <c r="J2458" i="11" s="1"/>
  <c r="J2459" i="11" s="1"/>
  <c r="J2460" i="11" s="1"/>
  <c r="J2461" i="11" s="1"/>
  <c r="J2462" i="11" s="1"/>
  <c r="J2463" i="11" s="1"/>
  <c r="J2464" i="11" s="1"/>
  <c r="J2465" i="11" s="1"/>
  <c r="J2466" i="11" s="1"/>
  <c r="J2467" i="11" s="1"/>
  <c r="J2468" i="11" s="1"/>
  <c r="J2469" i="11" s="1"/>
  <c r="J2470" i="11" s="1"/>
  <c r="J2471" i="11" s="1"/>
  <c r="J2472" i="11" s="1"/>
  <c r="J2473" i="11" s="1"/>
  <c r="J2474" i="11" s="1"/>
  <c r="J2475" i="11" s="1"/>
  <c r="J2476" i="11" s="1"/>
  <c r="J2477" i="11" s="1"/>
  <c r="J2478" i="11" s="1"/>
  <c r="J2479" i="11" s="1"/>
  <c r="J2480" i="11" s="1"/>
  <c r="J2481" i="11" s="1"/>
  <c r="J2482" i="11" s="1"/>
  <c r="J2483" i="11" s="1"/>
  <c r="J2484" i="11" s="1"/>
  <c r="J2485" i="11" s="1"/>
  <c r="J2486" i="11" s="1"/>
  <c r="J2487" i="11" s="1"/>
  <c r="J2488" i="11" s="1"/>
  <c r="J2489" i="11" s="1"/>
  <c r="J2490" i="11" s="1"/>
  <c r="J2491" i="11" s="1"/>
  <c r="J2492" i="11" s="1"/>
  <c r="J2493" i="11" s="1"/>
  <c r="J2494" i="11" s="1"/>
  <c r="J2495" i="11" s="1"/>
  <c r="J2496" i="11" s="1"/>
  <c r="J2497" i="11" s="1"/>
  <c r="J2498" i="11" s="1"/>
  <c r="J2499" i="11" s="1"/>
  <c r="J2500" i="11" s="1"/>
  <c r="J2501" i="11" s="1"/>
  <c r="J2502" i="11" s="1"/>
  <c r="J2503" i="11" s="1"/>
  <c r="J2504" i="11" s="1"/>
  <c r="J2505" i="11" s="1"/>
  <c r="J2506" i="11" s="1"/>
  <c r="J2507" i="11" s="1"/>
  <c r="J2508" i="11" s="1"/>
  <c r="J2509" i="11" s="1"/>
  <c r="J2510" i="11" s="1"/>
  <c r="J2511" i="11" s="1"/>
  <c r="J2512" i="11" s="1"/>
  <c r="J2513" i="11" s="1"/>
  <c r="J2514" i="11" s="1"/>
  <c r="J2515" i="11" s="1"/>
  <c r="J2516" i="11" s="1"/>
  <c r="J2517" i="11" s="1"/>
  <c r="J2518" i="11" s="1"/>
  <c r="J2519" i="11" s="1"/>
  <c r="J2520" i="11" s="1"/>
  <c r="J2521" i="11" s="1"/>
  <c r="J2522" i="11" s="1"/>
  <c r="J2523" i="11" s="1"/>
  <c r="J2524" i="11" s="1"/>
  <c r="J2525" i="11" s="1"/>
  <c r="J2526" i="11" s="1"/>
  <c r="J2527" i="11" s="1"/>
  <c r="J2528" i="11" s="1"/>
  <c r="J2529" i="11" s="1"/>
  <c r="J2530" i="11" s="1"/>
  <c r="J2531" i="11" s="1"/>
  <c r="J2532" i="11" s="1"/>
  <c r="J2533" i="11" s="1"/>
  <c r="J2534" i="11" s="1"/>
  <c r="J2535" i="11" s="1"/>
  <c r="J2536" i="11" s="1"/>
  <c r="J2537" i="11" s="1"/>
  <c r="J2538" i="11" s="1"/>
  <c r="J2539" i="11" s="1"/>
  <c r="J2540" i="11" s="1"/>
  <c r="J2541" i="11" s="1"/>
  <c r="J2542" i="11" s="1"/>
  <c r="J2543" i="11" s="1"/>
  <c r="J2544" i="11" s="1"/>
  <c r="J2545" i="11" s="1"/>
  <c r="J2546" i="11" s="1"/>
  <c r="J2547" i="11" s="1"/>
  <c r="J2548" i="11" s="1"/>
  <c r="J2549" i="11" s="1"/>
  <c r="J2550" i="11" s="1"/>
  <c r="J2551" i="11" s="1"/>
  <c r="J2552" i="11" s="1"/>
  <c r="J2553" i="11" s="1"/>
  <c r="J2554" i="11" s="1"/>
  <c r="J2555" i="11" s="1"/>
  <c r="J2556" i="11" s="1"/>
  <c r="J2557" i="11" s="1"/>
  <c r="J2558" i="11" s="1"/>
  <c r="J2559" i="11" s="1"/>
  <c r="J2560" i="11" s="1"/>
  <c r="J2561" i="11" s="1"/>
  <c r="J2562" i="11" s="1"/>
  <c r="J2563" i="11" s="1"/>
  <c r="J2564" i="11" s="1"/>
  <c r="J2565" i="11" s="1"/>
  <c r="J2566" i="11" s="1"/>
  <c r="J2567" i="11" s="1"/>
  <c r="J2568" i="11" s="1"/>
  <c r="J2569" i="11" s="1"/>
  <c r="J2570" i="11" s="1"/>
  <c r="J2571" i="11" s="1"/>
  <c r="J2572" i="11" s="1"/>
  <c r="J2573" i="11" s="1"/>
  <c r="J2574" i="11" s="1"/>
  <c r="J2575" i="11" s="1"/>
  <c r="J2576" i="11" s="1"/>
  <c r="J2577" i="11" s="1"/>
  <c r="J2578" i="11" s="1"/>
  <c r="J2579" i="11" s="1"/>
  <c r="J2580" i="11" s="1"/>
  <c r="J2581" i="11" s="1"/>
  <c r="J2582" i="11" s="1"/>
  <c r="J2583" i="11" s="1"/>
  <c r="J2584" i="11" s="1"/>
  <c r="J2585" i="11" s="1"/>
  <c r="J2586" i="11" s="1"/>
  <c r="J2587" i="11" s="1"/>
  <c r="J2588" i="11" s="1"/>
  <c r="J2589" i="11" s="1"/>
  <c r="J2590" i="11" s="1"/>
  <c r="J2591" i="11" s="1"/>
  <c r="J2592" i="11" s="1"/>
  <c r="J2593" i="11" s="1"/>
  <c r="J2594" i="11" s="1"/>
  <c r="J2595" i="11" s="1"/>
  <c r="J2596" i="11" s="1"/>
  <c r="J2597" i="11" s="1"/>
  <c r="J2598" i="11" s="1"/>
  <c r="J2599" i="11" s="1"/>
  <c r="J2600" i="11" s="1"/>
  <c r="J2601" i="11" s="1"/>
  <c r="J2602" i="11" s="1"/>
  <c r="J2603" i="11" s="1"/>
  <c r="J2604" i="11" s="1"/>
  <c r="J2605" i="11" s="1"/>
  <c r="J2606" i="11" s="1"/>
  <c r="J2607" i="11" s="1"/>
  <c r="J2608" i="11" s="1"/>
  <c r="J2609" i="11" s="1"/>
  <c r="J2610" i="11" s="1"/>
  <c r="J2611" i="11" s="1"/>
  <c r="J2612" i="11" s="1"/>
  <c r="J2613" i="11" s="1"/>
  <c r="J2614" i="11" s="1"/>
  <c r="J2615" i="11" s="1"/>
  <c r="J2616" i="11" s="1"/>
  <c r="J2617" i="11" s="1"/>
  <c r="J2618" i="11" s="1"/>
  <c r="J2619" i="11" s="1"/>
  <c r="J2620" i="11" s="1"/>
  <c r="J2621" i="11" s="1"/>
  <c r="J2622" i="11" s="1"/>
  <c r="J2623" i="11" s="1"/>
  <c r="J2624" i="11" s="1"/>
  <c r="J2625" i="11" s="1"/>
  <c r="J2626" i="11" s="1"/>
  <c r="J2627" i="11" s="1"/>
  <c r="J2628" i="11" s="1"/>
  <c r="J2629" i="11" s="1"/>
  <c r="J2630" i="11" s="1"/>
  <c r="J2631" i="11" s="1"/>
  <c r="J2632" i="11" s="1"/>
  <c r="J2633" i="11" s="1"/>
  <c r="J2634" i="11" s="1"/>
  <c r="J2635" i="11" s="1"/>
  <c r="J2636" i="11" s="1"/>
  <c r="J2637" i="11" s="1"/>
  <c r="J2638" i="11" s="1"/>
  <c r="J2639" i="11" s="1"/>
  <c r="J2640" i="11" s="1"/>
  <c r="J2641" i="11" s="1"/>
  <c r="J2642" i="11" s="1"/>
  <c r="J2643" i="11" s="1"/>
  <c r="J2644" i="11" s="1"/>
  <c r="J2645" i="11" s="1"/>
  <c r="J2646" i="11" s="1"/>
  <c r="J2647" i="11" s="1"/>
  <c r="J2648" i="11" s="1"/>
  <c r="J2649" i="11" s="1"/>
  <c r="J2650" i="11" s="1"/>
  <c r="J2651" i="11" s="1"/>
  <c r="J2652" i="11" s="1"/>
  <c r="J2653" i="11" s="1"/>
  <c r="J2654" i="11" s="1"/>
  <c r="J2655" i="11" s="1"/>
  <c r="J2656" i="11" s="1"/>
  <c r="J2657" i="11" s="1"/>
  <c r="J2658" i="11" s="1"/>
  <c r="J2659" i="11" s="1"/>
  <c r="J2660" i="11" s="1"/>
  <c r="J2661" i="11" s="1"/>
  <c r="J2662" i="11" s="1"/>
  <c r="J2663" i="11" s="1"/>
  <c r="J2664" i="11" s="1"/>
  <c r="J2665" i="11" s="1"/>
  <c r="J2666" i="11" s="1"/>
  <c r="J2667" i="11" s="1"/>
  <c r="J2668" i="11" s="1"/>
  <c r="J2669" i="11" s="1"/>
  <c r="J2670" i="11" s="1"/>
  <c r="J2671" i="11" s="1"/>
  <c r="J2672" i="11" s="1"/>
  <c r="J2673" i="11" s="1"/>
  <c r="J2674" i="11" s="1"/>
  <c r="J2675" i="11" s="1"/>
  <c r="J2676" i="11" s="1"/>
  <c r="J2677" i="11" s="1"/>
  <c r="J2678" i="11" s="1"/>
  <c r="J2679" i="11" s="1"/>
  <c r="J2680" i="11" s="1"/>
  <c r="J2681" i="11" s="1"/>
  <c r="J2682" i="11" s="1"/>
  <c r="J2683" i="11" s="1"/>
  <c r="J2684" i="11" s="1"/>
  <c r="J2685" i="11" s="1"/>
  <c r="J2686" i="11" s="1"/>
  <c r="J2687" i="11" s="1"/>
  <c r="J2688" i="11" s="1"/>
  <c r="J2689" i="11" s="1"/>
  <c r="J2690" i="11" s="1"/>
  <c r="J2691" i="11" s="1"/>
  <c r="J2692" i="11" s="1"/>
  <c r="J2693" i="11" s="1"/>
  <c r="J2694" i="11" s="1"/>
  <c r="J2695" i="11" s="1"/>
  <c r="J2696" i="11" s="1"/>
  <c r="J2697" i="11" s="1"/>
  <c r="J2698" i="11" s="1"/>
  <c r="J2699" i="11" s="1"/>
  <c r="J2700" i="11" s="1"/>
  <c r="J2701" i="11" s="1"/>
  <c r="J2702" i="11" s="1"/>
  <c r="J2703" i="11" s="1"/>
  <c r="J2704" i="11" s="1"/>
  <c r="J2705" i="11" s="1"/>
  <c r="J2706" i="11" s="1"/>
  <c r="J2707" i="11" s="1"/>
  <c r="J2708" i="11" s="1"/>
  <c r="J2709" i="11" s="1"/>
  <c r="J2710" i="11" s="1"/>
  <c r="J2711" i="11" s="1"/>
  <c r="J2712" i="11" s="1"/>
  <c r="J2713" i="11" s="1"/>
  <c r="J2714" i="11" s="1"/>
  <c r="J2715" i="11" s="1"/>
  <c r="J2716" i="11" s="1"/>
  <c r="J2717" i="11" s="1"/>
  <c r="J2718" i="11" s="1"/>
  <c r="J2719" i="11" s="1"/>
  <c r="J2720" i="11" s="1"/>
  <c r="J2721" i="11" s="1"/>
  <c r="J2722" i="11" s="1"/>
  <c r="J2723" i="11" s="1"/>
  <c r="J2724" i="11" s="1"/>
  <c r="J2725" i="11" s="1"/>
  <c r="J2726" i="11" s="1"/>
  <c r="J2727" i="11" s="1"/>
  <c r="J2728" i="11" s="1"/>
  <c r="J2729" i="11" s="1"/>
  <c r="J2730" i="11" s="1"/>
  <c r="J2731" i="11" s="1"/>
  <c r="J2732" i="11" s="1"/>
  <c r="J2733" i="11" s="1"/>
  <c r="J2734" i="11" s="1"/>
  <c r="J2735" i="11" s="1"/>
  <c r="J2736" i="11" s="1"/>
  <c r="J2737" i="11" s="1"/>
  <c r="J2738" i="11" s="1"/>
  <c r="J2739" i="11" s="1"/>
  <c r="J2740" i="11" s="1"/>
  <c r="J2741" i="11" s="1"/>
  <c r="J2742" i="11" s="1"/>
  <c r="J2743" i="11" s="1"/>
  <c r="J2744" i="11" s="1"/>
  <c r="J2745" i="11" s="1"/>
  <c r="J2746" i="11" s="1"/>
  <c r="J2747" i="11" s="1"/>
  <c r="J2748" i="11" s="1"/>
  <c r="J2749" i="11" s="1"/>
  <c r="J2750" i="11" s="1"/>
  <c r="J2751" i="11" s="1"/>
  <c r="J2752" i="11" s="1"/>
  <c r="J2753" i="11" s="1"/>
  <c r="J2754" i="11" s="1"/>
  <c r="J2755" i="11" s="1"/>
  <c r="J2756" i="11" s="1"/>
  <c r="J2757" i="11" s="1"/>
  <c r="J2758" i="11" s="1"/>
  <c r="J2759" i="11" s="1"/>
  <c r="J2760" i="11" s="1"/>
  <c r="J2761" i="11" s="1"/>
  <c r="J2762" i="11" s="1"/>
  <c r="J2763" i="11" s="1"/>
  <c r="J2764" i="11" s="1"/>
  <c r="J2765" i="11" s="1"/>
  <c r="J2766" i="11" s="1"/>
  <c r="J2767" i="11" s="1"/>
  <c r="J2768" i="11" s="1"/>
  <c r="J2769" i="11" s="1"/>
  <c r="J2770" i="11" s="1"/>
  <c r="J2771" i="11" s="1"/>
  <c r="J2772" i="11" s="1"/>
  <c r="J2773" i="11" s="1"/>
  <c r="J2774" i="11" s="1"/>
  <c r="J2775" i="11" s="1"/>
  <c r="J2776" i="11" s="1"/>
  <c r="J2777" i="11"/>
  <c r="J2780" i="11"/>
  <c r="J2781" i="11" s="1"/>
  <c r="J2782" i="11" s="1"/>
  <c r="J2783" i="11" s="1"/>
  <c r="J2784" i="11" s="1"/>
  <c r="J2785" i="11" s="1"/>
  <c r="J2786" i="11" s="1"/>
  <c r="J2787" i="11" s="1"/>
  <c r="J2788" i="11" s="1"/>
  <c r="J2789" i="11" s="1"/>
  <c r="J2790" i="11" s="1"/>
  <c r="J2791" i="11" s="1"/>
  <c r="J2792" i="11" s="1"/>
  <c r="J2793" i="11" s="1"/>
  <c r="J2794" i="11" s="1"/>
  <c r="J2795" i="11" s="1"/>
  <c r="J2796" i="11" s="1"/>
  <c r="J2797" i="11" s="1"/>
  <c r="J2798" i="11" s="1"/>
  <c r="J2799" i="11" s="1"/>
  <c r="J2800" i="11" s="1"/>
  <c r="J2801" i="11" s="1"/>
  <c r="J2802" i="11" s="1"/>
  <c r="J2803" i="11" s="1"/>
  <c r="J2804" i="11" s="1"/>
  <c r="J2805" i="11" s="1"/>
  <c r="J2806" i="11" s="1"/>
  <c r="J2807" i="11" s="1"/>
  <c r="J2808" i="11" s="1"/>
  <c r="J2809" i="11" s="1"/>
  <c r="J2810" i="11" s="1"/>
  <c r="J2811" i="11" s="1"/>
  <c r="J2812" i="11" s="1"/>
  <c r="J2813" i="11" s="1"/>
  <c r="J2814" i="11" s="1"/>
  <c r="J2815" i="11" s="1"/>
  <c r="J2816" i="11" s="1"/>
  <c r="J2817" i="11" s="1"/>
  <c r="J2818" i="11" s="1"/>
  <c r="J2819" i="11" s="1"/>
  <c r="J2820" i="11"/>
  <c r="J2838" i="11"/>
  <c r="J2840" i="11"/>
  <c r="J2847" i="11"/>
  <c r="J2848" i="11" s="1"/>
  <c r="J2849" i="11" s="1"/>
  <c r="J2850" i="11" s="1"/>
  <c r="J2851" i="11" s="1"/>
  <c r="J2852" i="11" s="1"/>
  <c r="J2853" i="11" s="1"/>
  <c r="J2854" i="11" s="1"/>
  <c r="J2855" i="11" s="1"/>
  <c r="J2856" i="11" s="1"/>
  <c r="J2857" i="11" s="1"/>
  <c r="J2858" i="11" s="1"/>
  <c r="J2859" i="11" s="1"/>
  <c r="J2860" i="11" s="1"/>
  <c r="J2861" i="11" s="1"/>
  <c r="J2862" i="11" s="1"/>
  <c r="J2863" i="11" s="1"/>
  <c r="J2864" i="11" s="1"/>
  <c r="J2865" i="11" s="1"/>
  <c r="J2866" i="11" s="1"/>
  <c r="J2867" i="11" s="1"/>
  <c r="J2868" i="11" s="1"/>
  <c r="J2869" i="11" s="1"/>
  <c r="J2870" i="11" s="1"/>
  <c r="J2871" i="11" s="1"/>
  <c r="J2872" i="11" s="1"/>
  <c r="J2873" i="11" s="1"/>
  <c r="J2874" i="11" s="1"/>
  <c r="J2875" i="11" s="1"/>
  <c r="J2876" i="11" s="1"/>
  <c r="J2877" i="11" s="1"/>
  <c r="J2878" i="11" s="1"/>
  <c r="J2879" i="11" s="1"/>
  <c r="J2880" i="11" s="1"/>
  <c r="J2881" i="11" s="1"/>
  <c r="J2882" i="11" s="1"/>
  <c r="J2883" i="11" s="1"/>
  <c r="J2884" i="11" s="1"/>
  <c r="J2885" i="11" s="1"/>
  <c r="J2886" i="11" s="1"/>
  <c r="J2887" i="11"/>
  <c r="J2888" i="11" s="1"/>
  <c r="J2889" i="11" s="1"/>
  <c r="J2890" i="11" s="1"/>
  <c r="J2891" i="11" s="1"/>
  <c r="J2892" i="11" s="1"/>
  <c r="J2893" i="11" s="1"/>
  <c r="J2894" i="11" s="1"/>
  <c r="J2895" i="11" s="1"/>
  <c r="J2896" i="11" s="1"/>
  <c r="J2897" i="11" s="1"/>
  <c r="J2898" i="11" s="1"/>
  <c r="J2899" i="11" s="1"/>
  <c r="J2900" i="11" s="1"/>
  <c r="J2901" i="11" s="1"/>
  <c r="J2902" i="11" s="1"/>
  <c r="J2903" i="11" s="1"/>
  <c r="J2904" i="11" s="1"/>
  <c r="J2905" i="11" s="1"/>
  <c r="J2906" i="11" s="1"/>
  <c r="J2907" i="11" s="1"/>
  <c r="J2908" i="11" s="1"/>
  <c r="J2909" i="11" s="1"/>
  <c r="J2910" i="11" s="1"/>
  <c r="J2911" i="11" s="1"/>
  <c r="J2912" i="11" s="1"/>
  <c r="J2913" i="11" s="1"/>
  <c r="J2914" i="11" s="1"/>
  <c r="J2915" i="11" s="1"/>
  <c r="J2916" i="11" s="1"/>
  <c r="J2917" i="11" s="1"/>
  <c r="J2918" i="11" s="1"/>
  <c r="J2919" i="11" s="1"/>
  <c r="J2920" i="11" s="1"/>
  <c r="J2921" i="11" s="1"/>
  <c r="J2922" i="11" s="1"/>
  <c r="J2923" i="11" s="1"/>
  <c r="J2924" i="11" s="1"/>
  <c r="J2925" i="11" s="1"/>
  <c r="J2926" i="11" s="1"/>
  <c r="J2927" i="11" s="1"/>
  <c r="J2928" i="11" s="1"/>
  <c r="J2929" i="11" s="1"/>
  <c r="J2930" i="11" s="1"/>
  <c r="J2931" i="11" s="1"/>
  <c r="J2932" i="11" s="1"/>
  <c r="J2933" i="11" s="1"/>
  <c r="J2934" i="11" s="1"/>
  <c r="J2935" i="11" s="1"/>
  <c r="J2936" i="11" s="1"/>
  <c r="J2937" i="11" s="1"/>
  <c r="J2938" i="11" s="1"/>
  <c r="J2939" i="11" s="1"/>
  <c r="J2940" i="11" s="1"/>
  <c r="J2941" i="11" s="1"/>
  <c r="J2942" i="11" s="1"/>
  <c r="J2943" i="11" s="1"/>
  <c r="J2944" i="11" s="1"/>
  <c r="J2945" i="11" s="1"/>
  <c r="J2946" i="11"/>
  <c r="J2970" i="11"/>
  <c r="J2971" i="11" s="1"/>
  <c r="J2972" i="11" s="1"/>
  <c r="J2973" i="11" s="1"/>
  <c r="J2974" i="11" s="1"/>
  <c r="J2975" i="11" s="1"/>
  <c r="J2976" i="11" s="1"/>
  <c r="J2977" i="11" s="1"/>
  <c r="J2978" i="11" s="1"/>
  <c r="J2979" i="11" s="1"/>
  <c r="J2980" i="11" s="1"/>
  <c r="J2981" i="11" s="1"/>
  <c r="J2982" i="11" s="1"/>
  <c r="J2983" i="11" s="1"/>
  <c r="J2984" i="11" s="1"/>
  <c r="J2985" i="11" s="1"/>
  <c r="J2986" i="11" s="1"/>
  <c r="J2987" i="11" s="1"/>
  <c r="J2988" i="11" s="1"/>
  <c r="J2989" i="11" s="1"/>
  <c r="J2990" i="11" s="1"/>
  <c r="J2991" i="11" s="1"/>
  <c r="J2992" i="11" s="1"/>
  <c r="J2993" i="11" s="1"/>
  <c r="J2994" i="11" s="1"/>
  <c r="J2995" i="11" s="1"/>
  <c r="J2996" i="11" s="1"/>
  <c r="J2997" i="11" s="1"/>
  <c r="J2998" i="11" s="1"/>
  <c r="J2999" i="11" s="1"/>
  <c r="J3000" i="11" s="1"/>
  <c r="J3001" i="11" s="1"/>
  <c r="J3002" i="11" s="1"/>
  <c r="J3003" i="11" s="1"/>
  <c r="J3004" i="11" s="1"/>
  <c r="J3005" i="11" s="1"/>
  <c r="J3006" i="11" s="1"/>
  <c r="J3007" i="11" s="1"/>
  <c r="J3008" i="11" s="1"/>
  <c r="J3009" i="11" s="1"/>
  <c r="J3010" i="11" s="1"/>
  <c r="J3011" i="11" s="1"/>
  <c r="J3012" i="11" s="1"/>
  <c r="J3013" i="11" s="1"/>
  <c r="J3014" i="11" s="1"/>
  <c r="J3015" i="11" s="1"/>
  <c r="J3016" i="11" s="1"/>
  <c r="J3017" i="11" s="1"/>
  <c r="J3018" i="11" s="1"/>
  <c r="J3019" i="11" s="1"/>
  <c r="J3020" i="11" s="1"/>
  <c r="J3021" i="11" s="1"/>
  <c r="J3022" i="11" s="1"/>
  <c r="J3023" i="11" s="1"/>
  <c r="J3024" i="11" s="1"/>
  <c r="J3025" i="11" s="1"/>
  <c r="J3026" i="11" s="1"/>
  <c r="J3027" i="11" s="1"/>
  <c r="J3028" i="11" s="1"/>
  <c r="J3029" i="11" s="1"/>
  <c r="J3030" i="11" s="1"/>
  <c r="J3031" i="11" s="1"/>
  <c r="J3032" i="11" s="1"/>
  <c r="J3033" i="11" s="1"/>
  <c r="J3034" i="11" s="1"/>
  <c r="J3035" i="11" s="1"/>
  <c r="J3036" i="11" s="1"/>
  <c r="J3037" i="11" s="1"/>
  <c r="J3038" i="11" s="1"/>
  <c r="J3039" i="11" s="1"/>
  <c r="J3040" i="11" s="1"/>
  <c r="J3041" i="11" s="1"/>
  <c r="J3042" i="11"/>
  <c r="J3045" i="11"/>
  <c r="J3047" i="11"/>
  <c r="J3069" i="11"/>
  <c r="J3070" i="11"/>
  <c r="J3071" i="11"/>
  <c r="J3076" i="11"/>
  <c r="J3078" i="11"/>
  <c r="J3102" i="11"/>
  <c r="J3103" i="11"/>
  <c r="J3104" i="11"/>
  <c r="J3105" i="11" s="1"/>
  <c r="J3106" i="11" s="1"/>
  <c r="J3107" i="11" s="1"/>
  <c r="J3108" i="11" s="1"/>
  <c r="J3109" i="11" s="1"/>
  <c r="J3110" i="11" s="1"/>
  <c r="J3111" i="11" s="1"/>
  <c r="J3112" i="11"/>
  <c r="J3130" i="11"/>
  <c r="J3131" i="11"/>
  <c r="A2" i="12"/>
  <c r="B2" i="12"/>
  <c r="A5" i="12"/>
  <c r="A27" i="12"/>
  <c r="A39" i="12"/>
  <c r="A43" i="12"/>
  <c r="A44" i="12"/>
  <c r="A45" i="12"/>
  <c r="A55" i="12"/>
  <c r="A63" i="12"/>
  <c r="A74" i="12"/>
  <c r="A75" i="12"/>
  <c r="A99" i="12"/>
  <c r="A103" i="12"/>
  <c r="B64" i="12"/>
  <c r="A64" i="12" s="1"/>
  <c r="B11" i="12"/>
  <c r="A11" i="12" s="1"/>
  <c r="B28" i="12"/>
  <c r="A28" i="12" s="1"/>
  <c r="B70" i="12"/>
  <c r="A70" i="12" s="1"/>
  <c r="B97" i="12"/>
  <c r="A97" i="12" s="1"/>
  <c r="B24" i="12"/>
  <c r="A24" i="12" s="1"/>
  <c r="B63" i="12"/>
  <c r="B74" i="12"/>
  <c r="B93" i="12"/>
  <c r="A93" i="12" s="1"/>
  <c r="B94" i="12"/>
  <c r="A94" i="12" s="1"/>
  <c r="B99" i="12"/>
  <c r="C3" i="12"/>
  <c r="B3" i="12" s="1"/>
  <c r="A3" i="12" s="1"/>
  <c r="C4" i="12"/>
  <c r="B4" i="12" s="1"/>
  <c r="A4" i="12" s="1"/>
  <c r="C5" i="12"/>
  <c r="C6" i="12"/>
  <c r="C7" i="12"/>
  <c r="C8" i="12"/>
  <c r="B8" i="12" s="1"/>
  <c r="A8" i="12" s="1"/>
  <c r="C9" i="12"/>
  <c r="B9" i="12" s="1"/>
  <c r="A9" i="12" s="1"/>
  <c r="C10" i="12"/>
  <c r="B10" i="12" s="1"/>
  <c r="A10" i="12" s="1"/>
  <c r="C12" i="12"/>
  <c r="B12" i="12" s="1"/>
  <c r="A12" i="12" s="1"/>
  <c r="C13" i="12"/>
  <c r="B13" i="12" s="1"/>
  <c r="A13" i="12" s="1"/>
  <c r="C14" i="12"/>
  <c r="C15" i="12"/>
  <c r="B15" i="12" s="1"/>
  <c r="A15" i="12" s="1"/>
  <c r="C16" i="12"/>
  <c r="C17" i="12"/>
  <c r="B17" i="12" s="1"/>
  <c r="A17" i="12" s="1"/>
  <c r="C18" i="12"/>
  <c r="B18" i="12" s="1"/>
  <c r="A18" i="12" s="1"/>
  <c r="C19" i="12"/>
  <c r="C20" i="12"/>
  <c r="C21" i="12"/>
  <c r="C22" i="12"/>
  <c r="B22" i="12" s="1"/>
  <c r="A22" i="12" s="1"/>
  <c r="C23" i="12"/>
  <c r="C25" i="12"/>
  <c r="B25" i="12" s="1"/>
  <c r="A25" i="12" s="1"/>
  <c r="C26" i="12"/>
  <c r="B26" i="12" s="1"/>
  <c r="A26" i="12" s="1"/>
  <c r="C27" i="12"/>
  <c r="B27" i="12" s="1"/>
  <c r="C28" i="12"/>
  <c r="C29" i="12"/>
  <c r="C30" i="12"/>
  <c r="B30" i="12" s="1"/>
  <c r="A30" i="12" s="1"/>
  <c r="C31" i="12"/>
  <c r="B31" i="12" s="1"/>
  <c r="A31" i="12" s="1"/>
  <c r="C32" i="12"/>
  <c r="B32" i="12" s="1"/>
  <c r="A32" i="12" s="1"/>
  <c r="C33" i="12"/>
  <c r="B33" i="12" s="1"/>
  <c r="A33" i="12" s="1"/>
  <c r="C34" i="12"/>
  <c r="B34" i="12" s="1"/>
  <c r="A34" i="12" s="1"/>
  <c r="C35" i="12"/>
  <c r="B35" i="12" s="1"/>
  <c r="A35" i="12" s="1"/>
  <c r="C36" i="12"/>
  <c r="C37" i="12"/>
  <c r="C38" i="12"/>
  <c r="C39" i="12"/>
  <c r="B39" i="12" s="1"/>
  <c r="C40" i="12"/>
  <c r="B40" i="12" s="1"/>
  <c r="A40" i="12" s="1"/>
  <c r="C41" i="12"/>
  <c r="B41" i="12" s="1"/>
  <c r="A41" i="12" s="1"/>
  <c r="C42" i="12"/>
  <c r="C43" i="12"/>
  <c r="C45" i="12"/>
  <c r="C46" i="12"/>
  <c r="B46" i="12" s="1"/>
  <c r="A46" i="12" s="1"/>
  <c r="C47" i="12"/>
  <c r="B47" i="12" s="1"/>
  <c r="A47" i="12" s="1"/>
  <c r="C48" i="12"/>
  <c r="B48" i="12" s="1"/>
  <c r="A48" i="12" s="1"/>
  <c r="C49" i="12"/>
  <c r="B49" i="12" s="1"/>
  <c r="A49" i="12" s="1"/>
  <c r="C50" i="12"/>
  <c r="B50" i="12" s="1"/>
  <c r="A50" i="12" s="1"/>
  <c r="C51" i="12"/>
  <c r="B51" i="12" s="1"/>
  <c r="A51" i="12" s="1"/>
  <c r="C52" i="12"/>
  <c r="C53" i="12"/>
  <c r="B53" i="12" s="1"/>
  <c r="A53" i="12" s="1"/>
  <c r="C54" i="12"/>
  <c r="B54" i="12" s="1"/>
  <c r="A54" i="12" s="1"/>
  <c r="C55" i="12"/>
  <c r="C56" i="12"/>
  <c r="B56" i="12" s="1"/>
  <c r="A56" i="12" s="1"/>
  <c r="C57" i="12"/>
  <c r="B57" i="12" s="1"/>
  <c r="A57" i="12" s="1"/>
  <c r="C58" i="12"/>
  <c r="C59" i="12"/>
  <c r="B59" i="12" s="1"/>
  <c r="A59" i="12" s="1"/>
  <c r="C60" i="12"/>
  <c r="C61" i="12"/>
  <c r="B61" i="12" s="1"/>
  <c r="A61" i="12" s="1"/>
  <c r="C62" i="12"/>
  <c r="B62" i="12" s="1"/>
  <c r="A62" i="12" s="1"/>
  <c r="C64" i="12"/>
  <c r="C65" i="12"/>
  <c r="C66" i="12"/>
  <c r="B66" i="12" s="1"/>
  <c r="A66" i="12" s="1"/>
  <c r="C67" i="12"/>
  <c r="B67" i="12" s="1"/>
  <c r="A67" i="12" s="1"/>
  <c r="C68" i="12"/>
  <c r="B68" i="12" s="1"/>
  <c r="A68" i="12" s="1"/>
  <c r="C69" i="12"/>
  <c r="B69" i="12" s="1"/>
  <c r="A69" i="12" s="1"/>
  <c r="C70" i="12"/>
  <c r="C71" i="12"/>
  <c r="C72" i="12"/>
  <c r="C73" i="12"/>
  <c r="C75" i="12"/>
  <c r="C76" i="12"/>
  <c r="C77" i="12"/>
  <c r="C78" i="12"/>
  <c r="C79" i="12"/>
  <c r="B79" i="12" s="1"/>
  <c r="A79" i="12" s="1"/>
  <c r="C80" i="12"/>
  <c r="C81" i="12"/>
  <c r="B81" i="12" s="1"/>
  <c r="A81" i="12" s="1"/>
  <c r="C82" i="12"/>
  <c r="B82" i="12" s="1"/>
  <c r="A82" i="12" s="1"/>
  <c r="C83" i="12"/>
  <c r="C84" i="12"/>
  <c r="C85" i="12"/>
  <c r="B85" i="12" s="1"/>
  <c r="A85" i="12" s="1"/>
  <c r="C86" i="12"/>
  <c r="B86" i="12" s="1"/>
  <c r="A86" i="12" s="1"/>
  <c r="C87" i="12"/>
  <c r="B87" i="12" s="1"/>
  <c r="A87" i="12" s="1"/>
  <c r="C88" i="12"/>
  <c r="C89" i="12"/>
  <c r="B89" i="12" s="1"/>
  <c r="A89" i="12" s="1"/>
  <c r="C90" i="12"/>
  <c r="B90" i="12" s="1"/>
  <c r="A90" i="12" s="1"/>
  <c r="C91" i="12"/>
  <c r="B91" i="12" s="1"/>
  <c r="A91" i="12" s="1"/>
  <c r="C92" i="12"/>
  <c r="C95" i="12"/>
  <c r="B95" i="12" s="1"/>
  <c r="A95" i="12" s="1"/>
  <c r="C96" i="12"/>
  <c r="B96" i="12" s="1"/>
  <c r="A96" i="12" s="1"/>
  <c r="C97" i="12"/>
  <c r="C98" i="12"/>
  <c r="B98" i="12" s="1"/>
  <c r="A98" i="12" s="1"/>
  <c r="C100" i="12"/>
  <c r="C101" i="12"/>
  <c r="C102" i="12"/>
  <c r="B102" i="12" s="1"/>
  <c r="A102" i="12" s="1"/>
  <c r="C103" i="12"/>
  <c r="C104" i="12"/>
  <c r="C105" i="12"/>
  <c r="B105" i="12" s="1"/>
  <c r="A105" i="12" s="1"/>
  <c r="C106" i="12"/>
  <c r="B106" i="12" s="1"/>
  <c r="A106" i="12" s="1"/>
  <c r="C2" i="12"/>
  <c r="N2" i="3"/>
  <c r="N3" i="3"/>
  <c r="N4" i="3"/>
  <c r="N5" i="3"/>
  <c r="N6" i="3"/>
  <c r="N7" i="3"/>
  <c r="N8" i="3"/>
  <c r="N9" i="3"/>
  <c r="N10" i="3"/>
  <c r="N11" i="3"/>
  <c r="N12" i="3"/>
  <c r="N13" i="3"/>
  <c r="N14" i="3"/>
  <c r="N15" i="3"/>
  <c r="N16" i="3"/>
  <c r="N17" i="3"/>
  <c r="N18" i="3"/>
  <c r="N19" i="3"/>
  <c r="N20" i="3"/>
  <c r="N21" i="3"/>
  <c r="N22" i="3"/>
  <c r="N23" i="3"/>
  <c r="N24" i="3"/>
  <c r="N25" i="3"/>
  <c r="N26" i="3"/>
  <c r="N27" i="3"/>
  <c r="N28" i="3"/>
  <c r="N29" i="3"/>
  <c r="N30" i="3"/>
  <c r="N31" i="3"/>
  <c r="B2" i="11"/>
  <c r="B3" i="11"/>
  <c r="B4" i="11"/>
  <c r="B5" i="11"/>
  <c r="B6" i="11"/>
  <c r="B7" i="11"/>
  <c r="B8" i="11"/>
  <c r="B9" i="11"/>
  <c r="B10" i="11"/>
  <c r="B11" i="11"/>
  <c r="B12" i="11"/>
  <c r="B13" i="11"/>
  <c r="B14" i="11"/>
  <c r="B15" i="11"/>
  <c r="B16" i="11"/>
  <c r="B17" i="11"/>
  <c r="B18" i="11"/>
  <c r="B19" i="11"/>
  <c r="B20" i="11"/>
  <c r="B21" i="11"/>
  <c r="B22" i="11"/>
  <c r="B23" i="11"/>
  <c r="B24" i="11"/>
  <c r="B25" i="11"/>
  <c r="B26" i="11"/>
  <c r="B27" i="11"/>
  <c r="B28" i="11"/>
  <c r="B29" i="11"/>
  <c r="B30" i="11"/>
  <c r="B31" i="11"/>
  <c r="B32" i="11"/>
  <c r="B33" i="11"/>
  <c r="B34" i="11"/>
  <c r="B35" i="11"/>
  <c r="B36" i="11"/>
  <c r="B37" i="11"/>
  <c r="B38" i="11"/>
  <c r="B39" i="11"/>
  <c r="B40" i="11"/>
  <c r="B41" i="11"/>
  <c r="B42" i="11"/>
  <c r="B43" i="11"/>
  <c r="B44" i="11"/>
  <c r="B45" i="11"/>
  <c r="B46" i="11"/>
  <c r="B47" i="11"/>
  <c r="B48" i="11"/>
  <c r="B49" i="11"/>
  <c r="B50" i="11"/>
  <c r="B51" i="11"/>
  <c r="B52" i="11"/>
  <c r="B53" i="11"/>
  <c r="B54" i="11"/>
  <c r="B55" i="11"/>
  <c r="B56" i="11"/>
  <c r="B57" i="11"/>
  <c r="B58" i="11"/>
  <c r="B59" i="11"/>
  <c r="B60" i="11"/>
  <c r="B61" i="11"/>
  <c r="B62" i="11"/>
  <c r="B63" i="11"/>
  <c r="B64" i="11"/>
  <c r="B65" i="11"/>
  <c r="B66" i="11"/>
  <c r="B67" i="11"/>
  <c r="B68" i="11"/>
  <c r="B69" i="11"/>
  <c r="B70" i="11"/>
  <c r="B71" i="11"/>
  <c r="B72" i="11"/>
  <c r="B73" i="11"/>
  <c r="B74" i="11"/>
  <c r="B75" i="11"/>
  <c r="B76" i="11"/>
  <c r="B77" i="11"/>
  <c r="B78" i="11"/>
  <c r="B79" i="11"/>
  <c r="B80" i="11"/>
  <c r="B81" i="11"/>
  <c r="B82" i="11"/>
  <c r="B83" i="11"/>
  <c r="B84" i="11"/>
  <c r="B85" i="11"/>
  <c r="B86" i="11"/>
  <c r="B87" i="11"/>
  <c r="B88" i="11"/>
  <c r="B89" i="11"/>
  <c r="B90" i="11"/>
  <c r="B91" i="11"/>
  <c r="B92" i="11"/>
  <c r="B93" i="11"/>
  <c r="B94" i="11"/>
  <c r="B95" i="11"/>
  <c r="B96" i="11"/>
  <c r="B97" i="11"/>
  <c r="B98" i="11"/>
  <c r="B99" i="11"/>
  <c r="B100" i="11"/>
  <c r="B101" i="11"/>
  <c r="B102" i="11"/>
  <c r="B103" i="11"/>
  <c r="B104" i="11"/>
  <c r="B105" i="11"/>
  <c r="B106" i="11"/>
  <c r="B107" i="11"/>
  <c r="B108" i="11"/>
  <c r="B109" i="11"/>
  <c r="B110" i="11"/>
  <c r="B111" i="11"/>
  <c r="B112" i="11"/>
  <c r="B113" i="11"/>
  <c r="B114" i="11"/>
  <c r="B115" i="11"/>
  <c r="B116" i="11"/>
  <c r="B117" i="11"/>
  <c r="B118" i="11"/>
  <c r="B119" i="11"/>
  <c r="B120" i="11"/>
  <c r="B121" i="11"/>
  <c r="B122" i="11"/>
  <c r="B123" i="11"/>
  <c r="B124" i="11"/>
  <c r="B125" i="11"/>
  <c r="B126" i="11"/>
  <c r="B127" i="11"/>
  <c r="B128" i="11"/>
  <c r="B129" i="11"/>
  <c r="B130" i="11"/>
  <c r="B131" i="11"/>
  <c r="B132" i="11"/>
  <c r="B133" i="11"/>
  <c r="B134" i="11"/>
  <c r="B135" i="11"/>
  <c r="B136" i="11"/>
  <c r="B137" i="11"/>
  <c r="B138" i="11"/>
  <c r="B139" i="11"/>
  <c r="B140" i="11"/>
  <c r="B141" i="11"/>
  <c r="B142" i="11"/>
  <c r="B143" i="11"/>
  <c r="B144" i="11"/>
  <c r="B145" i="11"/>
  <c r="B146" i="11"/>
  <c r="B147" i="11"/>
  <c r="B148" i="11"/>
  <c r="B149" i="11"/>
  <c r="B150" i="11"/>
  <c r="B151" i="11"/>
  <c r="B152" i="11"/>
  <c r="B153" i="11"/>
  <c r="B154" i="11"/>
  <c r="B155" i="11"/>
  <c r="B156" i="11"/>
  <c r="B157" i="11"/>
  <c r="B158" i="11"/>
  <c r="B159" i="11"/>
  <c r="B160" i="11"/>
  <c r="B161" i="11"/>
  <c r="B162" i="11"/>
  <c r="B163" i="11"/>
  <c r="B164" i="11"/>
  <c r="B165" i="11"/>
  <c r="B166" i="11"/>
  <c r="B167" i="11"/>
  <c r="B168" i="11"/>
  <c r="B169" i="11"/>
  <c r="B170" i="11"/>
  <c r="B171" i="11"/>
  <c r="B172" i="11"/>
  <c r="B173" i="11"/>
  <c r="B174" i="11"/>
  <c r="B175" i="11"/>
  <c r="B176" i="11"/>
  <c r="B177" i="11"/>
  <c r="B178" i="11"/>
  <c r="B179" i="11"/>
  <c r="B180" i="11"/>
  <c r="B181" i="11"/>
  <c r="B182" i="11"/>
  <c r="B183" i="11"/>
  <c r="B184" i="11"/>
  <c r="B185" i="11"/>
  <c r="B186" i="11"/>
  <c r="B187" i="11"/>
  <c r="B188" i="11"/>
  <c r="B189" i="11"/>
  <c r="B190" i="11"/>
  <c r="B191" i="11"/>
  <c r="B192" i="11"/>
  <c r="B193" i="11"/>
  <c r="B194" i="11"/>
  <c r="B195" i="11"/>
  <c r="B196" i="11"/>
  <c r="B197" i="11"/>
  <c r="B198" i="11"/>
  <c r="B199" i="11"/>
  <c r="B200" i="11"/>
  <c r="B201" i="11"/>
  <c r="B202" i="11"/>
  <c r="B203" i="11"/>
  <c r="B204" i="11"/>
  <c r="B205" i="11"/>
  <c r="B206" i="11"/>
  <c r="B207" i="11"/>
  <c r="B208" i="11"/>
  <c r="B209" i="11"/>
  <c r="B210" i="11"/>
  <c r="B211" i="11"/>
  <c r="B212" i="11"/>
  <c r="B213" i="11"/>
  <c r="B214" i="11"/>
  <c r="B215" i="11"/>
  <c r="B216" i="11"/>
  <c r="B217" i="11"/>
  <c r="B218" i="11"/>
  <c r="B219" i="11"/>
  <c r="B220" i="11"/>
  <c r="B221" i="11"/>
  <c r="B222" i="11"/>
  <c r="B223" i="11"/>
  <c r="B224" i="11"/>
  <c r="B225" i="11"/>
  <c r="B226" i="11"/>
  <c r="B227" i="11"/>
  <c r="B228" i="11"/>
  <c r="B229" i="11"/>
  <c r="B230" i="11"/>
  <c r="B231" i="11"/>
  <c r="B232" i="11"/>
  <c r="B233" i="11"/>
  <c r="B234" i="11"/>
  <c r="B235" i="11"/>
  <c r="B236" i="11"/>
  <c r="B237" i="11"/>
  <c r="B238" i="11"/>
  <c r="B239" i="11"/>
  <c r="B240" i="11"/>
  <c r="B241" i="11"/>
  <c r="B242" i="11"/>
  <c r="B243" i="11"/>
  <c r="B244" i="11"/>
  <c r="B245" i="11"/>
  <c r="B246" i="11"/>
  <c r="B247" i="11"/>
  <c r="B248" i="11"/>
  <c r="B249" i="11"/>
  <c r="B250" i="11"/>
  <c r="B251" i="11"/>
  <c r="B252" i="11"/>
  <c r="B253" i="11"/>
  <c r="B254" i="11"/>
  <c r="B255" i="11"/>
  <c r="B256" i="11"/>
  <c r="B257" i="11"/>
  <c r="B258" i="11"/>
  <c r="B259" i="11"/>
  <c r="B260" i="11"/>
  <c r="B261" i="11"/>
  <c r="B262" i="11"/>
  <c r="B263" i="11"/>
  <c r="B264" i="11"/>
  <c r="B265" i="11"/>
  <c r="B266" i="11"/>
  <c r="B267" i="11"/>
  <c r="B268" i="11"/>
  <c r="B269" i="11"/>
  <c r="B270" i="11"/>
  <c r="B271" i="11"/>
  <c r="B272" i="11"/>
  <c r="B273" i="11"/>
  <c r="B274" i="11"/>
  <c r="B275" i="11"/>
  <c r="B276" i="11"/>
  <c r="B277" i="11"/>
  <c r="B278" i="11"/>
  <c r="B279" i="11"/>
  <c r="B280" i="11"/>
  <c r="B281" i="11"/>
  <c r="B282" i="11"/>
  <c r="B283" i="11"/>
  <c r="B284" i="11"/>
  <c r="B285" i="11"/>
  <c r="B286" i="11"/>
  <c r="B287" i="11"/>
  <c r="B288" i="11"/>
  <c r="B289" i="11"/>
  <c r="B290" i="11"/>
  <c r="B291" i="11"/>
  <c r="B292" i="11"/>
  <c r="B293" i="11"/>
  <c r="B294" i="11"/>
  <c r="B295" i="11"/>
  <c r="B296" i="11"/>
  <c r="B297" i="11"/>
  <c r="B298" i="11"/>
  <c r="B299" i="11"/>
  <c r="B300" i="11"/>
  <c r="B301" i="11"/>
  <c r="B302" i="11"/>
  <c r="B303" i="11"/>
  <c r="B304" i="11"/>
  <c r="B305" i="11"/>
  <c r="B306" i="11"/>
  <c r="B307" i="11"/>
  <c r="B308" i="11"/>
  <c r="B309" i="11"/>
  <c r="B310" i="11"/>
  <c r="B311" i="11"/>
  <c r="B312" i="11"/>
  <c r="B313" i="11"/>
  <c r="B314" i="11"/>
  <c r="B315" i="11"/>
  <c r="B316" i="11"/>
  <c r="B317" i="11"/>
  <c r="B318" i="11"/>
  <c r="B319" i="11"/>
  <c r="B320" i="11"/>
  <c r="B321" i="11"/>
  <c r="B322" i="11"/>
  <c r="B323" i="11"/>
  <c r="B324" i="11"/>
  <c r="B325" i="11"/>
  <c r="B326" i="11"/>
  <c r="B327" i="11"/>
  <c r="B328" i="11"/>
  <c r="B329" i="11"/>
  <c r="B330" i="11"/>
  <c r="B331" i="11"/>
  <c r="B332" i="11"/>
  <c r="B333" i="11"/>
  <c r="B334" i="11"/>
  <c r="B335" i="11"/>
  <c r="B336" i="11"/>
  <c r="B337" i="11"/>
  <c r="B338" i="11"/>
  <c r="B339" i="11"/>
  <c r="B340" i="11"/>
  <c r="B341" i="11"/>
  <c r="B342" i="11"/>
  <c r="B343" i="11"/>
  <c r="B344" i="11"/>
  <c r="B345" i="11"/>
  <c r="B346" i="11"/>
  <c r="B347" i="11"/>
  <c r="B348" i="11"/>
  <c r="B349" i="11"/>
  <c r="B350" i="11"/>
  <c r="B351" i="11"/>
  <c r="B352" i="11"/>
  <c r="B353" i="11"/>
  <c r="B354" i="11"/>
  <c r="B355" i="11"/>
  <c r="B356" i="11"/>
  <c r="B357" i="11"/>
  <c r="B358" i="11"/>
  <c r="B359" i="11"/>
  <c r="B360" i="11"/>
  <c r="B361" i="11"/>
  <c r="B362" i="11"/>
  <c r="B363" i="11"/>
  <c r="B364" i="11"/>
  <c r="B365" i="11"/>
  <c r="B366" i="11"/>
  <c r="B367" i="11"/>
  <c r="B368" i="11"/>
  <c r="B369" i="11"/>
  <c r="B370" i="11"/>
  <c r="B371" i="11"/>
  <c r="B372" i="11"/>
  <c r="B373" i="11"/>
  <c r="B374" i="11"/>
  <c r="B375" i="11"/>
  <c r="B376" i="11"/>
  <c r="B377" i="11"/>
  <c r="B378" i="11"/>
  <c r="B379" i="11"/>
  <c r="B380" i="11"/>
  <c r="B381" i="11"/>
  <c r="B382" i="11"/>
  <c r="B383" i="11"/>
  <c r="B384" i="11"/>
  <c r="B385" i="11"/>
  <c r="B386" i="11"/>
  <c r="B387" i="11"/>
  <c r="B388" i="11"/>
  <c r="B389" i="11"/>
  <c r="B390" i="11"/>
  <c r="B391" i="11"/>
  <c r="B392" i="11"/>
  <c r="B393" i="11"/>
  <c r="B394" i="11"/>
  <c r="B395" i="11"/>
  <c r="B396" i="11"/>
  <c r="B397" i="11"/>
  <c r="B398" i="11"/>
  <c r="B399" i="11"/>
  <c r="B400" i="11"/>
  <c r="B401" i="11"/>
  <c r="B402" i="11"/>
  <c r="B403" i="11"/>
  <c r="B404" i="11"/>
  <c r="B405" i="11"/>
  <c r="B406" i="11"/>
  <c r="B407" i="11"/>
  <c r="B408" i="11"/>
  <c r="B409" i="11"/>
  <c r="B410" i="11"/>
  <c r="B411" i="11"/>
  <c r="B412" i="11"/>
  <c r="B413" i="11"/>
  <c r="B414" i="11"/>
  <c r="B415" i="11"/>
  <c r="B416" i="11"/>
  <c r="B417" i="11"/>
  <c r="B418" i="11"/>
  <c r="B419" i="11"/>
  <c r="B420" i="11"/>
  <c r="B421" i="11"/>
  <c r="B422" i="11"/>
  <c r="B423" i="11"/>
  <c r="B424" i="11"/>
  <c r="B425" i="11"/>
  <c r="B426" i="11"/>
  <c r="B427" i="11"/>
  <c r="B428" i="11"/>
  <c r="B429" i="11"/>
  <c r="B430" i="11"/>
  <c r="B431" i="11"/>
  <c r="B432" i="11"/>
  <c r="B433" i="11"/>
  <c r="B434" i="11"/>
  <c r="B435" i="11"/>
  <c r="B436" i="11"/>
  <c r="B437" i="11"/>
  <c r="B438" i="11"/>
  <c r="B439" i="11"/>
  <c r="B440" i="11"/>
  <c r="B441" i="11"/>
  <c r="B442" i="11"/>
  <c r="B443" i="11"/>
  <c r="B444" i="11"/>
  <c r="B445" i="11"/>
  <c r="B446" i="11"/>
  <c r="B447" i="11"/>
  <c r="B448" i="11"/>
  <c r="B449" i="11"/>
  <c r="B450" i="11"/>
  <c r="B451" i="11"/>
  <c r="B452" i="11"/>
  <c r="B453" i="11"/>
  <c r="B454" i="11"/>
  <c r="B455" i="11"/>
  <c r="B456" i="11"/>
  <c r="B457" i="11"/>
  <c r="B458" i="11"/>
  <c r="B459" i="11"/>
  <c r="B460" i="11"/>
  <c r="B461" i="11"/>
  <c r="B462" i="11"/>
  <c r="B463" i="11"/>
  <c r="B464" i="11"/>
  <c r="B465" i="11"/>
  <c r="B466" i="11"/>
  <c r="B467" i="11"/>
  <c r="B468" i="11"/>
  <c r="B469" i="11"/>
  <c r="B470" i="11"/>
  <c r="B471" i="11"/>
  <c r="B472" i="11"/>
  <c r="B473" i="11"/>
  <c r="B474" i="11"/>
  <c r="B475" i="11"/>
  <c r="B476" i="11"/>
  <c r="B477" i="11"/>
  <c r="B478" i="11"/>
  <c r="B479" i="11"/>
  <c r="B480" i="11"/>
  <c r="B481" i="11"/>
  <c r="B482" i="11"/>
  <c r="B483" i="11"/>
  <c r="B484" i="11"/>
  <c r="B485" i="11"/>
  <c r="B486" i="11"/>
  <c r="B487" i="11"/>
  <c r="B488" i="11"/>
  <c r="B489" i="11"/>
  <c r="B490" i="11"/>
  <c r="B491" i="11"/>
  <c r="B492" i="11"/>
  <c r="B493" i="11"/>
  <c r="B494" i="11"/>
  <c r="B495" i="11"/>
  <c r="B496" i="11"/>
  <c r="B497" i="11"/>
  <c r="B498" i="11"/>
  <c r="B499" i="11"/>
  <c r="B500" i="11"/>
  <c r="B501" i="11"/>
  <c r="B502" i="11"/>
  <c r="B503" i="11"/>
  <c r="B504" i="11"/>
  <c r="B505" i="11"/>
  <c r="B506" i="11"/>
  <c r="B507" i="11"/>
  <c r="B508" i="11"/>
  <c r="B509" i="11"/>
  <c r="B510" i="11"/>
  <c r="B511" i="11"/>
  <c r="B512" i="11"/>
  <c r="B513" i="11"/>
  <c r="B514" i="11"/>
  <c r="B515" i="11"/>
  <c r="B516" i="11"/>
  <c r="B517" i="11"/>
  <c r="B518" i="11"/>
  <c r="B519" i="11"/>
  <c r="B520" i="11"/>
  <c r="B521" i="11"/>
  <c r="B522" i="11"/>
  <c r="B523" i="11"/>
  <c r="B524" i="11"/>
  <c r="B525" i="11"/>
  <c r="B526" i="11"/>
  <c r="B527" i="11"/>
  <c r="B528" i="11"/>
  <c r="B529" i="11"/>
  <c r="B530" i="11"/>
  <c r="B531" i="11"/>
  <c r="B532" i="11"/>
  <c r="B533" i="11"/>
  <c r="B534" i="11"/>
  <c r="B535" i="11"/>
  <c r="B536" i="11"/>
  <c r="B537" i="11"/>
  <c r="B538" i="11"/>
  <c r="B539" i="11"/>
  <c r="B540" i="11"/>
  <c r="B541" i="11"/>
  <c r="B542" i="11"/>
  <c r="B543" i="11"/>
  <c r="B544" i="11"/>
  <c r="B545" i="11"/>
  <c r="B546" i="11"/>
  <c r="B547" i="11"/>
  <c r="B548" i="11"/>
  <c r="B549" i="11"/>
  <c r="B550" i="11"/>
  <c r="B551" i="11"/>
  <c r="B552" i="11"/>
  <c r="B553" i="11"/>
  <c r="B554" i="11"/>
  <c r="B555" i="11"/>
  <c r="B556" i="11"/>
  <c r="B557" i="11"/>
  <c r="B558" i="11"/>
  <c r="B559" i="11"/>
  <c r="B560" i="11"/>
  <c r="B561" i="11"/>
  <c r="B562" i="11"/>
  <c r="B563" i="11"/>
  <c r="B564" i="11"/>
  <c r="B565" i="11"/>
  <c r="B566" i="11"/>
  <c r="B567" i="11"/>
  <c r="B568" i="11"/>
  <c r="B569" i="11"/>
  <c r="B570" i="11"/>
  <c r="B571" i="11"/>
  <c r="B572" i="11"/>
  <c r="B573" i="11"/>
  <c r="B574" i="11"/>
  <c r="B575" i="11"/>
  <c r="B576" i="11"/>
  <c r="B577" i="11"/>
  <c r="B578" i="11"/>
  <c r="B579" i="11"/>
  <c r="B580" i="11"/>
  <c r="B581" i="11"/>
  <c r="B582" i="11"/>
  <c r="B583" i="11"/>
  <c r="B584" i="11"/>
  <c r="B585" i="11"/>
  <c r="B586" i="11"/>
  <c r="B587" i="11"/>
  <c r="B588" i="11"/>
  <c r="B589" i="11"/>
  <c r="B590" i="11"/>
  <c r="B591" i="11"/>
  <c r="B592" i="11"/>
  <c r="B593" i="11"/>
  <c r="B594" i="11"/>
  <c r="B595" i="11"/>
  <c r="B596" i="11"/>
  <c r="B597" i="11"/>
  <c r="B598" i="11"/>
  <c r="B599" i="11"/>
  <c r="B600" i="11"/>
  <c r="B601" i="11"/>
  <c r="B602" i="11"/>
  <c r="B603" i="11"/>
  <c r="B604" i="11"/>
  <c r="B605" i="11"/>
  <c r="B606" i="11"/>
  <c r="B607" i="11"/>
  <c r="B608" i="11"/>
  <c r="B609" i="11"/>
  <c r="B610" i="11"/>
  <c r="B611" i="11"/>
  <c r="B612" i="11"/>
  <c r="B613" i="11"/>
  <c r="B614" i="11"/>
  <c r="B615" i="11"/>
  <c r="B616" i="11"/>
  <c r="B617" i="11"/>
  <c r="B618" i="11"/>
  <c r="B619" i="11"/>
  <c r="B620" i="11"/>
  <c r="B621" i="11"/>
  <c r="B622" i="11"/>
  <c r="B623" i="11"/>
  <c r="B624" i="11"/>
  <c r="B625" i="11"/>
  <c r="B626" i="11"/>
  <c r="B627" i="11"/>
  <c r="B628" i="11"/>
  <c r="B629" i="11"/>
  <c r="B630" i="11"/>
  <c r="B631" i="11"/>
  <c r="B632" i="11"/>
  <c r="B633" i="11"/>
  <c r="B634" i="11"/>
  <c r="B635" i="11"/>
  <c r="B636" i="11"/>
  <c r="B637" i="11"/>
  <c r="B638" i="11"/>
  <c r="B639" i="11"/>
  <c r="B640" i="11"/>
  <c r="B641" i="11"/>
  <c r="B642" i="11"/>
  <c r="B643" i="11"/>
  <c r="B644" i="11"/>
  <c r="B645" i="11"/>
  <c r="B646" i="11"/>
  <c r="B647" i="11"/>
  <c r="B648" i="11"/>
  <c r="B649" i="11"/>
  <c r="B650" i="11"/>
  <c r="B651" i="11"/>
  <c r="B652" i="11"/>
  <c r="B653" i="11"/>
  <c r="B654" i="11"/>
  <c r="B655" i="11"/>
  <c r="B656" i="11"/>
  <c r="B657" i="11"/>
  <c r="B658" i="11"/>
  <c r="B659" i="11"/>
  <c r="B660" i="11"/>
  <c r="B661" i="11"/>
  <c r="B662" i="11"/>
  <c r="B663" i="11"/>
  <c r="B664" i="11"/>
  <c r="B665" i="11"/>
  <c r="B666" i="11"/>
  <c r="B667" i="11"/>
  <c r="B668" i="11"/>
  <c r="B669" i="11"/>
  <c r="B670" i="11"/>
  <c r="B671" i="11"/>
  <c r="B672" i="11"/>
  <c r="B673" i="11"/>
  <c r="B674" i="11"/>
  <c r="B675" i="11"/>
  <c r="B676" i="11"/>
  <c r="B677" i="11"/>
  <c r="B678" i="11"/>
  <c r="B679" i="11"/>
  <c r="B680" i="11"/>
  <c r="B681" i="11"/>
  <c r="B682" i="11"/>
  <c r="B683" i="11"/>
  <c r="B684" i="11"/>
  <c r="B685" i="11"/>
  <c r="B686" i="11"/>
  <c r="B687" i="11"/>
  <c r="B688" i="11"/>
  <c r="B689" i="11"/>
  <c r="B690" i="11"/>
  <c r="B691" i="11"/>
  <c r="B692" i="11"/>
  <c r="B693" i="11"/>
  <c r="B694" i="11"/>
  <c r="B695" i="11"/>
  <c r="B696" i="11"/>
  <c r="B697" i="11"/>
  <c r="B698" i="11"/>
  <c r="B699" i="11"/>
  <c r="B700" i="11"/>
  <c r="B701" i="11"/>
  <c r="B702" i="11"/>
  <c r="B703" i="11"/>
  <c r="B704" i="11"/>
  <c r="B705" i="11"/>
  <c r="B706" i="11"/>
  <c r="B707" i="11"/>
  <c r="B708" i="11"/>
  <c r="B709" i="11"/>
  <c r="B710" i="11"/>
  <c r="B711" i="11"/>
  <c r="B712" i="11"/>
  <c r="B713" i="11"/>
  <c r="B714" i="11"/>
  <c r="B715" i="11"/>
  <c r="B716" i="11"/>
  <c r="B717" i="11"/>
  <c r="B718" i="11"/>
  <c r="B719" i="11"/>
  <c r="B720" i="11"/>
  <c r="B721" i="11"/>
  <c r="B722" i="11"/>
  <c r="B723" i="11"/>
  <c r="B724" i="11"/>
  <c r="B725" i="11"/>
  <c r="B726" i="11"/>
  <c r="B727" i="11"/>
  <c r="B728" i="11"/>
  <c r="B729" i="11"/>
  <c r="B730" i="11"/>
  <c r="B731" i="11"/>
  <c r="B732" i="11"/>
  <c r="B733" i="11"/>
  <c r="B734" i="11"/>
  <c r="B735" i="11"/>
  <c r="B736" i="11"/>
  <c r="B737" i="11"/>
  <c r="B738" i="11"/>
  <c r="B739" i="11"/>
  <c r="B740" i="11"/>
  <c r="B741" i="11"/>
  <c r="B742" i="11"/>
  <c r="B743" i="11"/>
  <c r="B744" i="11"/>
  <c r="B745" i="11"/>
  <c r="B746" i="11"/>
  <c r="B747" i="11"/>
  <c r="B748" i="11"/>
  <c r="B749" i="11"/>
  <c r="B750" i="11"/>
  <c r="B751" i="11"/>
  <c r="B752" i="11"/>
  <c r="B753" i="11"/>
  <c r="B754" i="11"/>
  <c r="B755" i="11"/>
  <c r="B756" i="11"/>
  <c r="B757" i="11"/>
  <c r="B758" i="11"/>
  <c r="B759" i="11"/>
  <c r="B760" i="11"/>
  <c r="B761" i="11"/>
  <c r="B762" i="11"/>
  <c r="B763" i="11"/>
  <c r="B764" i="11"/>
  <c r="B765" i="11"/>
  <c r="B766" i="11"/>
  <c r="B767" i="11"/>
  <c r="B768" i="11"/>
  <c r="B769" i="11"/>
  <c r="B770" i="11"/>
  <c r="B771" i="11"/>
  <c r="B772" i="11"/>
  <c r="B773" i="11"/>
  <c r="B774" i="11"/>
  <c r="B775" i="11"/>
  <c r="B776" i="11"/>
  <c r="B777" i="11"/>
  <c r="B778" i="11"/>
  <c r="B779" i="11"/>
  <c r="B780" i="11"/>
  <c r="B781" i="11"/>
  <c r="B782" i="11"/>
  <c r="B783" i="11"/>
  <c r="B784" i="11"/>
  <c r="B785" i="11"/>
  <c r="B786" i="11"/>
  <c r="B787" i="11"/>
  <c r="B788" i="11"/>
  <c r="B789" i="11"/>
  <c r="B790" i="11"/>
  <c r="B791" i="11"/>
  <c r="B792" i="11"/>
  <c r="B793" i="11"/>
  <c r="B794" i="11"/>
  <c r="B795" i="11"/>
  <c r="B796" i="11"/>
  <c r="B797" i="11"/>
  <c r="B798" i="11"/>
  <c r="B799" i="11"/>
  <c r="B800" i="11"/>
  <c r="B801" i="11"/>
  <c r="B802" i="11"/>
  <c r="B803" i="11"/>
  <c r="B804" i="11"/>
  <c r="B805" i="11"/>
  <c r="B806" i="11"/>
  <c r="B807" i="11"/>
  <c r="B808" i="11"/>
  <c r="B809" i="11"/>
  <c r="B810" i="11"/>
  <c r="B811" i="11"/>
  <c r="B812" i="11"/>
  <c r="B813" i="11"/>
  <c r="B814" i="11"/>
  <c r="B815" i="11"/>
  <c r="B816" i="11"/>
  <c r="B817" i="11"/>
  <c r="B818" i="11"/>
  <c r="B819" i="11"/>
  <c r="B820" i="11"/>
  <c r="B821" i="11"/>
  <c r="B822" i="11"/>
  <c r="B823" i="11"/>
  <c r="B824" i="11"/>
  <c r="B825" i="11"/>
  <c r="B826" i="11"/>
  <c r="B827" i="11"/>
  <c r="B828" i="11"/>
  <c r="B829" i="11"/>
  <c r="B830" i="11"/>
  <c r="B831" i="11"/>
  <c r="B832" i="11"/>
  <c r="B833" i="11"/>
  <c r="B834" i="11"/>
  <c r="B835" i="11"/>
  <c r="B836" i="11"/>
  <c r="B837" i="11"/>
  <c r="B838" i="11"/>
  <c r="B839" i="11"/>
  <c r="B840" i="11"/>
  <c r="B841" i="11"/>
  <c r="B842" i="11"/>
  <c r="B843" i="11"/>
  <c r="B844" i="11"/>
  <c r="B845" i="11"/>
  <c r="B846" i="11"/>
  <c r="B847" i="11"/>
  <c r="B848" i="11"/>
  <c r="B849" i="11"/>
  <c r="B850" i="11"/>
  <c r="B851" i="11"/>
  <c r="B852" i="11"/>
  <c r="B853" i="11"/>
  <c r="B854" i="11"/>
  <c r="B855" i="11"/>
  <c r="B856" i="11"/>
  <c r="B857" i="11"/>
  <c r="B858" i="11"/>
  <c r="B859" i="11"/>
  <c r="B860" i="11"/>
  <c r="B861" i="11"/>
  <c r="B862" i="11"/>
  <c r="B863" i="11"/>
  <c r="B864" i="11"/>
  <c r="B865" i="11"/>
  <c r="B866" i="11"/>
  <c r="B867" i="11"/>
  <c r="B868" i="11"/>
  <c r="B869" i="11"/>
  <c r="B870" i="11"/>
  <c r="B871" i="11"/>
  <c r="B872" i="11"/>
  <c r="B873" i="11"/>
  <c r="B874" i="11"/>
  <c r="B875" i="11"/>
  <c r="B876" i="11"/>
  <c r="B877" i="11"/>
  <c r="B878" i="11"/>
  <c r="B879" i="11"/>
  <c r="B880" i="11"/>
  <c r="B881" i="11"/>
  <c r="B882" i="11"/>
  <c r="B883" i="11"/>
  <c r="B884" i="11"/>
  <c r="B885" i="11"/>
  <c r="B886" i="11"/>
  <c r="B887" i="11"/>
  <c r="B888" i="11"/>
  <c r="B889" i="11"/>
  <c r="B890" i="11"/>
  <c r="B891" i="11"/>
  <c r="B892" i="11"/>
  <c r="B893" i="11"/>
  <c r="B894" i="11"/>
  <c r="B895" i="11"/>
  <c r="B896" i="11"/>
  <c r="B897" i="11"/>
  <c r="B898" i="11"/>
  <c r="B899" i="11"/>
  <c r="B900" i="11"/>
  <c r="B901" i="11"/>
  <c r="B902" i="11"/>
  <c r="B903" i="11"/>
  <c r="B904" i="11"/>
  <c r="B905" i="11"/>
  <c r="B906" i="11"/>
  <c r="B907" i="11"/>
  <c r="B908" i="11"/>
  <c r="B909" i="11"/>
  <c r="B910" i="11"/>
  <c r="B911" i="11"/>
  <c r="B912" i="11"/>
  <c r="B913" i="11"/>
  <c r="B914" i="11"/>
  <c r="B915" i="11"/>
  <c r="B916" i="11"/>
  <c r="B917" i="11"/>
  <c r="B918" i="11"/>
  <c r="B919" i="11"/>
  <c r="B920" i="11"/>
  <c r="B921" i="11"/>
  <c r="B922" i="11"/>
  <c r="B923" i="11"/>
  <c r="B924" i="11"/>
  <c r="B925" i="11"/>
  <c r="B926" i="11"/>
  <c r="B927" i="11"/>
  <c r="B928" i="11"/>
  <c r="B929" i="11"/>
  <c r="B930" i="11"/>
  <c r="B931" i="11"/>
  <c r="B932" i="11"/>
  <c r="B933" i="11"/>
  <c r="B934" i="11"/>
  <c r="B935" i="11"/>
  <c r="B936" i="11"/>
  <c r="B937" i="11"/>
  <c r="B938" i="11"/>
  <c r="B939" i="11"/>
  <c r="B940" i="11"/>
  <c r="B941" i="11"/>
  <c r="B942" i="11"/>
  <c r="B943" i="11"/>
  <c r="B944" i="11"/>
  <c r="B945" i="11"/>
  <c r="B946" i="11"/>
  <c r="B947" i="11"/>
  <c r="B948" i="11"/>
  <c r="B949" i="11"/>
  <c r="B950" i="11"/>
  <c r="B951" i="11"/>
  <c r="B952" i="11"/>
  <c r="B953" i="11"/>
  <c r="B954" i="11"/>
  <c r="B955" i="11"/>
  <c r="B956" i="11"/>
  <c r="B957" i="11"/>
  <c r="B958" i="11"/>
  <c r="B959" i="11"/>
  <c r="B960" i="11"/>
  <c r="B961" i="11"/>
  <c r="B962" i="11"/>
  <c r="B963" i="11"/>
  <c r="B964" i="11"/>
  <c r="B965" i="11"/>
  <c r="B966" i="11"/>
  <c r="B967" i="11"/>
  <c r="B968" i="11"/>
  <c r="B969" i="11"/>
  <c r="B970" i="11"/>
  <c r="B971" i="11"/>
  <c r="B972" i="11"/>
  <c r="B973" i="11"/>
  <c r="B974" i="11"/>
  <c r="B975" i="11"/>
  <c r="B976" i="11"/>
  <c r="B977" i="11"/>
  <c r="B978" i="11"/>
  <c r="B979" i="11"/>
  <c r="B980" i="11"/>
  <c r="B981" i="11"/>
  <c r="B982" i="11"/>
  <c r="B983" i="11"/>
  <c r="B984" i="11"/>
  <c r="B985" i="11"/>
  <c r="B986" i="11"/>
  <c r="B987" i="11"/>
  <c r="B988" i="11"/>
  <c r="B989" i="11"/>
  <c r="B990" i="11"/>
  <c r="B991" i="11"/>
  <c r="B992" i="11"/>
  <c r="B993" i="11"/>
  <c r="B994" i="11"/>
  <c r="B995" i="11"/>
  <c r="B996" i="11"/>
  <c r="B997" i="11"/>
  <c r="B998" i="11"/>
  <c r="B999" i="11"/>
  <c r="B1000" i="11"/>
  <c r="B1001" i="11"/>
  <c r="B1002" i="11"/>
  <c r="B1003" i="11"/>
  <c r="B1004" i="11"/>
  <c r="B1005" i="11"/>
  <c r="B1006" i="11"/>
  <c r="B1007" i="11"/>
  <c r="B1008" i="11"/>
  <c r="B1009" i="11"/>
  <c r="B1010" i="11"/>
  <c r="B1011" i="11"/>
  <c r="B1012" i="11"/>
  <c r="B1013" i="11"/>
  <c r="B1014" i="11"/>
  <c r="B1015" i="11"/>
  <c r="B1016" i="11"/>
  <c r="B1017" i="11"/>
  <c r="B1018" i="11"/>
  <c r="B1019" i="11"/>
  <c r="B1020" i="11"/>
  <c r="B1021" i="11"/>
  <c r="B1022" i="11"/>
  <c r="B1023" i="11"/>
  <c r="B1024" i="11"/>
  <c r="B1025" i="11"/>
  <c r="B1026" i="11"/>
  <c r="B1027" i="11"/>
  <c r="B1028" i="11"/>
  <c r="B1029" i="11"/>
  <c r="B1030" i="11"/>
  <c r="B1031" i="11"/>
  <c r="B1032" i="11"/>
  <c r="B1033" i="11"/>
  <c r="B1034" i="11"/>
  <c r="B1035" i="11"/>
  <c r="B1036" i="11"/>
  <c r="B1037" i="11"/>
  <c r="B1038" i="11"/>
  <c r="B1039" i="11"/>
  <c r="B1040" i="11"/>
  <c r="B1041" i="11"/>
  <c r="B1042" i="11"/>
  <c r="B1043" i="11"/>
  <c r="B1044" i="11"/>
  <c r="B1045" i="11"/>
  <c r="B1046" i="11"/>
  <c r="B1047" i="11"/>
  <c r="B1048" i="11"/>
  <c r="B1049" i="11"/>
  <c r="B1050" i="11"/>
  <c r="B1051" i="11"/>
  <c r="B1052" i="11"/>
  <c r="B1053" i="11"/>
  <c r="B1054" i="11"/>
  <c r="B1055" i="11"/>
  <c r="B1056" i="11"/>
  <c r="B1057" i="11"/>
  <c r="B1058" i="11"/>
  <c r="B1059" i="11"/>
  <c r="B1060" i="11"/>
  <c r="B1061" i="11"/>
  <c r="B1062" i="11"/>
  <c r="B1063" i="11"/>
  <c r="B1064" i="11"/>
  <c r="B1065" i="11"/>
  <c r="B1066" i="11"/>
  <c r="B1067" i="11"/>
  <c r="B1068" i="11"/>
  <c r="B1069" i="11"/>
  <c r="B1070" i="11"/>
  <c r="B1071" i="11"/>
  <c r="B1072" i="11"/>
  <c r="B1073" i="11"/>
  <c r="B1074" i="11"/>
  <c r="B1075" i="11"/>
  <c r="B1076" i="11"/>
  <c r="B1077" i="11"/>
  <c r="B1078" i="11"/>
  <c r="B1079" i="11"/>
  <c r="B1080" i="11"/>
  <c r="B1081" i="11"/>
  <c r="B1082" i="11"/>
  <c r="B1083" i="11"/>
  <c r="B1084" i="11"/>
  <c r="B1085" i="11"/>
  <c r="B1086" i="11"/>
  <c r="B1087" i="11"/>
  <c r="B1088" i="11"/>
  <c r="B1089" i="11"/>
  <c r="B1090" i="11"/>
  <c r="B1091" i="11"/>
  <c r="B1092" i="11"/>
  <c r="B1093" i="11"/>
  <c r="B1094" i="11"/>
  <c r="B1095" i="11"/>
  <c r="B1096" i="11"/>
  <c r="B1097" i="11"/>
  <c r="B1098" i="11"/>
  <c r="B1099" i="11"/>
  <c r="B1100" i="11"/>
  <c r="B1101" i="11"/>
  <c r="B1102" i="11"/>
  <c r="B1103" i="11"/>
  <c r="B1104" i="11"/>
  <c r="B1105" i="11"/>
  <c r="B1106" i="11"/>
  <c r="B1107" i="11"/>
  <c r="B1108" i="11"/>
  <c r="B1109" i="11"/>
  <c r="B1110" i="11"/>
  <c r="B1111" i="11"/>
  <c r="B1112" i="11"/>
  <c r="B1113" i="11"/>
  <c r="B1114" i="11"/>
  <c r="B1115" i="11"/>
  <c r="B1116" i="11"/>
  <c r="B1117" i="11"/>
  <c r="B1118" i="11"/>
  <c r="B1119" i="11"/>
  <c r="B1120" i="11"/>
  <c r="B1121" i="11"/>
  <c r="B1122" i="11"/>
  <c r="B1123" i="11"/>
  <c r="B1124" i="11"/>
  <c r="B1125" i="11"/>
  <c r="B1126" i="11"/>
  <c r="B1127" i="11"/>
  <c r="B1128" i="11"/>
  <c r="B1129" i="11"/>
  <c r="B1130" i="11"/>
  <c r="B1131" i="11"/>
  <c r="B1132" i="11"/>
  <c r="B1133" i="11"/>
  <c r="B1134" i="11"/>
  <c r="B1135" i="11"/>
  <c r="B1136" i="11"/>
  <c r="B1137" i="11"/>
  <c r="B1138" i="11"/>
  <c r="B1139" i="11"/>
  <c r="B1140" i="11"/>
  <c r="B1141" i="11"/>
  <c r="B1142" i="11"/>
  <c r="B1143" i="11"/>
  <c r="B1144" i="11"/>
  <c r="B1145" i="11"/>
  <c r="B1146" i="11"/>
  <c r="B1147" i="11"/>
  <c r="B1148" i="11"/>
  <c r="B1149" i="11"/>
  <c r="B1150" i="11"/>
  <c r="B1151" i="11"/>
  <c r="B1152" i="11"/>
  <c r="B1153" i="11"/>
  <c r="B1154" i="11"/>
  <c r="B1155" i="11"/>
  <c r="B1156" i="11"/>
  <c r="B1157" i="11"/>
  <c r="B1158" i="11"/>
  <c r="B1159" i="11"/>
  <c r="B1160" i="11"/>
  <c r="B1161" i="11"/>
  <c r="B1162" i="11"/>
  <c r="B1163" i="11"/>
  <c r="B1164" i="11"/>
  <c r="B1165" i="11"/>
  <c r="B1166" i="11"/>
  <c r="B1167" i="11"/>
  <c r="B1168" i="11"/>
  <c r="B1169" i="11"/>
  <c r="B1170" i="11"/>
  <c r="B1171" i="11"/>
  <c r="B1172" i="11"/>
  <c r="B1173" i="11"/>
  <c r="B1174" i="11"/>
  <c r="B1175" i="11"/>
  <c r="B1176" i="11"/>
  <c r="B1177" i="11"/>
  <c r="B1178" i="11"/>
  <c r="B1179" i="11"/>
  <c r="B1180" i="11"/>
  <c r="B1181" i="11"/>
  <c r="B1182" i="11"/>
  <c r="B1183" i="11"/>
  <c r="B1184" i="11"/>
  <c r="B1185" i="11"/>
  <c r="B1186" i="11"/>
  <c r="B1187" i="11"/>
  <c r="B1188" i="11"/>
  <c r="B1189" i="11"/>
  <c r="B1190" i="11"/>
  <c r="B1191" i="11"/>
  <c r="B1192" i="11"/>
  <c r="B1193" i="11"/>
  <c r="B1194" i="11"/>
  <c r="B1195" i="11"/>
  <c r="B1196" i="11"/>
  <c r="B1197" i="11"/>
  <c r="B1198" i="11"/>
  <c r="B1199" i="11"/>
  <c r="B1200" i="11"/>
  <c r="B1201" i="11"/>
  <c r="B1202" i="11"/>
  <c r="B1203" i="11"/>
  <c r="B1204" i="11"/>
  <c r="B1205" i="11"/>
  <c r="B1206" i="11"/>
  <c r="B1207" i="11"/>
  <c r="B1208" i="11"/>
  <c r="B1209" i="11"/>
  <c r="B1210" i="11"/>
  <c r="B1211" i="11"/>
  <c r="B1212" i="11"/>
  <c r="B1213" i="11"/>
  <c r="B1214" i="11"/>
  <c r="B1215" i="11"/>
  <c r="B1216" i="11"/>
  <c r="B1217" i="11"/>
  <c r="B1218" i="11"/>
  <c r="B1219" i="11"/>
  <c r="B1220" i="11"/>
  <c r="B1221" i="11"/>
  <c r="B1222" i="11"/>
  <c r="B1223" i="11"/>
  <c r="B1224" i="11"/>
  <c r="B1225" i="11"/>
  <c r="B1226" i="11"/>
  <c r="B1227" i="11"/>
  <c r="B1228" i="11"/>
  <c r="B1229" i="11"/>
  <c r="B1230" i="11"/>
  <c r="B1231" i="11"/>
  <c r="B1232" i="11"/>
  <c r="B1233" i="11"/>
  <c r="B1234" i="11"/>
  <c r="B1235" i="11"/>
  <c r="B1236" i="11"/>
  <c r="B1237" i="11"/>
  <c r="B1238" i="11"/>
  <c r="B1239" i="11"/>
  <c r="B1240" i="11"/>
  <c r="B1241" i="11"/>
  <c r="B1242" i="11"/>
  <c r="B1243" i="11"/>
  <c r="B1244" i="11"/>
  <c r="B1245" i="11"/>
  <c r="B1246" i="11"/>
  <c r="B1247" i="11"/>
  <c r="B1248" i="11"/>
  <c r="B1249" i="11"/>
  <c r="B1250" i="11"/>
  <c r="B1251" i="11"/>
  <c r="B1252" i="11"/>
  <c r="B1253" i="11"/>
  <c r="B1254" i="11"/>
  <c r="B1255" i="11"/>
  <c r="B1256" i="11"/>
  <c r="B1257" i="11"/>
  <c r="B1258" i="11"/>
  <c r="B1259" i="11"/>
  <c r="B1260" i="11"/>
  <c r="B1261" i="11"/>
  <c r="B1262" i="11"/>
  <c r="B1263" i="11"/>
  <c r="B1264" i="11"/>
  <c r="B1265" i="11"/>
  <c r="B1266" i="11"/>
  <c r="B1267" i="11"/>
  <c r="B1268" i="11"/>
  <c r="B1269" i="11"/>
  <c r="B1270" i="11"/>
  <c r="B1271" i="11"/>
  <c r="B1272" i="11"/>
  <c r="B1273" i="11"/>
  <c r="B1274" i="11"/>
  <c r="B1275" i="11"/>
  <c r="B1276" i="11"/>
  <c r="B1277" i="11"/>
  <c r="B1278" i="11"/>
  <c r="B1279" i="11"/>
  <c r="B1280" i="11"/>
  <c r="B1281" i="11"/>
  <c r="B1282" i="11"/>
  <c r="B1283" i="11"/>
  <c r="B1284" i="11"/>
  <c r="B1285" i="11"/>
  <c r="B1286" i="11"/>
  <c r="B1287" i="11"/>
  <c r="B1288" i="11"/>
  <c r="B1289" i="11"/>
  <c r="B1290" i="11"/>
  <c r="B1291" i="11"/>
  <c r="B1292" i="11"/>
  <c r="B1293" i="11"/>
  <c r="B1294" i="11"/>
  <c r="B1295" i="11"/>
  <c r="B1296" i="11"/>
  <c r="B1297" i="11"/>
  <c r="B1298" i="11"/>
  <c r="B1299" i="11"/>
  <c r="B1300" i="11"/>
  <c r="B1301" i="11"/>
  <c r="B1302" i="11"/>
  <c r="B1303" i="11"/>
  <c r="B1304" i="11"/>
  <c r="B1305" i="11"/>
  <c r="B1306" i="11"/>
  <c r="B1307" i="11"/>
  <c r="B1308" i="11"/>
  <c r="B1309" i="11"/>
  <c r="B1310" i="11"/>
  <c r="B1311" i="11"/>
  <c r="B1312" i="11"/>
  <c r="B1313" i="11"/>
  <c r="B1314" i="11"/>
  <c r="B1315" i="11"/>
  <c r="B1316" i="11"/>
  <c r="B1317" i="11"/>
  <c r="B1318" i="11"/>
  <c r="B1319" i="11"/>
  <c r="B1320" i="11"/>
  <c r="B1321" i="11"/>
  <c r="B1322" i="11"/>
  <c r="B1323" i="11"/>
  <c r="B1324" i="11"/>
  <c r="B1325" i="11"/>
  <c r="B1326" i="11"/>
  <c r="B1327" i="11"/>
  <c r="B1328" i="11"/>
  <c r="B1329" i="11"/>
  <c r="B1330" i="11"/>
  <c r="B1331" i="11"/>
  <c r="B1332" i="11"/>
  <c r="B1333" i="11"/>
  <c r="B1334" i="11"/>
  <c r="B1335" i="11"/>
  <c r="B1336" i="11"/>
  <c r="B1337" i="11"/>
  <c r="B1338" i="11"/>
  <c r="B1339" i="11"/>
  <c r="B1340" i="11"/>
  <c r="B1341" i="11"/>
  <c r="B1342" i="11"/>
  <c r="B1343" i="11"/>
  <c r="B1344" i="11"/>
  <c r="B1345" i="11"/>
  <c r="B1346" i="11"/>
  <c r="B1347" i="11"/>
  <c r="B1348" i="11"/>
  <c r="B1349" i="11"/>
  <c r="B1350" i="11"/>
  <c r="B1351" i="11"/>
  <c r="B1352" i="11"/>
  <c r="B1353" i="11"/>
  <c r="B1354" i="11"/>
  <c r="B1355" i="11"/>
  <c r="B1356" i="11"/>
  <c r="B1357" i="11"/>
  <c r="B1358" i="11"/>
  <c r="B1359" i="11"/>
  <c r="B1360" i="11"/>
  <c r="B1361" i="11"/>
  <c r="B1362" i="11"/>
  <c r="B1363" i="11"/>
  <c r="B1364" i="11"/>
  <c r="B1365" i="11"/>
  <c r="B1366" i="11"/>
  <c r="B1367" i="11"/>
  <c r="B1368" i="11"/>
  <c r="B1369" i="11"/>
  <c r="B1370" i="11"/>
  <c r="B1371" i="11"/>
  <c r="B1372" i="11"/>
  <c r="B1373" i="11"/>
  <c r="B1374" i="11"/>
  <c r="B1375" i="11"/>
  <c r="B1376" i="11"/>
  <c r="B1377" i="11"/>
  <c r="B1378" i="11"/>
  <c r="B1379" i="11"/>
  <c r="B1380" i="11"/>
  <c r="B1381" i="11"/>
  <c r="B1382" i="11"/>
  <c r="B1383" i="11"/>
  <c r="B1384" i="11"/>
  <c r="B1385" i="11"/>
  <c r="B1386" i="11"/>
  <c r="B1387" i="11"/>
  <c r="B1388" i="11"/>
  <c r="B1389" i="11"/>
  <c r="B1390" i="11"/>
  <c r="B1391" i="11"/>
  <c r="B1392" i="11"/>
  <c r="B1393" i="11"/>
  <c r="B1394" i="11"/>
  <c r="B1395" i="11"/>
  <c r="B1396" i="11"/>
  <c r="B1397" i="11"/>
  <c r="B1398" i="11"/>
  <c r="B1399" i="11"/>
  <c r="B1400" i="11"/>
  <c r="B1401" i="11"/>
  <c r="B1402" i="11"/>
  <c r="B1403" i="11"/>
  <c r="B1404" i="11"/>
  <c r="B1405" i="11"/>
  <c r="B1406" i="11"/>
  <c r="B1407" i="11"/>
  <c r="B1408" i="11"/>
  <c r="B1409" i="11"/>
  <c r="B1410" i="11"/>
  <c r="B1411" i="11"/>
  <c r="B1412" i="11"/>
  <c r="B1413" i="11"/>
  <c r="B1414" i="11"/>
  <c r="B1415" i="11"/>
  <c r="B1416" i="11"/>
  <c r="B1417" i="11"/>
  <c r="B1418" i="11"/>
  <c r="B1419" i="11"/>
  <c r="B1420" i="11"/>
  <c r="B1421" i="11"/>
  <c r="B1422" i="11"/>
  <c r="B1423" i="11"/>
  <c r="B1424" i="11"/>
  <c r="B1425" i="11"/>
  <c r="B1426" i="11"/>
  <c r="B1427" i="11"/>
  <c r="B1428" i="11"/>
  <c r="B1429" i="11"/>
  <c r="B1430" i="11"/>
  <c r="B1431" i="11"/>
  <c r="B1432" i="11"/>
  <c r="B1433" i="11"/>
  <c r="B1434" i="11"/>
  <c r="B1435" i="11"/>
  <c r="B1436" i="11"/>
  <c r="B1437" i="11"/>
  <c r="B1438" i="11"/>
  <c r="B1439" i="11"/>
  <c r="B1440" i="11"/>
  <c r="B1441" i="11"/>
  <c r="B1442" i="11"/>
  <c r="B1443" i="11"/>
  <c r="B1444" i="11"/>
  <c r="B1445" i="11"/>
  <c r="B1446" i="11"/>
  <c r="B1447" i="11"/>
  <c r="B1448" i="11"/>
  <c r="B1449" i="11"/>
  <c r="B1450" i="11"/>
  <c r="B1451" i="11"/>
  <c r="B1452" i="11"/>
  <c r="B1453" i="11"/>
  <c r="B1454" i="11"/>
  <c r="B1455" i="11"/>
  <c r="B1456" i="11"/>
  <c r="B1457" i="11"/>
  <c r="B1458" i="11"/>
  <c r="B1459" i="11"/>
  <c r="B1460" i="11"/>
  <c r="B1461" i="11"/>
  <c r="B1462" i="11"/>
  <c r="B1463" i="11"/>
  <c r="B1464" i="11"/>
  <c r="B1465" i="11"/>
  <c r="B1466" i="11"/>
  <c r="B1467" i="11"/>
  <c r="B1468" i="11"/>
  <c r="B1469" i="11"/>
  <c r="B1470" i="11"/>
  <c r="B1471" i="11"/>
  <c r="B1472" i="11"/>
  <c r="B1473" i="11"/>
  <c r="B1474" i="11"/>
  <c r="B1475" i="11"/>
  <c r="B1476" i="11"/>
  <c r="B1477" i="11"/>
  <c r="B1478" i="11"/>
  <c r="B1479" i="11"/>
  <c r="B1480" i="11"/>
  <c r="B1481" i="11"/>
  <c r="B1482" i="11"/>
  <c r="B1483" i="11"/>
  <c r="B1484" i="11"/>
  <c r="B1485" i="11"/>
  <c r="B1486" i="11"/>
  <c r="B1487" i="11"/>
  <c r="B1488" i="11"/>
  <c r="B1489" i="11"/>
  <c r="B1490" i="11"/>
  <c r="B1491" i="11"/>
  <c r="B1492" i="11"/>
  <c r="B1493" i="11"/>
  <c r="B1494" i="11"/>
  <c r="B1495" i="11"/>
  <c r="B1496" i="11"/>
  <c r="B1497" i="11"/>
  <c r="B1498" i="11"/>
  <c r="B1499" i="11"/>
  <c r="B1500" i="11"/>
  <c r="B1501" i="11"/>
  <c r="B1502" i="11"/>
  <c r="B1503" i="11"/>
  <c r="B1504" i="11"/>
  <c r="B1505" i="11"/>
  <c r="B1506" i="11"/>
  <c r="B1507" i="11"/>
  <c r="B1508" i="11"/>
  <c r="B1509" i="11"/>
  <c r="B1510" i="11"/>
  <c r="B1511" i="11"/>
  <c r="B1512" i="11"/>
  <c r="B1513" i="11"/>
  <c r="B1514" i="11"/>
  <c r="B1515" i="11"/>
  <c r="B1516" i="11"/>
  <c r="B1517" i="11"/>
  <c r="B1518" i="11"/>
  <c r="B1519" i="11"/>
  <c r="B1520" i="11"/>
  <c r="B1521" i="11"/>
  <c r="B1522" i="11"/>
  <c r="B1523" i="11"/>
  <c r="B1524" i="11"/>
  <c r="B1525" i="11"/>
  <c r="B1526" i="11"/>
  <c r="B1527" i="11"/>
  <c r="B1528" i="11"/>
  <c r="B1529" i="11"/>
  <c r="B1530" i="11"/>
  <c r="B1531" i="11"/>
  <c r="B1532" i="11"/>
  <c r="B1533" i="11"/>
  <c r="B1534" i="11"/>
  <c r="B1535" i="11"/>
  <c r="B1536" i="11"/>
  <c r="B1537" i="11"/>
  <c r="B1538" i="11"/>
  <c r="B1539" i="11"/>
  <c r="B1540" i="11"/>
  <c r="B1541" i="11"/>
  <c r="B1542" i="11"/>
  <c r="B1543" i="11"/>
  <c r="B1544" i="11"/>
  <c r="B1545" i="11"/>
  <c r="B1546" i="11"/>
  <c r="B1547" i="11"/>
  <c r="B1548" i="11"/>
  <c r="B1549" i="11"/>
  <c r="B1550" i="11"/>
  <c r="B1551" i="11"/>
  <c r="B1552" i="11"/>
  <c r="B1553" i="11"/>
  <c r="B1554" i="11"/>
  <c r="B1555" i="11"/>
  <c r="B1556" i="11"/>
  <c r="B1557" i="11"/>
  <c r="B1558" i="11"/>
  <c r="B1559" i="11"/>
  <c r="B1560" i="11"/>
  <c r="B1561" i="11"/>
  <c r="B1562" i="11"/>
  <c r="B1563" i="11"/>
  <c r="B1564" i="11"/>
  <c r="B1565" i="11"/>
  <c r="B1566" i="11"/>
  <c r="B1567" i="11"/>
  <c r="B1568" i="11"/>
  <c r="B1569" i="11"/>
  <c r="B1570" i="11"/>
  <c r="B1571" i="11"/>
  <c r="B1572" i="11"/>
  <c r="B1573" i="11"/>
  <c r="B1574" i="11"/>
  <c r="B1575" i="11"/>
  <c r="B1576" i="11"/>
  <c r="B1577" i="11"/>
  <c r="B1578" i="11"/>
  <c r="B1579" i="11"/>
  <c r="B1580" i="11"/>
  <c r="B1581" i="11"/>
  <c r="B1582" i="11"/>
  <c r="B1583" i="11"/>
  <c r="B1584" i="11"/>
  <c r="B1585" i="11"/>
  <c r="B1586" i="11"/>
  <c r="B1587" i="11"/>
  <c r="B1588" i="11"/>
  <c r="B1589" i="11"/>
  <c r="B1590" i="11"/>
  <c r="B1591" i="11"/>
  <c r="B1592" i="11"/>
  <c r="B1593" i="11"/>
  <c r="B1594" i="11"/>
  <c r="B1595" i="11"/>
  <c r="B1596" i="11"/>
  <c r="B1597" i="11"/>
  <c r="B1598" i="11"/>
  <c r="B1599" i="11"/>
  <c r="B1600" i="11"/>
  <c r="B1601" i="11"/>
  <c r="B1602" i="11"/>
  <c r="B1603" i="11"/>
  <c r="B1604" i="11"/>
  <c r="B1605" i="11"/>
  <c r="B1606" i="11"/>
  <c r="B1607" i="11"/>
  <c r="B1608" i="11"/>
  <c r="B1609" i="11"/>
  <c r="B1610" i="11"/>
  <c r="B1611" i="11"/>
  <c r="B1612" i="11"/>
  <c r="B1613" i="11"/>
  <c r="B1614" i="11"/>
  <c r="B1615" i="11"/>
  <c r="B1616" i="11"/>
  <c r="B1617" i="11"/>
  <c r="B1618" i="11"/>
  <c r="B1619" i="11"/>
  <c r="B1620" i="11"/>
  <c r="B1621" i="11"/>
  <c r="B1622" i="11"/>
  <c r="B1623" i="11"/>
  <c r="B1624" i="11"/>
  <c r="B1625" i="11"/>
  <c r="B1626" i="11"/>
  <c r="B1627" i="11"/>
  <c r="B1628" i="11"/>
  <c r="B1629" i="11"/>
  <c r="B1630" i="11"/>
  <c r="B1631" i="11"/>
  <c r="B1632" i="11"/>
  <c r="B1633" i="11"/>
  <c r="B1634" i="11"/>
  <c r="B1635" i="11"/>
  <c r="B1636" i="11"/>
  <c r="B1637" i="11"/>
  <c r="B1638" i="11"/>
  <c r="B1639" i="11"/>
  <c r="B1640" i="11"/>
  <c r="B1641" i="11"/>
  <c r="B1642" i="11"/>
  <c r="B1643" i="11"/>
  <c r="B1644" i="11"/>
  <c r="B1645" i="11"/>
  <c r="B1646" i="11"/>
  <c r="B1647" i="11"/>
  <c r="B1648" i="11"/>
  <c r="B1649" i="11"/>
  <c r="B1650" i="11"/>
  <c r="B1651" i="11"/>
  <c r="B1652" i="11"/>
  <c r="B1653" i="11"/>
  <c r="B1654" i="11"/>
  <c r="B1655" i="11"/>
  <c r="B1656" i="11"/>
  <c r="B1657" i="11"/>
  <c r="B1658" i="11"/>
  <c r="B1659" i="11"/>
  <c r="B1660" i="11"/>
  <c r="B1661" i="11"/>
  <c r="B1662" i="11"/>
  <c r="B1663" i="11"/>
  <c r="B1664" i="11"/>
  <c r="B1665" i="11"/>
  <c r="B1666" i="11"/>
  <c r="B1667" i="11"/>
  <c r="B1668" i="11"/>
  <c r="B1669" i="11"/>
  <c r="B1670" i="11"/>
  <c r="B1671" i="11"/>
  <c r="B1672" i="11"/>
  <c r="B1673" i="11"/>
  <c r="B1674" i="11"/>
  <c r="B1675" i="11"/>
  <c r="B1676" i="11"/>
  <c r="B1677" i="11"/>
  <c r="B1678" i="11"/>
  <c r="B1679" i="11"/>
  <c r="B1680" i="11"/>
  <c r="B1681" i="11"/>
  <c r="B1682" i="11"/>
  <c r="B1683" i="11"/>
  <c r="B1684" i="11"/>
  <c r="B1685" i="11"/>
  <c r="B1686" i="11"/>
  <c r="B1687" i="11"/>
  <c r="B1688" i="11"/>
  <c r="B1689" i="11"/>
  <c r="B1690" i="11"/>
  <c r="B1691" i="11"/>
  <c r="B1692" i="11"/>
  <c r="B1693" i="11"/>
  <c r="B1694" i="11"/>
  <c r="B1695" i="11"/>
  <c r="B1696" i="11"/>
  <c r="B1697" i="11"/>
  <c r="B1698" i="11"/>
  <c r="B1699" i="11"/>
  <c r="B1700" i="11"/>
  <c r="B1701" i="11"/>
  <c r="B1702" i="11"/>
  <c r="B1703" i="11"/>
  <c r="B1704" i="11"/>
  <c r="B1705" i="11"/>
  <c r="B1706" i="11"/>
  <c r="B1707" i="11"/>
  <c r="B1708" i="11"/>
  <c r="B1709" i="11"/>
  <c r="B1710" i="11"/>
  <c r="B1711" i="11"/>
  <c r="B1712" i="11"/>
  <c r="B1713" i="11"/>
  <c r="B1714" i="11"/>
  <c r="B1715" i="11"/>
  <c r="B1716" i="11"/>
  <c r="B1717" i="11"/>
  <c r="B1718" i="11"/>
  <c r="B1719" i="11"/>
  <c r="B1720" i="11"/>
  <c r="B1721" i="11"/>
  <c r="B1722" i="11"/>
  <c r="B1723" i="11"/>
  <c r="B1724" i="11"/>
  <c r="B1725" i="11"/>
  <c r="B1726" i="11"/>
  <c r="B1727" i="11"/>
  <c r="B1728" i="11"/>
  <c r="B1729" i="11"/>
  <c r="B1730" i="11"/>
  <c r="B1731" i="11"/>
  <c r="B1732" i="11"/>
  <c r="B1733" i="11"/>
  <c r="B1734" i="11"/>
  <c r="B1735" i="11"/>
  <c r="B1736" i="11"/>
  <c r="B1737" i="11"/>
  <c r="B1738" i="11"/>
  <c r="B1739" i="11"/>
  <c r="B1740" i="11"/>
  <c r="B1741" i="11"/>
  <c r="B1742" i="11"/>
  <c r="B1743" i="11"/>
  <c r="B1744" i="11"/>
  <c r="B1745" i="11"/>
  <c r="B1746" i="11"/>
  <c r="B1747" i="11"/>
  <c r="B1748" i="11"/>
  <c r="B1749" i="11"/>
  <c r="B1750" i="11"/>
  <c r="B1751" i="11"/>
  <c r="B1752" i="11"/>
  <c r="B1753" i="11"/>
  <c r="B1754" i="11"/>
  <c r="B1755" i="11"/>
  <c r="B1756" i="11"/>
  <c r="B1757" i="11"/>
  <c r="B1758" i="11"/>
  <c r="B1759" i="11"/>
  <c r="B1760" i="11"/>
  <c r="B1761" i="11"/>
  <c r="B1762" i="11"/>
  <c r="B1763" i="11"/>
  <c r="B1764" i="11"/>
  <c r="B1765" i="11"/>
  <c r="B1766" i="11"/>
  <c r="B1767" i="11"/>
  <c r="B1768" i="11"/>
  <c r="B1769" i="11"/>
  <c r="B1770" i="11"/>
  <c r="B1771" i="11"/>
  <c r="B1772" i="11"/>
  <c r="B1773" i="11"/>
  <c r="B1774" i="11"/>
  <c r="B1775" i="11"/>
  <c r="B1776" i="11"/>
  <c r="B1777" i="11"/>
  <c r="B1778" i="11"/>
  <c r="B1779" i="11"/>
  <c r="B1780" i="11"/>
  <c r="B1781" i="11"/>
  <c r="B1782" i="11"/>
  <c r="B1783" i="11"/>
  <c r="B1784" i="11"/>
  <c r="B1785" i="11"/>
  <c r="B1786" i="11"/>
  <c r="B1787" i="11"/>
  <c r="B1788" i="11"/>
  <c r="B1789" i="11"/>
  <c r="B1790" i="11"/>
  <c r="B1791" i="11"/>
  <c r="B1792" i="11"/>
  <c r="B1793" i="11"/>
  <c r="B1794" i="11"/>
  <c r="B1795" i="11"/>
  <c r="B1796" i="11"/>
  <c r="B1797" i="11"/>
  <c r="B1798" i="11"/>
  <c r="B1799" i="11"/>
  <c r="B1800" i="11"/>
  <c r="B1801" i="11"/>
  <c r="B1802" i="11"/>
  <c r="B1803" i="11"/>
  <c r="B1804" i="11"/>
  <c r="B1805" i="11"/>
  <c r="B1806" i="11"/>
  <c r="B1807" i="11"/>
  <c r="B1808" i="11"/>
  <c r="B1809" i="11"/>
  <c r="B1810" i="11"/>
  <c r="B1811" i="11"/>
  <c r="B1812" i="11"/>
  <c r="B1813" i="11"/>
  <c r="B1814" i="11"/>
  <c r="B1815" i="11"/>
  <c r="B1816" i="11"/>
  <c r="B1817" i="11"/>
  <c r="B1818" i="11"/>
  <c r="B1819" i="11"/>
  <c r="B1820" i="11"/>
  <c r="B1821" i="11"/>
  <c r="B1822" i="11"/>
  <c r="B1823" i="11"/>
  <c r="B1824" i="11"/>
  <c r="B1825" i="11"/>
  <c r="B1826" i="11"/>
  <c r="B1827" i="11"/>
  <c r="B1828" i="11"/>
  <c r="B1829" i="11"/>
  <c r="B1830" i="11"/>
  <c r="B1831" i="11"/>
  <c r="B1832" i="11"/>
  <c r="B1833" i="11"/>
  <c r="B1834" i="11"/>
  <c r="B1835" i="11"/>
  <c r="B1836" i="11"/>
  <c r="B1837" i="11"/>
  <c r="B1838" i="11"/>
  <c r="B1839" i="11"/>
  <c r="B1840" i="11"/>
  <c r="B1841" i="11"/>
  <c r="B1842" i="11"/>
  <c r="B1843" i="11"/>
  <c r="B1844" i="11"/>
  <c r="B1845" i="11"/>
  <c r="B1846" i="11"/>
  <c r="B1847" i="11"/>
  <c r="B1848" i="11"/>
  <c r="B1849" i="11"/>
  <c r="B1850" i="11"/>
  <c r="B1851" i="11"/>
  <c r="B1852" i="11"/>
  <c r="B1853" i="11"/>
  <c r="B1854" i="11"/>
  <c r="B1855" i="11"/>
  <c r="B1856" i="11"/>
  <c r="B1857" i="11"/>
  <c r="B1858" i="11"/>
  <c r="B1859" i="11"/>
  <c r="B1860" i="11"/>
  <c r="B1861" i="11"/>
  <c r="B1862" i="11"/>
  <c r="B1863" i="11"/>
  <c r="B1864" i="11"/>
  <c r="B1865" i="11"/>
  <c r="B1866" i="11"/>
  <c r="B1867" i="11"/>
  <c r="B1868" i="11"/>
  <c r="B1869" i="11"/>
  <c r="B1870" i="11"/>
  <c r="B1871" i="11"/>
  <c r="B1872" i="11"/>
  <c r="B1873" i="11"/>
  <c r="B1874" i="11"/>
  <c r="B1875" i="11"/>
  <c r="B1876" i="11"/>
  <c r="B1877" i="11"/>
  <c r="B1878" i="11"/>
  <c r="B1879" i="11"/>
  <c r="B1880" i="11"/>
  <c r="B1881" i="11"/>
  <c r="B1882" i="11"/>
  <c r="B1883" i="11"/>
  <c r="B1884" i="11"/>
  <c r="B1885" i="11"/>
  <c r="B1886" i="11"/>
  <c r="B1887" i="11"/>
  <c r="B1888" i="11"/>
  <c r="B1889" i="11"/>
  <c r="B1890" i="11"/>
  <c r="B1891" i="11"/>
  <c r="B1892" i="11"/>
  <c r="B1893" i="11"/>
  <c r="B1894" i="11"/>
  <c r="B1895" i="11"/>
  <c r="B1896" i="11"/>
  <c r="B1897" i="11"/>
  <c r="B1898" i="11"/>
  <c r="B1899" i="11"/>
  <c r="B1900" i="11"/>
  <c r="B1901" i="11"/>
  <c r="B1902" i="11"/>
  <c r="B1903" i="11"/>
  <c r="B1904" i="11"/>
  <c r="B1905" i="11"/>
  <c r="B1906" i="11"/>
  <c r="B1907" i="11"/>
  <c r="B1908" i="11"/>
  <c r="B1909" i="11"/>
  <c r="B1910" i="11"/>
  <c r="B1911" i="11"/>
  <c r="B1912" i="11"/>
  <c r="B1913" i="11"/>
  <c r="B1914" i="11"/>
  <c r="B1915" i="11"/>
  <c r="B1916" i="11"/>
  <c r="B1917" i="11"/>
  <c r="B1918" i="11"/>
  <c r="B1919" i="11"/>
  <c r="B1920" i="11"/>
  <c r="B1921" i="11"/>
  <c r="B1922" i="11"/>
  <c r="B1923" i="11"/>
  <c r="B1924" i="11"/>
  <c r="B1925" i="11"/>
  <c r="B1926" i="11"/>
  <c r="B1927" i="11"/>
  <c r="B1928" i="11"/>
  <c r="B1929" i="11"/>
  <c r="B1930" i="11"/>
  <c r="B1931" i="11"/>
  <c r="B1932" i="11"/>
  <c r="B1933" i="11"/>
  <c r="B1934" i="11"/>
  <c r="B1935" i="11"/>
  <c r="B1936" i="11"/>
  <c r="B1937" i="11"/>
  <c r="B1938" i="11"/>
  <c r="B1939" i="11"/>
  <c r="B1940" i="11"/>
  <c r="B1941" i="11"/>
  <c r="B1942" i="11"/>
  <c r="B1943" i="11"/>
  <c r="B1944" i="11"/>
  <c r="B1945" i="11"/>
  <c r="B1946" i="11"/>
  <c r="B1947" i="11"/>
  <c r="B1948" i="11"/>
  <c r="B1949" i="11"/>
  <c r="B1950" i="11"/>
  <c r="B1951" i="11"/>
  <c r="B1952" i="11"/>
  <c r="B1953" i="11"/>
  <c r="B1954" i="11"/>
  <c r="B1955" i="11"/>
  <c r="B1956" i="11"/>
  <c r="B1957" i="11"/>
  <c r="B1958" i="11"/>
  <c r="B1959" i="11"/>
  <c r="B1960" i="11"/>
  <c r="B1961" i="11"/>
  <c r="B1962" i="11"/>
  <c r="B1963" i="11"/>
  <c r="B1964" i="11"/>
  <c r="B1965" i="11"/>
  <c r="B1966" i="11"/>
  <c r="B1967" i="11"/>
  <c r="B1968" i="11"/>
  <c r="B1969" i="11"/>
  <c r="B1970" i="11"/>
  <c r="B1971" i="11"/>
  <c r="B1972" i="11"/>
  <c r="B1973" i="11"/>
  <c r="B1974" i="11"/>
  <c r="B1975" i="11"/>
  <c r="B1976" i="11"/>
  <c r="B1977" i="11"/>
  <c r="B1978" i="11"/>
  <c r="B1979" i="11"/>
  <c r="B1980" i="11"/>
  <c r="B1981" i="11"/>
  <c r="B1982" i="11"/>
  <c r="B1983" i="11"/>
  <c r="B1984" i="11"/>
  <c r="B1985" i="11"/>
  <c r="B1986" i="11"/>
  <c r="B1987" i="11"/>
  <c r="B1988" i="11"/>
  <c r="B1989" i="11"/>
  <c r="B1990" i="11"/>
  <c r="B1991" i="11"/>
  <c r="B1992" i="11"/>
  <c r="B1993" i="11"/>
  <c r="B1994" i="11"/>
  <c r="B1995" i="11"/>
  <c r="B1996" i="11"/>
  <c r="B1997" i="11"/>
  <c r="B1998" i="11"/>
  <c r="B1999" i="11"/>
  <c r="B2000" i="11"/>
  <c r="B2001" i="11"/>
  <c r="B2002" i="11"/>
  <c r="B2003" i="11"/>
  <c r="B2004" i="11"/>
  <c r="B2005" i="11"/>
  <c r="B2006" i="11"/>
  <c r="B2007" i="11"/>
  <c r="B2008" i="11"/>
  <c r="B2009" i="11"/>
  <c r="B2010" i="11"/>
  <c r="B2011" i="11"/>
  <c r="B2012" i="11"/>
  <c r="B2013" i="11"/>
  <c r="B2014" i="11"/>
  <c r="B2015" i="11"/>
  <c r="B2016" i="11"/>
  <c r="B2017" i="11"/>
  <c r="B2018" i="11"/>
  <c r="B2019" i="11"/>
  <c r="B2020" i="11"/>
  <c r="B2021" i="11"/>
  <c r="B2022" i="11"/>
  <c r="B2023" i="11"/>
  <c r="B2024" i="11"/>
  <c r="B2025" i="11"/>
  <c r="B2026" i="11"/>
  <c r="B2027" i="11"/>
  <c r="B2028" i="11"/>
  <c r="B2029" i="11"/>
  <c r="B2030" i="11"/>
  <c r="B2031" i="11"/>
  <c r="B2032" i="11"/>
  <c r="B2033" i="11"/>
  <c r="B2034" i="11"/>
  <c r="B2035" i="11"/>
  <c r="B2036" i="11"/>
  <c r="B2037" i="11"/>
  <c r="B2038" i="11"/>
  <c r="B2039" i="11"/>
  <c r="B2040" i="11"/>
  <c r="B2041" i="11"/>
  <c r="B2042" i="11"/>
  <c r="B2043" i="11"/>
  <c r="B2044" i="11"/>
  <c r="B2045" i="11"/>
  <c r="B2046" i="11"/>
  <c r="B2047" i="11"/>
  <c r="B2048" i="11"/>
  <c r="B2049" i="11"/>
  <c r="B2050" i="11"/>
  <c r="B2051" i="11"/>
  <c r="B2052" i="11"/>
  <c r="B2053" i="11"/>
  <c r="B2054" i="11"/>
  <c r="B2055" i="11"/>
  <c r="B2056" i="11"/>
  <c r="B2057" i="11"/>
  <c r="B2058" i="11"/>
  <c r="B2059" i="11"/>
  <c r="B2060" i="11"/>
  <c r="B2061" i="11"/>
  <c r="B2062" i="11"/>
  <c r="B2063" i="11"/>
  <c r="B2064" i="11"/>
  <c r="B2065" i="11"/>
  <c r="B2066" i="11"/>
  <c r="B2067" i="11"/>
  <c r="B2068" i="11"/>
  <c r="B2069" i="11"/>
  <c r="B2070" i="11"/>
  <c r="B2071" i="11"/>
  <c r="B2072" i="11"/>
  <c r="B2073" i="11"/>
  <c r="B2074" i="11"/>
  <c r="B2075" i="11"/>
  <c r="B2076" i="11"/>
  <c r="B2077" i="11"/>
  <c r="B2078" i="11"/>
  <c r="B2079" i="11"/>
  <c r="B2080" i="11"/>
  <c r="B2081" i="11"/>
  <c r="B2082" i="11"/>
  <c r="B2083" i="11"/>
  <c r="B2084" i="11"/>
  <c r="B2085" i="11"/>
  <c r="B2086" i="11"/>
  <c r="B2087" i="11"/>
  <c r="B2088" i="11"/>
  <c r="B2089" i="11"/>
  <c r="B2090" i="11"/>
  <c r="B2091" i="11"/>
  <c r="B2092" i="11"/>
  <c r="B2093" i="11"/>
  <c r="B2094" i="11"/>
  <c r="B2095" i="11"/>
  <c r="B2096" i="11"/>
  <c r="B2097" i="11"/>
  <c r="B2098" i="11"/>
  <c r="B2099" i="11"/>
  <c r="B2100" i="11"/>
  <c r="B2101" i="11"/>
  <c r="B2102" i="11"/>
  <c r="B2103" i="11"/>
  <c r="B2104" i="11"/>
  <c r="B2105" i="11"/>
  <c r="B2106" i="11"/>
  <c r="B2107" i="11"/>
  <c r="B2108" i="11"/>
  <c r="B2109" i="11"/>
  <c r="B2110" i="11"/>
  <c r="B2111" i="11"/>
  <c r="B2112" i="11"/>
  <c r="B2113" i="11"/>
  <c r="B2114" i="11"/>
  <c r="B2115" i="11"/>
  <c r="B2116" i="11"/>
  <c r="B2117" i="11"/>
  <c r="B2118" i="11"/>
  <c r="B2119" i="11"/>
  <c r="B2120" i="11"/>
  <c r="B2121" i="11"/>
  <c r="B2122" i="11"/>
  <c r="B2123" i="11"/>
  <c r="B2124" i="11"/>
  <c r="B2125" i="11"/>
  <c r="B2126" i="11"/>
  <c r="B2127" i="11"/>
  <c r="B2128" i="11"/>
  <c r="B2129" i="11"/>
  <c r="B2130" i="11"/>
  <c r="B2131" i="11"/>
  <c r="B2132" i="11"/>
  <c r="B2133" i="11"/>
  <c r="B2134" i="11"/>
  <c r="B2135" i="11"/>
  <c r="B2136" i="11"/>
  <c r="B2137" i="11"/>
  <c r="B2138" i="11"/>
  <c r="B2139" i="11"/>
  <c r="B2140" i="11"/>
  <c r="B2141" i="11"/>
  <c r="B2142" i="11"/>
  <c r="B2143" i="11"/>
  <c r="B2144" i="11"/>
  <c r="B2145" i="11"/>
  <c r="B2146" i="11"/>
  <c r="B2147" i="11"/>
  <c r="B2148" i="11"/>
  <c r="B2149" i="11"/>
  <c r="B2150" i="11"/>
  <c r="B2151" i="11"/>
  <c r="B2152" i="11"/>
  <c r="B2153" i="11"/>
  <c r="B2154" i="11"/>
  <c r="B2155" i="11"/>
  <c r="B2156" i="11"/>
  <c r="B2157" i="11"/>
  <c r="B2158" i="11"/>
  <c r="B2159" i="11"/>
  <c r="B2160" i="11"/>
  <c r="B2161" i="11"/>
  <c r="B2162" i="11"/>
  <c r="B2163" i="11"/>
  <c r="B2164" i="11"/>
  <c r="B2165" i="11"/>
  <c r="B2166" i="11"/>
  <c r="B2167" i="11"/>
  <c r="B2168" i="11"/>
  <c r="B2169" i="11"/>
  <c r="B2170" i="11"/>
  <c r="B2171" i="11"/>
  <c r="B2172" i="11"/>
  <c r="B2173" i="11"/>
  <c r="B2174" i="11"/>
  <c r="B2175" i="11"/>
  <c r="B2176" i="11"/>
  <c r="B2177" i="11"/>
  <c r="B2178" i="11"/>
  <c r="B2179" i="11"/>
  <c r="B2180" i="11"/>
  <c r="B2181" i="11"/>
  <c r="B2182" i="11"/>
  <c r="B2183" i="11"/>
  <c r="B2184" i="11"/>
  <c r="B2185" i="11"/>
  <c r="B2186" i="11"/>
  <c r="B2187" i="11"/>
  <c r="B2188" i="11"/>
  <c r="B2189" i="11"/>
  <c r="B2190" i="11"/>
  <c r="B2191" i="11"/>
  <c r="B2192" i="11"/>
  <c r="B2193" i="11"/>
  <c r="B2194" i="11"/>
  <c r="B2195" i="11"/>
  <c r="B2196" i="11"/>
  <c r="B2197" i="11"/>
  <c r="B2198" i="11"/>
  <c r="B2199" i="11"/>
  <c r="B2200" i="11"/>
  <c r="B2201" i="11"/>
  <c r="B2202" i="11"/>
  <c r="B2203" i="11"/>
  <c r="B2204" i="11"/>
  <c r="B2205" i="11"/>
  <c r="B2206" i="11"/>
  <c r="B2207" i="11"/>
  <c r="B2208" i="11"/>
  <c r="B2209" i="11"/>
  <c r="B2210" i="11"/>
  <c r="B2211" i="11"/>
  <c r="B2212" i="11"/>
  <c r="B2213" i="11"/>
  <c r="B2214" i="11"/>
  <c r="B2215" i="11"/>
  <c r="B2216" i="11"/>
  <c r="B2217" i="11"/>
  <c r="B2218" i="11"/>
  <c r="B2219" i="11"/>
  <c r="B2220" i="11"/>
  <c r="B2221" i="11"/>
  <c r="B2222" i="11"/>
  <c r="B2223" i="11"/>
  <c r="B2224" i="11"/>
  <c r="B2225" i="11"/>
  <c r="B2226" i="11"/>
  <c r="B2227" i="11"/>
  <c r="B2228" i="11"/>
  <c r="B2229" i="11"/>
  <c r="B2230" i="11"/>
  <c r="B2231" i="11"/>
  <c r="B2232" i="11"/>
  <c r="B2233" i="11"/>
  <c r="B2234" i="11"/>
  <c r="B2235" i="11"/>
  <c r="B2236" i="11"/>
  <c r="B2237" i="11"/>
  <c r="B2238" i="11"/>
  <c r="B2239" i="11"/>
  <c r="B2240" i="11"/>
  <c r="B2241" i="11"/>
  <c r="B2242" i="11"/>
  <c r="B2243" i="11"/>
  <c r="B2244" i="11"/>
  <c r="B2245" i="11"/>
  <c r="B2246" i="11"/>
  <c r="B2247" i="11"/>
  <c r="B2248" i="11"/>
  <c r="B2249" i="11"/>
  <c r="B2250" i="11"/>
  <c r="B2251" i="11"/>
  <c r="B2252" i="11"/>
  <c r="B2253" i="11"/>
  <c r="B2254" i="11"/>
  <c r="B2255" i="11"/>
  <c r="B2256" i="11"/>
  <c r="B2257" i="11"/>
  <c r="B2258" i="11"/>
  <c r="B2259" i="11"/>
  <c r="B2260" i="11"/>
  <c r="B2261" i="11"/>
  <c r="B2262" i="11"/>
  <c r="B2263" i="11"/>
  <c r="B2264" i="11"/>
  <c r="B2265" i="11"/>
  <c r="B2266" i="11"/>
  <c r="B2267" i="11"/>
  <c r="B2268" i="11"/>
  <c r="B2269" i="11"/>
  <c r="B2270" i="11"/>
  <c r="B2271" i="11"/>
  <c r="B2272" i="11"/>
  <c r="B2273" i="11"/>
  <c r="B2274" i="11"/>
  <c r="B2275" i="11"/>
  <c r="B2276" i="11"/>
  <c r="B2277" i="11"/>
  <c r="B2278" i="11"/>
  <c r="B2279" i="11"/>
  <c r="B2280" i="11"/>
  <c r="B2281" i="11"/>
  <c r="B2282" i="11"/>
  <c r="B2283" i="11"/>
  <c r="B2284" i="11"/>
  <c r="B2285" i="11"/>
  <c r="B2286" i="11"/>
  <c r="B2287" i="11"/>
  <c r="B2288" i="11"/>
  <c r="B2289" i="11"/>
  <c r="B2290" i="11"/>
  <c r="B2291" i="11"/>
  <c r="B2292" i="11"/>
  <c r="B2293" i="11"/>
  <c r="B2294" i="11"/>
  <c r="B2295" i="11"/>
  <c r="B2296" i="11"/>
  <c r="B2297" i="11"/>
  <c r="B2298" i="11"/>
  <c r="B2299" i="11"/>
  <c r="B2300" i="11"/>
  <c r="B2301" i="11"/>
  <c r="B2302" i="11"/>
  <c r="B2303" i="11"/>
  <c r="B2304" i="11"/>
  <c r="B2305" i="11"/>
  <c r="B2306" i="11"/>
  <c r="B2307" i="11"/>
  <c r="B2308" i="11"/>
  <c r="B2309" i="11"/>
  <c r="B2310" i="11"/>
  <c r="B2311" i="11"/>
  <c r="B2312" i="11"/>
  <c r="B2313" i="11"/>
  <c r="B2314" i="11"/>
  <c r="B2315" i="11"/>
  <c r="B2316" i="11"/>
  <c r="B2317" i="11"/>
  <c r="B2318" i="11"/>
  <c r="B2319" i="11"/>
  <c r="B2320" i="11"/>
  <c r="B2321" i="11"/>
  <c r="B2322" i="11"/>
  <c r="B2323" i="11"/>
  <c r="B2324" i="11"/>
  <c r="B2325" i="11"/>
  <c r="B2326" i="11"/>
  <c r="B2327" i="11"/>
  <c r="B2328" i="11"/>
  <c r="B2329" i="11"/>
  <c r="B2330" i="11"/>
  <c r="B2331" i="11"/>
  <c r="B2332" i="11"/>
  <c r="B2333" i="11"/>
  <c r="B2334" i="11"/>
  <c r="B2335" i="11"/>
  <c r="B2336" i="11"/>
  <c r="B2337" i="11"/>
  <c r="B2338" i="11"/>
  <c r="B2339" i="11"/>
  <c r="B2340" i="11"/>
  <c r="B2341" i="11"/>
  <c r="B2342" i="11"/>
  <c r="B2343" i="11"/>
  <c r="B2344" i="11"/>
  <c r="B2345" i="11"/>
  <c r="B2346" i="11"/>
  <c r="B2347" i="11"/>
  <c r="B2348" i="11"/>
  <c r="B2349" i="11"/>
  <c r="B2350" i="11"/>
  <c r="B2351" i="11"/>
  <c r="B2352" i="11"/>
  <c r="B2353" i="11"/>
  <c r="B2354" i="11"/>
  <c r="B2355" i="11"/>
  <c r="B2356" i="11"/>
  <c r="B2357" i="11"/>
  <c r="B2358" i="11"/>
  <c r="B2359" i="11"/>
  <c r="B2360" i="11"/>
  <c r="B2361" i="11"/>
  <c r="B2362" i="11"/>
  <c r="B2363" i="11"/>
  <c r="B2364" i="11"/>
  <c r="B2365" i="11"/>
  <c r="B2366" i="11"/>
  <c r="B2367" i="11"/>
  <c r="B2368" i="11"/>
  <c r="B2369" i="11"/>
  <c r="B2370" i="11"/>
  <c r="B2371" i="11"/>
  <c r="B2372" i="11"/>
  <c r="B2373" i="11"/>
  <c r="B2374" i="11"/>
  <c r="B2375" i="11"/>
  <c r="B2376" i="11"/>
  <c r="B2377" i="11"/>
  <c r="B2378" i="11"/>
  <c r="B2379" i="11"/>
  <c r="B2380" i="11"/>
  <c r="B2381" i="11"/>
  <c r="B2382" i="11"/>
  <c r="B2383" i="11"/>
  <c r="B2384" i="11"/>
  <c r="B2385" i="11"/>
  <c r="B2386" i="11"/>
  <c r="B2387" i="11"/>
  <c r="B2388" i="11"/>
  <c r="B2389" i="11"/>
  <c r="B2390" i="11"/>
  <c r="B2391" i="11"/>
  <c r="B2392" i="11"/>
  <c r="B2393" i="11"/>
  <c r="B2394" i="11"/>
  <c r="B2395" i="11"/>
  <c r="B2396" i="11"/>
  <c r="B2397" i="11"/>
  <c r="B2398" i="11"/>
  <c r="B2399" i="11"/>
  <c r="B2400" i="11"/>
  <c r="B2401" i="11"/>
  <c r="B2402" i="11"/>
  <c r="B2403" i="11"/>
  <c r="B2404" i="11"/>
  <c r="B2405" i="11"/>
  <c r="B2406" i="11"/>
  <c r="B2407" i="11"/>
  <c r="B2408" i="11"/>
  <c r="B2409" i="11"/>
  <c r="B2410" i="11"/>
  <c r="B2411" i="11"/>
  <c r="B2412" i="11"/>
  <c r="B2413" i="11"/>
  <c r="B2414" i="11"/>
  <c r="B2415" i="11"/>
  <c r="B2416" i="11"/>
  <c r="B2417" i="11"/>
  <c r="B2418" i="11"/>
  <c r="B2419" i="11"/>
  <c r="B2420" i="11"/>
  <c r="B2421" i="11"/>
  <c r="B2422" i="11"/>
  <c r="B2423" i="11"/>
  <c r="B2424" i="11"/>
  <c r="B2425" i="11"/>
  <c r="B2426" i="11"/>
  <c r="B2427" i="11"/>
  <c r="B2428" i="11"/>
  <c r="B2429" i="11"/>
  <c r="B2430" i="11"/>
  <c r="B2431" i="11"/>
  <c r="B2432" i="11"/>
  <c r="B2433" i="11"/>
  <c r="B2434" i="11"/>
  <c r="B2435" i="11"/>
  <c r="B2436" i="11"/>
  <c r="B2437" i="11"/>
  <c r="B2438" i="11"/>
  <c r="B2439" i="11"/>
  <c r="B2440" i="11"/>
  <c r="B2441" i="11"/>
  <c r="B2442" i="11"/>
  <c r="B2443" i="11"/>
  <c r="B2444" i="11"/>
  <c r="B2445" i="11"/>
  <c r="B2446" i="11"/>
  <c r="B2447" i="11"/>
  <c r="B2448" i="11"/>
  <c r="B2449" i="11"/>
  <c r="B2450" i="11"/>
  <c r="B2451" i="11"/>
  <c r="B2452" i="11"/>
  <c r="B2453" i="11"/>
  <c r="B2454" i="11"/>
  <c r="B2455" i="11"/>
  <c r="B2456" i="11"/>
  <c r="B2457" i="11"/>
  <c r="B2458" i="11"/>
  <c r="B2459" i="11"/>
  <c r="B2460" i="11"/>
  <c r="B2461" i="11"/>
  <c r="B2462" i="11"/>
  <c r="B2463" i="11"/>
  <c r="B2464" i="11"/>
  <c r="B2465" i="11"/>
  <c r="B2466" i="11"/>
  <c r="B2467" i="11"/>
  <c r="B2468" i="11"/>
  <c r="B2469" i="11"/>
  <c r="B2470" i="11"/>
  <c r="B2471" i="11"/>
  <c r="B2472" i="11"/>
  <c r="B2473" i="11"/>
  <c r="B2474" i="11"/>
  <c r="B2475" i="11"/>
  <c r="B2476" i="11"/>
  <c r="B2477" i="11"/>
  <c r="B2478" i="11"/>
  <c r="B2479" i="11"/>
  <c r="B2480" i="11"/>
  <c r="B2481" i="11"/>
  <c r="B2482" i="11"/>
  <c r="B2483" i="11"/>
  <c r="B2484" i="11"/>
  <c r="B2485" i="11"/>
  <c r="B2486" i="11"/>
  <c r="B2487" i="11"/>
  <c r="B2488" i="11"/>
  <c r="B2489" i="11"/>
  <c r="B2490" i="11"/>
  <c r="B2491" i="11"/>
  <c r="B2492" i="11"/>
  <c r="B2493" i="11"/>
  <c r="B2494" i="11"/>
  <c r="B2495" i="11"/>
  <c r="B2496" i="11"/>
  <c r="B2497" i="11"/>
  <c r="B2498" i="11"/>
  <c r="B2499" i="11"/>
  <c r="B2500" i="11"/>
  <c r="B2501" i="11"/>
  <c r="B2502" i="11"/>
  <c r="B2503" i="11"/>
  <c r="B2504" i="11"/>
  <c r="B2505" i="11"/>
  <c r="B2506" i="11"/>
  <c r="B2507" i="11"/>
  <c r="B2508" i="11"/>
  <c r="B2509" i="11"/>
  <c r="B2510" i="11"/>
  <c r="B2511" i="11"/>
  <c r="B2512" i="11"/>
  <c r="B2513" i="11"/>
  <c r="B2514" i="11"/>
  <c r="B2515" i="11"/>
  <c r="B2516" i="11"/>
  <c r="B2517" i="11"/>
  <c r="B2518" i="11"/>
  <c r="B2519" i="11"/>
  <c r="B2520" i="11"/>
  <c r="B2521" i="11"/>
  <c r="B2522" i="11"/>
  <c r="B2523" i="11"/>
  <c r="B2524" i="11"/>
  <c r="B2525" i="11"/>
  <c r="B2526" i="11"/>
  <c r="B2527" i="11"/>
  <c r="B2528" i="11"/>
  <c r="B2529" i="11"/>
  <c r="B2530" i="11"/>
  <c r="B2531" i="11"/>
  <c r="B2532" i="11"/>
  <c r="B2533" i="11"/>
  <c r="B2534" i="11"/>
  <c r="B2535" i="11"/>
  <c r="B2536" i="11"/>
  <c r="B2537" i="11"/>
  <c r="B2538" i="11"/>
  <c r="B2539" i="11"/>
  <c r="B2540" i="11"/>
  <c r="B2541" i="11"/>
  <c r="B2542" i="11"/>
  <c r="B2543" i="11"/>
  <c r="B2544" i="11"/>
  <c r="B2545" i="11"/>
  <c r="B2546" i="11"/>
  <c r="B2547" i="11"/>
  <c r="B2548" i="11"/>
  <c r="B2549" i="11"/>
  <c r="B2550" i="11"/>
  <c r="B2551" i="11"/>
  <c r="B2552" i="11"/>
  <c r="B2553" i="11"/>
  <c r="B2554" i="11"/>
  <c r="B2555" i="11"/>
  <c r="B2556" i="11"/>
  <c r="B2557" i="11"/>
  <c r="B2558" i="11"/>
  <c r="B2559" i="11"/>
  <c r="B2560" i="11"/>
  <c r="B2561" i="11"/>
  <c r="B2562" i="11"/>
  <c r="B2563" i="11"/>
  <c r="B2564" i="11"/>
  <c r="B2565" i="11"/>
  <c r="B2566" i="11"/>
  <c r="B2567" i="11"/>
  <c r="B2568" i="11"/>
  <c r="B2569" i="11"/>
  <c r="B2570" i="11"/>
  <c r="B2571" i="11"/>
  <c r="B2572" i="11"/>
  <c r="B2573" i="11"/>
  <c r="B2574" i="11"/>
  <c r="B2575" i="11"/>
  <c r="B2576" i="11"/>
  <c r="B2577" i="11"/>
  <c r="B2578" i="11"/>
  <c r="B2579" i="11"/>
  <c r="B2580" i="11"/>
  <c r="B2581" i="11"/>
  <c r="B2582" i="11"/>
  <c r="B2583" i="11"/>
  <c r="B2584" i="11"/>
  <c r="B2585" i="11"/>
  <c r="B2586" i="11"/>
  <c r="B2587" i="11"/>
  <c r="B2588" i="11"/>
  <c r="B2589" i="11"/>
  <c r="B2590" i="11"/>
  <c r="B2591" i="11"/>
  <c r="B2592" i="11"/>
  <c r="B2593" i="11"/>
  <c r="B2594" i="11"/>
  <c r="B2595" i="11"/>
  <c r="B2596" i="11"/>
  <c r="B2597" i="11"/>
  <c r="B2598" i="11"/>
  <c r="B2599" i="11"/>
  <c r="B2600" i="11"/>
  <c r="B2601" i="11"/>
  <c r="B2602" i="11"/>
  <c r="B2603" i="11"/>
  <c r="B2604" i="11"/>
  <c r="B2605" i="11"/>
  <c r="B2606" i="11"/>
  <c r="B2607" i="11"/>
  <c r="B2608" i="11"/>
  <c r="B2609" i="11"/>
  <c r="B2610" i="11"/>
  <c r="B2611" i="11"/>
  <c r="B2612" i="11"/>
  <c r="B2613" i="11"/>
  <c r="B2614" i="11"/>
  <c r="B2615" i="11"/>
  <c r="B2616" i="11"/>
  <c r="B2617" i="11"/>
  <c r="B2618" i="11"/>
  <c r="B2619" i="11"/>
  <c r="B2620" i="11"/>
  <c r="B2621" i="11"/>
  <c r="B2622" i="11"/>
  <c r="B2623" i="11"/>
  <c r="B2624" i="11"/>
  <c r="B2625" i="11"/>
  <c r="B2626" i="11"/>
  <c r="B2627" i="11"/>
  <c r="B2628" i="11"/>
  <c r="B2629" i="11"/>
  <c r="B2630" i="11"/>
  <c r="B2631" i="11"/>
  <c r="B2632" i="11"/>
  <c r="B2633" i="11"/>
  <c r="B2634" i="11"/>
  <c r="B2635" i="11"/>
  <c r="B2636" i="11"/>
  <c r="B2637" i="11"/>
  <c r="B2638" i="11"/>
  <c r="B2639" i="11"/>
  <c r="B2640" i="11"/>
  <c r="B2641" i="11"/>
  <c r="B2642" i="11"/>
  <c r="B2643" i="11"/>
  <c r="B2644" i="11"/>
  <c r="B2645" i="11"/>
  <c r="B2646" i="11"/>
  <c r="B2647" i="11"/>
  <c r="B2648" i="11"/>
  <c r="B2649" i="11"/>
  <c r="B2650" i="11"/>
  <c r="B2651" i="11"/>
  <c r="B2652" i="11"/>
  <c r="B2653" i="11"/>
  <c r="B2654" i="11"/>
  <c r="B2655" i="11"/>
  <c r="B2656" i="11"/>
  <c r="B2657" i="11"/>
  <c r="B2658" i="11"/>
  <c r="B2659" i="11"/>
  <c r="B2660" i="11"/>
  <c r="B2661" i="11"/>
  <c r="B2662" i="11"/>
  <c r="B2663" i="11"/>
  <c r="B2664" i="11"/>
  <c r="B2665" i="11"/>
  <c r="B2666" i="11"/>
  <c r="B2667" i="11"/>
  <c r="B2668" i="11"/>
  <c r="B2669" i="11"/>
  <c r="B2670" i="11"/>
  <c r="B2671" i="11"/>
  <c r="B2672" i="11"/>
  <c r="B2673" i="11"/>
  <c r="B2674" i="11"/>
  <c r="B2675" i="11"/>
  <c r="B2676" i="11"/>
  <c r="B2677" i="11"/>
  <c r="B2678" i="11"/>
  <c r="B2679" i="11"/>
  <c r="B2680" i="11"/>
  <c r="B2681" i="11"/>
  <c r="B2682" i="11"/>
  <c r="B2683" i="11"/>
  <c r="B2684" i="11"/>
  <c r="B2685" i="11"/>
  <c r="B2686" i="11"/>
  <c r="B2687" i="11"/>
  <c r="B2688" i="11"/>
  <c r="B2689" i="11"/>
  <c r="B2690" i="11"/>
  <c r="B2691" i="11"/>
  <c r="B2692" i="11"/>
  <c r="B2693" i="11"/>
  <c r="B2694" i="11"/>
  <c r="B2695" i="11"/>
  <c r="B2696" i="11"/>
  <c r="B2697" i="11"/>
  <c r="B2698" i="11"/>
  <c r="B2699" i="11"/>
  <c r="B2700" i="11"/>
  <c r="B2701" i="11"/>
  <c r="B2702" i="11"/>
  <c r="B2703" i="11"/>
  <c r="B2704" i="11"/>
  <c r="B2705" i="11"/>
  <c r="B2706" i="11"/>
  <c r="B2707" i="11"/>
  <c r="B2708" i="11"/>
  <c r="B2709" i="11"/>
  <c r="B2710" i="11"/>
  <c r="B2711" i="11"/>
  <c r="B2712" i="11"/>
  <c r="B2713" i="11"/>
  <c r="B2714" i="11"/>
  <c r="B2715" i="11"/>
  <c r="B2716" i="11"/>
  <c r="B2717" i="11"/>
  <c r="B2718" i="11"/>
  <c r="B2719" i="11"/>
  <c r="B2720" i="11"/>
  <c r="B2721" i="11"/>
  <c r="B2722" i="11"/>
  <c r="B2723" i="11"/>
  <c r="B2724" i="11"/>
  <c r="B2725" i="11"/>
  <c r="B2726" i="11"/>
  <c r="B2727" i="11"/>
  <c r="B2728" i="11"/>
  <c r="B2729" i="11"/>
  <c r="B2730" i="11"/>
  <c r="B2731" i="11"/>
  <c r="B2732" i="11"/>
  <c r="B2733" i="11"/>
  <c r="B2734" i="11"/>
  <c r="B2735" i="11"/>
  <c r="B2736" i="11"/>
  <c r="B2737" i="11"/>
  <c r="B2738" i="11"/>
  <c r="B2739" i="11"/>
  <c r="B2740" i="11"/>
  <c r="B2741" i="11"/>
  <c r="B2742" i="11"/>
  <c r="B2743" i="11"/>
  <c r="B2744" i="11"/>
  <c r="B2745" i="11"/>
  <c r="B2746" i="11"/>
  <c r="B2747" i="11"/>
  <c r="B2748" i="11"/>
  <c r="B2749" i="11"/>
  <c r="B2750" i="11"/>
  <c r="B2751" i="11"/>
  <c r="B2752" i="11"/>
  <c r="B2753" i="11"/>
  <c r="B2754" i="11"/>
  <c r="B2755" i="11"/>
  <c r="B2756" i="11"/>
  <c r="B2757" i="11"/>
  <c r="B2758" i="11"/>
  <c r="B2759" i="11"/>
  <c r="B2760" i="11"/>
  <c r="B2761" i="11"/>
  <c r="B2762" i="11"/>
  <c r="B2763" i="11"/>
  <c r="B2764" i="11"/>
  <c r="B2765" i="11"/>
  <c r="B2766" i="11"/>
  <c r="B2767" i="11"/>
  <c r="B2768" i="11"/>
  <c r="B2769" i="11"/>
  <c r="B2770" i="11"/>
  <c r="B2771" i="11"/>
  <c r="B2772" i="11"/>
  <c r="B2773" i="11"/>
  <c r="B2774" i="11"/>
  <c r="B2775" i="11"/>
  <c r="B2776" i="11"/>
  <c r="B2777" i="11"/>
  <c r="B2778" i="11"/>
  <c r="B2779" i="11"/>
  <c r="B2780" i="11"/>
  <c r="B2781" i="11"/>
  <c r="B2782" i="11"/>
  <c r="B2783" i="11"/>
  <c r="B2784" i="11"/>
  <c r="B2785" i="11"/>
  <c r="B2786" i="11"/>
  <c r="B2787" i="11"/>
  <c r="B2788" i="11"/>
  <c r="B2789" i="11"/>
  <c r="B2790" i="11"/>
  <c r="B2791" i="11"/>
  <c r="B2792" i="11"/>
  <c r="B2793" i="11"/>
  <c r="B2794" i="11"/>
  <c r="B2795" i="11"/>
  <c r="B2796" i="11"/>
  <c r="B2797" i="11"/>
  <c r="B2798" i="11"/>
  <c r="B2799" i="11"/>
  <c r="B2800" i="11"/>
  <c r="B2801" i="11"/>
  <c r="B2802" i="11"/>
  <c r="B2803" i="11"/>
  <c r="B2804" i="11"/>
  <c r="B2805" i="11"/>
  <c r="B2806" i="11"/>
  <c r="B2807" i="11"/>
  <c r="B2808" i="11"/>
  <c r="B2809" i="11"/>
  <c r="B2810" i="11"/>
  <c r="B2811" i="11"/>
  <c r="B2812" i="11"/>
  <c r="B2813" i="11"/>
  <c r="B2814" i="11"/>
  <c r="B2815" i="11"/>
  <c r="B2816" i="11"/>
  <c r="B2817" i="11"/>
  <c r="B2818" i="11"/>
  <c r="B2819" i="11"/>
  <c r="B2820" i="11"/>
  <c r="B2821" i="11"/>
  <c r="B2822" i="11"/>
  <c r="B2823" i="11"/>
  <c r="B2824" i="11"/>
  <c r="B2825" i="11"/>
  <c r="B2826" i="11"/>
  <c r="B2827" i="11"/>
  <c r="B2828" i="11"/>
  <c r="B2829" i="11"/>
  <c r="B2830" i="11"/>
  <c r="B2831" i="11"/>
  <c r="B2832" i="11"/>
  <c r="B2833" i="11"/>
  <c r="B2834" i="11"/>
  <c r="B2835" i="11"/>
  <c r="B2836" i="11"/>
  <c r="B2837" i="11"/>
  <c r="B2838" i="11"/>
  <c r="B2839" i="11"/>
  <c r="B2840" i="11"/>
  <c r="B2841" i="11"/>
  <c r="B2842" i="11"/>
  <c r="B2843" i="11"/>
  <c r="B2844" i="11"/>
  <c r="B2845" i="11"/>
  <c r="B2846" i="11"/>
  <c r="B2847" i="11"/>
  <c r="B2848" i="11"/>
  <c r="B2849" i="11"/>
  <c r="B2850" i="11"/>
  <c r="B2851" i="11"/>
  <c r="B2852" i="11"/>
  <c r="B2853" i="11"/>
  <c r="B2854" i="11"/>
  <c r="B2855" i="11"/>
  <c r="B2856" i="11"/>
  <c r="B2857" i="11"/>
  <c r="B2858" i="11"/>
  <c r="B2859" i="11"/>
  <c r="B2860" i="11"/>
  <c r="B2861" i="11"/>
  <c r="B2862" i="11"/>
  <c r="B2863" i="11"/>
  <c r="B2864" i="11"/>
  <c r="B2865" i="11"/>
  <c r="B2866" i="11"/>
  <c r="B2867" i="11"/>
  <c r="B2868" i="11"/>
  <c r="B2869" i="11"/>
  <c r="B2870" i="11"/>
  <c r="B2871" i="11"/>
  <c r="B2872" i="11"/>
  <c r="B2873" i="11"/>
  <c r="B2874" i="11"/>
  <c r="B2875" i="11"/>
  <c r="B2876" i="11"/>
  <c r="B2877" i="11"/>
  <c r="B2878" i="11"/>
  <c r="B2879" i="11"/>
  <c r="B2880" i="11"/>
  <c r="B2881" i="11"/>
  <c r="B2882" i="11"/>
  <c r="B2883" i="11"/>
  <c r="B2884" i="11"/>
  <c r="B2885" i="11"/>
  <c r="B2886" i="11"/>
  <c r="B2887" i="11"/>
  <c r="B2888" i="11"/>
  <c r="B2889" i="11"/>
  <c r="B2890" i="11"/>
  <c r="B2891" i="11"/>
  <c r="B2892" i="11"/>
  <c r="B2893" i="11"/>
  <c r="B2894" i="11"/>
  <c r="B2895" i="11"/>
  <c r="B2896" i="11"/>
  <c r="B2897" i="11"/>
  <c r="B2898" i="11"/>
  <c r="B2899" i="11"/>
  <c r="B2900" i="11"/>
  <c r="B2901" i="11"/>
  <c r="B2902" i="11"/>
  <c r="B2903" i="11"/>
  <c r="B2904" i="11"/>
  <c r="B2905" i="11"/>
  <c r="B2906" i="11"/>
  <c r="B2907" i="11"/>
  <c r="B2908" i="11"/>
  <c r="B2909" i="11"/>
  <c r="B2910" i="11"/>
  <c r="B2911" i="11"/>
  <c r="B2912" i="11"/>
  <c r="B2913" i="11"/>
  <c r="B2914" i="11"/>
  <c r="B2915" i="11"/>
  <c r="B2916" i="11"/>
  <c r="B2917" i="11"/>
  <c r="B2918" i="11"/>
  <c r="B2919" i="11"/>
  <c r="B2920" i="11"/>
  <c r="B2921" i="11"/>
  <c r="B2922" i="11"/>
  <c r="B2923" i="11"/>
  <c r="B2924" i="11"/>
  <c r="B2925" i="11"/>
  <c r="B2926" i="11"/>
  <c r="B2927" i="11"/>
  <c r="B2928" i="11"/>
  <c r="B2929" i="11"/>
  <c r="B2930" i="11"/>
  <c r="B2931" i="11"/>
  <c r="B2932" i="11"/>
  <c r="B2933" i="11"/>
  <c r="B2934" i="11"/>
  <c r="B2935" i="11"/>
  <c r="B2936" i="11"/>
  <c r="B2937" i="11"/>
  <c r="B2938" i="11"/>
  <c r="B2939" i="11"/>
  <c r="B2940" i="11"/>
  <c r="B2941" i="11"/>
  <c r="B2942" i="11"/>
  <c r="B2943" i="11"/>
  <c r="B2944" i="11"/>
  <c r="B2945" i="11"/>
  <c r="B2946" i="11"/>
  <c r="B2947" i="11"/>
  <c r="B2948" i="11"/>
  <c r="B2949" i="11"/>
  <c r="B2950" i="11"/>
  <c r="B2951" i="11"/>
  <c r="B2952" i="11"/>
  <c r="B2953" i="11"/>
  <c r="B2954" i="11"/>
  <c r="B2955" i="11"/>
  <c r="B2956" i="11"/>
  <c r="B2957" i="11"/>
  <c r="B2958" i="11"/>
  <c r="B2959" i="11"/>
  <c r="B2960" i="11"/>
  <c r="B2961" i="11"/>
  <c r="B2962" i="11"/>
  <c r="B2963" i="11"/>
  <c r="B2964" i="11"/>
  <c r="B2965" i="11"/>
  <c r="B2966" i="11"/>
  <c r="B2967" i="11"/>
  <c r="B2968" i="11"/>
  <c r="B2969" i="11"/>
  <c r="B2970" i="11"/>
  <c r="B2971" i="11"/>
  <c r="B2972" i="11"/>
  <c r="B2973" i="11"/>
  <c r="B2974" i="11"/>
  <c r="B2975" i="11"/>
  <c r="B2976" i="11"/>
  <c r="B2977" i="11"/>
  <c r="B2978" i="11"/>
  <c r="B2979" i="11"/>
  <c r="B2980" i="11"/>
  <c r="B2981" i="11"/>
  <c r="B2982" i="11"/>
  <c r="B2983" i="11"/>
  <c r="B2984" i="11"/>
  <c r="B2985" i="11"/>
  <c r="B2986" i="11"/>
  <c r="B2987" i="11"/>
  <c r="B2988" i="11"/>
  <c r="B2989" i="11"/>
  <c r="B2990" i="11"/>
  <c r="B2991" i="11"/>
  <c r="B2992" i="11"/>
  <c r="B2993" i="11"/>
  <c r="B2994" i="11"/>
  <c r="B2995" i="11"/>
  <c r="B2996" i="11"/>
  <c r="B2997" i="11"/>
  <c r="B2998" i="11"/>
  <c r="B2999" i="11"/>
  <c r="B3000" i="11"/>
  <c r="B3001" i="11"/>
  <c r="B3002" i="11"/>
  <c r="B3003" i="11"/>
  <c r="B3004" i="11"/>
  <c r="B3005" i="11"/>
  <c r="B3006" i="11"/>
  <c r="B3007" i="11"/>
  <c r="B3008" i="11"/>
  <c r="B3009" i="11"/>
  <c r="B3010" i="11"/>
  <c r="B3011" i="11"/>
  <c r="B3012" i="11"/>
  <c r="B3013" i="11"/>
  <c r="B3014" i="11"/>
  <c r="B3015" i="11"/>
  <c r="B3016" i="11"/>
  <c r="B3017" i="11"/>
  <c r="B3018" i="11"/>
  <c r="B3019" i="11"/>
  <c r="B3020" i="11"/>
  <c r="B3021" i="11"/>
  <c r="B3022" i="11"/>
  <c r="B3023" i="11"/>
  <c r="B3024" i="11"/>
  <c r="B3025" i="11"/>
  <c r="B3026" i="11"/>
  <c r="B3027" i="11"/>
  <c r="B3028" i="11"/>
  <c r="B3029" i="11"/>
  <c r="B3030" i="11"/>
  <c r="B3031" i="11"/>
  <c r="B3032" i="11"/>
  <c r="B3033" i="11"/>
  <c r="B3034" i="11"/>
  <c r="B3035" i="11"/>
  <c r="B3036" i="11"/>
  <c r="B3037" i="11"/>
  <c r="B3038" i="11"/>
  <c r="B3039" i="11"/>
  <c r="B3040" i="11"/>
  <c r="B3041" i="11"/>
  <c r="B3042" i="11"/>
  <c r="B3043" i="11"/>
  <c r="B3044" i="11"/>
  <c r="B3045" i="11"/>
  <c r="B3046" i="11"/>
  <c r="B3047" i="11"/>
  <c r="B3048" i="11"/>
  <c r="B3049" i="11"/>
  <c r="B3050" i="11"/>
  <c r="B3051" i="11"/>
  <c r="B3052" i="11"/>
  <c r="B3053" i="11"/>
  <c r="B3054" i="11"/>
  <c r="B3055" i="11"/>
  <c r="B3056" i="11"/>
  <c r="B3057" i="11"/>
  <c r="B3058" i="11"/>
  <c r="B3059" i="11"/>
  <c r="B3060" i="11"/>
  <c r="B3061" i="11"/>
  <c r="B3062" i="11"/>
  <c r="B3063" i="11"/>
  <c r="B3064" i="11"/>
  <c r="B3065" i="11"/>
  <c r="B3066" i="11"/>
  <c r="B3067" i="11"/>
  <c r="B3068" i="11"/>
  <c r="B3069" i="11"/>
  <c r="B3070" i="11"/>
  <c r="B3071" i="11"/>
  <c r="B3072" i="11"/>
  <c r="B3073" i="11"/>
  <c r="B3074" i="11"/>
  <c r="B3075" i="11"/>
  <c r="B3076" i="11"/>
  <c r="B3077" i="11"/>
  <c r="B3078" i="11"/>
  <c r="B3079" i="11"/>
  <c r="B3080" i="11"/>
  <c r="B3081" i="11"/>
  <c r="B3082" i="11"/>
  <c r="B3083" i="11"/>
  <c r="B3084" i="11"/>
  <c r="B3085" i="11"/>
  <c r="B3086" i="11"/>
  <c r="B3087" i="11"/>
  <c r="B3088" i="11"/>
  <c r="B3089" i="11"/>
  <c r="B3090" i="11"/>
  <c r="B3091" i="11"/>
  <c r="B3092" i="11"/>
  <c r="B3093" i="11"/>
  <c r="B3094" i="11"/>
  <c r="B3095" i="11"/>
  <c r="B3096" i="11"/>
  <c r="B3097" i="11"/>
  <c r="B3098" i="11"/>
  <c r="B3099" i="11"/>
  <c r="B3100" i="11"/>
  <c r="B3101" i="11"/>
  <c r="B3102" i="11"/>
  <c r="B3103" i="11"/>
  <c r="B3104" i="11"/>
  <c r="B3105" i="11"/>
  <c r="B3106" i="11"/>
  <c r="B3107" i="11"/>
  <c r="B3108" i="11"/>
  <c r="B3109" i="11"/>
  <c r="B3110" i="11"/>
  <c r="B3111" i="11"/>
  <c r="B3112" i="11"/>
  <c r="B3113" i="11"/>
  <c r="B3114" i="11"/>
  <c r="B3115" i="11"/>
  <c r="B3116" i="11"/>
  <c r="B3117" i="11"/>
  <c r="B3118" i="11"/>
  <c r="B3119" i="11"/>
  <c r="B3120" i="11"/>
  <c r="B3121" i="11"/>
  <c r="B3122" i="11"/>
  <c r="B3123" i="11"/>
  <c r="B3124" i="11"/>
  <c r="B3125" i="11"/>
  <c r="B3126" i="11"/>
  <c r="B3127" i="11"/>
  <c r="B3128" i="11"/>
  <c r="B3129" i="11"/>
  <c r="B3130" i="11"/>
  <c r="B3131" i="11"/>
  <c r="B3132" i="11"/>
  <c r="B3133" i="11"/>
  <c r="B3134" i="11"/>
  <c r="B3135" i="11"/>
  <c r="B3136" i="11"/>
  <c r="J3079" i="11" l="1"/>
  <c r="J3080" i="11" s="1"/>
  <c r="J3081" i="11" s="1"/>
  <c r="J3082" i="11" s="1"/>
  <c r="J3083" i="11" s="1"/>
  <c r="J3084" i="11" s="1"/>
  <c r="J3085" i="11" s="1"/>
  <c r="J3086" i="11" s="1"/>
  <c r="J3087" i="11" s="1"/>
  <c r="J3088" i="11" s="1"/>
  <c r="J3089" i="11" s="1"/>
  <c r="J3090" i="11" s="1"/>
  <c r="J3091" i="11" s="1"/>
  <c r="J3092" i="11" s="1"/>
  <c r="J3093" i="11" s="1"/>
  <c r="J3094" i="11" s="1"/>
  <c r="J3095" i="11" s="1"/>
  <c r="J3096" i="11" s="1"/>
  <c r="J3097" i="11" s="1"/>
  <c r="J3098" i="11" s="1"/>
  <c r="J3099" i="11" s="1"/>
  <c r="J3100" i="11" s="1"/>
  <c r="J3101" i="11" s="1"/>
  <c r="J3077" i="11"/>
  <c r="J2839" i="11"/>
  <c r="J3072" i="11"/>
  <c r="J3073" i="11" s="1"/>
  <c r="J3074" i="11" s="1"/>
  <c r="J3075" i="11" s="1"/>
  <c r="J2821" i="11"/>
  <c r="J2822" i="11" s="1"/>
  <c r="J2823" i="11" s="1"/>
  <c r="J2824" i="11" s="1"/>
  <c r="J2825" i="11" s="1"/>
  <c r="J2826" i="11" s="1"/>
  <c r="J2827" i="11" s="1"/>
  <c r="J2828" i="11" s="1"/>
  <c r="J2829" i="11" s="1"/>
  <c r="J2830" i="11" s="1"/>
  <c r="J2831" i="11" s="1"/>
  <c r="J2832" i="11" s="1"/>
  <c r="J2833" i="11" s="1"/>
  <c r="J2834" i="11" s="1"/>
  <c r="J2835" i="11" s="1"/>
  <c r="J2836" i="11" s="1"/>
  <c r="J2837" i="11" s="1"/>
  <c r="J2778" i="11"/>
  <c r="J2779" i="11" s="1"/>
  <c r="J3132" i="11"/>
  <c r="J3133" i="11" s="1"/>
  <c r="J3134" i="11" s="1"/>
  <c r="J3135" i="11" s="1"/>
  <c r="J3136" i="11" s="1"/>
  <c r="J3046" i="11"/>
  <c r="J2072" i="11"/>
  <c r="J3043" i="11"/>
  <c r="J3044" i="11" s="1"/>
  <c r="J3048" i="11"/>
  <c r="J3049" i="11" s="1"/>
  <c r="J3050" i="11" s="1"/>
  <c r="J3051" i="11" s="1"/>
  <c r="J3052" i="11" s="1"/>
  <c r="J3053" i="11" s="1"/>
  <c r="J3054" i="11" s="1"/>
  <c r="J3055" i="11" s="1"/>
  <c r="J3056" i="11" s="1"/>
  <c r="J3057" i="11" s="1"/>
  <c r="J3058" i="11" s="1"/>
  <c r="J3059" i="11" s="1"/>
  <c r="J3060" i="11" s="1"/>
  <c r="J3061" i="11" s="1"/>
  <c r="J3062" i="11" s="1"/>
  <c r="J3063" i="11" s="1"/>
  <c r="J3064" i="11" s="1"/>
  <c r="J3065" i="11" s="1"/>
  <c r="J3066" i="11" s="1"/>
  <c r="J3067" i="11" s="1"/>
  <c r="J3068" i="11" s="1"/>
  <c r="J2048" i="11"/>
  <c r="J2049" i="11" s="1"/>
  <c r="J2050" i="11" s="1"/>
  <c r="J2051" i="11" s="1"/>
  <c r="J2052" i="11" s="1"/>
  <c r="J2053" i="11" s="1"/>
  <c r="J2054" i="11" s="1"/>
  <c r="J2055" i="11" s="1"/>
  <c r="J2056" i="11" s="1"/>
  <c r="J2057" i="11" s="1"/>
  <c r="J2058" i="11" s="1"/>
  <c r="J2059" i="11" s="1"/>
  <c r="J2060" i="11" s="1"/>
  <c r="J2061" i="11" s="1"/>
  <c r="J2062" i="11" s="1"/>
  <c r="J2063" i="11" s="1"/>
  <c r="J2064" i="11" s="1"/>
  <c r="J2065" i="11" s="1"/>
  <c r="J2066" i="11" s="1"/>
  <c r="J2067" i="11" s="1"/>
  <c r="J2068" i="11" s="1"/>
  <c r="J2069" i="11" s="1"/>
  <c r="J2947" i="11"/>
  <c r="J2948" i="11" s="1"/>
  <c r="J2949" i="11" s="1"/>
  <c r="J2950" i="11" s="1"/>
  <c r="J2951" i="11" s="1"/>
  <c r="J2952" i="11" s="1"/>
  <c r="J2953" i="11" s="1"/>
  <c r="J2954" i="11" s="1"/>
  <c r="J2955" i="11" s="1"/>
  <c r="J2956" i="11" s="1"/>
  <c r="J2957" i="11" s="1"/>
  <c r="J2958" i="11" s="1"/>
  <c r="J2959" i="11" s="1"/>
  <c r="J2960" i="11" s="1"/>
  <c r="J2961" i="11" s="1"/>
  <c r="J2962" i="11" s="1"/>
  <c r="J2963" i="11" s="1"/>
  <c r="J2964" i="11" s="1"/>
  <c r="J2965" i="11" s="1"/>
  <c r="J2966" i="11" s="1"/>
  <c r="J2967" i="11" s="1"/>
  <c r="J2968" i="11" s="1"/>
  <c r="J2969" i="11" s="1"/>
  <c r="J1282" i="11"/>
  <c r="J1283" i="11" s="1"/>
  <c r="J2841" i="11"/>
  <c r="J2842" i="11" s="1"/>
  <c r="J2843" i="11" s="1"/>
  <c r="J2844" i="11" s="1"/>
  <c r="J2845" i="11" s="1"/>
  <c r="J2846" i="11" s="1"/>
  <c r="J3113" i="11"/>
  <c r="J3114" i="11" s="1"/>
  <c r="J3115" i="11" s="1"/>
  <c r="J3116" i="11" s="1"/>
  <c r="J3117" i="11" s="1"/>
  <c r="J3118" i="11" s="1"/>
  <c r="J3119" i="11" s="1"/>
  <c r="J3120" i="11" s="1"/>
  <c r="J3121" i="11" s="1"/>
  <c r="J3122" i="11" s="1"/>
  <c r="J3123" i="11" s="1"/>
  <c r="J3124" i="11" s="1"/>
  <c r="J3125" i="11" s="1"/>
  <c r="J3126" i="11" s="1"/>
  <c r="J3127" i="11" s="1"/>
  <c r="J3128" i="11" s="1"/>
  <c r="J3129" i="11" s="1"/>
  <c r="B14" i="12"/>
  <c r="A14" i="12" s="1"/>
  <c r="B73" i="12"/>
  <c r="A73" i="12" s="1"/>
  <c r="B37" i="12"/>
  <c r="A37" i="12" s="1"/>
  <c r="B84" i="12"/>
  <c r="A84" i="12" s="1"/>
  <c r="B72" i="12"/>
  <c r="A72" i="12" s="1"/>
  <c r="B60" i="12"/>
  <c r="A60" i="12" s="1"/>
  <c r="B36" i="12"/>
  <c r="A36" i="12" s="1"/>
  <c r="B38" i="12"/>
  <c r="A38" i="12" s="1"/>
  <c r="B83" i="12"/>
  <c r="A83" i="12" s="1"/>
  <c r="B71" i="12"/>
  <c r="A71" i="12" s="1"/>
  <c r="B23" i="12"/>
  <c r="A23" i="12" s="1"/>
  <c r="B58" i="12"/>
  <c r="A58" i="12" s="1"/>
  <c r="B21" i="12"/>
  <c r="A21" i="12" s="1"/>
  <c r="B104" i="12"/>
  <c r="A104" i="12" s="1"/>
  <c r="B92" i="12"/>
  <c r="A92" i="12" s="1"/>
  <c r="B80" i="12"/>
  <c r="A80" i="12" s="1"/>
  <c r="B20" i="12"/>
  <c r="A20" i="12" s="1"/>
  <c r="B19" i="12"/>
  <c r="A19" i="12" s="1"/>
  <c r="B7" i="12"/>
  <c r="A7" i="12" s="1"/>
  <c r="B78" i="12"/>
  <c r="A78" i="12" s="1"/>
  <c r="B42" i="12"/>
  <c r="A42" i="12" s="1"/>
  <c r="B6" i="12"/>
  <c r="A6" i="12" s="1"/>
  <c r="B101" i="12"/>
  <c r="A101" i="12" s="1"/>
  <c r="B77" i="12"/>
  <c r="A77" i="12" s="1"/>
  <c r="B65" i="12"/>
  <c r="A65" i="12" s="1"/>
  <c r="B29" i="12"/>
  <c r="A29" i="12" s="1"/>
  <c r="B100" i="12"/>
  <c r="A100" i="12" s="1"/>
  <c r="B88" i="12"/>
  <c r="A88" i="12" s="1"/>
  <c r="B76" i="12"/>
  <c r="A76" i="12" s="1"/>
  <c r="B52" i="12"/>
  <c r="A52" i="12" s="1"/>
  <c r="B16" i="12"/>
  <c r="A16" i="12" s="1"/>
  <c r="E3134" i="11"/>
  <c r="D3134" i="11"/>
  <c r="E3133" i="11"/>
  <c r="D3133" i="11"/>
  <c r="E3129" i="11"/>
  <c r="D3129" i="11"/>
  <c r="E3125" i="11"/>
  <c r="D3125" i="11"/>
  <c r="E3121" i="11"/>
  <c r="D3121" i="11"/>
  <c r="E3117" i="11"/>
  <c r="D3117" i="11"/>
  <c r="E3113" i="11"/>
  <c r="D3113" i="11"/>
  <c r="E3109" i="11"/>
  <c r="D3109" i="11"/>
  <c r="F3109" i="11" s="1"/>
  <c r="E3105" i="11"/>
  <c r="D3105" i="11"/>
  <c r="E3101" i="11"/>
  <c r="D3101" i="11"/>
  <c r="E3097" i="11"/>
  <c r="D3097" i="11"/>
  <c r="E3093" i="11"/>
  <c r="D3093" i="11"/>
  <c r="E3089" i="11"/>
  <c r="D3089" i="11"/>
  <c r="E3085" i="11"/>
  <c r="D3085" i="11"/>
  <c r="E3081" i="11"/>
  <c r="D3081" i="11"/>
  <c r="E3077" i="11"/>
  <c r="D3077" i="11"/>
  <c r="E3073" i="11"/>
  <c r="D3073" i="11"/>
  <c r="E3069" i="11"/>
  <c r="D3069" i="11"/>
  <c r="E3065" i="11"/>
  <c r="D3065" i="11"/>
  <c r="E3061" i="11"/>
  <c r="D3061" i="11"/>
  <c r="E3057" i="11"/>
  <c r="D3057" i="11"/>
  <c r="E3053" i="11"/>
  <c r="D3053" i="11"/>
  <c r="E3049" i="11"/>
  <c r="D3049" i="11"/>
  <c r="E3045" i="11"/>
  <c r="D3045" i="11"/>
  <c r="F3045" i="11" s="1"/>
  <c r="E3041" i="11"/>
  <c r="D3041" i="11"/>
  <c r="E3037" i="11"/>
  <c r="D3037" i="11"/>
  <c r="E3033" i="11"/>
  <c r="D3033" i="11"/>
  <c r="E3029" i="11"/>
  <c r="D3029" i="11"/>
  <c r="E3025" i="11"/>
  <c r="D3025" i="11"/>
  <c r="E3021" i="11"/>
  <c r="D3021" i="11"/>
  <c r="E3017" i="11"/>
  <c r="D3017" i="11"/>
  <c r="E3013" i="11"/>
  <c r="D3013" i="11"/>
  <c r="E3009" i="11"/>
  <c r="D3009" i="11"/>
  <c r="E3005" i="11"/>
  <c r="D3005" i="11"/>
  <c r="F3005" i="11" s="1"/>
  <c r="E3001" i="11"/>
  <c r="D3001" i="11"/>
  <c r="E2997" i="11"/>
  <c r="D2997" i="11"/>
  <c r="F2997" i="11" s="1"/>
  <c r="E2993" i="11"/>
  <c r="D2993" i="11"/>
  <c r="F2993" i="11" s="1"/>
  <c r="E2989" i="11"/>
  <c r="D2989" i="11"/>
  <c r="F2989" i="11" s="1"/>
  <c r="E2985" i="11"/>
  <c r="D2985" i="11"/>
  <c r="F2985" i="11" s="1"/>
  <c r="E2981" i="11"/>
  <c r="D2981" i="11"/>
  <c r="F2981" i="11" s="1"/>
  <c r="E2977" i="11"/>
  <c r="D2977" i="11"/>
  <c r="F2977" i="11" s="1"/>
  <c r="E2973" i="11"/>
  <c r="D2973" i="11"/>
  <c r="F2973" i="11" s="1"/>
  <c r="E2969" i="11"/>
  <c r="D2969" i="11"/>
  <c r="E2965" i="11"/>
  <c r="D2965" i="11"/>
  <c r="E2961" i="11"/>
  <c r="D2961" i="11"/>
  <c r="E2957" i="11"/>
  <c r="D2957" i="11"/>
  <c r="E2953" i="11"/>
  <c r="D2953" i="11"/>
  <c r="E2949" i="11"/>
  <c r="D2949" i="11"/>
  <c r="F2949" i="11" s="1"/>
  <c r="E2945" i="11"/>
  <c r="D2945" i="11"/>
  <c r="E2941" i="11"/>
  <c r="D2941" i="11"/>
  <c r="E2937" i="11"/>
  <c r="D2937" i="11"/>
  <c r="E2933" i="11"/>
  <c r="D2933" i="11"/>
  <c r="E2929" i="11"/>
  <c r="D2929" i="11"/>
  <c r="E2925" i="11"/>
  <c r="D2925" i="11"/>
  <c r="E2921" i="11"/>
  <c r="D2921" i="11"/>
  <c r="F2921" i="11" s="1"/>
  <c r="E2917" i="11"/>
  <c r="D2917" i="11"/>
  <c r="F2917" i="11" s="1"/>
  <c r="E2913" i="11"/>
  <c r="D2913" i="11"/>
  <c r="F2913" i="11" s="1"/>
  <c r="E2909" i="11"/>
  <c r="D2909" i="11"/>
  <c r="E2905" i="11"/>
  <c r="D2905" i="11"/>
  <c r="E2901" i="11"/>
  <c r="D2901" i="11"/>
  <c r="E2897" i="11"/>
  <c r="D2897" i="11"/>
  <c r="F2897" i="11" s="1"/>
  <c r="E2893" i="11"/>
  <c r="D2893" i="11"/>
  <c r="F2893" i="11" s="1"/>
  <c r="E2889" i="11"/>
  <c r="D2889" i="11"/>
  <c r="F2889" i="11" s="1"/>
  <c r="E2885" i="11"/>
  <c r="D2885" i="11"/>
  <c r="E2881" i="11"/>
  <c r="D2881" i="11"/>
  <c r="E2877" i="11"/>
  <c r="D2877" i="11"/>
  <c r="E2873" i="11"/>
  <c r="D2873" i="11"/>
  <c r="F2873" i="11" s="1"/>
  <c r="E2869" i="11"/>
  <c r="D2869" i="11"/>
  <c r="F2869" i="11" s="1"/>
  <c r="E2865" i="11"/>
  <c r="D2865" i="11"/>
  <c r="F2865" i="11" s="1"/>
  <c r="E2861" i="11"/>
  <c r="D2861" i="11"/>
  <c r="F2861" i="11" s="1"/>
  <c r="E2857" i="11"/>
  <c r="D2857" i="11"/>
  <c r="F2857" i="11" s="1"/>
  <c r="E2853" i="11"/>
  <c r="D2853" i="11"/>
  <c r="F2853" i="11" s="1"/>
  <c r="E2849" i="11"/>
  <c r="D2849" i="11"/>
  <c r="F2849" i="11" s="1"/>
  <c r="E2845" i="11"/>
  <c r="D2845" i="11"/>
  <c r="F2845" i="11" s="1"/>
  <c r="E2841" i="11"/>
  <c r="D2841" i="11"/>
  <c r="F2841" i="11" s="1"/>
  <c r="E2837" i="11"/>
  <c r="D2837" i="11"/>
  <c r="E2833" i="11"/>
  <c r="D2833" i="11"/>
  <c r="F2833" i="11" s="1"/>
  <c r="E2829" i="11"/>
  <c r="D2829" i="11"/>
  <c r="F2829" i="11" s="1"/>
  <c r="E2825" i="11"/>
  <c r="D2825" i="11"/>
  <c r="F2825" i="11" s="1"/>
  <c r="E2821" i="11"/>
  <c r="D2821" i="11"/>
  <c r="F2821" i="11" s="1"/>
  <c r="E2817" i="11"/>
  <c r="D2817" i="11"/>
  <c r="E2813" i="11"/>
  <c r="D2813" i="11"/>
  <c r="E2809" i="11"/>
  <c r="D2809" i="11"/>
  <c r="E2805" i="11"/>
  <c r="D2805" i="11"/>
  <c r="E2801" i="11"/>
  <c r="D2801" i="11"/>
  <c r="F2801" i="11" s="1"/>
  <c r="E2797" i="11"/>
  <c r="D2797" i="11"/>
  <c r="F2797" i="11" s="1"/>
  <c r="E2793" i="11"/>
  <c r="D2793" i="11"/>
  <c r="F2793" i="11" s="1"/>
  <c r="E2789" i="11"/>
  <c r="D2789" i="11"/>
  <c r="F2789" i="11" s="1"/>
  <c r="E2785" i="11"/>
  <c r="D2785" i="11"/>
  <c r="F2785" i="11" s="1"/>
  <c r="E2781" i="11"/>
  <c r="D2781" i="11"/>
  <c r="F2781" i="11" s="1"/>
  <c r="E2777" i="11"/>
  <c r="D2777" i="11"/>
  <c r="E2773" i="11"/>
  <c r="D2773" i="11"/>
  <c r="F2773" i="11" s="1"/>
  <c r="E2769" i="11"/>
  <c r="D2769" i="11"/>
  <c r="E2765" i="11"/>
  <c r="D2765" i="11"/>
  <c r="E2761" i="11"/>
  <c r="D2761" i="11"/>
  <c r="E2757" i="11"/>
  <c r="D2757" i="11"/>
  <c r="E2753" i="11"/>
  <c r="D2753" i="11"/>
  <c r="F2753" i="11" s="1"/>
  <c r="E2749" i="11"/>
  <c r="D2749" i="11"/>
  <c r="F2749" i="11" s="1"/>
  <c r="E2745" i="11"/>
  <c r="D2745" i="11"/>
  <c r="F2745" i="11" s="1"/>
  <c r="E2741" i="11"/>
  <c r="D2741" i="11"/>
  <c r="F2741" i="11" s="1"/>
  <c r="E2737" i="11"/>
  <c r="D2737" i="11"/>
  <c r="F2737" i="11" s="1"/>
  <c r="E2733" i="11"/>
  <c r="D2733" i="11"/>
  <c r="F2733" i="11" s="1"/>
  <c r="E2729" i="11"/>
  <c r="D2729" i="11"/>
  <c r="F2729" i="11" s="1"/>
  <c r="E2725" i="11"/>
  <c r="D2725" i="11"/>
  <c r="F2725" i="11" s="1"/>
  <c r="E2721" i="11"/>
  <c r="D2721" i="11"/>
  <c r="E2717" i="11"/>
  <c r="D2717" i="11"/>
  <c r="E2713" i="11"/>
  <c r="D2713" i="11"/>
  <c r="E2709" i="11"/>
  <c r="D2709" i="11"/>
  <c r="E2705" i="11"/>
  <c r="D2705" i="11"/>
  <c r="E2701" i="11"/>
  <c r="D2701" i="11"/>
  <c r="E2697" i="11"/>
  <c r="D2697" i="11"/>
  <c r="E2693" i="11"/>
  <c r="D2693" i="11"/>
  <c r="E2689" i="11"/>
  <c r="D2689" i="11"/>
  <c r="E2685" i="11"/>
  <c r="D2685" i="11"/>
  <c r="E2681" i="11"/>
  <c r="D2681" i="11"/>
  <c r="E2677" i="11"/>
  <c r="D2677" i="11"/>
  <c r="E2673" i="11"/>
  <c r="D2673" i="11"/>
  <c r="E2669" i="11"/>
  <c r="D2669" i="11"/>
  <c r="E2665" i="11"/>
  <c r="D2665" i="11"/>
  <c r="E2661" i="11"/>
  <c r="D2661" i="11"/>
  <c r="E2657" i="11"/>
  <c r="D2657" i="11"/>
  <c r="E2653" i="11"/>
  <c r="D2653" i="11"/>
  <c r="E2649" i="11"/>
  <c r="D2649" i="11"/>
  <c r="E2645" i="11"/>
  <c r="D2645" i="11"/>
  <c r="E2641" i="11"/>
  <c r="D2641" i="11"/>
  <c r="E2637" i="11"/>
  <c r="D2637" i="11"/>
  <c r="E2633" i="11"/>
  <c r="D2633" i="11"/>
  <c r="E2629" i="11"/>
  <c r="D2629" i="11"/>
  <c r="E2625" i="11"/>
  <c r="D2625" i="11"/>
  <c r="E2621" i="11"/>
  <c r="D2621" i="11"/>
  <c r="E2617" i="11"/>
  <c r="D2617" i="11"/>
  <c r="E2613" i="11"/>
  <c r="D2613" i="11"/>
  <c r="E2609" i="11"/>
  <c r="D2609" i="11"/>
  <c r="E2605" i="11"/>
  <c r="D2605" i="11"/>
  <c r="E2601" i="11"/>
  <c r="D2601" i="11"/>
  <c r="E2597" i="11"/>
  <c r="D2597" i="11"/>
  <c r="E2593" i="11"/>
  <c r="D2593" i="11"/>
  <c r="E2589" i="11"/>
  <c r="D2589" i="11"/>
  <c r="E2585" i="11"/>
  <c r="D2585" i="11"/>
  <c r="E2581" i="11"/>
  <c r="D2581" i="11"/>
  <c r="E2577" i="11"/>
  <c r="D2577" i="11"/>
  <c r="E2573" i="11"/>
  <c r="D2573" i="11"/>
  <c r="E2569" i="11"/>
  <c r="D2569" i="11"/>
  <c r="E2565" i="11"/>
  <c r="D2565" i="11"/>
  <c r="E2561" i="11"/>
  <c r="D2561" i="11"/>
  <c r="E2557" i="11"/>
  <c r="D2557" i="11"/>
  <c r="E2553" i="11"/>
  <c r="D2553" i="11"/>
  <c r="E2549" i="11"/>
  <c r="D2549" i="11"/>
  <c r="E2545" i="11"/>
  <c r="D2545" i="11"/>
  <c r="E2541" i="11"/>
  <c r="D2541" i="11"/>
  <c r="E2537" i="11"/>
  <c r="D2537" i="11"/>
  <c r="E2533" i="11"/>
  <c r="D2533" i="11"/>
  <c r="E2529" i="11"/>
  <c r="D2529" i="11"/>
  <c r="E2525" i="11"/>
  <c r="D2525" i="11"/>
  <c r="E2521" i="11"/>
  <c r="D2521" i="11"/>
  <c r="E2517" i="11"/>
  <c r="D2517" i="11"/>
  <c r="E2513" i="11"/>
  <c r="D2513" i="11"/>
  <c r="E2509" i="11"/>
  <c r="D2509" i="11"/>
  <c r="E2505" i="11"/>
  <c r="D2505" i="11"/>
  <c r="E2501" i="11"/>
  <c r="D2501" i="11"/>
  <c r="E2497" i="11"/>
  <c r="D2497" i="11"/>
  <c r="E2493" i="11"/>
  <c r="D2493" i="11"/>
  <c r="E2489" i="11"/>
  <c r="D2489" i="11"/>
  <c r="E2485" i="11"/>
  <c r="D2485" i="11"/>
  <c r="E2481" i="11"/>
  <c r="D2481" i="11"/>
  <c r="E2477" i="11"/>
  <c r="D2477" i="11"/>
  <c r="E2473" i="11"/>
  <c r="D2473" i="11"/>
  <c r="E2469" i="11"/>
  <c r="D2469" i="11"/>
  <c r="E2465" i="11"/>
  <c r="D2465" i="11"/>
  <c r="E2461" i="11"/>
  <c r="D2461" i="11"/>
  <c r="E2457" i="11"/>
  <c r="D2457" i="11"/>
  <c r="E2453" i="11"/>
  <c r="D2453" i="11"/>
  <c r="E2449" i="11"/>
  <c r="D2449" i="11"/>
  <c r="E2445" i="11"/>
  <c r="D2445" i="11"/>
  <c r="E2441" i="11"/>
  <c r="D2441" i="11"/>
  <c r="E2437" i="11"/>
  <c r="D2437" i="11"/>
  <c r="E2433" i="11"/>
  <c r="D2433" i="11"/>
  <c r="E2429" i="11"/>
  <c r="D2429" i="11"/>
  <c r="E2425" i="11"/>
  <c r="D2425" i="11"/>
  <c r="E2421" i="11"/>
  <c r="D2421" i="11"/>
  <c r="E2417" i="11"/>
  <c r="D2417" i="11"/>
  <c r="E2413" i="11"/>
  <c r="D2413" i="11"/>
  <c r="F2413" i="11" s="1"/>
  <c r="E2409" i="11"/>
  <c r="D2409" i="11"/>
  <c r="F2409" i="11" s="1"/>
  <c r="E2405" i="11"/>
  <c r="D2405" i="11"/>
  <c r="F2405" i="11" s="1"/>
  <c r="E2401" i="11"/>
  <c r="D2401" i="11"/>
  <c r="F2401" i="11" s="1"/>
  <c r="E2397" i="11"/>
  <c r="D2397" i="11"/>
  <c r="F2397" i="11" s="1"/>
  <c r="E2393" i="11"/>
  <c r="D2393" i="11"/>
  <c r="E2389" i="11"/>
  <c r="D2389" i="11"/>
  <c r="F2389" i="11" s="1"/>
  <c r="E2385" i="11"/>
  <c r="D2385" i="11"/>
  <c r="F2385" i="11" s="1"/>
  <c r="E2381" i="11"/>
  <c r="D2381" i="11"/>
  <c r="F2381" i="11" s="1"/>
  <c r="E2377" i="11"/>
  <c r="D2377" i="11"/>
  <c r="F2377" i="11" s="1"/>
  <c r="E2373" i="11"/>
  <c r="D2373" i="11"/>
  <c r="E2369" i="11"/>
  <c r="D2369" i="11"/>
  <c r="E2365" i="11"/>
  <c r="D2365" i="11"/>
  <c r="E2361" i="11"/>
  <c r="D2361" i="11"/>
  <c r="E2357" i="11"/>
  <c r="D2357" i="11"/>
  <c r="E2353" i="11"/>
  <c r="D2353" i="11"/>
  <c r="E2349" i="11"/>
  <c r="D2349" i="11"/>
  <c r="E2345" i="11"/>
  <c r="D2345" i="11"/>
  <c r="E2341" i="11"/>
  <c r="D2341" i="11"/>
  <c r="E2337" i="11"/>
  <c r="D2337" i="11"/>
  <c r="E2333" i="11"/>
  <c r="D2333" i="11"/>
  <c r="E2329" i="11"/>
  <c r="D2329" i="11"/>
  <c r="E2325" i="11"/>
  <c r="D2325" i="11"/>
  <c r="E2321" i="11"/>
  <c r="D2321" i="11"/>
  <c r="E2317" i="11"/>
  <c r="D2317" i="11"/>
  <c r="E2313" i="11"/>
  <c r="D2313" i="11"/>
  <c r="E2309" i="11"/>
  <c r="D2309" i="11"/>
  <c r="E2305" i="11"/>
  <c r="D2305" i="11"/>
  <c r="E2301" i="11"/>
  <c r="D2301" i="11"/>
  <c r="E2297" i="11"/>
  <c r="D2297" i="11"/>
  <c r="E2293" i="11"/>
  <c r="D2293" i="11"/>
  <c r="E2289" i="11"/>
  <c r="D2289" i="11"/>
  <c r="E2285" i="11"/>
  <c r="D2285" i="11"/>
  <c r="F2285" i="11" s="1"/>
  <c r="E2281" i="11"/>
  <c r="D2281" i="11"/>
  <c r="F2281" i="11" s="1"/>
  <c r="E2277" i="11"/>
  <c r="D2277" i="11"/>
  <c r="F2277" i="11" s="1"/>
  <c r="E2273" i="11"/>
  <c r="D2273" i="11"/>
  <c r="F2273" i="11" s="1"/>
  <c r="E2269" i="11"/>
  <c r="D2269" i="11"/>
  <c r="F2269" i="11" s="1"/>
  <c r="E2265" i="11"/>
  <c r="D2265" i="11"/>
  <c r="E2261" i="11"/>
  <c r="D2261" i="11"/>
  <c r="F2261" i="11" s="1"/>
  <c r="E2257" i="11"/>
  <c r="D2257" i="11"/>
  <c r="F2257" i="11" s="1"/>
  <c r="E2253" i="11"/>
  <c r="D2253" i="11"/>
  <c r="F2253" i="11" s="1"/>
  <c r="E2249" i="11"/>
  <c r="D2249" i="11"/>
  <c r="F2249" i="11" s="1"/>
  <c r="E2245" i="11"/>
  <c r="D2245" i="11"/>
  <c r="F2245" i="11" s="1"/>
  <c r="E2241" i="11"/>
  <c r="D2241" i="11"/>
  <c r="F2241" i="11" s="1"/>
  <c r="E2237" i="11"/>
  <c r="D2237" i="11"/>
  <c r="F2237" i="11" s="1"/>
  <c r="E2233" i="11"/>
  <c r="D2233" i="11"/>
  <c r="F2233" i="11" s="1"/>
  <c r="E3136" i="11"/>
  <c r="D3136" i="11"/>
  <c r="E3132" i="11"/>
  <c r="D3132" i="11"/>
  <c r="E3128" i="11"/>
  <c r="D3128" i="11"/>
  <c r="E3124" i="11"/>
  <c r="D3124" i="11"/>
  <c r="E3120" i="11"/>
  <c r="D3120" i="11"/>
  <c r="E3116" i="11"/>
  <c r="D3116" i="11"/>
  <c r="E3112" i="11"/>
  <c r="D3112" i="11"/>
  <c r="E3108" i="11"/>
  <c r="D3108" i="11"/>
  <c r="F3108" i="11" s="1"/>
  <c r="E3104" i="11"/>
  <c r="D3104" i="11"/>
  <c r="E3100" i="11"/>
  <c r="D3100" i="11"/>
  <c r="E3096" i="11"/>
  <c r="D3096" i="11"/>
  <c r="E3092" i="11"/>
  <c r="D3092" i="11"/>
  <c r="E3088" i="11"/>
  <c r="D3088" i="11"/>
  <c r="E3084" i="11"/>
  <c r="D3084" i="11"/>
  <c r="F3084" i="11" s="1"/>
  <c r="E3080" i="11"/>
  <c r="D3080" i="11"/>
  <c r="F3080" i="11" s="1"/>
  <c r="E3076" i="11"/>
  <c r="D3076" i="11"/>
  <c r="E3072" i="11"/>
  <c r="D3072" i="11"/>
  <c r="E3068" i="11"/>
  <c r="D3068" i="11"/>
  <c r="E3064" i="11"/>
  <c r="D3064" i="11"/>
  <c r="E3060" i="11"/>
  <c r="D3060" i="11"/>
  <c r="E3056" i="11"/>
  <c r="D3056" i="11"/>
  <c r="E3052" i="11"/>
  <c r="D3052" i="11"/>
  <c r="F3052" i="11" s="1"/>
  <c r="E3048" i="11"/>
  <c r="D3048" i="11"/>
  <c r="E3044" i="11"/>
  <c r="D3044" i="11"/>
  <c r="E3040" i="11"/>
  <c r="D3040" i="11"/>
  <c r="E3036" i="11"/>
  <c r="D3036" i="11"/>
  <c r="E3032" i="11"/>
  <c r="D3032" i="11"/>
  <c r="E3028" i="11"/>
  <c r="D3028" i="11"/>
  <c r="E3024" i="11"/>
  <c r="D3024" i="11"/>
  <c r="E3020" i="11"/>
  <c r="D3020" i="11"/>
  <c r="E3016" i="11"/>
  <c r="D3016" i="11"/>
  <c r="E3012" i="11"/>
  <c r="D3012" i="11"/>
  <c r="E3008" i="11"/>
  <c r="D3008" i="11"/>
  <c r="F3008" i="11" s="1"/>
  <c r="E3004" i="11"/>
  <c r="D3004" i="11"/>
  <c r="F3004" i="11" s="1"/>
  <c r="E3000" i="11"/>
  <c r="D3000" i="11"/>
  <c r="F3000" i="11" s="1"/>
  <c r="E2996" i="11"/>
  <c r="D2996" i="11"/>
  <c r="F2996" i="11" s="1"/>
  <c r="E2992" i="11"/>
  <c r="D2992" i="11"/>
  <c r="F2992" i="11" s="1"/>
  <c r="E2988" i="11"/>
  <c r="D2988" i="11"/>
  <c r="F2988" i="11" s="1"/>
  <c r="E2984" i="11"/>
  <c r="D2984" i="11"/>
  <c r="F2984" i="11" s="1"/>
  <c r="E2980" i="11"/>
  <c r="D2980" i="11"/>
  <c r="F2980" i="11" s="1"/>
  <c r="E2976" i="11"/>
  <c r="D2976" i="11"/>
  <c r="F2976" i="11" s="1"/>
  <c r="E2972" i="11"/>
  <c r="D2972" i="11"/>
  <c r="F2972" i="11" s="1"/>
  <c r="E2968" i="11"/>
  <c r="D2968" i="11"/>
  <c r="F2968" i="11" s="1"/>
  <c r="E2964" i="11"/>
  <c r="D2964" i="11"/>
  <c r="E2960" i="11"/>
  <c r="D2960" i="11"/>
  <c r="E2956" i="11"/>
  <c r="D2956" i="11"/>
  <c r="E2952" i="11"/>
  <c r="D2952" i="11"/>
  <c r="F2952" i="11" s="1"/>
  <c r="E2948" i="11"/>
  <c r="D2948" i="11"/>
  <c r="F2948" i="11" s="1"/>
  <c r="E2944" i="11"/>
  <c r="D2944" i="11"/>
  <c r="E2940" i="11"/>
  <c r="D2940" i="11"/>
  <c r="E2936" i="11"/>
  <c r="D2936" i="11"/>
  <c r="E2932" i="11"/>
  <c r="D2932" i="11"/>
  <c r="E2928" i="11"/>
  <c r="D2928" i="11"/>
  <c r="E2924" i="11"/>
  <c r="D2924" i="11"/>
  <c r="E2920" i="11"/>
  <c r="D2920" i="11"/>
  <c r="E2916" i="11"/>
  <c r="D2916" i="11"/>
  <c r="F2916" i="11" s="1"/>
  <c r="E2912" i="11"/>
  <c r="D2912" i="11"/>
  <c r="E2908" i="11"/>
  <c r="D2908" i="11"/>
  <c r="E2904" i="11"/>
  <c r="D2904" i="11"/>
  <c r="E2900" i="11"/>
  <c r="D2900" i="11"/>
  <c r="E2896" i="11"/>
  <c r="D2896" i="11"/>
  <c r="F2896" i="11" s="1"/>
  <c r="E2892" i="11"/>
  <c r="D2892" i="11"/>
  <c r="F2892" i="11" s="1"/>
  <c r="E2888" i="11"/>
  <c r="D2888" i="11"/>
  <c r="F2888" i="11" s="1"/>
  <c r="E2884" i="11"/>
  <c r="D2884" i="11"/>
  <c r="E2880" i="11"/>
  <c r="D2880" i="11"/>
  <c r="E2876" i="11"/>
  <c r="D2876" i="11"/>
  <c r="E2872" i="11"/>
  <c r="D2872" i="11"/>
  <c r="F2872" i="11" s="1"/>
  <c r="E2868" i="11"/>
  <c r="D2868" i="11"/>
  <c r="F2868" i="11" s="1"/>
  <c r="E2864" i="11"/>
  <c r="D2864" i="11"/>
  <c r="F2864" i="11" s="1"/>
  <c r="E2860" i="11"/>
  <c r="D2860" i="11"/>
  <c r="F2860" i="11" s="1"/>
  <c r="E2856" i="11"/>
  <c r="D2856" i="11"/>
  <c r="F2856" i="11" s="1"/>
  <c r="E2852" i="11"/>
  <c r="D2852" i="11"/>
  <c r="F2852" i="11" s="1"/>
  <c r="E2848" i="11"/>
  <c r="D2848" i="11"/>
  <c r="F2848" i="11" s="1"/>
  <c r="E2844" i="11"/>
  <c r="D2844" i="11"/>
  <c r="F2844" i="11" s="1"/>
  <c r="E2840" i="11"/>
  <c r="D2840" i="11"/>
  <c r="F2840" i="11" s="1"/>
  <c r="E2836" i="11"/>
  <c r="D2836" i="11"/>
  <c r="F2836" i="11" s="1"/>
  <c r="E2832" i="11"/>
  <c r="D2832" i="11"/>
  <c r="F2832" i="11" s="1"/>
  <c r="E2828" i="11"/>
  <c r="D2828" i="11"/>
  <c r="F2828" i="11" s="1"/>
  <c r="E2824" i="11"/>
  <c r="D2824" i="11"/>
  <c r="F2824" i="11" s="1"/>
  <c r="E2820" i="11"/>
  <c r="D2820" i="11"/>
  <c r="E2816" i="11"/>
  <c r="D2816" i="11"/>
  <c r="E2812" i="11"/>
  <c r="D2812" i="11"/>
  <c r="E2808" i="11"/>
  <c r="D2808" i="11"/>
  <c r="E2804" i="11"/>
  <c r="D2804" i="11"/>
  <c r="E2800" i="11"/>
  <c r="D2800" i="11"/>
  <c r="F2800" i="11" s="1"/>
  <c r="E2796" i="11"/>
  <c r="D2796" i="11"/>
  <c r="F2796" i="11" s="1"/>
  <c r="E2792" i="11"/>
  <c r="D2792" i="11"/>
  <c r="F2792" i="11" s="1"/>
  <c r="E2788" i="11"/>
  <c r="D2788" i="11"/>
  <c r="F2788" i="11" s="1"/>
  <c r="E2784" i="11"/>
  <c r="D2784" i="11"/>
  <c r="F2784" i="11" s="1"/>
  <c r="E2780" i="11"/>
  <c r="D2780" i="11"/>
  <c r="F2780" i="11" s="1"/>
  <c r="E2776" i="11"/>
  <c r="D2776" i="11"/>
  <c r="F2776" i="11" s="1"/>
  <c r="E2772" i="11"/>
  <c r="D2772" i="11"/>
  <c r="F2772" i="11" s="1"/>
  <c r="E2768" i="11"/>
  <c r="D2768" i="11"/>
  <c r="E2764" i="11"/>
  <c r="D2764" i="11"/>
  <c r="E2760" i="11"/>
  <c r="D2760" i="11"/>
  <c r="E2756" i="11"/>
  <c r="D2756" i="11"/>
  <c r="F2756" i="11" s="1"/>
  <c r="E2752" i="11"/>
  <c r="D2752" i="11"/>
  <c r="F2752" i="11" s="1"/>
  <c r="E2748" i="11"/>
  <c r="D2748" i="11"/>
  <c r="F2748" i="11" s="1"/>
  <c r="E2744" i="11"/>
  <c r="D2744" i="11"/>
  <c r="F2744" i="11" s="1"/>
  <c r="E2740" i="11"/>
  <c r="D2740" i="11"/>
  <c r="F2740" i="11" s="1"/>
  <c r="E2736" i="11"/>
  <c r="D2736" i="11"/>
  <c r="F2736" i="11" s="1"/>
  <c r="E2732" i="11"/>
  <c r="D2732" i="11"/>
  <c r="F2732" i="11" s="1"/>
  <c r="E2728" i="11"/>
  <c r="D2728" i="11"/>
  <c r="F2728" i="11" s="1"/>
  <c r="E2724" i="11"/>
  <c r="D2724" i="11"/>
  <c r="E2720" i="11"/>
  <c r="D2720" i="11"/>
  <c r="E2716" i="11"/>
  <c r="D2716" i="11"/>
  <c r="E2712" i="11"/>
  <c r="D2712" i="11"/>
  <c r="E2708" i="11"/>
  <c r="D2708" i="11"/>
  <c r="E2704" i="11"/>
  <c r="D2704" i="11"/>
  <c r="E2700" i="11"/>
  <c r="D2700" i="11"/>
  <c r="E2696" i="11"/>
  <c r="D2696" i="11"/>
  <c r="E2692" i="11"/>
  <c r="D2692" i="11"/>
  <c r="E2688" i="11"/>
  <c r="D2688" i="11"/>
  <c r="E2684" i="11"/>
  <c r="D2684" i="11"/>
  <c r="E2680" i="11"/>
  <c r="D2680" i="11"/>
  <c r="E2676" i="11"/>
  <c r="D2676" i="11"/>
  <c r="E2672" i="11"/>
  <c r="D2672" i="11"/>
  <c r="E2668" i="11"/>
  <c r="D2668" i="11"/>
  <c r="E2664" i="11"/>
  <c r="D2664" i="11"/>
  <c r="E2660" i="11"/>
  <c r="D2660" i="11"/>
  <c r="E2656" i="11"/>
  <c r="D2656" i="11"/>
  <c r="E2652" i="11"/>
  <c r="D2652" i="11"/>
  <c r="E2648" i="11"/>
  <c r="D2648" i="11"/>
  <c r="E2644" i="11"/>
  <c r="D2644" i="11"/>
  <c r="E2640" i="11"/>
  <c r="D2640" i="11"/>
  <c r="E2636" i="11"/>
  <c r="D2636" i="11"/>
  <c r="E2632" i="11"/>
  <c r="D2632" i="11"/>
  <c r="E2628" i="11"/>
  <c r="D2628" i="11"/>
  <c r="E2624" i="11"/>
  <c r="D2624" i="11"/>
  <c r="E2620" i="11"/>
  <c r="D2620" i="11"/>
  <c r="E2616" i="11"/>
  <c r="D2616" i="11"/>
  <c r="E2612" i="11"/>
  <c r="D2612" i="11"/>
  <c r="E2608" i="11"/>
  <c r="D2608" i="11"/>
  <c r="E2604" i="11"/>
  <c r="D2604" i="11"/>
  <c r="E2600" i="11"/>
  <c r="D2600" i="11"/>
  <c r="E2596" i="11"/>
  <c r="D2596" i="11"/>
  <c r="E2592" i="11"/>
  <c r="D2592" i="11"/>
  <c r="E2588" i="11"/>
  <c r="D2588" i="11"/>
  <c r="E2584" i="11"/>
  <c r="D2584" i="11"/>
  <c r="E2580" i="11"/>
  <c r="D2580" i="11"/>
  <c r="E2576" i="11"/>
  <c r="D2576" i="11"/>
  <c r="E2572" i="11"/>
  <c r="D2572" i="11"/>
  <c r="E2568" i="11"/>
  <c r="D2568" i="11"/>
  <c r="E2564" i="11"/>
  <c r="D2564" i="11"/>
  <c r="E2560" i="11"/>
  <c r="D2560" i="11"/>
  <c r="E2556" i="11"/>
  <c r="D2556" i="11"/>
  <c r="E2552" i="11"/>
  <c r="D2552" i="11"/>
  <c r="E2548" i="11"/>
  <c r="D2548" i="11"/>
  <c r="E2544" i="11"/>
  <c r="D2544" i="11"/>
  <c r="E2540" i="11"/>
  <c r="D2540" i="11"/>
  <c r="E2536" i="11"/>
  <c r="D2536" i="11"/>
  <c r="E2532" i="11"/>
  <c r="D2532" i="11"/>
  <c r="E2528" i="11"/>
  <c r="D2528" i="11"/>
  <c r="E2524" i="11"/>
  <c r="D2524" i="11"/>
  <c r="E2520" i="11"/>
  <c r="D2520" i="11"/>
  <c r="E2516" i="11"/>
  <c r="D2516" i="11"/>
  <c r="E2512" i="11"/>
  <c r="D2512" i="11"/>
  <c r="E2508" i="11"/>
  <c r="D2508" i="11"/>
  <c r="E2504" i="11"/>
  <c r="D2504" i="11"/>
  <c r="E2500" i="11"/>
  <c r="D2500" i="11"/>
  <c r="E2496" i="11"/>
  <c r="D2496" i="11"/>
  <c r="E2492" i="11"/>
  <c r="D2492" i="11"/>
  <c r="E2488" i="11"/>
  <c r="D2488" i="11"/>
  <c r="E2484" i="11"/>
  <c r="D2484" i="11"/>
  <c r="E2480" i="11"/>
  <c r="D2480" i="11"/>
  <c r="E2476" i="11"/>
  <c r="D2476" i="11"/>
  <c r="E2472" i="11"/>
  <c r="D2472" i="11"/>
  <c r="E2468" i="11"/>
  <c r="D2468" i="11"/>
  <c r="E2464" i="11"/>
  <c r="D2464" i="11"/>
  <c r="E2460" i="11"/>
  <c r="D2460" i="11"/>
  <c r="E2456" i="11"/>
  <c r="D2456" i="11"/>
  <c r="E2452" i="11"/>
  <c r="D2452" i="11"/>
  <c r="E2448" i="11"/>
  <c r="D2448" i="11"/>
  <c r="E2444" i="11"/>
  <c r="D2444" i="11"/>
  <c r="E2440" i="11"/>
  <c r="D2440" i="11"/>
  <c r="E2436" i="11"/>
  <c r="D2436" i="11"/>
  <c r="E2432" i="11"/>
  <c r="D2432" i="11"/>
  <c r="E2428" i="11"/>
  <c r="D2428" i="11"/>
  <c r="E2424" i="11"/>
  <c r="D2424" i="11"/>
  <c r="E2420" i="11"/>
  <c r="D2420" i="11"/>
  <c r="E2416" i="11"/>
  <c r="D2416" i="11"/>
  <c r="F2416" i="11" s="1"/>
  <c r="E2412" i="11"/>
  <c r="D2412" i="11"/>
  <c r="F2412" i="11" s="1"/>
  <c r="E2408" i="11"/>
  <c r="D2408" i="11"/>
  <c r="F2408" i="11" s="1"/>
  <c r="E2404" i="11"/>
  <c r="D2404" i="11"/>
  <c r="F2404" i="11" s="1"/>
  <c r="E2400" i="11"/>
  <c r="D2400" i="11"/>
  <c r="F2400" i="11" s="1"/>
  <c r="E2396" i="11"/>
  <c r="D2396" i="11"/>
  <c r="F2396" i="11" s="1"/>
  <c r="E2392" i="11"/>
  <c r="D2392" i="11"/>
  <c r="F2392" i="11" s="1"/>
  <c r="E2388" i="11"/>
  <c r="D2388" i="11"/>
  <c r="F2388" i="11" s="1"/>
  <c r="E2384" i="11"/>
  <c r="D2384" i="11"/>
  <c r="F2384" i="11" s="1"/>
  <c r="E2380" i="11"/>
  <c r="D2380" i="11"/>
  <c r="F2380" i="11" s="1"/>
  <c r="E2376" i="11"/>
  <c r="D2376" i="11"/>
  <c r="F2376" i="11" s="1"/>
  <c r="E2372" i="11"/>
  <c r="D2372" i="11"/>
  <c r="E2368" i="11"/>
  <c r="D2368" i="11"/>
  <c r="F2368" i="11" s="1"/>
  <c r="E2364" i="11"/>
  <c r="D2364" i="11"/>
  <c r="E2360" i="11"/>
  <c r="D2360" i="11"/>
  <c r="E2356" i="11"/>
  <c r="D2356" i="11"/>
  <c r="E2352" i="11"/>
  <c r="D2352" i="11"/>
  <c r="E2348" i="11"/>
  <c r="D2348" i="11"/>
  <c r="E2344" i="11"/>
  <c r="D2344" i="11"/>
  <c r="E2340" i="11"/>
  <c r="D2340" i="11"/>
  <c r="E2336" i="11"/>
  <c r="D2336" i="11"/>
  <c r="E2332" i="11"/>
  <c r="D2332" i="11"/>
  <c r="E2328" i="11"/>
  <c r="D2328" i="11"/>
  <c r="E2324" i="11"/>
  <c r="D2324" i="11"/>
  <c r="E2320" i="11"/>
  <c r="D2320" i="11"/>
  <c r="E2316" i="11"/>
  <c r="D2316" i="11"/>
  <c r="E2312" i="11"/>
  <c r="D2312" i="11"/>
  <c r="E2308" i="11"/>
  <c r="D2308" i="11"/>
  <c r="E2304" i="11"/>
  <c r="D2304" i="11"/>
  <c r="E2300" i="11"/>
  <c r="D2300" i="11"/>
  <c r="E2296" i="11"/>
  <c r="D2296" i="11"/>
  <c r="E2292" i="11"/>
  <c r="D2292" i="11"/>
  <c r="E2288" i="11"/>
  <c r="D2288" i="11"/>
  <c r="E2284" i="11"/>
  <c r="D2284" i="11"/>
  <c r="F2284" i="11" s="1"/>
  <c r="E2280" i="11"/>
  <c r="D2280" i="11"/>
  <c r="F2280" i="11" s="1"/>
  <c r="E2276" i="11"/>
  <c r="D2276" i="11"/>
  <c r="F2276" i="11" s="1"/>
  <c r="E2272" i="11"/>
  <c r="D2272" i="11"/>
  <c r="F2272" i="11" s="1"/>
  <c r="E2268" i="11"/>
  <c r="D2268" i="11"/>
  <c r="E2264" i="11"/>
  <c r="D2264" i="11"/>
  <c r="F2264" i="11" s="1"/>
  <c r="E2260" i="11"/>
  <c r="D2260" i="11"/>
  <c r="F2260" i="11" s="1"/>
  <c r="E2256" i="11"/>
  <c r="D2256" i="11"/>
  <c r="F2256" i="11" s="1"/>
  <c r="E2252" i="11"/>
  <c r="D2252" i="11"/>
  <c r="F2252" i="11" s="1"/>
  <c r="E2248" i="11"/>
  <c r="D2248" i="11"/>
  <c r="F2248" i="11" s="1"/>
  <c r="E2244" i="11"/>
  <c r="D2244" i="11"/>
  <c r="F2244" i="11" s="1"/>
  <c r="E2240" i="11"/>
  <c r="D2240" i="11"/>
  <c r="F2240" i="11" s="1"/>
  <c r="E2236" i="11"/>
  <c r="D2236" i="11"/>
  <c r="F2236" i="11" s="1"/>
  <c r="E2232" i="11"/>
  <c r="D2232" i="11"/>
  <c r="F2232" i="11" s="1"/>
  <c r="E2228" i="11"/>
  <c r="D2228" i="11"/>
  <c r="F2228" i="11" s="1"/>
  <c r="E2224" i="11"/>
  <c r="D2224" i="11"/>
  <c r="F2224" i="11" s="1"/>
  <c r="E2220" i="11"/>
  <c r="D2220" i="11"/>
  <c r="F2220" i="11" s="1"/>
  <c r="E2216" i="11"/>
  <c r="D2216" i="11"/>
  <c r="F2216" i="11" s="1"/>
  <c r="E2212" i="11"/>
  <c r="D2212" i="11"/>
  <c r="F2212" i="11" s="1"/>
  <c r="E2208" i="11"/>
  <c r="D2208" i="11"/>
  <c r="F2208" i="11" s="1"/>
  <c r="E2204" i="11"/>
  <c r="D2204" i="11"/>
  <c r="F2204" i="11" s="1"/>
  <c r="E2200" i="11"/>
  <c r="D2200" i="11"/>
  <c r="F2200" i="11" s="1"/>
  <c r="E2196" i="11"/>
  <c r="D2196" i="11"/>
  <c r="F2196" i="11" s="1"/>
  <c r="E2192" i="11"/>
  <c r="D2192" i="11"/>
  <c r="F2192" i="11" s="1"/>
  <c r="E2188" i="11"/>
  <c r="D2188" i="11"/>
  <c r="F2188" i="11" s="1"/>
  <c r="E2184" i="11"/>
  <c r="D2184" i="11"/>
  <c r="F2184" i="11" s="1"/>
  <c r="E3135" i="11"/>
  <c r="D3135" i="11"/>
  <c r="E3131" i="11"/>
  <c r="D3131" i="11"/>
  <c r="E3127" i="11"/>
  <c r="D3127" i="11"/>
  <c r="E3123" i="11"/>
  <c r="D3123" i="11"/>
  <c r="E3119" i="11"/>
  <c r="D3119" i="11"/>
  <c r="E3115" i="11"/>
  <c r="D3115" i="11"/>
  <c r="E3111" i="11"/>
  <c r="D3111" i="11"/>
  <c r="F3111" i="11" s="1"/>
  <c r="E3107" i="11"/>
  <c r="D3107" i="11"/>
  <c r="E3103" i="11"/>
  <c r="D3103" i="11"/>
  <c r="E3099" i="11"/>
  <c r="D3099" i="11"/>
  <c r="E3095" i="11"/>
  <c r="D3095" i="11"/>
  <c r="E3091" i="11"/>
  <c r="D3091" i="11"/>
  <c r="E3087" i="11"/>
  <c r="D3087" i="11"/>
  <c r="E3083" i="11"/>
  <c r="D3083" i="11"/>
  <c r="F3083" i="11" s="1"/>
  <c r="E3079" i="11"/>
  <c r="D3079" i="11"/>
  <c r="E3075" i="11"/>
  <c r="D3075" i="11"/>
  <c r="E3071" i="11"/>
  <c r="D3071" i="11"/>
  <c r="E3067" i="11"/>
  <c r="D3067" i="11"/>
  <c r="E3063" i="11"/>
  <c r="D3063" i="11"/>
  <c r="E3059" i="11"/>
  <c r="D3059" i="11"/>
  <c r="E3055" i="11"/>
  <c r="D3055" i="11"/>
  <c r="E3051" i="11"/>
  <c r="D3051" i="11"/>
  <c r="F3051" i="11" s="1"/>
  <c r="E3047" i="11"/>
  <c r="D3047" i="11"/>
  <c r="E3043" i="11"/>
  <c r="D3043" i="11"/>
  <c r="E3039" i="11"/>
  <c r="D3039" i="11"/>
  <c r="E3035" i="11"/>
  <c r="D3035" i="11"/>
  <c r="E3031" i="11"/>
  <c r="D3031" i="11"/>
  <c r="E3027" i="11"/>
  <c r="D3027" i="11"/>
  <c r="E3023" i="11"/>
  <c r="D3023" i="11"/>
  <c r="E3019" i="11"/>
  <c r="D3019" i="11"/>
  <c r="E3015" i="11"/>
  <c r="D3015" i="11"/>
  <c r="E3011" i="11"/>
  <c r="D3011" i="11"/>
  <c r="E3007" i="11"/>
  <c r="D3007" i="11"/>
  <c r="F3007" i="11" s="1"/>
  <c r="E3003" i="11"/>
  <c r="D3003" i="11"/>
  <c r="F3003" i="11" s="1"/>
  <c r="E2999" i="11"/>
  <c r="D2999" i="11"/>
  <c r="F2999" i="11" s="1"/>
  <c r="E2995" i="11"/>
  <c r="D2995" i="11"/>
  <c r="F2995" i="11" s="1"/>
  <c r="E2991" i="11"/>
  <c r="D2991" i="11"/>
  <c r="F2991" i="11" s="1"/>
  <c r="E2987" i="11"/>
  <c r="D2987" i="11"/>
  <c r="F2987" i="11" s="1"/>
  <c r="E2983" i="11"/>
  <c r="D2983" i="11"/>
  <c r="F2983" i="11" s="1"/>
  <c r="E2979" i="11"/>
  <c r="D2979" i="11"/>
  <c r="F2979" i="11" s="1"/>
  <c r="E2975" i="11"/>
  <c r="D2975" i="11"/>
  <c r="F2975" i="11" s="1"/>
  <c r="E2971" i="11"/>
  <c r="D2971" i="11"/>
  <c r="F2971" i="11" s="1"/>
  <c r="E2967" i="11"/>
  <c r="D2967" i="11"/>
  <c r="E2963" i="11"/>
  <c r="D2963" i="11"/>
  <c r="E2959" i="11"/>
  <c r="D2959" i="11"/>
  <c r="E2955" i="11"/>
  <c r="D2955" i="11"/>
  <c r="E2951" i="11"/>
  <c r="D2951" i="11"/>
  <c r="F2951" i="11" s="1"/>
  <c r="E2947" i="11"/>
  <c r="D2947" i="11"/>
  <c r="F2947" i="11" s="1"/>
  <c r="E2943" i="11"/>
  <c r="D2943" i="11"/>
  <c r="E2939" i="11"/>
  <c r="D2939" i="11"/>
  <c r="E2935" i="11"/>
  <c r="D2935" i="11"/>
  <c r="E2931" i="11"/>
  <c r="D2931" i="11"/>
  <c r="E2927" i="11"/>
  <c r="D2927" i="11"/>
  <c r="E2923" i="11"/>
  <c r="D2923" i="11"/>
  <c r="E2919" i="11"/>
  <c r="D2919" i="11"/>
  <c r="F2919" i="11" s="1"/>
  <c r="E2915" i="11"/>
  <c r="D2915" i="11"/>
  <c r="F2915" i="11" s="1"/>
  <c r="E2911" i="11"/>
  <c r="D2911" i="11"/>
  <c r="E2907" i="11"/>
  <c r="D2907" i="11"/>
  <c r="E2903" i="11"/>
  <c r="D2903" i="11"/>
  <c r="E2899" i="11"/>
  <c r="D2899" i="11"/>
  <c r="E2895" i="11"/>
  <c r="D2895" i="11"/>
  <c r="F2895" i="11" s="1"/>
  <c r="E2891" i="11"/>
  <c r="D2891" i="11"/>
  <c r="F2891" i="11" s="1"/>
  <c r="E2887" i="11"/>
  <c r="D2887" i="11"/>
  <c r="F2887" i="11" s="1"/>
  <c r="E2883" i="11"/>
  <c r="D2883" i="11"/>
  <c r="E2879" i="11"/>
  <c r="D2879" i="11"/>
  <c r="E2875" i="11"/>
  <c r="D2875" i="11"/>
  <c r="F2875" i="11" s="1"/>
  <c r="E2871" i="11"/>
  <c r="D2871" i="11"/>
  <c r="F2871" i="11" s="1"/>
  <c r="E2867" i="11"/>
  <c r="D2867" i="11"/>
  <c r="F2867" i="11" s="1"/>
  <c r="E2863" i="11"/>
  <c r="D2863" i="11"/>
  <c r="F2863" i="11" s="1"/>
  <c r="E2859" i="11"/>
  <c r="D2859" i="11"/>
  <c r="F2859" i="11" s="1"/>
  <c r="E2855" i="11"/>
  <c r="D2855" i="11"/>
  <c r="F2855" i="11" s="1"/>
  <c r="E2851" i="11"/>
  <c r="D2851" i="11"/>
  <c r="F2851" i="11" s="1"/>
  <c r="E2847" i="11"/>
  <c r="D2847" i="11"/>
  <c r="F2847" i="11" s="1"/>
  <c r="E2843" i="11"/>
  <c r="D2843" i="11"/>
  <c r="F2843" i="11" s="1"/>
  <c r="E2839" i="11"/>
  <c r="D2839" i="11"/>
  <c r="E2835" i="11"/>
  <c r="D2835" i="11"/>
  <c r="F2835" i="11" s="1"/>
  <c r="E2831" i="11"/>
  <c r="D2831" i="11"/>
  <c r="F2831" i="11" s="1"/>
  <c r="E2827" i="11"/>
  <c r="D2827" i="11"/>
  <c r="F2827" i="11" s="1"/>
  <c r="E2823" i="11"/>
  <c r="D2823" i="11"/>
  <c r="F2823" i="11" s="1"/>
  <c r="E2819" i="11"/>
  <c r="D2819" i="11"/>
  <c r="E2815" i="11"/>
  <c r="D2815" i="11"/>
  <c r="F2815" i="11" s="1"/>
  <c r="E2811" i="11"/>
  <c r="D2811" i="11"/>
  <c r="E2807" i="11"/>
  <c r="D2807" i="11"/>
  <c r="E2803" i="11"/>
  <c r="D2803" i="11"/>
  <c r="F2803" i="11" s="1"/>
  <c r="E2799" i="11"/>
  <c r="D2799" i="11"/>
  <c r="F2799" i="11" s="1"/>
  <c r="E2795" i="11"/>
  <c r="D2795" i="11"/>
  <c r="F2795" i="11" s="1"/>
  <c r="E2791" i="11"/>
  <c r="D2791" i="11"/>
  <c r="F2791" i="11" s="1"/>
  <c r="E2787" i="11"/>
  <c r="D2787" i="11"/>
  <c r="F2787" i="11" s="1"/>
  <c r="E2783" i="11"/>
  <c r="D2783" i="11"/>
  <c r="F2783" i="11" s="1"/>
  <c r="E2779" i="11"/>
  <c r="D2779" i="11"/>
  <c r="E2775" i="11"/>
  <c r="D2775" i="11"/>
  <c r="F2775" i="11" s="1"/>
  <c r="E2771" i="11"/>
  <c r="D2771" i="11"/>
  <c r="E2767" i="11"/>
  <c r="D2767" i="11"/>
  <c r="E2763" i="11"/>
  <c r="D2763" i="11"/>
  <c r="E2759" i="11"/>
  <c r="D2759" i="11"/>
  <c r="E2755" i="11"/>
  <c r="D2755" i="11"/>
  <c r="F2755" i="11" s="1"/>
  <c r="E2751" i="11"/>
  <c r="D2751" i="11"/>
  <c r="F2751" i="11" s="1"/>
  <c r="E2747" i="11"/>
  <c r="D2747" i="11"/>
  <c r="F2747" i="11" s="1"/>
  <c r="E2743" i="11"/>
  <c r="D2743" i="11"/>
  <c r="F2743" i="11" s="1"/>
  <c r="E2739" i="11"/>
  <c r="D2739" i="11"/>
  <c r="F2739" i="11" s="1"/>
  <c r="E2735" i="11"/>
  <c r="D2735" i="11"/>
  <c r="F2735" i="11" s="1"/>
  <c r="E2731" i="11"/>
  <c r="D2731" i="11"/>
  <c r="F2731" i="11" s="1"/>
  <c r="E2727" i="11"/>
  <c r="D2727" i="11"/>
  <c r="F2727" i="11" s="1"/>
  <c r="E2723" i="11"/>
  <c r="D2723" i="11"/>
  <c r="E2719" i="11"/>
  <c r="D2719" i="11"/>
  <c r="E2715" i="11"/>
  <c r="D2715" i="11"/>
  <c r="E2711" i="11"/>
  <c r="D2711" i="11"/>
  <c r="E2707" i="11"/>
  <c r="D2707" i="11"/>
  <c r="E2703" i="11"/>
  <c r="D2703" i="11"/>
  <c r="E2699" i="11"/>
  <c r="D2699" i="11"/>
  <c r="E2695" i="11"/>
  <c r="D2695" i="11"/>
  <c r="E2691" i="11"/>
  <c r="D2691" i="11"/>
  <c r="E2687" i="11"/>
  <c r="D2687" i="11"/>
  <c r="E2683" i="11"/>
  <c r="D2683" i="11"/>
  <c r="E2679" i="11"/>
  <c r="D2679" i="11"/>
  <c r="E2675" i="11"/>
  <c r="D2675" i="11"/>
  <c r="E2671" i="11"/>
  <c r="D2671" i="11"/>
  <c r="E2667" i="11"/>
  <c r="D2667" i="11"/>
  <c r="E2663" i="11"/>
  <c r="D2663" i="11"/>
  <c r="E2659" i="11"/>
  <c r="D2659" i="11"/>
  <c r="E2655" i="11"/>
  <c r="D2655" i="11"/>
  <c r="E2651" i="11"/>
  <c r="D2651" i="11"/>
  <c r="E2647" i="11"/>
  <c r="D2647" i="11"/>
  <c r="E2643" i="11"/>
  <c r="D2643" i="11"/>
  <c r="E2639" i="11"/>
  <c r="D2639" i="11"/>
  <c r="E2635" i="11"/>
  <c r="D2635" i="11"/>
  <c r="E2631" i="11"/>
  <c r="D2631" i="11"/>
  <c r="E2627" i="11"/>
  <c r="D2627" i="11"/>
  <c r="E2623" i="11"/>
  <c r="D2623" i="11"/>
  <c r="E2619" i="11"/>
  <c r="D2619" i="11"/>
  <c r="E2615" i="11"/>
  <c r="D2615" i="11"/>
  <c r="E2611" i="11"/>
  <c r="D2611" i="11"/>
  <c r="E2607" i="11"/>
  <c r="D2607" i="11"/>
  <c r="E2603" i="11"/>
  <c r="D2603" i="11"/>
  <c r="E2599" i="11"/>
  <c r="D2599" i="11"/>
  <c r="E2595" i="11"/>
  <c r="D2595" i="11"/>
  <c r="E2591" i="11"/>
  <c r="D2591" i="11"/>
  <c r="E2587" i="11"/>
  <c r="D2587" i="11"/>
  <c r="E2583" i="11"/>
  <c r="D2583" i="11"/>
  <c r="E2579" i="11"/>
  <c r="D2579" i="11"/>
  <c r="E2575" i="11"/>
  <c r="D2575" i="11"/>
  <c r="E2571" i="11"/>
  <c r="D2571" i="11"/>
  <c r="E2567" i="11"/>
  <c r="D2567" i="11"/>
  <c r="E2563" i="11"/>
  <c r="D2563" i="11"/>
  <c r="E2559" i="11"/>
  <c r="D2559" i="11"/>
  <c r="E2555" i="11"/>
  <c r="D2555" i="11"/>
  <c r="E2551" i="11"/>
  <c r="D2551" i="11"/>
  <c r="E2547" i="11"/>
  <c r="D2547" i="11"/>
  <c r="E2543" i="11"/>
  <c r="D2543" i="11"/>
  <c r="E2539" i="11"/>
  <c r="D2539" i="11"/>
  <c r="E2535" i="11"/>
  <c r="D2535" i="11"/>
  <c r="E2531" i="11"/>
  <c r="D2531" i="11"/>
  <c r="E2527" i="11"/>
  <c r="D2527" i="11"/>
  <c r="E2523" i="11"/>
  <c r="D2523" i="11"/>
  <c r="E2519" i="11"/>
  <c r="D2519" i="11"/>
  <c r="E2515" i="11"/>
  <c r="D2515" i="11"/>
  <c r="E2511" i="11"/>
  <c r="D2511" i="11"/>
  <c r="E2507" i="11"/>
  <c r="D2507" i="11"/>
  <c r="E2503" i="11"/>
  <c r="D2503" i="11"/>
  <c r="E2499" i="11"/>
  <c r="D2499" i="11"/>
  <c r="E2495" i="11"/>
  <c r="D2495" i="11"/>
  <c r="E2491" i="11"/>
  <c r="D2491" i="11"/>
  <c r="E2487" i="11"/>
  <c r="D2487" i="11"/>
  <c r="E2483" i="11"/>
  <c r="D2483" i="11"/>
  <c r="E2479" i="11"/>
  <c r="D2479" i="11"/>
  <c r="E2475" i="11"/>
  <c r="D2475" i="11"/>
  <c r="E2471" i="11"/>
  <c r="D2471" i="11"/>
  <c r="E2467" i="11"/>
  <c r="D2467" i="11"/>
  <c r="E2463" i="11"/>
  <c r="D2463" i="11"/>
  <c r="E2459" i="11"/>
  <c r="D2459" i="11"/>
  <c r="E2455" i="11"/>
  <c r="D2455" i="11"/>
  <c r="E2451" i="11"/>
  <c r="D2451" i="11"/>
  <c r="E2447" i="11"/>
  <c r="D2447" i="11"/>
  <c r="E2443" i="11"/>
  <c r="D2443" i="11"/>
  <c r="E2439" i="11"/>
  <c r="D2439" i="11"/>
  <c r="E2435" i="11"/>
  <c r="D2435" i="11"/>
  <c r="E2431" i="11"/>
  <c r="D2431" i="11"/>
  <c r="E2427" i="11"/>
  <c r="D2427" i="11"/>
  <c r="E2423" i="11"/>
  <c r="D2423" i="11"/>
  <c r="E2419" i="11"/>
  <c r="D2419" i="11"/>
  <c r="E2415" i="11"/>
  <c r="D2415" i="11"/>
  <c r="F2415" i="11" s="1"/>
  <c r="E2411" i="11"/>
  <c r="D2411" i="11"/>
  <c r="F2411" i="11" s="1"/>
  <c r="E2407" i="11"/>
  <c r="D2407" i="11"/>
  <c r="F2407" i="11" s="1"/>
  <c r="E2403" i="11"/>
  <c r="D2403" i="11"/>
  <c r="F2403" i="11" s="1"/>
  <c r="E2399" i="11"/>
  <c r="D2399" i="11"/>
  <c r="F2399" i="11" s="1"/>
  <c r="E2395" i="11"/>
  <c r="D2395" i="11"/>
  <c r="F2395" i="11" s="1"/>
  <c r="E2391" i="11"/>
  <c r="D2391" i="11"/>
  <c r="F2391" i="11" s="1"/>
  <c r="E2387" i="11"/>
  <c r="D2387" i="11"/>
  <c r="F2387" i="11" s="1"/>
  <c r="E2383" i="11"/>
  <c r="D2383" i="11"/>
  <c r="F2383" i="11" s="1"/>
  <c r="E2379" i="11"/>
  <c r="D2379" i="11"/>
  <c r="F2379" i="11" s="1"/>
  <c r="E2375" i="11"/>
  <c r="D2375" i="11"/>
  <c r="E2371" i="11"/>
  <c r="D2371" i="11"/>
  <c r="E2367" i="11"/>
  <c r="D2367" i="11"/>
  <c r="E2363" i="11"/>
  <c r="D2363" i="11"/>
  <c r="E2359" i="11"/>
  <c r="D2359" i="11"/>
  <c r="E2355" i="11"/>
  <c r="D2355" i="11"/>
  <c r="E2351" i="11"/>
  <c r="D2351" i="11"/>
  <c r="E2347" i="11"/>
  <c r="D2347" i="11"/>
  <c r="E2343" i="11"/>
  <c r="D2343" i="11"/>
  <c r="E2339" i="11"/>
  <c r="D2339" i="11"/>
  <c r="E2335" i="11"/>
  <c r="D2335" i="11"/>
  <c r="E2331" i="11"/>
  <c r="D2331" i="11"/>
  <c r="E2327" i="11"/>
  <c r="D2327" i="11"/>
  <c r="E2323" i="11"/>
  <c r="D2323" i="11"/>
  <c r="E2319" i="11"/>
  <c r="D2319" i="11"/>
  <c r="E2315" i="11"/>
  <c r="D2315" i="11"/>
  <c r="E2311" i="11"/>
  <c r="D2311" i="11"/>
  <c r="E2307" i="11"/>
  <c r="D2307" i="11"/>
  <c r="E2303" i="11"/>
  <c r="D2303" i="11"/>
  <c r="E2299" i="11"/>
  <c r="D2299" i="11"/>
  <c r="E2295" i="11"/>
  <c r="D2295" i="11"/>
  <c r="E2291" i="11"/>
  <c r="D2291" i="11"/>
  <c r="E2287" i="11"/>
  <c r="D2287" i="11"/>
  <c r="E2283" i="11"/>
  <c r="D2283" i="11"/>
  <c r="F2283" i="11" s="1"/>
  <c r="E2279" i="11"/>
  <c r="D2279" i="11"/>
  <c r="F2279" i="11" s="1"/>
  <c r="E2275" i="11"/>
  <c r="D2275" i="11"/>
  <c r="F2275" i="11" s="1"/>
  <c r="E2271" i="11"/>
  <c r="D2271" i="11"/>
  <c r="F2271" i="11" s="1"/>
  <c r="E2267" i="11"/>
  <c r="D2267" i="11"/>
  <c r="E2263" i="11"/>
  <c r="D2263" i="11"/>
  <c r="F2263" i="11" s="1"/>
  <c r="E2259" i="11"/>
  <c r="D2259" i="11"/>
  <c r="F2259" i="11" s="1"/>
  <c r="E2255" i="11"/>
  <c r="D2255" i="11"/>
  <c r="F2255" i="11" s="1"/>
  <c r="E2251" i="11"/>
  <c r="D2251" i="11"/>
  <c r="F2251" i="11" s="1"/>
  <c r="E2247" i="11"/>
  <c r="D2247" i="11"/>
  <c r="F2247" i="11" s="1"/>
  <c r="E3130" i="11"/>
  <c r="D3130" i="11"/>
  <c r="E3126" i="11"/>
  <c r="D3126" i="11"/>
  <c r="E3122" i="11"/>
  <c r="D3122" i="11"/>
  <c r="E3118" i="11"/>
  <c r="D3118" i="11"/>
  <c r="E3114" i="11"/>
  <c r="D3114" i="11"/>
  <c r="E3110" i="11"/>
  <c r="D3110" i="11"/>
  <c r="F3110" i="11" s="1"/>
  <c r="E3106" i="11"/>
  <c r="D3106" i="11"/>
  <c r="E3102" i="11"/>
  <c r="D3102" i="11"/>
  <c r="E3098" i="11"/>
  <c r="D3098" i="11"/>
  <c r="E3094" i="11"/>
  <c r="D3094" i="11"/>
  <c r="E3090" i="11"/>
  <c r="D3090" i="11"/>
  <c r="E3086" i="11"/>
  <c r="D3086" i="11"/>
  <c r="E3082" i="11"/>
  <c r="D3082" i="11"/>
  <c r="E3078" i="11"/>
  <c r="D3078" i="11"/>
  <c r="E3074" i="11"/>
  <c r="D3074" i="11"/>
  <c r="E3070" i="11"/>
  <c r="D3070" i="11"/>
  <c r="E3066" i="11"/>
  <c r="D3066" i="11"/>
  <c r="E3062" i="11"/>
  <c r="D3062" i="11"/>
  <c r="E3058" i="11"/>
  <c r="D3058" i="11"/>
  <c r="E3054" i="11"/>
  <c r="D3054" i="11"/>
  <c r="E3050" i="11"/>
  <c r="D3050" i="11"/>
  <c r="F3050" i="11" s="1"/>
  <c r="E3046" i="11"/>
  <c r="D3046" i="11"/>
  <c r="E3042" i="11"/>
  <c r="D3042" i="11"/>
  <c r="E3038" i="11"/>
  <c r="D3038" i="11"/>
  <c r="E3034" i="11"/>
  <c r="D3034" i="11"/>
  <c r="E3030" i="11"/>
  <c r="D3030" i="11"/>
  <c r="E3026" i="11"/>
  <c r="D3026" i="11"/>
  <c r="E3022" i="11"/>
  <c r="D3022" i="11"/>
  <c r="E3018" i="11"/>
  <c r="D3018" i="11"/>
  <c r="E3014" i="11"/>
  <c r="D3014" i="11"/>
  <c r="E3010" i="11"/>
  <c r="D3010" i="11"/>
  <c r="E3006" i="11"/>
  <c r="D3006" i="11"/>
  <c r="F3006" i="11" s="1"/>
  <c r="E3002" i="11"/>
  <c r="D3002" i="11"/>
  <c r="E2998" i="11"/>
  <c r="D2998" i="11"/>
  <c r="F2998" i="11" s="1"/>
  <c r="E2994" i="11"/>
  <c r="D2994" i="11"/>
  <c r="F2994" i="11" s="1"/>
  <c r="E2990" i="11"/>
  <c r="D2990" i="11"/>
  <c r="F2990" i="11" s="1"/>
  <c r="E2986" i="11"/>
  <c r="D2986" i="11"/>
  <c r="F2986" i="11" s="1"/>
  <c r="E2982" i="11"/>
  <c r="D2982" i="11"/>
  <c r="F2982" i="11" s="1"/>
  <c r="G2982" i="11" s="1"/>
  <c r="E2978" i="11"/>
  <c r="D2978" i="11"/>
  <c r="F2978" i="11" s="1"/>
  <c r="E2974" i="11"/>
  <c r="D2974" i="11"/>
  <c r="F2974" i="11" s="1"/>
  <c r="E2970" i="11"/>
  <c r="D2970" i="11"/>
  <c r="F2970" i="11" s="1"/>
  <c r="E2966" i="11"/>
  <c r="D2966" i="11"/>
  <c r="F2966" i="11" s="1"/>
  <c r="E2962" i="11"/>
  <c r="D2962" i="11"/>
  <c r="E2958" i="11"/>
  <c r="D2958" i="11"/>
  <c r="E2954" i="11"/>
  <c r="D2954" i="11"/>
  <c r="E2950" i="11"/>
  <c r="D2950" i="11"/>
  <c r="F2950" i="11" s="1"/>
  <c r="E2946" i="11"/>
  <c r="D2946" i="11"/>
  <c r="F2946" i="11" s="1"/>
  <c r="E2942" i="11"/>
  <c r="D2942" i="11"/>
  <c r="E2938" i="11"/>
  <c r="D2938" i="11"/>
  <c r="E2934" i="11"/>
  <c r="D2934" i="11"/>
  <c r="E2930" i="11"/>
  <c r="D2930" i="11"/>
  <c r="E2926" i="11"/>
  <c r="D2926" i="11"/>
  <c r="E2922" i="11"/>
  <c r="D2922" i="11"/>
  <c r="F2922" i="11" s="1"/>
  <c r="E2918" i="11"/>
  <c r="D2918" i="11"/>
  <c r="F2918" i="11" s="1"/>
  <c r="E2914" i="11"/>
  <c r="D2914" i="11"/>
  <c r="F2914" i="11" s="1"/>
  <c r="E2910" i="11"/>
  <c r="D2910" i="11"/>
  <c r="E2906" i="11"/>
  <c r="D2906" i="11"/>
  <c r="E2902" i="11"/>
  <c r="D2902" i="11"/>
  <c r="E2898" i="11"/>
  <c r="D2898" i="11"/>
  <c r="E2894" i="11"/>
  <c r="D2894" i="11"/>
  <c r="F2894" i="11" s="1"/>
  <c r="E2890" i="11"/>
  <c r="D2890" i="11"/>
  <c r="F2890" i="11" s="1"/>
  <c r="E2886" i="11"/>
  <c r="D2886" i="11"/>
  <c r="E2882" i="11"/>
  <c r="D2882" i="11"/>
  <c r="E2878" i="11"/>
  <c r="D2878" i="11"/>
  <c r="E2874" i="11"/>
  <c r="D2874" i="11"/>
  <c r="F2874" i="11" s="1"/>
  <c r="E2870" i="11"/>
  <c r="D2870" i="11"/>
  <c r="F2870" i="11" s="1"/>
  <c r="E2866" i="11"/>
  <c r="D2866" i="11"/>
  <c r="F2866" i="11" s="1"/>
  <c r="E2862" i="11"/>
  <c r="D2862" i="11"/>
  <c r="F2862" i="11" s="1"/>
  <c r="E2858" i="11"/>
  <c r="D2858" i="11"/>
  <c r="F2858" i="11" s="1"/>
  <c r="E2854" i="11"/>
  <c r="D2854" i="11"/>
  <c r="F2854" i="11" s="1"/>
  <c r="E2850" i="11"/>
  <c r="D2850" i="11"/>
  <c r="F2850" i="11" s="1"/>
  <c r="E2846" i="11"/>
  <c r="D2846" i="11"/>
  <c r="F2846" i="11" s="1"/>
  <c r="E2842" i="11"/>
  <c r="D2842" i="11"/>
  <c r="F2842" i="11" s="1"/>
  <c r="E2838" i="11"/>
  <c r="D2838" i="11"/>
  <c r="E2834" i="11"/>
  <c r="D2834" i="11"/>
  <c r="F2834" i="11" s="1"/>
  <c r="E2830" i="11"/>
  <c r="D2830" i="11"/>
  <c r="F2830" i="11" s="1"/>
  <c r="E2826" i="11"/>
  <c r="D2826" i="11"/>
  <c r="F2826" i="11" s="1"/>
  <c r="E2822" i="11"/>
  <c r="D2822" i="11"/>
  <c r="F2822" i="11" s="1"/>
  <c r="G2822" i="11" s="1"/>
  <c r="E2818" i="11"/>
  <c r="D2818" i="11"/>
  <c r="E2814" i="11"/>
  <c r="D2814" i="11"/>
  <c r="E2810" i="11"/>
  <c r="D2810" i="11"/>
  <c r="E2806" i="11"/>
  <c r="D2806" i="11"/>
  <c r="E2802" i="11"/>
  <c r="D2802" i="11"/>
  <c r="F2802" i="11" s="1"/>
  <c r="E2798" i="11"/>
  <c r="D2798" i="11"/>
  <c r="F2798" i="11" s="1"/>
  <c r="E2794" i="11"/>
  <c r="D2794" i="11"/>
  <c r="F2794" i="11" s="1"/>
  <c r="E2790" i="11"/>
  <c r="D2790" i="11"/>
  <c r="F2790" i="11" s="1"/>
  <c r="E2786" i="11"/>
  <c r="D2786" i="11"/>
  <c r="F2786" i="11" s="1"/>
  <c r="E2782" i="11"/>
  <c r="D2782" i="11"/>
  <c r="F2782" i="11" s="1"/>
  <c r="E2778" i="11"/>
  <c r="D2778" i="11"/>
  <c r="E2774" i="11"/>
  <c r="D2774" i="11"/>
  <c r="F2774" i="11" s="1"/>
  <c r="E2770" i="11"/>
  <c r="D2770" i="11"/>
  <c r="E2766" i="11"/>
  <c r="D2766" i="11"/>
  <c r="E2762" i="11"/>
  <c r="D2762" i="11"/>
  <c r="E2758" i="11"/>
  <c r="D2758" i="11"/>
  <c r="E2754" i="11"/>
  <c r="D2754" i="11"/>
  <c r="F2754" i="11" s="1"/>
  <c r="E2750" i="11"/>
  <c r="D2750" i="11"/>
  <c r="F2750" i="11" s="1"/>
  <c r="E2746" i="11"/>
  <c r="D2746" i="11"/>
  <c r="F2746" i="11" s="1"/>
  <c r="E2742" i="11"/>
  <c r="D2742" i="11"/>
  <c r="F2742" i="11" s="1"/>
  <c r="E2738" i="11"/>
  <c r="D2738" i="11"/>
  <c r="F2738" i="11" s="1"/>
  <c r="E2734" i="11"/>
  <c r="D2734" i="11"/>
  <c r="F2734" i="11" s="1"/>
  <c r="E2730" i="11"/>
  <c r="D2730" i="11"/>
  <c r="F2730" i="11" s="1"/>
  <c r="E2726" i="11"/>
  <c r="D2726" i="11"/>
  <c r="F2726" i="11" s="1"/>
  <c r="E2722" i="11"/>
  <c r="D2722" i="11"/>
  <c r="E2718" i="11"/>
  <c r="D2718" i="11"/>
  <c r="E2714" i="11"/>
  <c r="D2714" i="11"/>
  <c r="E2710" i="11"/>
  <c r="D2710" i="11"/>
  <c r="E2706" i="11"/>
  <c r="D2706" i="11"/>
  <c r="E2702" i="11"/>
  <c r="D2702" i="11"/>
  <c r="E2698" i="11"/>
  <c r="D2698" i="11"/>
  <c r="E2694" i="11"/>
  <c r="D2694" i="11"/>
  <c r="E2690" i="11"/>
  <c r="D2690" i="11"/>
  <c r="E2686" i="11"/>
  <c r="D2686" i="11"/>
  <c r="E2682" i="11"/>
  <c r="D2682" i="11"/>
  <c r="E2678" i="11"/>
  <c r="D2678" i="11"/>
  <c r="E2674" i="11"/>
  <c r="D2674" i="11"/>
  <c r="E2670" i="11"/>
  <c r="D2670" i="11"/>
  <c r="E2666" i="11"/>
  <c r="D2666" i="11"/>
  <c r="E2662" i="11"/>
  <c r="D2662" i="11"/>
  <c r="E2658" i="11"/>
  <c r="D2658" i="11"/>
  <c r="E2654" i="11"/>
  <c r="D2654" i="11"/>
  <c r="E2650" i="11"/>
  <c r="D2650" i="11"/>
  <c r="E2646" i="11"/>
  <c r="D2646" i="11"/>
  <c r="E2642" i="11"/>
  <c r="D2642" i="11"/>
  <c r="E2638" i="11"/>
  <c r="D2638" i="11"/>
  <c r="E2634" i="11"/>
  <c r="D2634" i="11"/>
  <c r="E2630" i="11"/>
  <c r="D2630" i="11"/>
  <c r="E2626" i="11"/>
  <c r="D2626" i="11"/>
  <c r="E2622" i="11"/>
  <c r="D2622" i="11"/>
  <c r="E2618" i="11"/>
  <c r="D2618" i="11"/>
  <c r="E2614" i="11"/>
  <c r="D2614" i="11"/>
  <c r="E2610" i="11"/>
  <c r="D2610" i="11"/>
  <c r="E2606" i="11"/>
  <c r="D2606" i="11"/>
  <c r="E2602" i="11"/>
  <c r="D2602" i="11"/>
  <c r="E2598" i="11"/>
  <c r="D2598" i="11"/>
  <c r="E2594" i="11"/>
  <c r="D2594" i="11"/>
  <c r="E2590" i="11"/>
  <c r="D2590" i="11"/>
  <c r="E2586" i="11"/>
  <c r="D2586" i="11"/>
  <c r="E2582" i="11"/>
  <c r="D2582" i="11"/>
  <c r="E2578" i="11"/>
  <c r="D2578" i="11"/>
  <c r="E2574" i="11"/>
  <c r="D2574" i="11"/>
  <c r="E2570" i="11"/>
  <c r="D2570" i="11"/>
  <c r="E2566" i="11"/>
  <c r="D2566" i="11"/>
  <c r="E2562" i="11"/>
  <c r="D2562" i="11"/>
  <c r="E2558" i="11"/>
  <c r="D2558" i="11"/>
  <c r="E2554" i="11"/>
  <c r="D2554" i="11"/>
  <c r="E2550" i="11"/>
  <c r="D2550" i="11"/>
  <c r="E2546" i="11"/>
  <c r="D2546" i="11"/>
  <c r="E2542" i="11"/>
  <c r="D2542" i="11"/>
  <c r="E2538" i="11"/>
  <c r="D2538" i="11"/>
  <c r="E2534" i="11"/>
  <c r="D2534" i="11"/>
  <c r="E2530" i="11"/>
  <c r="D2530" i="11"/>
  <c r="E2526" i="11"/>
  <c r="D2526" i="11"/>
  <c r="E2522" i="11"/>
  <c r="D2522" i="11"/>
  <c r="E2518" i="11"/>
  <c r="D2518" i="11"/>
  <c r="E2514" i="11"/>
  <c r="D2514" i="11"/>
  <c r="E2510" i="11"/>
  <c r="D2510" i="11"/>
  <c r="E2506" i="11"/>
  <c r="D2506" i="11"/>
  <c r="E2502" i="11"/>
  <c r="D2502" i="11"/>
  <c r="E2498" i="11"/>
  <c r="D2498" i="11"/>
  <c r="E2494" i="11"/>
  <c r="D2494" i="11"/>
  <c r="E2490" i="11"/>
  <c r="D2490" i="11"/>
  <c r="E2486" i="11"/>
  <c r="D2486" i="11"/>
  <c r="E2482" i="11"/>
  <c r="D2482" i="11"/>
  <c r="E2478" i="11"/>
  <c r="D2478" i="11"/>
  <c r="E2474" i="11"/>
  <c r="D2474" i="11"/>
  <c r="E2470" i="11"/>
  <c r="D2470" i="11"/>
  <c r="E2466" i="11"/>
  <c r="D2466" i="11"/>
  <c r="E2462" i="11"/>
  <c r="D2462" i="11"/>
  <c r="E2458" i="11"/>
  <c r="D2458" i="11"/>
  <c r="E2454" i="11"/>
  <c r="D2454" i="11"/>
  <c r="E2450" i="11"/>
  <c r="D2450" i="11"/>
  <c r="E2446" i="11"/>
  <c r="D2446" i="11"/>
  <c r="E2442" i="11"/>
  <c r="D2442" i="11"/>
  <c r="E2438" i="11"/>
  <c r="D2438" i="11"/>
  <c r="E2434" i="11"/>
  <c r="D2434" i="11"/>
  <c r="E2430" i="11"/>
  <c r="D2430" i="11"/>
  <c r="E2426" i="11"/>
  <c r="D2426" i="11"/>
  <c r="E2422" i="11"/>
  <c r="D2422" i="11"/>
  <c r="E2418" i="11"/>
  <c r="D2418" i="11"/>
  <c r="E2414" i="11"/>
  <c r="D2414" i="11"/>
  <c r="F2414" i="11" s="1"/>
  <c r="E2410" i="11"/>
  <c r="D2410" i="11"/>
  <c r="F2410" i="11" s="1"/>
  <c r="E2406" i="11"/>
  <c r="D2406" i="11"/>
  <c r="F2406" i="11" s="1"/>
  <c r="E2402" i="11"/>
  <c r="D2402" i="11"/>
  <c r="F2402" i="11" s="1"/>
  <c r="G2402" i="11" s="1"/>
  <c r="E2398" i="11"/>
  <c r="D2398" i="11"/>
  <c r="F2398" i="11" s="1"/>
  <c r="E2394" i="11"/>
  <c r="D2394" i="11"/>
  <c r="F2394" i="11" s="1"/>
  <c r="E2390" i="11"/>
  <c r="D2390" i="11"/>
  <c r="F2390" i="11" s="1"/>
  <c r="E2386" i="11"/>
  <c r="D2386" i="11"/>
  <c r="F2386" i="11" s="1"/>
  <c r="E2382" i="11"/>
  <c r="D2382" i="11"/>
  <c r="F2382" i="11" s="1"/>
  <c r="E2378" i="11"/>
  <c r="D2378" i="11"/>
  <c r="F2378" i="11" s="1"/>
  <c r="G2378" i="11" s="1"/>
  <c r="E2374" i="11"/>
  <c r="D2374" i="11"/>
  <c r="E2370" i="11"/>
  <c r="D2370" i="11"/>
  <c r="E2366" i="11"/>
  <c r="D2366" i="11"/>
  <c r="E2362" i="11"/>
  <c r="D2362" i="11"/>
  <c r="E2358" i="11"/>
  <c r="D2358" i="11"/>
  <c r="E2354" i="11"/>
  <c r="D2354" i="11"/>
  <c r="E2350" i="11"/>
  <c r="D2350" i="11"/>
  <c r="E2346" i="11"/>
  <c r="D2346" i="11"/>
  <c r="E2342" i="11"/>
  <c r="D2342" i="11"/>
  <c r="E2338" i="11"/>
  <c r="D2338" i="11"/>
  <c r="E2334" i="11"/>
  <c r="D2334" i="11"/>
  <c r="E2330" i="11"/>
  <c r="D2330" i="11"/>
  <c r="E2326" i="11"/>
  <c r="D2326" i="11"/>
  <c r="E2322" i="11"/>
  <c r="D2322" i="11"/>
  <c r="E2318" i="11"/>
  <c r="D2318" i="11"/>
  <c r="E2314" i="11"/>
  <c r="D2314" i="11"/>
  <c r="E2310" i="11"/>
  <c r="D2310" i="11"/>
  <c r="E2306" i="11"/>
  <c r="D2306" i="11"/>
  <c r="E2302" i="11"/>
  <c r="D2302" i="11"/>
  <c r="E2298" i="11"/>
  <c r="D2298" i="11"/>
  <c r="E2294" i="11"/>
  <c r="D2294" i="11"/>
  <c r="E2290" i="11"/>
  <c r="D2290" i="11"/>
  <c r="E2286" i="11"/>
  <c r="D2286" i="11"/>
  <c r="E2282" i="11"/>
  <c r="D2282" i="11"/>
  <c r="F2282" i="11" s="1"/>
  <c r="G2282" i="11" s="1"/>
  <c r="E2278" i="11"/>
  <c r="D2278" i="11"/>
  <c r="F2278" i="11" s="1"/>
  <c r="E2274" i="11"/>
  <c r="D2274" i="11"/>
  <c r="F2274" i="11" s="1"/>
  <c r="E2270" i="11"/>
  <c r="D2270" i="11"/>
  <c r="F2270" i="11" s="1"/>
  <c r="E2266" i="11"/>
  <c r="D2266" i="11"/>
  <c r="E2262" i="11"/>
  <c r="D2262" i="11"/>
  <c r="F2262" i="11" s="1"/>
  <c r="E2258" i="11"/>
  <c r="D2258" i="11"/>
  <c r="F2258" i="11" s="1"/>
  <c r="E2243" i="11"/>
  <c r="D2243" i="11"/>
  <c r="F2243" i="11" s="1"/>
  <c r="E2239" i="11"/>
  <c r="D2239" i="11"/>
  <c r="F2239" i="11" s="1"/>
  <c r="E2235" i="11"/>
  <c r="D2235" i="11"/>
  <c r="F2235" i="11" s="1"/>
  <c r="E2231" i="11"/>
  <c r="D2231" i="11"/>
  <c r="F2231" i="11" s="1"/>
  <c r="E2227" i="11"/>
  <c r="D2227" i="11"/>
  <c r="F2227" i="11" s="1"/>
  <c r="E2223" i="11"/>
  <c r="D2223" i="11"/>
  <c r="F2223" i="11" s="1"/>
  <c r="E2219" i="11"/>
  <c r="D2219" i="11"/>
  <c r="F2219" i="11" s="1"/>
  <c r="E2215" i="11"/>
  <c r="D2215" i="11"/>
  <c r="F2215" i="11" s="1"/>
  <c r="E2211" i="11"/>
  <c r="D2211" i="11"/>
  <c r="F2211" i="11" s="1"/>
  <c r="E2207" i="11"/>
  <c r="D2207" i="11"/>
  <c r="F2207" i="11" s="1"/>
  <c r="E2203" i="11"/>
  <c r="D2203" i="11"/>
  <c r="F2203" i="11" s="1"/>
  <c r="E2199" i="11"/>
  <c r="D2199" i="11"/>
  <c r="F2199" i="11" s="1"/>
  <c r="E2195" i="11"/>
  <c r="D2195" i="11"/>
  <c r="F2195" i="11" s="1"/>
  <c r="E2191" i="11"/>
  <c r="D2191" i="11"/>
  <c r="F2191" i="11" s="1"/>
  <c r="E2187" i="11"/>
  <c r="D2187" i="11"/>
  <c r="F2187" i="11" s="1"/>
  <c r="E2183" i="11"/>
  <c r="D2183" i="11"/>
  <c r="F2183" i="11" s="1"/>
  <c r="E2179" i="11"/>
  <c r="D2179" i="11"/>
  <c r="F2179" i="11" s="1"/>
  <c r="E2175" i="11"/>
  <c r="D2175" i="11"/>
  <c r="E2171" i="11"/>
  <c r="D2171" i="11"/>
  <c r="F2171" i="11" s="1"/>
  <c r="E2167" i="11"/>
  <c r="D2167" i="11"/>
  <c r="F2167" i="11" s="1"/>
  <c r="E2163" i="11"/>
  <c r="D2163" i="11"/>
  <c r="F2163" i="11" s="1"/>
  <c r="E2159" i="11"/>
  <c r="D2159" i="11"/>
  <c r="F2159" i="11" s="1"/>
  <c r="E2155" i="11"/>
  <c r="D2155" i="11"/>
  <c r="F2155" i="11" s="1"/>
  <c r="E2151" i="11"/>
  <c r="D2151" i="11"/>
  <c r="F2151" i="11" s="1"/>
  <c r="E2147" i="11"/>
  <c r="D2147" i="11"/>
  <c r="F2147" i="11" s="1"/>
  <c r="E2143" i="11"/>
  <c r="D2143" i="11"/>
  <c r="E2139" i="11"/>
  <c r="D2139" i="11"/>
  <c r="F2139" i="11" s="1"/>
  <c r="E2135" i="11"/>
  <c r="D2135" i="11"/>
  <c r="F2135" i="11" s="1"/>
  <c r="E2131" i="11"/>
  <c r="D2131" i="11"/>
  <c r="F2131" i="11" s="1"/>
  <c r="E2127" i="11"/>
  <c r="D2127" i="11"/>
  <c r="F2127" i="11" s="1"/>
  <c r="E2123" i="11"/>
  <c r="D2123" i="11"/>
  <c r="F2123" i="11" s="1"/>
  <c r="E2119" i="11"/>
  <c r="D2119" i="11"/>
  <c r="F2119" i="11" s="1"/>
  <c r="E2115" i="11"/>
  <c r="D2115" i="11"/>
  <c r="F2115" i="11" s="1"/>
  <c r="E2111" i="11"/>
  <c r="D2111" i="11"/>
  <c r="F2111" i="11" s="1"/>
  <c r="E2107" i="11"/>
  <c r="D2107" i="11"/>
  <c r="F2107" i="11" s="1"/>
  <c r="E2103" i="11"/>
  <c r="D2103" i="11"/>
  <c r="F2103" i="11" s="1"/>
  <c r="E2099" i="11"/>
  <c r="D2099" i="11"/>
  <c r="F2099" i="11" s="1"/>
  <c r="E2095" i="11"/>
  <c r="D2095" i="11"/>
  <c r="E2091" i="11"/>
  <c r="D2091" i="11"/>
  <c r="F2091" i="11" s="1"/>
  <c r="E2087" i="11"/>
  <c r="D2087" i="11"/>
  <c r="F2087" i="11" s="1"/>
  <c r="E2083" i="11"/>
  <c r="D2083" i="11"/>
  <c r="F2083" i="11" s="1"/>
  <c r="E2079" i="11"/>
  <c r="D2079" i="11"/>
  <c r="F2079" i="11" s="1"/>
  <c r="E2075" i="11"/>
  <c r="D2075" i="11"/>
  <c r="F2075" i="11" s="1"/>
  <c r="E2071" i="11"/>
  <c r="D2071" i="11"/>
  <c r="E2067" i="11"/>
  <c r="D2067" i="11"/>
  <c r="E2063" i="11"/>
  <c r="D2063" i="11"/>
  <c r="E2059" i="11"/>
  <c r="D2059" i="11"/>
  <c r="E2055" i="11"/>
  <c r="D2055" i="11"/>
  <c r="E2051" i="11"/>
  <c r="D2051" i="11"/>
  <c r="E2047" i="11"/>
  <c r="D2047" i="11"/>
  <c r="E2043" i="11"/>
  <c r="D2043" i="11"/>
  <c r="F2043" i="11" s="1"/>
  <c r="E2039" i="11"/>
  <c r="D2039" i="11"/>
  <c r="E2035" i="11"/>
  <c r="D2035" i="11"/>
  <c r="E2031" i="11"/>
  <c r="D2031" i="11"/>
  <c r="E2027" i="11"/>
  <c r="D2027" i="11"/>
  <c r="E2023" i="11"/>
  <c r="D2023" i="11"/>
  <c r="E2019" i="11"/>
  <c r="D2019" i="11"/>
  <c r="F2019" i="11" s="1"/>
  <c r="E2015" i="11"/>
  <c r="D2015" i="11"/>
  <c r="F2015" i="11" s="1"/>
  <c r="E2011" i="11"/>
  <c r="D2011" i="11"/>
  <c r="F2011" i="11" s="1"/>
  <c r="E2007" i="11"/>
  <c r="D2007" i="11"/>
  <c r="F2007" i="11" s="1"/>
  <c r="E2003" i="11"/>
  <c r="D2003" i="11"/>
  <c r="F2003" i="11" s="1"/>
  <c r="E1999" i="11"/>
  <c r="D1999" i="11"/>
  <c r="F1999" i="11" s="1"/>
  <c r="E1995" i="11"/>
  <c r="D1995" i="11"/>
  <c r="F1995" i="11" s="1"/>
  <c r="E1991" i="11"/>
  <c r="D1991" i="11"/>
  <c r="F1991" i="11" s="1"/>
  <c r="E1987" i="11"/>
  <c r="D1987" i="11"/>
  <c r="F1987" i="11" s="1"/>
  <c r="E1983" i="11"/>
  <c r="D1983" i="11"/>
  <c r="F1983" i="11" s="1"/>
  <c r="E1979" i="11"/>
  <c r="D1979" i="11"/>
  <c r="F1979" i="11" s="1"/>
  <c r="E1975" i="11"/>
  <c r="D1975" i="11"/>
  <c r="E1971" i="11"/>
  <c r="D1971" i="11"/>
  <c r="E1967" i="11"/>
  <c r="D1967" i="11"/>
  <c r="E1963" i="11"/>
  <c r="D1963" i="11"/>
  <c r="E1959" i="11"/>
  <c r="D1959" i="11"/>
  <c r="E1955" i="11"/>
  <c r="D1955" i="11"/>
  <c r="E1951" i="11"/>
  <c r="D1951" i="11"/>
  <c r="E1947" i="11"/>
  <c r="D1947" i="11"/>
  <c r="E1943" i="11"/>
  <c r="D1943" i="11"/>
  <c r="E1939" i="11"/>
  <c r="D1939" i="11"/>
  <c r="E1935" i="11"/>
  <c r="D1935" i="11"/>
  <c r="E1931" i="11"/>
  <c r="D1931" i="11"/>
  <c r="E1927" i="11"/>
  <c r="D1927" i="11"/>
  <c r="E1923" i="11"/>
  <c r="D1923" i="11"/>
  <c r="E1919" i="11"/>
  <c r="D1919" i="11"/>
  <c r="E1915" i="11"/>
  <c r="D1915" i="11"/>
  <c r="E1911" i="11"/>
  <c r="D1911" i="11"/>
  <c r="E1907" i="11"/>
  <c r="D1907" i="11"/>
  <c r="E1903" i="11"/>
  <c r="D1903" i="11"/>
  <c r="E1899" i="11"/>
  <c r="D1899" i="11"/>
  <c r="E1895" i="11"/>
  <c r="D1895" i="11"/>
  <c r="E1891" i="11"/>
  <c r="D1891" i="11"/>
  <c r="E1887" i="11"/>
  <c r="D1887" i="11"/>
  <c r="E1883" i="11"/>
  <c r="D1883" i="11"/>
  <c r="E1879" i="11"/>
  <c r="D1879" i="11"/>
  <c r="E1875" i="11"/>
  <c r="D1875" i="11"/>
  <c r="E1871" i="11"/>
  <c r="D1871" i="11"/>
  <c r="F1871" i="11" s="1"/>
  <c r="E1867" i="11"/>
  <c r="D1867" i="11"/>
  <c r="E1863" i="11"/>
  <c r="D1863" i="11"/>
  <c r="E1859" i="11"/>
  <c r="D1859" i="11"/>
  <c r="E1855" i="11"/>
  <c r="D1855" i="11"/>
  <c r="E1851" i="11"/>
  <c r="D1851" i="11"/>
  <c r="E1847" i="11"/>
  <c r="D1847" i="11"/>
  <c r="E1843" i="11"/>
  <c r="D1843" i="11"/>
  <c r="E1839" i="11"/>
  <c r="D1839" i="11"/>
  <c r="E1835" i="11"/>
  <c r="D1835" i="11"/>
  <c r="E1831" i="11"/>
  <c r="D1831" i="11"/>
  <c r="E1827" i="11"/>
  <c r="D1827" i="11"/>
  <c r="E1823" i="11"/>
  <c r="D1823" i="11"/>
  <c r="E1819" i="11"/>
  <c r="D1819" i="11"/>
  <c r="E1815" i="11"/>
  <c r="D1815" i="11"/>
  <c r="E1811" i="11"/>
  <c r="D1811" i="11"/>
  <c r="E1807" i="11"/>
  <c r="D1807" i="11"/>
  <c r="E1803" i="11"/>
  <c r="D1803" i="11"/>
  <c r="E1799" i="11"/>
  <c r="D1799" i="11"/>
  <c r="E1795" i="11"/>
  <c r="D1795" i="11"/>
  <c r="E1791" i="11"/>
  <c r="D1791" i="11"/>
  <c r="E1787" i="11"/>
  <c r="D1787" i="11"/>
  <c r="E1783" i="11"/>
  <c r="D1783" i="11"/>
  <c r="E1779" i="11"/>
  <c r="D1779" i="11"/>
  <c r="E1775" i="11"/>
  <c r="D1775" i="11"/>
  <c r="E1771" i="11"/>
  <c r="D1771" i="11"/>
  <c r="E1767" i="11"/>
  <c r="D1767" i="11"/>
  <c r="E1763" i="11"/>
  <c r="D1763" i="11"/>
  <c r="E1759" i="11"/>
  <c r="D1759" i="11"/>
  <c r="E1755" i="11"/>
  <c r="D1755" i="11"/>
  <c r="E1751" i="11"/>
  <c r="D1751" i="11"/>
  <c r="E1747" i="11"/>
  <c r="D1747" i="11"/>
  <c r="E1743" i="11"/>
  <c r="D1743" i="11"/>
  <c r="E1739" i="11"/>
  <c r="D1739" i="11"/>
  <c r="E1735" i="11"/>
  <c r="D1735" i="11"/>
  <c r="E1731" i="11"/>
  <c r="D1731" i="11"/>
  <c r="E1727" i="11"/>
  <c r="D1727" i="11"/>
  <c r="E1723" i="11"/>
  <c r="D1723" i="11"/>
  <c r="E1719" i="11"/>
  <c r="D1719" i="11"/>
  <c r="E1715" i="11"/>
  <c r="D1715" i="11"/>
  <c r="E1711" i="11"/>
  <c r="D1711" i="11"/>
  <c r="E1707" i="11"/>
  <c r="D1707" i="11"/>
  <c r="E1703" i="11"/>
  <c r="D1703" i="11"/>
  <c r="E1699" i="11"/>
  <c r="D1699" i="11"/>
  <c r="E1695" i="11"/>
  <c r="D1695" i="11"/>
  <c r="E1691" i="11"/>
  <c r="D1691" i="11"/>
  <c r="E1687" i="11"/>
  <c r="D1687" i="11"/>
  <c r="E1683" i="11"/>
  <c r="D1683" i="11"/>
  <c r="E1679" i="11"/>
  <c r="D1679" i="11"/>
  <c r="E1675" i="11"/>
  <c r="D1675" i="11"/>
  <c r="E1671" i="11"/>
  <c r="D1671" i="11"/>
  <c r="E1667" i="11"/>
  <c r="D1667" i="11"/>
  <c r="E1663" i="11"/>
  <c r="D1663" i="11"/>
  <c r="E1659" i="11"/>
  <c r="D1659" i="11"/>
  <c r="E1655" i="11"/>
  <c r="D1655" i="11"/>
  <c r="E1651" i="11"/>
  <c r="D1651" i="11"/>
  <c r="E1647" i="11"/>
  <c r="D1647" i="11"/>
  <c r="E1643" i="11"/>
  <c r="D1643" i="11"/>
  <c r="E1639" i="11"/>
  <c r="D1639" i="11"/>
  <c r="E1635" i="11"/>
  <c r="D1635" i="11"/>
  <c r="E1631" i="11"/>
  <c r="D1631" i="11"/>
  <c r="E1627" i="11"/>
  <c r="D1627" i="11"/>
  <c r="E1623" i="11"/>
  <c r="D1623" i="11"/>
  <c r="E1619" i="11"/>
  <c r="D1619" i="11"/>
  <c r="E1615" i="11"/>
  <c r="D1615" i="11"/>
  <c r="E1611" i="11"/>
  <c r="D1611" i="11"/>
  <c r="E1607" i="11"/>
  <c r="D1607" i="11"/>
  <c r="E1603" i="11"/>
  <c r="D1603" i="11"/>
  <c r="E1599" i="11"/>
  <c r="D1599" i="11"/>
  <c r="E1595" i="11"/>
  <c r="D1595" i="11"/>
  <c r="E1591" i="11"/>
  <c r="D1591" i="11"/>
  <c r="E1587" i="11"/>
  <c r="D1587" i="11"/>
  <c r="E1583" i="11"/>
  <c r="D1583" i="11"/>
  <c r="F1583" i="11" s="1"/>
  <c r="E1579" i="11"/>
  <c r="D1579" i="11"/>
  <c r="F1579" i="11" s="1"/>
  <c r="E1575" i="11"/>
  <c r="D1575" i="11"/>
  <c r="F1575" i="11" s="1"/>
  <c r="E1571" i="11"/>
  <c r="D1571" i="11"/>
  <c r="F1571" i="11" s="1"/>
  <c r="E1567" i="11"/>
  <c r="D1567" i="11"/>
  <c r="F1567" i="11" s="1"/>
  <c r="E1563" i="11"/>
  <c r="D1563" i="11"/>
  <c r="E1559" i="11"/>
  <c r="D1559" i="11"/>
  <c r="F1559" i="11" s="1"/>
  <c r="E1555" i="11"/>
  <c r="D1555" i="11"/>
  <c r="F1555" i="11" s="1"/>
  <c r="E1551" i="11"/>
  <c r="D1551" i="11"/>
  <c r="F1551" i="11" s="1"/>
  <c r="E1547" i="11"/>
  <c r="D1547" i="11"/>
  <c r="F1547" i="11" s="1"/>
  <c r="E1543" i="11"/>
  <c r="D1543" i="11"/>
  <c r="E1539" i="11"/>
  <c r="D1539" i="11"/>
  <c r="E1535" i="11"/>
  <c r="D1535" i="11"/>
  <c r="F1535" i="11" s="1"/>
  <c r="E1531" i="11"/>
  <c r="D1531" i="11"/>
  <c r="E1527" i="11"/>
  <c r="D1527" i="11"/>
  <c r="E1523" i="11"/>
  <c r="D1523" i="11"/>
  <c r="E1519" i="11"/>
  <c r="D1519" i="11"/>
  <c r="E1515" i="11"/>
  <c r="D1515" i="11"/>
  <c r="E1511" i="11"/>
  <c r="D1511" i="11"/>
  <c r="E1507" i="11"/>
  <c r="D1507" i="11"/>
  <c r="E1503" i="11"/>
  <c r="D1503" i="11"/>
  <c r="E1499" i="11"/>
  <c r="D1499" i="11"/>
  <c r="E1495" i="11"/>
  <c r="D1495" i="11"/>
  <c r="E1491" i="11"/>
  <c r="D1491" i="11"/>
  <c r="E1487" i="11"/>
  <c r="D1487" i="11"/>
  <c r="E1483" i="11"/>
  <c r="D1483" i="11"/>
  <c r="E1479" i="11"/>
  <c r="D1479" i="11"/>
  <c r="E1475" i="11"/>
  <c r="D1475" i="11"/>
  <c r="E1471" i="11"/>
  <c r="D1471" i="11"/>
  <c r="E1467" i="11"/>
  <c r="D1467" i="11"/>
  <c r="E1463" i="11"/>
  <c r="D1463" i="11"/>
  <c r="E1459" i="11"/>
  <c r="D1459" i="11"/>
  <c r="E1455" i="11"/>
  <c r="D1455" i="11"/>
  <c r="E1451" i="11"/>
  <c r="D1451" i="11"/>
  <c r="E1447" i="11"/>
  <c r="D1447" i="11"/>
  <c r="E1443" i="11"/>
  <c r="D1443" i="11"/>
  <c r="E1439" i="11"/>
  <c r="D1439" i="11"/>
  <c r="E1435" i="11"/>
  <c r="D1435" i="11"/>
  <c r="F1435" i="11" s="1"/>
  <c r="E1431" i="11"/>
  <c r="D1431" i="11"/>
  <c r="F1431" i="11" s="1"/>
  <c r="E1427" i="11"/>
  <c r="D1427" i="11"/>
  <c r="F1427" i="11" s="1"/>
  <c r="E1423" i="11"/>
  <c r="D1423" i="11"/>
  <c r="F1423" i="11" s="1"/>
  <c r="E1419" i="11"/>
  <c r="D1419" i="11"/>
  <c r="F1419" i="11" s="1"/>
  <c r="E1415" i="11"/>
  <c r="D1415" i="11"/>
  <c r="E1411" i="11"/>
  <c r="D1411" i="11"/>
  <c r="F1411" i="11" s="1"/>
  <c r="E1407" i="11"/>
  <c r="D1407" i="11"/>
  <c r="F1407" i="11" s="1"/>
  <c r="E1403" i="11"/>
  <c r="D1403" i="11"/>
  <c r="F1403" i="11" s="1"/>
  <c r="E1399" i="11"/>
  <c r="D1399" i="11"/>
  <c r="F1399" i="11" s="1"/>
  <c r="E1395" i="11"/>
  <c r="D1395" i="11"/>
  <c r="F1395" i="11" s="1"/>
  <c r="E1391" i="11"/>
  <c r="D1391" i="11"/>
  <c r="F1391" i="11" s="1"/>
  <c r="E1387" i="11"/>
  <c r="D1387" i="11"/>
  <c r="F1387" i="11" s="1"/>
  <c r="E1383" i="11"/>
  <c r="D1383" i="11"/>
  <c r="F1383" i="11" s="1"/>
  <c r="E1379" i="11"/>
  <c r="D1379" i="11"/>
  <c r="F1379" i="11" s="1"/>
  <c r="E1375" i="11"/>
  <c r="D1375" i="11"/>
  <c r="F1375" i="11" s="1"/>
  <c r="E1371" i="11"/>
  <c r="D1371" i="11"/>
  <c r="F1371" i="11" s="1"/>
  <c r="E1367" i="11"/>
  <c r="D1367" i="11"/>
  <c r="F1367" i="11" s="1"/>
  <c r="E1363" i="11"/>
  <c r="D1363" i="11"/>
  <c r="F1363" i="11" s="1"/>
  <c r="E1359" i="11"/>
  <c r="D1359" i="11"/>
  <c r="E1355" i="11"/>
  <c r="D1355" i="11"/>
  <c r="F1355" i="11" s="1"/>
  <c r="E1351" i="11"/>
  <c r="D1351" i="11"/>
  <c r="F1351" i="11" s="1"/>
  <c r="E1347" i="11"/>
  <c r="D1347" i="11"/>
  <c r="F1347" i="11" s="1"/>
  <c r="E1343" i="11"/>
  <c r="D1343" i="11"/>
  <c r="F1343" i="11" s="1"/>
  <c r="E1339" i="11"/>
  <c r="D1339" i="11"/>
  <c r="F1339" i="11" s="1"/>
  <c r="E1335" i="11"/>
  <c r="D1335" i="11"/>
  <c r="F1335" i="11" s="1"/>
  <c r="E1331" i="11"/>
  <c r="D1331" i="11"/>
  <c r="F1331" i="11" s="1"/>
  <c r="E1327" i="11"/>
  <c r="D1327" i="11"/>
  <c r="E1323" i="11"/>
  <c r="D1323" i="11"/>
  <c r="E1319" i="11"/>
  <c r="D1319" i="11"/>
  <c r="F1319" i="11" s="1"/>
  <c r="E1315" i="11"/>
  <c r="D1315" i="11"/>
  <c r="F1315" i="11" s="1"/>
  <c r="E1311" i="11"/>
  <c r="D1311" i="11"/>
  <c r="F1311" i="11" s="1"/>
  <c r="E1307" i="11"/>
  <c r="D1307" i="11"/>
  <c r="E1303" i="11"/>
  <c r="D1303" i="11"/>
  <c r="E1299" i="11"/>
  <c r="D1299" i="11"/>
  <c r="F1299" i="11" s="1"/>
  <c r="E1295" i="11"/>
  <c r="D1295" i="11"/>
  <c r="F1295" i="11" s="1"/>
  <c r="E1291" i="11"/>
  <c r="D1291" i="11"/>
  <c r="F1291" i="11" s="1"/>
  <c r="E1287" i="11"/>
  <c r="D1287" i="11"/>
  <c r="F1287" i="11" s="1"/>
  <c r="E1283" i="11"/>
  <c r="D1283" i="11"/>
  <c r="E1279" i="11"/>
  <c r="D1279" i="11"/>
  <c r="E1275" i="11"/>
  <c r="D1275" i="11"/>
  <c r="F1275" i="11" s="1"/>
  <c r="E1271" i="11"/>
  <c r="D1271" i="11"/>
  <c r="F1271" i="11" s="1"/>
  <c r="E1267" i="11"/>
  <c r="D1267" i="11"/>
  <c r="F1267" i="11" s="1"/>
  <c r="E1263" i="11"/>
  <c r="D1263" i="11"/>
  <c r="F1263" i="11" s="1"/>
  <c r="E1259" i="11"/>
  <c r="D1259" i="11"/>
  <c r="F1259" i="11" s="1"/>
  <c r="E1255" i="11"/>
  <c r="D1255" i="11"/>
  <c r="F1255" i="11" s="1"/>
  <c r="E1251" i="11"/>
  <c r="D1251" i="11"/>
  <c r="F1251" i="11" s="1"/>
  <c r="E1247" i="11"/>
  <c r="D1247" i="11"/>
  <c r="F1247" i="11" s="1"/>
  <c r="E1243" i="11"/>
  <c r="D1243" i="11"/>
  <c r="F1243" i="11" s="1"/>
  <c r="E1239" i="11"/>
  <c r="D1239" i="11"/>
  <c r="F1239" i="11" s="1"/>
  <c r="E1235" i="11"/>
  <c r="D1235" i="11"/>
  <c r="F1235" i="11" s="1"/>
  <c r="E1231" i="11"/>
  <c r="D1231" i="11"/>
  <c r="F1231" i="11" s="1"/>
  <c r="E1227" i="11"/>
  <c r="D1227" i="11"/>
  <c r="F1227" i="11" s="1"/>
  <c r="E1223" i="11"/>
  <c r="D1223" i="11"/>
  <c r="E1219" i="11"/>
  <c r="D1219" i="11"/>
  <c r="F1219" i="11" s="1"/>
  <c r="E1215" i="11"/>
  <c r="D1215" i="11"/>
  <c r="F1215" i="11" s="1"/>
  <c r="E1211" i="11"/>
  <c r="D1211" i="11"/>
  <c r="E1207" i="11"/>
  <c r="D1207" i="11"/>
  <c r="E1203" i="11"/>
  <c r="D1203" i="11"/>
  <c r="E1199" i="11"/>
  <c r="D1199" i="11"/>
  <c r="E1195" i="11"/>
  <c r="D1195" i="11"/>
  <c r="E1191" i="11"/>
  <c r="D1191" i="11"/>
  <c r="E1187" i="11"/>
  <c r="D1187" i="11"/>
  <c r="E1183" i="11"/>
  <c r="D1183" i="11"/>
  <c r="E1179" i="11"/>
  <c r="D1179" i="11"/>
  <c r="E1175" i="11"/>
  <c r="D1175" i="11"/>
  <c r="E1171" i="11"/>
  <c r="D1171" i="11"/>
  <c r="E1167" i="11"/>
  <c r="D1167" i="11"/>
  <c r="E1163" i="11"/>
  <c r="D1163" i="11"/>
  <c r="E1159" i="11"/>
  <c r="D1159" i="11"/>
  <c r="E1155" i="11"/>
  <c r="D1155" i="11"/>
  <c r="E1151" i="11"/>
  <c r="D1151" i="11"/>
  <c r="E1147" i="11"/>
  <c r="D1147" i="11"/>
  <c r="E1143" i="11"/>
  <c r="D1143" i="11"/>
  <c r="E1139" i="11"/>
  <c r="D1139" i="11"/>
  <c r="E1135" i="11"/>
  <c r="D1135" i="11"/>
  <c r="E1131" i="11"/>
  <c r="D1131" i="11"/>
  <c r="F1131" i="11" s="1"/>
  <c r="E1127" i="11"/>
  <c r="D1127" i="11"/>
  <c r="F1127" i="11" s="1"/>
  <c r="E1123" i="11"/>
  <c r="D1123" i="11"/>
  <c r="F1123" i="11" s="1"/>
  <c r="E1119" i="11"/>
  <c r="D1119" i="11"/>
  <c r="F1119" i="11" s="1"/>
  <c r="E1115" i="11"/>
  <c r="D1115" i="11"/>
  <c r="F1115" i="11" s="1"/>
  <c r="E1111" i="11"/>
  <c r="D1111" i="11"/>
  <c r="F1111" i="11" s="1"/>
  <c r="E1107" i="11"/>
  <c r="D1107" i="11"/>
  <c r="F1107" i="11" s="1"/>
  <c r="E1103" i="11"/>
  <c r="D1103" i="11"/>
  <c r="F1103" i="11" s="1"/>
  <c r="E1099" i="11"/>
  <c r="D1099" i="11"/>
  <c r="F1099" i="11" s="1"/>
  <c r="E1095" i="11"/>
  <c r="D1095" i="11"/>
  <c r="F1095" i="11" s="1"/>
  <c r="E1091" i="11"/>
  <c r="D1091" i="11"/>
  <c r="F1091" i="11" s="1"/>
  <c r="E1087" i="11"/>
  <c r="D1087" i="11"/>
  <c r="F1087" i="11" s="1"/>
  <c r="E1083" i="11"/>
  <c r="D1083" i="11"/>
  <c r="F1083" i="11" s="1"/>
  <c r="E1079" i="11"/>
  <c r="D1079" i="11"/>
  <c r="F1079" i="11" s="1"/>
  <c r="E1075" i="11"/>
  <c r="D1075" i="11"/>
  <c r="F1075" i="11" s="1"/>
  <c r="E1071" i="11"/>
  <c r="D1071" i="11"/>
  <c r="F1071" i="11" s="1"/>
  <c r="E1067" i="11"/>
  <c r="D1067" i="11"/>
  <c r="F1067" i="11" s="1"/>
  <c r="E1063" i="11"/>
  <c r="D1063" i="11"/>
  <c r="F1063" i="11" s="1"/>
  <c r="E1059" i="11"/>
  <c r="D1059" i="11"/>
  <c r="E1055" i="11"/>
  <c r="D1055" i="11"/>
  <c r="F1055" i="11" s="1"/>
  <c r="E1051" i="11"/>
  <c r="D1051" i="11"/>
  <c r="F1051" i="11" s="1"/>
  <c r="E1047" i="11"/>
  <c r="D1047" i="11"/>
  <c r="F1047" i="11" s="1"/>
  <c r="E1043" i="11"/>
  <c r="D1043" i="11"/>
  <c r="F1043" i="11" s="1"/>
  <c r="E1039" i="11"/>
  <c r="D1039" i="11"/>
  <c r="F1039" i="11" s="1"/>
  <c r="E1035" i="11"/>
  <c r="D1035" i="11"/>
  <c r="F1035" i="11" s="1"/>
  <c r="E1031" i="11"/>
  <c r="D1031" i="11"/>
  <c r="F1031" i="11" s="1"/>
  <c r="E1027" i="11"/>
  <c r="D1027" i="11"/>
  <c r="F1027" i="11" s="1"/>
  <c r="E1023" i="11"/>
  <c r="D1023" i="11"/>
  <c r="F1023" i="11" s="1"/>
  <c r="E1019" i="11"/>
  <c r="D1019" i="11"/>
  <c r="F1019" i="11" s="1"/>
  <c r="E1015" i="11"/>
  <c r="D1015" i="11"/>
  <c r="F1015" i="11" s="1"/>
  <c r="E1011" i="11"/>
  <c r="D1011" i="11"/>
  <c r="F1011" i="11" s="1"/>
  <c r="E1007" i="11"/>
  <c r="D1007" i="11"/>
  <c r="F1007" i="11" s="1"/>
  <c r="E1003" i="11"/>
  <c r="D1003" i="11"/>
  <c r="F1003" i="11" s="1"/>
  <c r="E999" i="11"/>
  <c r="D999" i="11"/>
  <c r="F999" i="11" s="1"/>
  <c r="E995" i="11"/>
  <c r="D995" i="11"/>
  <c r="F995" i="11" s="1"/>
  <c r="E991" i="11"/>
  <c r="D991" i="11"/>
  <c r="F991" i="11" s="1"/>
  <c r="E987" i="11"/>
  <c r="D987" i="11"/>
  <c r="F987" i="11" s="1"/>
  <c r="E983" i="11"/>
  <c r="D983" i="11"/>
  <c r="F983" i="11" s="1"/>
  <c r="E979" i="11"/>
  <c r="D979" i="11"/>
  <c r="F979" i="11" s="1"/>
  <c r="E975" i="11"/>
  <c r="D975" i="11"/>
  <c r="F975" i="11" s="1"/>
  <c r="E971" i="11"/>
  <c r="D971" i="11"/>
  <c r="F971" i="11" s="1"/>
  <c r="E967" i="11"/>
  <c r="D967" i="11"/>
  <c r="F967" i="11" s="1"/>
  <c r="E963" i="11"/>
  <c r="D963" i="11"/>
  <c r="F963" i="11" s="1"/>
  <c r="E959" i="11"/>
  <c r="D959" i="11"/>
  <c r="F959" i="11" s="1"/>
  <c r="E955" i="11"/>
  <c r="D955" i="11"/>
  <c r="F955" i="11" s="1"/>
  <c r="E951" i="11"/>
  <c r="D951" i="11"/>
  <c r="F951" i="11" s="1"/>
  <c r="E947" i="11"/>
  <c r="D947" i="11"/>
  <c r="F947" i="11" s="1"/>
  <c r="E943" i="11"/>
  <c r="D943" i="11"/>
  <c r="F943" i="11" s="1"/>
  <c r="E939" i="11"/>
  <c r="D939" i="11"/>
  <c r="F939" i="11" s="1"/>
  <c r="E935" i="11"/>
  <c r="D935" i="11"/>
  <c r="F935" i="11" s="1"/>
  <c r="E931" i="11"/>
  <c r="D931" i="11"/>
  <c r="F931" i="11" s="1"/>
  <c r="E927" i="11"/>
  <c r="D927" i="11"/>
  <c r="F927" i="11" s="1"/>
  <c r="E923" i="11"/>
  <c r="D923" i="11"/>
  <c r="F923" i="11" s="1"/>
  <c r="E919" i="11"/>
  <c r="D919" i="11"/>
  <c r="F919" i="11" s="1"/>
  <c r="E915" i="11"/>
  <c r="D915" i="11"/>
  <c r="F915" i="11" s="1"/>
  <c r="E911" i="11"/>
  <c r="D911" i="11"/>
  <c r="F911" i="11" s="1"/>
  <c r="E907" i="11"/>
  <c r="D907" i="11"/>
  <c r="F907" i="11" s="1"/>
  <c r="E903" i="11"/>
  <c r="D903" i="11"/>
  <c r="F903" i="11" s="1"/>
  <c r="E899" i="11"/>
  <c r="D899" i="11"/>
  <c r="F899" i="11" s="1"/>
  <c r="E895" i="11"/>
  <c r="D895" i="11"/>
  <c r="F895" i="11" s="1"/>
  <c r="E891" i="11"/>
  <c r="D891" i="11"/>
  <c r="F891" i="11" s="1"/>
  <c r="E887" i="11"/>
  <c r="D887" i="11"/>
  <c r="F887" i="11" s="1"/>
  <c r="E883" i="11"/>
  <c r="D883" i="11"/>
  <c r="F883" i="11" s="1"/>
  <c r="E879" i="11"/>
  <c r="D879" i="11"/>
  <c r="F879" i="11" s="1"/>
  <c r="E875" i="11"/>
  <c r="D875" i="11"/>
  <c r="F875" i="11" s="1"/>
  <c r="E871" i="11"/>
  <c r="D871" i="11"/>
  <c r="F871" i="11" s="1"/>
  <c r="E867" i="11"/>
  <c r="D867" i="11"/>
  <c r="F867" i="11" s="1"/>
  <c r="E863" i="11"/>
  <c r="D863" i="11"/>
  <c r="F863" i="11" s="1"/>
  <c r="E859" i="11"/>
  <c r="D859" i="11"/>
  <c r="F859" i="11" s="1"/>
  <c r="E855" i="11"/>
  <c r="D855" i="11"/>
  <c r="F855" i="11" s="1"/>
  <c r="E851" i="11"/>
  <c r="D851" i="11"/>
  <c r="F851" i="11" s="1"/>
  <c r="E847" i="11"/>
  <c r="D847" i="11"/>
  <c r="F847" i="11" s="1"/>
  <c r="E843" i="11"/>
  <c r="D843" i="11"/>
  <c r="F843" i="11" s="1"/>
  <c r="E839" i="11"/>
  <c r="D839" i="11"/>
  <c r="F839" i="11" s="1"/>
  <c r="E835" i="11"/>
  <c r="D835" i="11"/>
  <c r="F835" i="11" s="1"/>
  <c r="E831" i="11"/>
  <c r="D831" i="11"/>
  <c r="F831" i="11" s="1"/>
  <c r="E827" i="11"/>
  <c r="D827" i="11"/>
  <c r="F827" i="11" s="1"/>
  <c r="E823" i="11"/>
  <c r="D823" i="11"/>
  <c r="F823" i="11" s="1"/>
  <c r="E819" i="11"/>
  <c r="D819" i="11"/>
  <c r="F819" i="11" s="1"/>
  <c r="E815" i="11"/>
  <c r="D815" i="11"/>
  <c r="F815" i="11" s="1"/>
  <c r="E811" i="11"/>
  <c r="D811" i="11"/>
  <c r="F811" i="11" s="1"/>
  <c r="E807" i="11"/>
  <c r="D807" i="11"/>
  <c r="F807" i="11" s="1"/>
  <c r="E803" i="11"/>
  <c r="D803" i="11"/>
  <c r="F803" i="11" s="1"/>
  <c r="E799" i="11"/>
  <c r="D799" i="11"/>
  <c r="E795" i="11"/>
  <c r="D795" i="11"/>
  <c r="F795" i="11" s="1"/>
  <c r="E791" i="11"/>
  <c r="D791" i="11"/>
  <c r="F791" i="11" s="1"/>
  <c r="E787" i="11"/>
  <c r="D787" i="11"/>
  <c r="F787" i="11" s="1"/>
  <c r="E783" i="11"/>
  <c r="D783" i="11"/>
  <c r="F783" i="11" s="1"/>
  <c r="E779" i="11"/>
  <c r="D779" i="11"/>
  <c r="F779" i="11" s="1"/>
  <c r="E775" i="11"/>
  <c r="D775" i="11"/>
  <c r="F775" i="11" s="1"/>
  <c r="E771" i="11"/>
  <c r="D771" i="11"/>
  <c r="F771" i="11" s="1"/>
  <c r="E767" i="11"/>
  <c r="D767" i="11"/>
  <c r="F767" i="11" s="1"/>
  <c r="E763" i="11"/>
  <c r="D763" i="11"/>
  <c r="F763" i="11" s="1"/>
  <c r="E759" i="11"/>
  <c r="D759" i="11"/>
  <c r="F759" i="11" s="1"/>
  <c r="E755" i="11"/>
  <c r="D755" i="11"/>
  <c r="F755" i="11" s="1"/>
  <c r="E751" i="11"/>
  <c r="D751" i="11"/>
  <c r="F751" i="11" s="1"/>
  <c r="E747" i="11"/>
  <c r="D747" i="11"/>
  <c r="F747" i="11" s="1"/>
  <c r="E743" i="11"/>
  <c r="D743" i="11"/>
  <c r="F743" i="11" s="1"/>
  <c r="E739" i="11"/>
  <c r="D739" i="11"/>
  <c r="F739" i="11" s="1"/>
  <c r="E735" i="11"/>
  <c r="D735" i="11"/>
  <c r="F735" i="11" s="1"/>
  <c r="E731" i="11"/>
  <c r="D731" i="11"/>
  <c r="F731" i="11" s="1"/>
  <c r="E727" i="11"/>
  <c r="D727" i="11"/>
  <c r="F727" i="11" s="1"/>
  <c r="E723" i="11"/>
  <c r="D723" i="11"/>
  <c r="F723" i="11" s="1"/>
  <c r="E719" i="11"/>
  <c r="D719" i="11"/>
  <c r="F719" i="11" s="1"/>
  <c r="E715" i="11"/>
  <c r="D715" i="11"/>
  <c r="F715" i="11" s="1"/>
  <c r="E711" i="11"/>
  <c r="D711" i="11"/>
  <c r="F711" i="11" s="1"/>
  <c r="E707" i="11"/>
  <c r="D707" i="11"/>
  <c r="F707" i="11" s="1"/>
  <c r="E703" i="11"/>
  <c r="D703" i="11"/>
  <c r="F703" i="11" s="1"/>
  <c r="E699" i="11"/>
  <c r="D699" i="11"/>
  <c r="F699" i="11" s="1"/>
  <c r="E695" i="11"/>
  <c r="D695" i="11"/>
  <c r="F695" i="11" s="1"/>
  <c r="E691" i="11"/>
  <c r="D691" i="11"/>
  <c r="E687" i="11"/>
  <c r="D687" i="11"/>
  <c r="F687" i="11" s="1"/>
  <c r="E683" i="11"/>
  <c r="D683" i="11"/>
  <c r="F683" i="11" s="1"/>
  <c r="E679" i="11"/>
  <c r="D679" i="11"/>
  <c r="F679" i="11" s="1"/>
  <c r="E675" i="11"/>
  <c r="D675" i="11"/>
  <c r="E671" i="11"/>
  <c r="D671" i="11"/>
  <c r="E667" i="11"/>
  <c r="D667" i="11"/>
  <c r="F667" i="11" s="1"/>
  <c r="E663" i="11"/>
  <c r="D663" i="11"/>
  <c r="F663" i="11" s="1"/>
  <c r="E659" i="11"/>
  <c r="D659" i="11"/>
  <c r="F659" i="11" s="1"/>
  <c r="E655" i="11"/>
  <c r="D655" i="11"/>
  <c r="F655" i="11" s="1"/>
  <c r="E651" i="11"/>
  <c r="D651" i="11"/>
  <c r="F651" i="11" s="1"/>
  <c r="E647" i="11"/>
  <c r="D647" i="11"/>
  <c r="E643" i="11"/>
  <c r="D643" i="11"/>
  <c r="E639" i="11"/>
  <c r="D639" i="11"/>
  <c r="E635" i="11"/>
  <c r="D635" i="11"/>
  <c r="F635" i="11" s="1"/>
  <c r="E631" i="11"/>
  <c r="D631" i="11"/>
  <c r="F631" i="11" s="1"/>
  <c r="E627" i="11"/>
  <c r="D627" i="11"/>
  <c r="F627" i="11" s="1"/>
  <c r="E623" i="11"/>
  <c r="D623" i="11"/>
  <c r="F623" i="11" s="1"/>
  <c r="E619" i="11"/>
  <c r="D619" i="11"/>
  <c r="F619" i="11" s="1"/>
  <c r="E615" i="11"/>
  <c r="D615" i="11"/>
  <c r="F615" i="11" s="1"/>
  <c r="E611" i="11"/>
  <c r="D611" i="11"/>
  <c r="F611" i="11" s="1"/>
  <c r="E607" i="11"/>
  <c r="D607" i="11"/>
  <c r="F607" i="11" s="1"/>
  <c r="E603" i="11"/>
  <c r="D603" i="11"/>
  <c r="F603" i="11" s="1"/>
  <c r="E599" i="11"/>
  <c r="D599" i="11"/>
  <c r="F599" i="11" s="1"/>
  <c r="E595" i="11"/>
  <c r="D595" i="11"/>
  <c r="F595" i="11" s="1"/>
  <c r="E591" i="11"/>
  <c r="D591" i="11"/>
  <c r="F591" i="11" s="1"/>
  <c r="E587" i="11"/>
  <c r="D587" i="11"/>
  <c r="F587" i="11" s="1"/>
  <c r="E583" i="11"/>
  <c r="D583" i="11"/>
  <c r="F583" i="11" s="1"/>
  <c r="E579" i="11"/>
  <c r="D579" i="11"/>
  <c r="F579" i="11" s="1"/>
  <c r="E575" i="11"/>
  <c r="D575" i="11"/>
  <c r="F575" i="11" s="1"/>
  <c r="E571" i="11"/>
  <c r="D571" i="11"/>
  <c r="F571" i="11" s="1"/>
  <c r="E567" i="11"/>
  <c r="D567" i="11"/>
  <c r="E563" i="11"/>
  <c r="D563" i="11"/>
  <c r="E559" i="11"/>
  <c r="D559" i="11"/>
  <c r="E555" i="11"/>
  <c r="D555" i="11"/>
  <c r="E551" i="11"/>
  <c r="D551" i="11"/>
  <c r="E547" i="11"/>
  <c r="D547" i="11"/>
  <c r="E543" i="11"/>
  <c r="D543" i="11"/>
  <c r="E539" i="11"/>
  <c r="D539" i="11"/>
  <c r="E535" i="11"/>
  <c r="D535" i="11"/>
  <c r="E531" i="11"/>
  <c r="D531" i="11"/>
  <c r="E527" i="11"/>
  <c r="D527" i="11"/>
  <c r="E523" i="11"/>
  <c r="D523" i="11"/>
  <c r="E519" i="11"/>
  <c r="D519" i="11"/>
  <c r="E515" i="11"/>
  <c r="D515" i="11"/>
  <c r="E511" i="11"/>
  <c r="D511" i="11"/>
  <c r="E507" i="11"/>
  <c r="D507" i="11"/>
  <c r="E503" i="11"/>
  <c r="D503" i="11"/>
  <c r="E499" i="11"/>
  <c r="D499" i="11"/>
  <c r="E495" i="11"/>
  <c r="D495" i="11"/>
  <c r="E491" i="11"/>
  <c r="D491" i="11"/>
  <c r="E487" i="11"/>
  <c r="D487" i="11"/>
  <c r="E483" i="11"/>
  <c r="D483" i="11"/>
  <c r="E479" i="11"/>
  <c r="D479" i="11"/>
  <c r="F479" i="11" s="1"/>
  <c r="E475" i="11"/>
  <c r="D475" i="11"/>
  <c r="F475" i="11" s="1"/>
  <c r="E471" i="11"/>
  <c r="D471" i="11"/>
  <c r="F471" i="11" s="1"/>
  <c r="E467" i="11"/>
  <c r="D467" i="11"/>
  <c r="F467" i="11" s="1"/>
  <c r="E463" i="11"/>
  <c r="D463" i="11"/>
  <c r="E459" i="11"/>
  <c r="D459" i="11"/>
  <c r="F459" i="11" s="1"/>
  <c r="E455" i="11"/>
  <c r="D455" i="11"/>
  <c r="F455" i="11" s="1"/>
  <c r="E451" i="11"/>
  <c r="D451" i="11"/>
  <c r="F451" i="11" s="1"/>
  <c r="E447" i="11"/>
  <c r="D447" i="11"/>
  <c r="F447" i="11" s="1"/>
  <c r="E443" i="11"/>
  <c r="D443" i="11"/>
  <c r="F443" i="11" s="1"/>
  <c r="E439" i="11"/>
  <c r="D439" i="11"/>
  <c r="F439" i="11" s="1"/>
  <c r="E435" i="11"/>
  <c r="D435" i="11"/>
  <c r="F435" i="11" s="1"/>
  <c r="E431" i="11"/>
  <c r="D431" i="11"/>
  <c r="F431" i="11" s="1"/>
  <c r="E427" i="11"/>
  <c r="D427" i="11"/>
  <c r="F427" i="11" s="1"/>
  <c r="E423" i="11"/>
  <c r="D423" i="11"/>
  <c r="F423" i="11" s="1"/>
  <c r="E419" i="11"/>
  <c r="D419" i="11"/>
  <c r="E415" i="11"/>
  <c r="D415" i="11"/>
  <c r="F415" i="11" s="1"/>
  <c r="E411" i="11"/>
  <c r="D411" i="11"/>
  <c r="F411" i="11" s="1"/>
  <c r="E407" i="11"/>
  <c r="D407" i="11"/>
  <c r="F407" i="11" s="1"/>
  <c r="E403" i="11"/>
  <c r="D403" i="11"/>
  <c r="F403" i="11" s="1"/>
  <c r="E399" i="11"/>
  <c r="D399" i="11"/>
  <c r="F399" i="11" s="1"/>
  <c r="E395" i="11"/>
  <c r="D395" i="11"/>
  <c r="F395" i="11" s="1"/>
  <c r="E391" i="11"/>
  <c r="D391" i="11"/>
  <c r="F391" i="11" s="1"/>
  <c r="E387" i="11"/>
  <c r="D387" i="11"/>
  <c r="F387" i="11" s="1"/>
  <c r="E383" i="11"/>
  <c r="D383" i="11"/>
  <c r="F383" i="11" s="1"/>
  <c r="E379" i="11"/>
  <c r="D379" i="11"/>
  <c r="F379" i="11" s="1"/>
  <c r="E375" i="11"/>
  <c r="D375" i="11"/>
  <c r="F375" i="11" s="1"/>
  <c r="E371" i="11"/>
  <c r="D371" i="11"/>
  <c r="F371" i="11" s="1"/>
  <c r="E367" i="11"/>
  <c r="D367" i="11"/>
  <c r="F367" i="11" s="1"/>
  <c r="E363" i="11"/>
  <c r="D363" i="11"/>
  <c r="F363" i="11" s="1"/>
  <c r="E359" i="11"/>
  <c r="D359" i="11"/>
  <c r="F359" i="11" s="1"/>
  <c r="E355" i="11"/>
  <c r="D355" i="11"/>
  <c r="F355" i="11" s="1"/>
  <c r="E351" i="11"/>
  <c r="D351" i="11"/>
  <c r="F351" i="11" s="1"/>
  <c r="E347" i="11"/>
  <c r="D347" i="11"/>
  <c r="F347" i="11" s="1"/>
  <c r="E343" i="11"/>
  <c r="D343" i="11"/>
  <c r="F343" i="11" s="1"/>
  <c r="E339" i="11"/>
  <c r="D339" i="11"/>
  <c r="F339" i="11" s="1"/>
  <c r="E335" i="11"/>
  <c r="D335" i="11"/>
  <c r="F335" i="11" s="1"/>
  <c r="E331" i="11"/>
  <c r="D331" i="11"/>
  <c r="F331" i="11" s="1"/>
  <c r="E327" i="11"/>
  <c r="D327" i="11"/>
  <c r="F327" i="11" s="1"/>
  <c r="E323" i="11"/>
  <c r="D323" i="11"/>
  <c r="F323" i="11" s="1"/>
  <c r="E319" i="11"/>
  <c r="D319" i="11"/>
  <c r="F319" i="11" s="1"/>
  <c r="E315" i="11"/>
  <c r="D315" i="11"/>
  <c r="F315" i="11" s="1"/>
  <c r="E311" i="11"/>
  <c r="D311" i="11"/>
  <c r="F311" i="11" s="1"/>
  <c r="E307" i="11"/>
  <c r="D307" i="11"/>
  <c r="F307" i="11" s="1"/>
  <c r="E303" i="11"/>
  <c r="D303" i="11"/>
  <c r="F303" i="11" s="1"/>
  <c r="E299" i="11"/>
  <c r="D299" i="11"/>
  <c r="F299" i="11" s="1"/>
  <c r="E295" i="11"/>
  <c r="D295" i="11"/>
  <c r="F295" i="11" s="1"/>
  <c r="E291" i="11"/>
  <c r="D291" i="11"/>
  <c r="F291" i="11" s="1"/>
  <c r="E287" i="11"/>
  <c r="D287" i="11"/>
  <c r="F287" i="11" s="1"/>
  <c r="E283" i="11"/>
  <c r="D283" i="11"/>
  <c r="F283" i="11" s="1"/>
  <c r="E279" i="11"/>
  <c r="D279" i="11"/>
  <c r="F279" i="11" s="1"/>
  <c r="E275" i="11"/>
  <c r="D275" i="11"/>
  <c r="F275" i="11" s="1"/>
  <c r="E271" i="11"/>
  <c r="D271" i="11"/>
  <c r="F271" i="11" s="1"/>
  <c r="E267" i="11"/>
  <c r="D267" i="11"/>
  <c r="F267" i="11" s="1"/>
  <c r="E263" i="11"/>
  <c r="D263" i="11"/>
  <c r="F263" i="11" s="1"/>
  <c r="E259" i="11"/>
  <c r="D259" i="11"/>
  <c r="F259" i="11" s="1"/>
  <c r="E255" i="11"/>
  <c r="D255" i="11"/>
  <c r="F255" i="11" s="1"/>
  <c r="E251" i="11"/>
  <c r="D251" i="11"/>
  <c r="F251" i="11" s="1"/>
  <c r="E247" i="11"/>
  <c r="D247" i="11"/>
  <c r="F247" i="11" s="1"/>
  <c r="E243" i="11"/>
  <c r="D243" i="11"/>
  <c r="F243" i="11" s="1"/>
  <c r="E239" i="11"/>
  <c r="D239" i="11"/>
  <c r="F239" i="11" s="1"/>
  <c r="E235" i="11"/>
  <c r="D235" i="11"/>
  <c r="F235" i="11" s="1"/>
  <c r="E231" i="11"/>
  <c r="D231" i="11"/>
  <c r="F231" i="11" s="1"/>
  <c r="E227" i="11"/>
  <c r="D227" i="11"/>
  <c r="F227" i="11" s="1"/>
  <c r="E223" i="11"/>
  <c r="D223" i="11"/>
  <c r="F223" i="11" s="1"/>
  <c r="E219" i="11"/>
  <c r="D219" i="11"/>
  <c r="F219" i="11" s="1"/>
  <c r="E215" i="11"/>
  <c r="D215" i="11"/>
  <c r="F215" i="11" s="1"/>
  <c r="E211" i="11"/>
  <c r="D211" i="11"/>
  <c r="F211" i="11" s="1"/>
  <c r="E207" i="11"/>
  <c r="D207" i="11"/>
  <c r="F207" i="11" s="1"/>
  <c r="E203" i="11"/>
  <c r="D203" i="11"/>
  <c r="F203" i="11" s="1"/>
  <c r="E199" i="11"/>
  <c r="D199" i="11"/>
  <c r="F199" i="11" s="1"/>
  <c r="E195" i="11"/>
  <c r="D195" i="11"/>
  <c r="F195" i="11" s="1"/>
  <c r="E191" i="11"/>
  <c r="D191" i="11"/>
  <c r="F191" i="11" s="1"/>
  <c r="E187" i="11"/>
  <c r="D187" i="11"/>
  <c r="F187" i="11" s="1"/>
  <c r="E183" i="11"/>
  <c r="D183" i="11"/>
  <c r="F183" i="11" s="1"/>
  <c r="E179" i="11"/>
  <c r="D179" i="11"/>
  <c r="F179" i="11" s="1"/>
  <c r="E175" i="11"/>
  <c r="D175" i="11"/>
  <c r="F175" i="11" s="1"/>
  <c r="E171" i="11"/>
  <c r="D171" i="11"/>
  <c r="F171" i="11" s="1"/>
  <c r="E167" i="11"/>
  <c r="D167" i="11"/>
  <c r="F167" i="11" s="1"/>
  <c r="E163" i="11"/>
  <c r="D163" i="11"/>
  <c r="F163" i="11" s="1"/>
  <c r="E159" i="11"/>
  <c r="D159" i="11"/>
  <c r="F159" i="11" s="1"/>
  <c r="E155" i="11"/>
  <c r="D155" i="11"/>
  <c r="F155" i="11" s="1"/>
  <c r="E151" i="11"/>
  <c r="D151" i="11"/>
  <c r="E147" i="11"/>
  <c r="D147" i="11"/>
  <c r="F147" i="11" s="1"/>
  <c r="E143" i="11"/>
  <c r="D143" i="11"/>
  <c r="F143" i="11" s="1"/>
  <c r="E139" i="11"/>
  <c r="D139" i="11"/>
  <c r="F139" i="11" s="1"/>
  <c r="E135" i="11"/>
  <c r="D135" i="11"/>
  <c r="F135" i="11" s="1"/>
  <c r="E131" i="11"/>
  <c r="D131" i="11"/>
  <c r="F131" i="11" s="1"/>
  <c r="E127" i="11"/>
  <c r="D127" i="11"/>
  <c r="F127" i="11" s="1"/>
  <c r="E123" i="11"/>
  <c r="D123" i="11"/>
  <c r="F123" i="11" s="1"/>
  <c r="E119" i="11"/>
  <c r="D119" i="11"/>
  <c r="F119" i="11" s="1"/>
  <c r="E115" i="11"/>
  <c r="D115" i="11"/>
  <c r="F115" i="11" s="1"/>
  <c r="E111" i="11"/>
  <c r="D111" i="11"/>
  <c r="F111" i="11" s="1"/>
  <c r="E107" i="11"/>
  <c r="D107" i="11"/>
  <c r="F107" i="11" s="1"/>
  <c r="E103" i="11"/>
  <c r="D103" i="11"/>
  <c r="F103" i="11" s="1"/>
  <c r="E99" i="11"/>
  <c r="D99" i="11"/>
  <c r="F99" i="11" s="1"/>
  <c r="E95" i="11"/>
  <c r="D95" i="11"/>
  <c r="F95" i="11" s="1"/>
  <c r="E91" i="11"/>
  <c r="D91" i="11"/>
  <c r="F91" i="11" s="1"/>
  <c r="E87" i="11"/>
  <c r="D87" i="11"/>
  <c r="F87" i="11" s="1"/>
  <c r="E83" i="11"/>
  <c r="D83" i="11"/>
  <c r="F83" i="11" s="1"/>
  <c r="E79" i="11"/>
  <c r="D79" i="11"/>
  <c r="F79" i="11" s="1"/>
  <c r="E75" i="11"/>
  <c r="D75" i="11"/>
  <c r="F75" i="11" s="1"/>
  <c r="E71" i="11"/>
  <c r="D71" i="11"/>
  <c r="F71" i="11" s="1"/>
  <c r="E67" i="11"/>
  <c r="D67" i="11"/>
  <c r="F67" i="11" s="1"/>
  <c r="E63" i="11"/>
  <c r="D63" i="11"/>
  <c r="F63" i="11" s="1"/>
  <c r="E59" i="11"/>
  <c r="D59" i="11"/>
  <c r="F59" i="11" s="1"/>
  <c r="E55" i="11"/>
  <c r="D55" i="11"/>
  <c r="F55" i="11" s="1"/>
  <c r="E51" i="11"/>
  <c r="D51" i="11"/>
  <c r="F51" i="11" s="1"/>
  <c r="E47" i="11"/>
  <c r="D47" i="11"/>
  <c r="F47" i="11" s="1"/>
  <c r="E43" i="11"/>
  <c r="D43" i="11"/>
  <c r="E39" i="11"/>
  <c r="D39" i="11"/>
  <c r="F39" i="11" s="1"/>
  <c r="E35" i="11"/>
  <c r="D35" i="11"/>
  <c r="F35" i="11" s="1"/>
  <c r="E31" i="11"/>
  <c r="D31" i="11"/>
  <c r="F31" i="11" s="1"/>
  <c r="E27" i="11"/>
  <c r="D27" i="11"/>
  <c r="E23" i="11"/>
  <c r="D23" i="11"/>
  <c r="E19" i="11"/>
  <c r="D19" i="11"/>
  <c r="F19" i="11" s="1"/>
  <c r="E15" i="11"/>
  <c r="D15" i="11"/>
  <c r="F15" i="11" s="1"/>
  <c r="E11" i="11"/>
  <c r="D11" i="11"/>
  <c r="F11" i="11" s="1"/>
  <c r="E7" i="11"/>
  <c r="D7" i="11"/>
  <c r="F7" i="11" s="1"/>
  <c r="E3" i="11"/>
  <c r="D3" i="11"/>
  <c r="F3" i="11" s="1"/>
  <c r="E2254" i="11"/>
  <c r="D2254" i="11"/>
  <c r="F2254" i="11" s="1"/>
  <c r="E2250" i="11"/>
  <c r="D2250" i="11"/>
  <c r="F2250" i="11" s="1"/>
  <c r="E2246" i="11"/>
  <c r="D2246" i="11"/>
  <c r="F2246" i="11" s="1"/>
  <c r="G2246" i="11" s="1"/>
  <c r="E2242" i="11"/>
  <c r="D2242" i="11"/>
  <c r="F2242" i="11" s="1"/>
  <c r="E2238" i="11"/>
  <c r="D2238" i="11"/>
  <c r="F2238" i="11" s="1"/>
  <c r="G2238" i="11" s="1"/>
  <c r="E2234" i="11"/>
  <c r="D2234" i="11"/>
  <c r="F2234" i="11" s="1"/>
  <c r="E2230" i="11"/>
  <c r="D2230" i="11"/>
  <c r="F2230" i="11" s="1"/>
  <c r="E2226" i="11"/>
  <c r="D2226" i="11"/>
  <c r="F2226" i="11" s="1"/>
  <c r="E2222" i="11"/>
  <c r="D2222" i="11"/>
  <c r="F2222" i="11" s="1"/>
  <c r="E2218" i="11"/>
  <c r="D2218" i="11"/>
  <c r="F2218" i="11" s="1"/>
  <c r="E2214" i="11"/>
  <c r="D2214" i="11"/>
  <c r="F2214" i="11" s="1"/>
  <c r="E2210" i="11"/>
  <c r="D2210" i="11"/>
  <c r="F2210" i="11" s="1"/>
  <c r="E2206" i="11"/>
  <c r="D2206" i="11"/>
  <c r="F2206" i="11" s="1"/>
  <c r="E2202" i="11"/>
  <c r="D2202" i="11"/>
  <c r="F2202" i="11" s="1"/>
  <c r="E2198" i="11"/>
  <c r="D2198" i="11"/>
  <c r="F2198" i="11" s="1"/>
  <c r="E2194" i="11"/>
  <c r="D2194" i="11"/>
  <c r="F2194" i="11" s="1"/>
  <c r="E2190" i="11"/>
  <c r="D2190" i="11"/>
  <c r="F2190" i="11" s="1"/>
  <c r="E2186" i="11"/>
  <c r="D2186" i="11"/>
  <c r="F2186" i="11" s="1"/>
  <c r="E2182" i="11"/>
  <c r="D2182" i="11"/>
  <c r="F2182" i="11" s="1"/>
  <c r="E2178" i="11"/>
  <c r="D2178" i="11"/>
  <c r="F2178" i="11" s="1"/>
  <c r="E2174" i="11"/>
  <c r="D2174" i="11"/>
  <c r="E2170" i="11"/>
  <c r="D2170" i="11"/>
  <c r="F2170" i="11" s="1"/>
  <c r="E2166" i="11"/>
  <c r="D2166" i="11"/>
  <c r="F2166" i="11" s="1"/>
  <c r="G2167" i="11" s="1"/>
  <c r="E2162" i="11"/>
  <c r="D2162" i="11"/>
  <c r="F2162" i="11" s="1"/>
  <c r="E2158" i="11"/>
  <c r="D2158" i="11"/>
  <c r="F2158" i="11" s="1"/>
  <c r="E2154" i="11"/>
  <c r="D2154" i="11"/>
  <c r="F2154" i="11" s="1"/>
  <c r="E2150" i="11"/>
  <c r="D2150" i="11"/>
  <c r="F2150" i="11" s="1"/>
  <c r="E2146" i="11"/>
  <c r="D2146" i="11"/>
  <c r="F2146" i="11" s="1"/>
  <c r="E2142" i="11"/>
  <c r="D2142" i="11"/>
  <c r="E2138" i="11"/>
  <c r="D2138" i="11"/>
  <c r="F2138" i="11" s="1"/>
  <c r="E2134" i="11"/>
  <c r="D2134" i="11"/>
  <c r="F2134" i="11" s="1"/>
  <c r="E2130" i="11"/>
  <c r="D2130" i="11"/>
  <c r="F2130" i="11" s="1"/>
  <c r="E2126" i="11"/>
  <c r="D2126" i="11"/>
  <c r="F2126" i="11" s="1"/>
  <c r="E2122" i="11"/>
  <c r="D2122" i="11"/>
  <c r="F2122" i="11" s="1"/>
  <c r="E2118" i="11"/>
  <c r="D2118" i="11"/>
  <c r="F2118" i="11" s="1"/>
  <c r="E2114" i="11"/>
  <c r="D2114" i="11"/>
  <c r="E2110" i="11"/>
  <c r="D2110" i="11"/>
  <c r="F2110" i="11" s="1"/>
  <c r="E2106" i="11"/>
  <c r="D2106" i="11"/>
  <c r="F2106" i="11" s="1"/>
  <c r="E2102" i="11"/>
  <c r="D2102" i="11"/>
  <c r="F2102" i="11" s="1"/>
  <c r="E2098" i="11"/>
  <c r="D2098" i="11"/>
  <c r="E2094" i="11"/>
  <c r="D2094" i="11"/>
  <c r="E2090" i="11"/>
  <c r="D2090" i="11"/>
  <c r="F2090" i="11" s="1"/>
  <c r="G2091" i="11" s="1"/>
  <c r="E2086" i="11"/>
  <c r="D2086" i="11"/>
  <c r="F2086" i="11" s="1"/>
  <c r="E2082" i="11"/>
  <c r="D2082" i="11"/>
  <c r="F2082" i="11" s="1"/>
  <c r="E2078" i="11"/>
  <c r="D2078" i="11"/>
  <c r="F2078" i="11" s="1"/>
  <c r="E2074" i="11"/>
  <c r="D2074" i="11"/>
  <c r="F2074" i="11" s="1"/>
  <c r="E2070" i="11"/>
  <c r="D2070" i="11"/>
  <c r="E2066" i="11"/>
  <c r="D2066" i="11"/>
  <c r="E2062" i="11"/>
  <c r="D2062" i="11"/>
  <c r="E2058" i="11"/>
  <c r="D2058" i="11"/>
  <c r="E2054" i="11"/>
  <c r="D2054" i="11"/>
  <c r="E2050" i="11"/>
  <c r="D2050" i="11"/>
  <c r="E2046" i="11"/>
  <c r="D2046" i="11"/>
  <c r="F2046" i="11" s="1"/>
  <c r="E2042" i="11"/>
  <c r="D2042" i="11"/>
  <c r="F2042" i="11" s="1"/>
  <c r="E2038" i="11"/>
  <c r="D2038" i="11"/>
  <c r="E2034" i="11"/>
  <c r="D2034" i="11"/>
  <c r="E2030" i="11"/>
  <c r="D2030" i="11"/>
  <c r="E2026" i="11"/>
  <c r="D2026" i="11"/>
  <c r="E2022" i="11"/>
  <c r="D2022" i="11"/>
  <c r="E2018" i="11"/>
  <c r="D2018" i="11"/>
  <c r="F2018" i="11" s="1"/>
  <c r="E2014" i="11"/>
  <c r="D2014" i="11"/>
  <c r="F2014" i="11" s="1"/>
  <c r="E2010" i="11"/>
  <c r="D2010" i="11"/>
  <c r="F2010" i="11" s="1"/>
  <c r="E2006" i="11"/>
  <c r="D2006" i="11"/>
  <c r="F2006" i="11" s="1"/>
  <c r="E2002" i="11"/>
  <c r="D2002" i="11"/>
  <c r="F2002" i="11" s="1"/>
  <c r="E1998" i="11"/>
  <c r="D1998" i="11"/>
  <c r="F1998" i="11" s="1"/>
  <c r="E1994" i="11"/>
  <c r="D1994" i="11"/>
  <c r="F1994" i="11" s="1"/>
  <c r="E1990" i="11"/>
  <c r="D1990" i="11"/>
  <c r="F1990" i="11" s="1"/>
  <c r="E1986" i="11"/>
  <c r="D1986" i="11"/>
  <c r="F1986" i="11" s="1"/>
  <c r="E1982" i="11"/>
  <c r="D1982" i="11"/>
  <c r="F1982" i="11" s="1"/>
  <c r="E1978" i="11"/>
  <c r="D1978" i="11"/>
  <c r="F1978" i="11" s="1"/>
  <c r="E1974" i="11"/>
  <c r="D1974" i="11"/>
  <c r="E1970" i="11"/>
  <c r="D1970" i="11"/>
  <c r="E1966" i="11"/>
  <c r="D1966" i="11"/>
  <c r="E1962" i="11"/>
  <c r="D1962" i="11"/>
  <c r="E1958" i="11"/>
  <c r="D1958" i="11"/>
  <c r="E1954" i="11"/>
  <c r="D1954" i="11"/>
  <c r="E1950" i="11"/>
  <c r="D1950" i="11"/>
  <c r="E1946" i="11"/>
  <c r="D1946" i="11"/>
  <c r="E1942" i="11"/>
  <c r="D1942" i="11"/>
  <c r="E1938" i="11"/>
  <c r="D1938" i="11"/>
  <c r="E1934" i="11"/>
  <c r="D1934" i="11"/>
  <c r="E1930" i="11"/>
  <c r="D1930" i="11"/>
  <c r="E1926" i="11"/>
  <c r="D1926" i="11"/>
  <c r="E1922" i="11"/>
  <c r="D1922" i="11"/>
  <c r="E1918" i="11"/>
  <c r="D1918" i="11"/>
  <c r="E1914" i="11"/>
  <c r="D1914" i="11"/>
  <c r="E1910" i="11"/>
  <c r="D1910" i="11"/>
  <c r="E1906" i="11"/>
  <c r="D1906" i="11"/>
  <c r="E1902" i="11"/>
  <c r="D1902" i="11"/>
  <c r="E1898" i="11"/>
  <c r="D1898" i="11"/>
  <c r="E1894" i="11"/>
  <c r="D1894" i="11"/>
  <c r="E1890" i="11"/>
  <c r="D1890" i="11"/>
  <c r="E1886" i="11"/>
  <c r="D1886" i="11"/>
  <c r="E1882" i="11"/>
  <c r="D1882" i="11"/>
  <c r="E1878" i="11"/>
  <c r="D1878" i="11"/>
  <c r="E1874" i="11"/>
  <c r="D1874" i="11"/>
  <c r="E1870" i="11"/>
  <c r="D1870" i="11"/>
  <c r="E1866" i="11"/>
  <c r="D1866" i="11"/>
  <c r="E1862" i="11"/>
  <c r="D1862" i="11"/>
  <c r="E1858" i="11"/>
  <c r="D1858" i="11"/>
  <c r="E1854" i="11"/>
  <c r="D1854" i="11"/>
  <c r="E1850" i="11"/>
  <c r="D1850" i="11"/>
  <c r="E1846" i="11"/>
  <c r="D1846" i="11"/>
  <c r="E1842" i="11"/>
  <c r="D1842" i="11"/>
  <c r="E1838" i="11"/>
  <c r="D1838" i="11"/>
  <c r="E1834" i="11"/>
  <c r="D1834" i="11"/>
  <c r="E1830" i="11"/>
  <c r="D1830" i="11"/>
  <c r="E1826" i="11"/>
  <c r="D1826" i="11"/>
  <c r="E1822" i="11"/>
  <c r="D1822" i="11"/>
  <c r="E1818" i="11"/>
  <c r="D1818" i="11"/>
  <c r="E1814" i="11"/>
  <c r="D1814" i="11"/>
  <c r="E1810" i="11"/>
  <c r="D1810" i="11"/>
  <c r="E1806" i="11"/>
  <c r="D1806" i="11"/>
  <c r="E1802" i="11"/>
  <c r="D1802" i="11"/>
  <c r="E1798" i="11"/>
  <c r="D1798" i="11"/>
  <c r="E1794" i="11"/>
  <c r="D1794" i="11"/>
  <c r="E1790" i="11"/>
  <c r="D1790" i="11"/>
  <c r="E1786" i="11"/>
  <c r="D1786" i="11"/>
  <c r="E1782" i="11"/>
  <c r="D1782" i="11"/>
  <c r="E1778" i="11"/>
  <c r="D1778" i="11"/>
  <c r="E1774" i="11"/>
  <c r="D1774" i="11"/>
  <c r="E1770" i="11"/>
  <c r="D1770" i="11"/>
  <c r="E1766" i="11"/>
  <c r="D1766" i="11"/>
  <c r="E1762" i="11"/>
  <c r="D1762" i="11"/>
  <c r="E1758" i="11"/>
  <c r="D1758" i="11"/>
  <c r="E1754" i="11"/>
  <c r="D1754" i="11"/>
  <c r="E1750" i="11"/>
  <c r="D1750" i="11"/>
  <c r="E1746" i="11"/>
  <c r="D1746" i="11"/>
  <c r="E1742" i="11"/>
  <c r="D1742" i="11"/>
  <c r="E1738" i="11"/>
  <c r="D1738" i="11"/>
  <c r="E1734" i="11"/>
  <c r="D1734" i="11"/>
  <c r="E1730" i="11"/>
  <c r="D1730" i="11"/>
  <c r="E1726" i="11"/>
  <c r="D1726" i="11"/>
  <c r="E1722" i="11"/>
  <c r="D1722" i="11"/>
  <c r="E1718" i="11"/>
  <c r="D1718" i="11"/>
  <c r="E1714" i="11"/>
  <c r="D1714" i="11"/>
  <c r="E1710" i="11"/>
  <c r="D1710" i="11"/>
  <c r="E1706" i="11"/>
  <c r="D1706" i="11"/>
  <c r="E1702" i="11"/>
  <c r="D1702" i="11"/>
  <c r="E1698" i="11"/>
  <c r="D1698" i="11"/>
  <c r="E1694" i="11"/>
  <c r="D1694" i="11"/>
  <c r="E1690" i="11"/>
  <c r="D1690" i="11"/>
  <c r="E1686" i="11"/>
  <c r="D1686" i="11"/>
  <c r="E1682" i="11"/>
  <c r="D1682" i="11"/>
  <c r="E1678" i="11"/>
  <c r="D1678" i="11"/>
  <c r="E1674" i="11"/>
  <c r="D1674" i="11"/>
  <c r="E1670" i="11"/>
  <c r="D1670" i="11"/>
  <c r="E1666" i="11"/>
  <c r="D1666" i="11"/>
  <c r="E1662" i="11"/>
  <c r="D1662" i="11"/>
  <c r="E1658" i="11"/>
  <c r="D1658" i="11"/>
  <c r="E1654" i="11"/>
  <c r="D1654" i="11"/>
  <c r="E1650" i="11"/>
  <c r="D1650" i="11"/>
  <c r="E1646" i="11"/>
  <c r="D1646" i="11"/>
  <c r="E1642" i="11"/>
  <c r="D1642" i="11"/>
  <c r="E1638" i="11"/>
  <c r="D1638" i="11"/>
  <c r="E1634" i="11"/>
  <c r="D1634" i="11"/>
  <c r="E1630" i="11"/>
  <c r="D1630" i="11"/>
  <c r="E1626" i="11"/>
  <c r="D1626" i="11"/>
  <c r="E1622" i="11"/>
  <c r="D1622" i="11"/>
  <c r="E1618" i="11"/>
  <c r="D1618" i="11"/>
  <c r="E1614" i="11"/>
  <c r="D1614" i="11"/>
  <c r="E1610" i="11"/>
  <c r="D1610" i="11"/>
  <c r="E1606" i="11"/>
  <c r="D1606" i="11"/>
  <c r="E1602" i="11"/>
  <c r="D1602" i="11"/>
  <c r="E1598" i="11"/>
  <c r="D1598" i="11"/>
  <c r="E1594" i="11"/>
  <c r="D1594" i="11"/>
  <c r="E1590" i="11"/>
  <c r="D1590" i="11"/>
  <c r="E1586" i="11"/>
  <c r="D1586" i="11"/>
  <c r="F1586" i="11" s="1"/>
  <c r="E1582" i="11"/>
  <c r="D1582" i="11"/>
  <c r="F1582" i="11" s="1"/>
  <c r="E1578" i="11"/>
  <c r="D1578" i="11"/>
  <c r="F1578" i="11" s="1"/>
  <c r="E1574" i="11"/>
  <c r="D1574" i="11"/>
  <c r="F1574" i="11" s="1"/>
  <c r="E1570" i="11"/>
  <c r="D1570" i="11"/>
  <c r="F1570" i="11" s="1"/>
  <c r="E1566" i="11"/>
  <c r="D1566" i="11"/>
  <c r="F1566" i="11" s="1"/>
  <c r="E1562" i="11"/>
  <c r="D1562" i="11"/>
  <c r="F1562" i="11" s="1"/>
  <c r="E1558" i="11"/>
  <c r="D1558" i="11"/>
  <c r="F1558" i="11" s="1"/>
  <c r="E1554" i="11"/>
  <c r="D1554" i="11"/>
  <c r="F1554" i="11" s="1"/>
  <c r="E1550" i="11"/>
  <c r="D1550" i="11"/>
  <c r="F1550" i="11" s="1"/>
  <c r="G1551" i="11" s="1"/>
  <c r="E1546" i="11"/>
  <c r="D1546" i="11"/>
  <c r="F1546" i="11" s="1"/>
  <c r="E1542" i="11"/>
  <c r="D1542" i="11"/>
  <c r="E1538" i="11"/>
  <c r="D1538" i="11"/>
  <c r="E1534" i="11"/>
  <c r="D1534" i="11"/>
  <c r="E1530" i="11"/>
  <c r="D1530" i="11"/>
  <c r="E1526" i="11"/>
  <c r="D1526" i="11"/>
  <c r="E1522" i="11"/>
  <c r="D1522" i="11"/>
  <c r="E1518" i="11"/>
  <c r="D1518" i="11"/>
  <c r="E1514" i="11"/>
  <c r="D1514" i="11"/>
  <c r="E1510" i="11"/>
  <c r="D1510" i="11"/>
  <c r="E1506" i="11"/>
  <c r="D1506" i="11"/>
  <c r="E1502" i="11"/>
  <c r="D1502" i="11"/>
  <c r="E1498" i="11"/>
  <c r="D1498" i="11"/>
  <c r="E1494" i="11"/>
  <c r="D1494" i="11"/>
  <c r="E1490" i="11"/>
  <c r="D1490" i="11"/>
  <c r="E1486" i="11"/>
  <c r="D1486" i="11"/>
  <c r="E1482" i="11"/>
  <c r="D1482" i="11"/>
  <c r="E1478" i="11"/>
  <c r="D1478" i="11"/>
  <c r="E1474" i="11"/>
  <c r="D1474" i="11"/>
  <c r="E1470" i="11"/>
  <c r="D1470" i="11"/>
  <c r="E1466" i="11"/>
  <c r="D1466" i="11"/>
  <c r="E1462" i="11"/>
  <c r="D1462" i="11"/>
  <c r="E1458" i="11"/>
  <c r="D1458" i="11"/>
  <c r="E1454" i="11"/>
  <c r="D1454" i="11"/>
  <c r="E1450" i="11"/>
  <c r="D1450" i="11"/>
  <c r="E1446" i="11"/>
  <c r="D1446" i="11"/>
  <c r="E1442" i="11"/>
  <c r="D1442" i="11"/>
  <c r="E1438" i="11"/>
  <c r="D1438" i="11"/>
  <c r="E1434" i="11"/>
  <c r="D1434" i="11"/>
  <c r="F1434" i="11" s="1"/>
  <c r="E1430" i="11"/>
  <c r="D1430" i="11"/>
  <c r="F1430" i="11" s="1"/>
  <c r="E1426" i="11"/>
  <c r="D1426" i="11"/>
  <c r="F1426" i="11" s="1"/>
  <c r="E1422" i="11"/>
  <c r="D1422" i="11"/>
  <c r="F1422" i="11" s="1"/>
  <c r="E1418" i="11"/>
  <c r="D1418" i="11"/>
  <c r="E1414" i="11"/>
  <c r="D1414" i="11"/>
  <c r="F1414" i="11" s="1"/>
  <c r="E1410" i="11"/>
  <c r="D1410" i="11"/>
  <c r="F1410" i="11" s="1"/>
  <c r="E1406" i="11"/>
  <c r="D1406" i="11"/>
  <c r="F1406" i="11" s="1"/>
  <c r="E1402" i="11"/>
  <c r="D1402" i="11"/>
  <c r="F1402" i="11" s="1"/>
  <c r="E1398" i="11"/>
  <c r="D1398" i="11"/>
  <c r="F1398" i="11" s="1"/>
  <c r="E1394" i="11"/>
  <c r="D1394" i="11"/>
  <c r="F1394" i="11" s="1"/>
  <c r="E1390" i="11"/>
  <c r="D1390" i="11"/>
  <c r="F1390" i="11" s="1"/>
  <c r="E1386" i="11"/>
  <c r="D1386" i="11"/>
  <c r="F1386" i="11" s="1"/>
  <c r="E1382" i="11"/>
  <c r="D1382" i="11"/>
  <c r="F1382" i="11" s="1"/>
  <c r="E1378" i="11"/>
  <c r="D1378" i="11"/>
  <c r="F1378" i="11" s="1"/>
  <c r="E1374" i="11"/>
  <c r="D1374" i="11"/>
  <c r="F1374" i="11" s="1"/>
  <c r="E1370" i="11"/>
  <c r="D1370" i="11"/>
  <c r="F1370" i="11" s="1"/>
  <c r="E1366" i="11"/>
  <c r="D1366" i="11"/>
  <c r="F1366" i="11" s="1"/>
  <c r="E1362" i="11"/>
  <c r="D1362" i="11"/>
  <c r="E1358" i="11"/>
  <c r="D1358" i="11"/>
  <c r="E1354" i="11"/>
  <c r="D1354" i="11"/>
  <c r="F1354" i="11" s="1"/>
  <c r="E1350" i="11"/>
  <c r="D1350" i="11"/>
  <c r="F1350" i="11" s="1"/>
  <c r="E1346" i="11"/>
  <c r="D1346" i="11"/>
  <c r="F1346" i="11" s="1"/>
  <c r="E1342" i="11"/>
  <c r="D1342" i="11"/>
  <c r="F1342" i="11" s="1"/>
  <c r="E1338" i="11"/>
  <c r="D1338" i="11"/>
  <c r="F1338" i="11" s="1"/>
  <c r="E1334" i="11"/>
  <c r="D1334" i="11"/>
  <c r="F1334" i="11" s="1"/>
  <c r="E1330" i="11"/>
  <c r="D1330" i="11"/>
  <c r="F1330" i="11" s="1"/>
  <c r="E1326" i="11"/>
  <c r="D1326" i="11"/>
  <c r="E1322" i="11"/>
  <c r="D1322" i="11"/>
  <c r="F1322" i="11" s="1"/>
  <c r="E1318" i="11"/>
  <c r="D1318" i="11"/>
  <c r="F1318" i="11" s="1"/>
  <c r="E1314" i="11"/>
  <c r="D1314" i="11"/>
  <c r="F1314" i="11" s="1"/>
  <c r="E1310" i="11"/>
  <c r="D1310" i="11"/>
  <c r="F1310" i="11" s="1"/>
  <c r="E1306" i="11"/>
  <c r="D1306" i="11"/>
  <c r="E1302" i="11"/>
  <c r="D1302" i="11"/>
  <c r="F1302" i="11" s="1"/>
  <c r="E1298" i="11"/>
  <c r="D1298" i="11"/>
  <c r="F1298" i="11" s="1"/>
  <c r="E1294" i="11"/>
  <c r="D1294" i="11"/>
  <c r="F1294" i="11" s="1"/>
  <c r="E1290" i="11"/>
  <c r="D1290" i="11"/>
  <c r="F1290" i="11" s="1"/>
  <c r="E1286" i="11"/>
  <c r="D1286" i="11"/>
  <c r="F1286" i="11" s="1"/>
  <c r="E1282" i="11"/>
  <c r="D1282" i="11"/>
  <c r="E1278" i="11"/>
  <c r="D1278" i="11"/>
  <c r="E1274" i="11"/>
  <c r="D1274" i="11"/>
  <c r="F1274" i="11" s="1"/>
  <c r="E1270" i="11"/>
  <c r="D1270" i="11"/>
  <c r="F1270" i="11" s="1"/>
  <c r="E1266" i="11"/>
  <c r="D1266" i="11"/>
  <c r="F1266" i="11" s="1"/>
  <c r="E1262" i="11"/>
  <c r="D1262" i="11"/>
  <c r="F1262" i="11" s="1"/>
  <c r="E1258" i="11"/>
  <c r="D1258" i="11"/>
  <c r="F1258" i="11" s="1"/>
  <c r="E1254" i="11"/>
  <c r="D1254" i="11"/>
  <c r="F1254" i="11" s="1"/>
  <c r="E1250" i="11"/>
  <c r="D1250" i="11"/>
  <c r="F1250" i="11" s="1"/>
  <c r="E1246" i="11"/>
  <c r="D1246" i="11"/>
  <c r="E1242" i="11"/>
  <c r="D1242" i="11"/>
  <c r="F1242" i="11" s="1"/>
  <c r="E1238" i="11"/>
  <c r="D1238" i="11"/>
  <c r="F1238" i="11" s="1"/>
  <c r="E1234" i="11"/>
  <c r="D1234" i="11"/>
  <c r="F1234" i="11" s="1"/>
  <c r="E1230" i="11"/>
  <c r="D1230" i="11"/>
  <c r="F1230" i="11" s="1"/>
  <c r="E1226" i="11"/>
  <c r="D1226" i="11"/>
  <c r="F1226" i="11" s="1"/>
  <c r="E1222" i="11"/>
  <c r="D1222" i="11"/>
  <c r="F1222" i="11" s="1"/>
  <c r="E1218" i="11"/>
  <c r="D1218" i="11"/>
  <c r="F1218" i="11" s="1"/>
  <c r="E1214" i="11"/>
  <c r="D1214" i="11"/>
  <c r="F1214" i="11" s="1"/>
  <c r="E1210" i="11"/>
  <c r="D1210" i="11"/>
  <c r="E1206" i="11"/>
  <c r="D1206" i="11"/>
  <c r="E1202" i="11"/>
  <c r="D1202" i="11"/>
  <c r="E1198" i="11"/>
  <c r="D1198" i="11"/>
  <c r="E1194" i="11"/>
  <c r="D1194" i="11"/>
  <c r="E1190" i="11"/>
  <c r="D1190" i="11"/>
  <c r="E1186" i="11"/>
  <c r="D1186" i="11"/>
  <c r="E1182" i="11"/>
  <c r="D1182" i="11"/>
  <c r="E1178" i="11"/>
  <c r="D1178" i="11"/>
  <c r="E1174" i="11"/>
  <c r="D1174" i="11"/>
  <c r="E1170" i="11"/>
  <c r="D1170" i="11"/>
  <c r="E1166" i="11"/>
  <c r="D1166" i="11"/>
  <c r="E1162" i="11"/>
  <c r="D1162" i="11"/>
  <c r="E1158" i="11"/>
  <c r="D1158" i="11"/>
  <c r="E1154" i="11"/>
  <c r="D1154" i="11"/>
  <c r="E1150" i="11"/>
  <c r="D1150" i="11"/>
  <c r="E1146" i="11"/>
  <c r="D1146" i="11"/>
  <c r="E1142" i="11"/>
  <c r="D1142" i="11"/>
  <c r="E1138" i="11"/>
  <c r="D1138" i="11"/>
  <c r="E1134" i="11"/>
  <c r="D1134" i="11"/>
  <c r="E1130" i="11"/>
  <c r="D1130" i="11"/>
  <c r="F1130" i="11" s="1"/>
  <c r="E1126" i="11"/>
  <c r="D1126" i="11"/>
  <c r="F1126" i="11" s="1"/>
  <c r="E1122" i="11"/>
  <c r="D1122" i="11"/>
  <c r="F1122" i="11" s="1"/>
  <c r="E1118" i="11"/>
  <c r="D1118" i="11"/>
  <c r="F1118" i="11" s="1"/>
  <c r="E1114" i="11"/>
  <c r="D1114" i="11"/>
  <c r="F1114" i="11" s="1"/>
  <c r="E1110" i="11"/>
  <c r="D1110" i="11"/>
  <c r="F1110" i="11" s="1"/>
  <c r="E1106" i="11"/>
  <c r="D1106" i="11"/>
  <c r="F1106" i="11" s="1"/>
  <c r="E1102" i="11"/>
  <c r="D1102" i="11"/>
  <c r="F1102" i="11" s="1"/>
  <c r="E1098" i="11"/>
  <c r="D1098" i="11"/>
  <c r="F1098" i="11" s="1"/>
  <c r="E1094" i="11"/>
  <c r="D1094" i="11"/>
  <c r="F1094" i="11" s="1"/>
  <c r="E1090" i="11"/>
  <c r="D1090" i="11"/>
  <c r="F1090" i="11" s="1"/>
  <c r="E1086" i="11"/>
  <c r="D1086" i="11"/>
  <c r="F1086" i="11" s="1"/>
  <c r="E1082" i="11"/>
  <c r="D1082" i="11"/>
  <c r="F1082" i="11" s="1"/>
  <c r="E1078" i="11"/>
  <c r="D1078" i="11"/>
  <c r="F1078" i="11" s="1"/>
  <c r="E1074" i="11"/>
  <c r="D1074" i="11"/>
  <c r="F1074" i="11" s="1"/>
  <c r="E1070" i="11"/>
  <c r="D1070" i="11"/>
  <c r="F1070" i="11" s="1"/>
  <c r="E1066" i="11"/>
  <c r="D1066" i="11"/>
  <c r="F1066" i="11" s="1"/>
  <c r="E1062" i="11"/>
  <c r="D1062" i="11"/>
  <c r="F1062" i="11" s="1"/>
  <c r="E1058" i="11"/>
  <c r="D1058" i="11"/>
  <c r="F1058" i="11" s="1"/>
  <c r="E1054" i="11"/>
  <c r="D1054" i="11"/>
  <c r="F1054" i="11" s="1"/>
  <c r="E1050" i="11"/>
  <c r="D1050" i="11"/>
  <c r="F1050" i="11" s="1"/>
  <c r="E1046" i="11"/>
  <c r="D1046" i="11"/>
  <c r="F1046" i="11" s="1"/>
  <c r="E1042" i="11"/>
  <c r="D1042" i="11"/>
  <c r="F1042" i="11" s="1"/>
  <c r="E1038" i="11"/>
  <c r="D1038" i="11"/>
  <c r="F1038" i="11" s="1"/>
  <c r="E1034" i="11"/>
  <c r="D1034" i="11"/>
  <c r="F1034" i="11" s="1"/>
  <c r="E1030" i="11"/>
  <c r="D1030" i="11"/>
  <c r="F1030" i="11" s="1"/>
  <c r="E1026" i="11"/>
  <c r="D1026" i="11"/>
  <c r="F1026" i="11" s="1"/>
  <c r="E1022" i="11"/>
  <c r="D1022" i="11"/>
  <c r="F1022" i="11" s="1"/>
  <c r="E1018" i="11"/>
  <c r="D1018" i="11"/>
  <c r="F1018" i="11" s="1"/>
  <c r="E1014" i="11"/>
  <c r="D1014" i="11"/>
  <c r="F1014" i="11" s="1"/>
  <c r="E1010" i="11"/>
  <c r="D1010" i="11"/>
  <c r="F1010" i="11" s="1"/>
  <c r="E1006" i="11"/>
  <c r="D1006" i="11"/>
  <c r="F1006" i="11" s="1"/>
  <c r="E1002" i="11"/>
  <c r="D1002" i="11"/>
  <c r="F1002" i="11" s="1"/>
  <c r="E998" i="11"/>
  <c r="D998" i="11"/>
  <c r="F998" i="11" s="1"/>
  <c r="E994" i="11"/>
  <c r="D994" i="11"/>
  <c r="F994" i="11" s="1"/>
  <c r="E990" i="11"/>
  <c r="D990" i="11"/>
  <c r="F990" i="11" s="1"/>
  <c r="E986" i="11"/>
  <c r="D986" i="11"/>
  <c r="F986" i="11" s="1"/>
  <c r="E982" i="11"/>
  <c r="D982" i="11"/>
  <c r="F982" i="11" s="1"/>
  <c r="E978" i="11"/>
  <c r="D978" i="11"/>
  <c r="F978" i="11" s="1"/>
  <c r="E974" i="11"/>
  <c r="D974" i="11"/>
  <c r="F974" i="11" s="1"/>
  <c r="E970" i="11"/>
  <c r="D970" i="11"/>
  <c r="F970" i="11" s="1"/>
  <c r="E966" i="11"/>
  <c r="D966" i="11"/>
  <c r="F966" i="11" s="1"/>
  <c r="E962" i="11"/>
  <c r="D962" i="11"/>
  <c r="F962" i="11" s="1"/>
  <c r="E958" i="11"/>
  <c r="D958" i="11"/>
  <c r="F958" i="11" s="1"/>
  <c r="E954" i="11"/>
  <c r="D954" i="11"/>
  <c r="F954" i="11" s="1"/>
  <c r="E950" i="11"/>
  <c r="D950" i="11"/>
  <c r="F950" i="11" s="1"/>
  <c r="E946" i="11"/>
  <c r="D946" i="11"/>
  <c r="F946" i="11" s="1"/>
  <c r="E942" i="11"/>
  <c r="D942" i="11"/>
  <c r="F942" i="11" s="1"/>
  <c r="E938" i="11"/>
  <c r="D938" i="11"/>
  <c r="F938" i="11" s="1"/>
  <c r="E934" i="11"/>
  <c r="D934" i="11"/>
  <c r="F934" i="11" s="1"/>
  <c r="E930" i="11"/>
  <c r="D930" i="11"/>
  <c r="F930" i="11" s="1"/>
  <c r="E926" i="11"/>
  <c r="D926" i="11"/>
  <c r="F926" i="11" s="1"/>
  <c r="E922" i="11"/>
  <c r="D922" i="11"/>
  <c r="F922" i="11" s="1"/>
  <c r="E918" i="11"/>
  <c r="D918" i="11"/>
  <c r="F918" i="11" s="1"/>
  <c r="E914" i="11"/>
  <c r="D914" i="11"/>
  <c r="F914" i="11" s="1"/>
  <c r="E910" i="11"/>
  <c r="D910" i="11"/>
  <c r="F910" i="11" s="1"/>
  <c r="E906" i="11"/>
  <c r="D906" i="11"/>
  <c r="F906" i="11" s="1"/>
  <c r="E902" i="11"/>
  <c r="D902" i="11"/>
  <c r="F902" i="11" s="1"/>
  <c r="E898" i="11"/>
  <c r="D898" i="11"/>
  <c r="F898" i="11" s="1"/>
  <c r="E894" i="11"/>
  <c r="D894" i="11"/>
  <c r="F894" i="11" s="1"/>
  <c r="E890" i="11"/>
  <c r="D890" i="11"/>
  <c r="F890" i="11" s="1"/>
  <c r="E886" i="11"/>
  <c r="D886" i="11"/>
  <c r="F886" i="11" s="1"/>
  <c r="E882" i="11"/>
  <c r="D882" i="11"/>
  <c r="F882" i="11" s="1"/>
  <c r="E878" i="11"/>
  <c r="D878" i="11"/>
  <c r="F878" i="11" s="1"/>
  <c r="E874" i="11"/>
  <c r="D874" i="11"/>
  <c r="F874" i="11" s="1"/>
  <c r="E870" i="11"/>
  <c r="D870" i="11"/>
  <c r="F870" i="11" s="1"/>
  <c r="E866" i="11"/>
  <c r="D866" i="11"/>
  <c r="F866" i="11" s="1"/>
  <c r="E862" i="11"/>
  <c r="D862" i="11"/>
  <c r="F862" i="11" s="1"/>
  <c r="E858" i="11"/>
  <c r="D858" i="11"/>
  <c r="F858" i="11" s="1"/>
  <c r="E854" i="11"/>
  <c r="D854" i="11"/>
  <c r="F854" i="11" s="1"/>
  <c r="E850" i="11"/>
  <c r="D850" i="11"/>
  <c r="F850" i="11" s="1"/>
  <c r="E846" i="11"/>
  <c r="D846" i="11"/>
  <c r="F846" i="11" s="1"/>
  <c r="E842" i="11"/>
  <c r="D842" i="11"/>
  <c r="F842" i="11" s="1"/>
  <c r="E838" i="11"/>
  <c r="D838" i="11"/>
  <c r="F838" i="11" s="1"/>
  <c r="E834" i="11"/>
  <c r="D834" i="11"/>
  <c r="F834" i="11" s="1"/>
  <c r="E830" i="11"/>
  <c r="D830" i="11"/>
  <c r="F830" i="11" s="1"/>
  <c r="E826" i="11"/>
  <c r="D826" i="11"/>
  <c r="F826" i="11" s="1"/>
  <c r="E822" i="11"/>
  <c r="D822" i="11"/>
  <c r="F822" i="11" s="1"/>
  <c r="E818" i="11"/>
  <c r="D818" i="11"/>
  <c r="F818" i="11" s="1"/>
  <c r="E814" i="11"/>
  <c r="D814" i="11"/>
  <c r="F814" i="11" s="1"/>
  <c r="E810" i="11"/>
  <c r="D810" i="11"/>
  <c r="F810" i="11" s="1"/>
  <c r="E806" i="11"/>
  <c r="D806" i="11"/>
  <c r="F806" i="11" s="1"/>
  <c r="E802" i="11"/>
  <c r="D802" i="11"/>
  <c r="E798" i="11"/>
  <c r="D798" i="11"/>
  <c r="F798" i="11" s="1"/>
  <c r="E794" i="11"/>
  <c r="D794" i="11"/>
  <c r="F794" i="11" s="1"/>
  <c r="E790" i="11"/>
  <c r="D790" i="11"/>
  <c r="F790" i="11" s="1"/>
  <c r="E786" i="11"/>
  <c r="D786" i="11"/>
  <c r="F786" i="11" s="1"/>
  <c r="E782" i="11"/>
  <c r="D782" i="11"/>
  <c r="F782" i="11" s="1"/>
  <c r="E778" i="11"/>
  <c r="D778" i="11"/>
  <c r="F778" i="11" s="1"/>
  <c r="E774" i="11"/>
  <c r="D774" i="11"/>
  <c r="F774" i="11" s="1"/>
  <c r="E770" i="11"/>
  <c r="D770" i="11"/>
  <c r="F770" i="11" s="1"/>
  <c r="E766" i="11"/>
  <c r="D766" i="11"/>
  <c r="F766" i="11" s="1"/>
  <c r="E762" i="11"/>
  <c r="D762" i="11"/>
  <c r="F762" i="11" s="1"/>
  <c r="G763" i="11" s="1"/>
  <c r="E758" i="11"/>
  <c r="D758" i="11"/>
  <c r="F758" i="11" s="1"/>
  <c r="E754" i="11"/>
  <c r="D754" i="11"/>
  <c r="F754" i="11" s="1"/>
  <c r="E750" i="11"/>
  <c r="D750" i="11"/>
  <c r="F750" i="11" s="1"/>
  <c r="E746" i="11"/>
  <c r="D746" i="11"/>
  <c r="F746" i="11" s="1"/>
  <c r="E742" i="11"/>
  <c r="D742" i="11"/>
  <c r="F742" i="11" s="1"/>
  <c r="E738" i="11"/>
  <c r="D738" i="11"/>
  <c r="F738" i="11" s="1"/>
  <c r="E734" i="11"/>
  <c r="D734" i="11"/>
  <c r="F734" i="11" s="1"/>
  <c r="E730" i="11"/>
  <c r="D730" i="11"/>
  <c r="F730" i="11" s="1"/>
  <c r="E726" i="11"/>
  <c r="D726" i="11"/>
  <c r="F726" i="11" s="1"/>
  <c r="E722" i="11"/>
  <c r="D722" i="11"/>
  <c r="F722" i="11" s="1"/>
  <c r="E718" i="11"/>
  <c r="D718" i="11"/>
  <c r="F718" i="11" s="1"/>
  <c r="E714" i="11"/>
  <c r="D714" i="11"/>
  <c r="F714" i="11" s="1"/>
  <c r="E710" i="11"/>
  <c r="D710" i="11"/>
  <c r="F710" i="11" s="1"/>
  <c r="E706" i="11"/>
  <c r="D706" i="11"/>
  <c r="F706" i="11" s="1"/>
  <c r="E702" i="11"/>
  <c r="D702" i="11"/>
  <c r="F702" i="11" s="1"/>
  <c r="E698" i="11"/>
  <c r="D698" i="11"/>
  <c r="F698" i="11" s="1"/>
  <c r="E694" i="11"/>
  <c r="D694" i="11"/>
  <c r="F694" i="11" s="1"/>
  <c r="E690" i="11"/>
  <c r="D690" i="11"/>
  <c r="E686" i="11"/>
  <c r="D686" i="11"/>
  <c r="F686" i="11" s="1"/>
  <c r="E682" i="11"/>
  <c r="D682" i="11"/>
  <c r="F682" i="11" s="1"/>
  <c r="E678" i="11"/>
  <c r="D678" i="11"/>
  <c r="F678" i="11" s="1"/>
  <c r="E674" i="11"/>
  <c r="D674" i="11"/>
  <c r="E670" i="11"/>
  <c r="D670" i="11"/>
  <c r="E666" i="11"/>
  <c r="D666" i="11"/>
  <c r="F666" i="11" s="1"/>
  <c r="E662" i="11"/>
  <c r="D662" i="11"/>
  <c r="F662" i="11" s="1"/>
  <c r="E658" i="11"/>
  <c r="D658" i="11"/>
  <c r="F658" i="11" s="1"/>
  <c r="E654" i="11"/>
  <c r="D654" i="11"/>
  <c r="F654" i="11" s="1"/>
  <c r="E650" i="11"/>
  <c r="D650" i="11"/>
  <c r="F650" i="11" s="1"/>
  <c r="E646" i="11"/>
  <c r="D646" i="11"/>
  <c r="E642" i="11"/>
  <c r="D642" i="11"/>
  <c r="E638" i="11"/>
  <c r="D638" i="11"/>
  <c r="E634" i="11"/>
  <c r="D634" i="11"/>
  <c r="F634" i="11" s="1"/>
  <c r="E630" i="11"/>
  <c r="D630" i="11"/>
  <c r="F630" i="11" s="1"/>
  <c r="E626" i="11"/>
  <c r="D626" i="11"/>
  <c r="F626" i="11" s="1"/>
  <c r="E622" i="11"/>
  <c r="D622" i="11"/>
  <c r="F622" i="11" s="1"/>
  <c r="E618" i="11"/>
  <c r="D618" i="11"/>
  <c r="F618" i="11" s="1"/>
  <c r="E614" i="11"/>
  <c r="D614" i="11"/>
  <c r="F614" i="11" s="1"/>
  <c r="E610" i="11"/>
  <c r="D610" i="11"/>
  <c r="F610" i="11" s="1"/>
  <c r="E606" i="11"/>
  <c r="D606" i="11"/>
  <c r="F606" i="11" s="1"/>
  <c r="E602" i="11"/>
  <c r="D602" i="11"/>
  <c r="F602" i="11" s="1"/>
  <c r="E598" i="11"/>
  <c r="D598" i="11"/>
  <c r="F598" i="11" s="1"/>
  <c r="E594" i="11"/>
  <c r="D594" i="11"/>
  <c r="F594" i="11" s="1"/>
  <c r="E590" i="11"/>
  <c r="D590" i="11"/>
  <c r="F590" i="11" s="1"/>
  <c r="E586" i="11"/>
  <c r="D586" i="11"/>
  <c r="F586" i="11" s="1"/>
  <c r="E582" i="11"/>
  <c r="D582" i="11"/>
  <c r="F582" i="11" s="1"/>
  <c r="E578" i="11"/>
  <c r="D578" i="11"/>
  <c r="F578" i="11" s="1"/>
  <c r="E574" i="11"/>
  <c r="D574" i="11"/>
  <c r="F574" i="11" s="1"/>
  <c r="E570" i="11"/>
  <c r="D570" i="11"/>
  <c r="F570" i="11" s="1"/>
  <c r="E566" i="11"/>
  <c r="D566" i="11"/>
  <c r="E562" i="11"/>
  <c r="D562" i="11"/>
  <c r="F562" i="11" s="1"/>
  <c r="E558" i="11"/>
  <c r="D558" i="11"/>
  <c r="E554" i="11"/>
  <c r="D554" i="11"/>
  <c r="F554" i="11" s="1"/>
  <c r="E550" i="11"/>
  <c r="D550" i="11"/>
  <c r="E546" i="11"/>
  <c r="D546" i="11"/>
  <c r="E542" i="11"/>
  <c r="D542" i="11"/>
  <c r="E538" i="11"/>
  <c r="D538" i="11"/>
  <c r="E534" i="11"/>
  <c r="D534" i="11"/>
  <c r="E530" i="11"/>
  <c r="D530" i="11"/>
  <c r="E526" i="11"/>
  <c r="D526" i="11"/>
  <c r="E522" i="11"/>
  <c r="D522" i="11"/>
  <c r="E518" i="11"/>
  <c r="D518" i="11"/>
  <c r="E514" i="11"/>
  <c r="D514" i="11"/>
  <c r="E510" i="11"/>
  <c r="D510" i="11"/>
  <c r="E506" i="11"/>
  <c r="D506" i="11"/>
  <c r="E502" i="11"/>
  <c r="D502" i="11"/>
  <c r="E498" i="11"/>
  <c r="D498" i="11"/>
  <c r="E494" i="11"/>
  <c r="D494" i="11"/>
  <c r="E490" i="11"/>
  <c r="D490" i="11"/>
  <c r="E486" i="11"/>
  <c r="D486" i="11"/>
  <c r="E482" i="11"/>
  <c r="D482" i="11"/>
  <c r="E478" i="11"/>
  <c r="D478" i="11"/>
  <c r="F478" i="11" s="1"/>
  <c r="E474" i="11"/>
  <c r="D474" i="11"/>
  <c r="F474" i="11" s="1"/>
  <c r="E470" i="11"/>
  <c r="D470" i="11"/>
  <c r="F470" i="11" s="1"/>
  <c r="E466" i="11"/>
  <c r="D466" i="11"/>
  <c r="F466" i="11" s="1"/>
  <c r="E462" i="11"/>
  <c r="D462" i="11"/>
  <c r="E458" i="11"/>
  <c r="D458" i="11"/>
  <c r="F458" i="11" s="1"/>
  <c r="E454" i="11"/>
  <c r="D454" i="11"/>
  <c r="F454" i="11" s="1"/>
  <c r="E450" i="11"/>
  <c r="D450" i="11"/>
  <c r="F450" i="11" s="1"/>
  <c r="E446" i="11"/>
  <c r="D446" i="11"/>
  <c r="F446" i="11" s="1"/>
  <c r="E442" i="11"/>
  <c r="D442" i="11"/>
  <c r="F442" i="11" s="1"/>
  <c r="E438" i="11"/>
  <c r="D438" i="11"/>
  <c r="F438" i="11" s="1"/>
  <c r="E434" i="11"/>
  <c r="D434" i="11"/>
  <c r="F434" i="11" s="1"/>
  <c r="E430" i="11"/>
  <c r="D430" i="11"/>
  <c r="F430" i="11" s="1"/>
  <c r="E426" i="11"/>
  <c r="D426" i="11"/>
  <c r="F426" i="11" s="1"/>
  <c r="E422" i="11"/>
  <c r="D422" i="11"/>
  <c r="E418" i="11"/>
  <c r="D418" i="11"/>
  <c r="E414" i="11"/>
  <c r="D414" i="11"/>
  <c r="F414" i="11" s="1"/>
  <c r="E410" i="11"/>
  <c r="D410" i="11"/>
  <c r="F410" i="11" s="1"/>
  <c r="E406" i="11"/>
  <c r="D406" i="11"/>
  <c r="F406" i="11" s="1"/>
  <c r="E402" i="11"/>
  <c r="D402" i="11"/>
  <c r="F402" i="11" s="1"/>
  <c r="E398" i="11"/>
  <c r="D398" i="11"/>
  <c r="F398" i="11" s="1"/>
  <c r="E394" i="11"/>
  <c r="D394" i="11"/>
  <c r="F394" i="11" s="1"/>
  <c r="E390" i="11"/>
  <c r="D390" i="11"/>
  <c r="F390" i="11" s="1"/>
  <c r="E386" i="11"/>
  <c r="D386" i="11"/>
  <c r="F386" i="11" s="1"/>
  <c r="E382" i="11"/>
  <c r="D382" i="11"/>
  <c r="F382" i="11" s="1"/>
  <c r="E378" i="11"/>
  <c r="D378" i="11"/>
  <c r="F378" i="11" s="1"/>
  <c r="E374" i="11"/>
  <c r="D374" i="11"/>
  <c r="E370" i="11"/>
  <c r="D370" i="11"/>
  <c r="F370" i="11" s="1"/>
  <c r="E366" i="11"/>
  <c r="D366" i="11"/>
  <c r="F366" i="11" s="1"/>
  <c r="E362" i="11"/>
  <c r="D362" i="11"/>
  <c r="F362" i="11" s="1"/>
  <c r="E358" i="11"/>
  <c r="D358" i="11"/>
  <c r="F358" i="11" s="1"/>
  <c r="E354" i="11"/>
  <c r="D354" i="11"/>
  <c r="F354" i="11" s="1"/>
  <c r="E350" i="11"/>
  <c r="D350" i="11"/>
  <c r="F350" i="11" s="1"/>
  <c r="E346" i="11"/>
  <c r="D346" i="11"/>
  <c r="F346" i="11" s="1"/>
  <c r="E342" i="11"/>
  <c r="D342" i="11"/>
  <c r="F342" i="11" s="1"/>
  <c r="E338" i="11"/>
  <c r="D338" i="11"/>
  <c r="F338" i="11" s="1"/>
  <c r="E334" i="11"/>
  <c r="D334" i="11"/>
  <c r="F334" i="11" s="1"/>
  <c r="E330" i="11"/>
  <c r="D330" i="11"/>
  <c r="F330" i="11" s="1"/>
  <c r="E326" i="11"/>
  <c r="D326" i="11"/>
  <c r="F326" i="11" s="1"/>
  <c r="E322" i="11"/>
  <c r="D322" i="11"/>
  <c r="F322" i="11" s="1"/>
  <c r="E318" i="11"/>
  <c r="D318" i="11"/>
  <c r="F318" i="11" s="1"/>
  <c r="E314" i="11"/>
  <c r="D314" i="11"/>
  <c r="F314" i="11" s="1"/>
  <c r="E310" i="11"/>
  <c r="D310" i="11"/>
  <c r="F310" i="11" s="1"/>
  <c r="E306" i="11"/>
  <c r="D306" i="11"/>
  <c r="F306" i="11" s="1"/>
  <c r="E302" i="11"/>
  <c r="D302" i="11"/>
  <c r="F302" i="11" s="1"/>
  <c r="E298" i="11"/>
  <c r="D298" i="11"/>
  <c r="F298" i="11" s="1"/>
  <c r="E294" i="11"/>
  <c r="D294" i="11"/>
  <c r="F294" i="11" s="1"/>
  <c r="E290" i="11"/>
  <c r="D290" i="11"/>
  <c r="F290" i="11" s="1"/>
  <c r="E286" i="11"/>
  <c r="D286" i="11"/>
  <c r="F286" i="11" s="1"/>
  <c r="E282" i="11"/>
  <c r="D282" i="11"/>
  <c r="F282" i="11" s="1"/>
  <c r="E278" i="11"/>
  <c r="D278" i="11"/>
  <c r="F278" i="11" s="1"/>
  <c r="E274" i="11"/>
  <c r="D274" i="11"/>
  <c r="F274" i="11" s="1"/>
  <c r="E270" i="11"/>
  <c r="D270" i="11"/>
  <c r="F270" i="11" s="1"/>
  <c r="E266" i="11"/>
  <c r="D266" i="11"/>
  <c r="F266" i="11" s="1"/>
  <c r="E262" i="11"/>
  <c r="D262" i="11"/>
  <c r="F262" i="11" s="1"/>
  <c r="E258" i="11"/>
  <c r="D258" i="11"/>
  <c r="F258" i="11" s="1"/>
  <c r="E254" i="11"/>
  <c r="D254" i="11"/>
  <c r="F254" i="11" s="1"/>
  <c r="E250" i="11"/>
  <c r="D250" i="11"/>
  <c r="F250" i="11" s="1"/>
  <c r="E246" i="11"/>
  <c r="D246" i="11"/>
  <c r="F246" i="11" s="1"/>
  <c r="E242" i="11"/>
  <c r="D242" i="11"/>
  <c r="F242" i="11" s="1"/>
  <c r="E238" i="11"/>
  <c r="D238" i="11"/>
  <c r="F238" i="11" s="1"/>
  <c r="E234" i="11"/>
  <c r="D234" i="11"/>
  <c r="F234" i="11" s="1"/>
  <c r="E230" i="11"/>
  <c r="D230" i="11"/>
  <c r="F230" i="11" s="1"/>
  <c r="E226" i="11"/>
  <c r="D226" i="11"/>
  <c r="F226" i="11" s="1"/>
  <c r="E222" i="11"/>
  <c r="D222" i="11"/>
  <c r="F222" i="11" s="1"/>
  <c r="E218" i="11"/>
  <c r="D218" i="11"/>
  <c r="F218" i="11" s="1"/>
  <c r="E214" i="11"/>
  <c r="D214" i="11"/>
  <c r="F214" i="11" s="1"/>
  <c r="E210" i="11"/>
  <c r="D210" i="11"/>
  <c r="F210" i="11" s="1"/>
  <c r="E206" i="11"/>
  <c r="D206" i="11"/>
  <c r="F206" i="11" s="1"/>
  <c r="E202" i="11"/>
  <c r="D202" i="11"/>
  <c r="F202" i="11" s="1"/>
  <c r="E198" i="11"/>
  <c r="D198" i="11"/>
  <c r="F198" i="11" s="1"/>
  <c r="E194" i="11"/>
  <c r="D194" i="11"/>
  <c r="F194" i="11" s="1"/>
  <c r="E190" i="11"/>
  <c r="D190" i="11"/>
  <c r="F190" i="11" s="1"/>
  <c r="E186" i="11"/>
  <c r="D186" i="11"/>
  <c r="F186" i="11" s="1"/>
  <c r="E182" i="11"/>
  <c r="D182" i="11"/>
  <c r="F182" i="11" s="1"/>
  <c r="E178" i="11"/>
  <c r="D178" i="11"/>
  <c r="F178" i="11" s="1"/>
  <c r="E174" i="11"/>
  <c r="D174" i="11"/>
  <c r="F174" i="11" s="1"/>
  <c r="E170" i="11"/>
  <c r="D170" i="11"/>
  <c r="F170" i="11" s="1"/>
  <c r="E166" i="11"/>
  <c r="D166" i="11"/>
  <c r="F166" i="11" s="1"/>
  <c r="E162" i="11"/>
  <c r="D162" i="11"/>
  <c r="F162" i="11" s="1"/>
  <c r="E158" i="11"/>
  <c r="D158" i="11"/>
  <c r="F158" i="11" s="1"/>
  <c r="E154" i="11"/>
  <c r="D154" i="11"/>
  <c r="F154" i="11" s="1"/>
  <c r="E150" i="11"/>
  <c r="D150" i="11"/>
  <c r="E146" i="11"/>
  <c r="D146" i="11"/>
  <c r="F146" i="11" s="1"/>
  <c r="E142" i="11"/>
  <c r="D142" i="11"/>
  <c r="F142" i="11" s="1"/>
  <c r="E138" i="11"/>
  <c r="D138" i="11"/>
  <c r="F138" i="11" s="1"/>
  <c r="E134" i="11"/>
  <c r="D134" i="11"/>
  <c r="F134" i="11" s="1"/>
  <c r="E130" i="11"/>
  <c r="D130" i="11"/>
  <c r="F130" i="11" s="1"/>
  <c r="E126" i="11"/>
  <c r="D126" i="11"/>
  <c r="F126" i="11" s="1"/>
  <c r="E122" i="11"/>
  <c r="D122" i="11"/>
  <c r="F122" i="11" s="1"/>
  <c r="E118" i="11"/>
  <c r="D118" i="11"/>
  <c r="F118" i="11" s="1"/>
  <c r="E114" i="11"/>
  <c r="D114" i="11"/>
  <c r="F114" i="11" s="1"/>
  <c r="E110" i="11"/>
  <c r="D110" i="11"/>
  <c r="F110" i="11" s="1"/>
  <c r="E106" i="11"/>
  <c r="D106" i="11"/>
  <c r="F106" i="11" s="1"/>
  <c r="E102" i="11"/>
  <c r="D102" i="11"/>
  <c r="F102" i="11" s="1"/>
  <c r="E98" i="11"/>
  <c r="D98" i="11"/>
  <c r="F98" i="11" s="1"/>
  <c r="E94" i="11"/>
  <c r="D94" i="11"/>
  <c r="F94" i="11" s="1"/>
  <c r="E90" i="11"/>
  <c r="D90" i="11"/>
  <c r="F90" i="11" s="1"/>
  <c r="E86" i="11"/>
  <c r="D86" i="11"/>
  <c r="F86" i="11" s="1"/>
  <c r="E82" i="11"/>
  <c r="D82" i="11"/>
  <c r="F82" i="11" s="1"/>
  <c r="E78" i="11"/>
  <c r="D78" i="11"/>
  <c r="F78" i="11" s="1"/>
  <c r="E74" i="11"/>
  <c r="D74" i="11"/>
  <c r="F74" i="11" s="1"/>
  <c r="E70" i="11"/>
  <c r="D70" i="11"/>
  <c r="F70" i="11" s="1"/>
  <c r="E66" i="11"/>
  <c r="D66" i="11"/>
  <c r="F66" i="11" s="1"/>
  <c r="E62" i="11"/>
  <c r="D62" i="11"/>
  <c r="F62" i="11" s="1"/>
  <c r="E58" i="11"/>
  <c r="D58" i="11"/>
  <c r="F58" i="11" s="1"/>
  <c r="E54" i="11"/>
  <c r="D54" i="11"/>
  <c r="F54" i="11" s="1"/>
  <c r="E50" i="11"/>
  <c r="D50" i="11"/>
  <c r="F50" i="11" s="1"/>
  <c r="E46" i="11"/>
  <c r="D46" i="11"/>
  <c r="F46" i="11" s="1"/>
  <c r="E42" i="11"/>
  <c r="D42" i="11"/>
  <c r="E38" i="11"/>
  <c r="D38" i="11"/>
  <c r="F38" i="11" s="1"/>
  <c r="E34" i="11"/>
  <c r="D34" i="11"/>
  <c r="F34" i="11" s="1"/>
  <c r="E30" i="11"/>
  <c r="D30" i="11"/>
  <c r="F30" i="11" s="1"/>
  <c r="E26" i="11"/>
  <c r="D26" i="11"/>
  <c r="E22" i="11"/>
  <c r="D22" i="11"/>
  <c r="E18" i="11"/>
  <c r="D18" i="11"/>
  <c r="F18" i="11" s="1"/>
  <c r="E14" i="11"/>
  <c r="D14" i="11"/>
  <c r="F14" i="11" s="1"/>
  <c r="E10" i="11"/>
  <c r="D10" i="11"/>
  <c r="F10" i="11" s="1"/>
  <c r="E6" i="11"/>
  <c r="D6" i="11"/>
  <c r="F6" i="11" s="1"/>
  <c r="E2" i="11"/>
  <c r="D2" i="11"/>
  <c r="F2" i="11" s="1"/>
  <c r="G2" i="11" s="1"/>
  <c r="E2229" i="11"/>
  <c r="D2229" i="11"/>
  <c r="F2229" i="11" s="1"/>
  <c r="E2225" i="11"/>
  <c r="D2225" i="11"/>
  <c r="F2225" i="11" s="1"/>
  <c r="E2221" i="11"/>
  <c r="D2221" i="11"/>
  <c r="E2217" i="11"/>
  <c r="D2217" i="11"/>
  <c r="F2217" i="11" s="1"/>
  <c r="E2213" i="11"/>
  <c r="D2213" i="11"/>
  <c r="F2213" i="11" s="1"/>
  <c r="G2213" i="11" s="1"/>
  <c r="E2209" i="11"/>
  <c r="D2209" i="11"/>
  <c r="F2209" i="11" s="1"/>
  <c r="E2205" i="11"/>
  <c r="D2205" i="11"/>
  <c r="F2205" i="11" s="1"/>
  <c r="E2201" i="11"/>
  <c r="D2201" i="11"/>
  <c r="F2201" i="11" s="1"/>
  <c r="E2197" i="11"/>
  <c r="D2197" i="11"/>
  <c r="F2197" i="11" s="1"/>
  <c r="E2193" i="11"/>
  <c r="D2193" i="11"/>
  <c r="F2193" i="11" s="1"/>
  <c r="E2189" i="11"/>
  <c r="D2189" i="11"/>
  <c r="F2189" i="11" s="1"/>
  <c r="G2189" i="11" s="1"/>
  <c r="E2185" i="11"/>
  <c r="D2185" i="11"/>
  <c r="F2185" i="11" s="1"/>
  <c r="E2181" i="11"/>
  <c r="D2181" i="11"/>
  <c r="F2181" i="11" s="1"/>
  <c r="E2177" i="11"/>
  <c r="D2177" i="11"/>
  <c r="E2173" i="11"/>
  <c r="D2173" i="11"/>
  <c r="E2169" i="11"/>
  <c r="D2169" i="11"/>
  <c r="F2169" i="11" s="1"/>
  <c r="E2165" i="11"/>
  <c r="D2165" i="11"/>
  <c r="F2165" i="11" s="1"/>
  <c r="E2161" i="11"/>
  <c r="D2161" i="11"/>
  <c r="F2161" i="11" s="1"/>
  <c r="E2157" i="11"/>
  <c r="D2157" i="11"/>
  <c r="F2157" i="11" s="1"/>
  <c r="E2153" i="11"/>
  <c r="D2153" i="11"/>
  <c r="F2153" i="11" s="1"/>
  <c r="E2149" i="11"/>
  <c r="D2149" i="11"/>
  <c r="F2149" i="11" s="1"/>
  <c r="E2145" i="11"/>
  <c r="D2145" i="11"/>
  <c r="E2141" i="11"/>
  <c r="D2141" i="11"/>
  <c r="F2141" i="11" s="1"/>
  <c r="E2137" i="11"/>
  <c r="D2137" i="11"/>
  <c r="F2137" i="11" s="1"/>
  <c r="E2133" i="11"/>
  <c r="D2133" i="11"/>
  <c r="F2133" i="11" s="1"/>
  <c r="E2129" i="11"/>
  <c r="D2129" i="11"/>
  <c r="F2129" i="11" s="1"/>
  <c r="E2125" i="11"/>
  <c r="D2125" i="11"/>
  <c r="F2125" i="11" s="1"/>
  <c r="E2121" i="11"/>
  <c r="D2121" i="11"/>
  <c r="F2121" i="11" s="1"/>
  <c r="G2122" i="11" s="1"/>
  <c r="E2117" i="11"/>
  <c r="D2117" i="11"/>
  <c r="F2117" i="11" s="1"/>
  <c r="E2113" i="11"/>
  <c r="D2113" i="11"/>
  <c r="E2109" i="11"/>
  <c r="D2109" i="11"/>
  <c r="F2109" i="11" s="1"/>
  <c r="E2105" i="11"/>
  <c r="D2105" i="11"/>
  <c r="F2105" i="11" s="1"/>
  <c r="E2101" i="11"/>
  <c r="D2101" i="11"/>
  <c r="F2101" i="11" s="1"/>
  <c r="E2097" i="11"/>
  <c r="D2097" i="11"/>
  <c r="E2093" i="11"/>
  <c r="D2093" i="11"/>
  <c r="E2089" i="11"/>
  <c r="D2089" i="11"/>
  <c r="F2089" i="11" s="1"/>
  <c r="E2085" i="11"/>
  <c r="D2085" i="11"/>
  <c r="F2085" i="11" s="1"/>
  <c r="E2081" i="11"/>
  <c r="D2081" i="11"/>
  <c r="F2081" i="11" s="1"/>
  <c r="E2077" i="11"/>
  <c r="D2077" i="11"/>
  <c r="F2077" i="11" s="1"/>
  <c r="E2073" i="11"/>
  <c r="D2073" i="11"/>
  <c r="F2073" i="11" s="1"/>
  <c r="E2069" i="11"/>
  <c r="D2069" i="11"/>
  <c r="E2065" i="11"/>
  <c r="D2065" i="11"/>
  <c r="E2061" i="11"/>
  <c r="D2061" i="11"/>
  <c r="E2057" i="11"/>
  <c r="D2057" i="11"/>
  <c r="E2053" i="11"/>
  <c r="D2053" i="11"/>
  <c r="E2049" i="11"/>
  <c r="D2049" i="11"/>
  <c r="E2045" i="11"/>
  <c r="D2045" i="11"/>
  <c r="F2045" i="11" s="1"/>
  <c r="E2041" i="11"/>
  <c r="D2041" i="11"/>
  <c r="E2037" i="11"/>
  <c r="D2037" i="11"/>
  <c r="E2033" i="11"/>
  <c r="D2033" i="11"/>
  <c r="E2029" i="11"/>
  <c r="D2029" i="11"/>
  <c r="E2025" i="11"/>
  <c r="D2025" i="11"/>
  <c r="E2021" i="11"/>
  <c r="D2021" i="11"/>
  <c r="F2021" i="11" s="1"/>
  <c r="E2017" i="11"/>
  <c r="D2017" i="11"/>
  <c r="F2017" i="11" s="1"/>
  <c r="E2013" i="11"/>
  <c r="D2013" i="11"/>
  <c r="F2013" i="11" s="1"/>
  <c r="E2009" i="11"/>
  <c r="D2009" i="11"/>
  <c r="F2009" i="11" s="1"/>
  <c r="E2005" i="11"/>
  <c r="D2005" i="11"/>
  <c r="F2005" i="11" s="1"/>
  <c r="E2001" i="11"/>
  <c r="D2001" i="11"/>
  <c r="F2001" i="11" s="1"/>
  <c r="E1997" i="11"/>
  <c r="D1997" i="11"/>
  <c r="F1997" i="11" s="1"/>
  <c r="E1993" i="11"/>
  <c r="D1993" i="11"/>
  <c r="F1993" i="11" s="1"/>
  <c r="E1989" i="11"/>
  <c r="D1989" i="11"/>
  <c r="F1989" i="11" s="1"/>
  <c r="E1985" i="11"/>
  <c r="D1985" i="11"/>
  <c r="F1985" i="11" s="1"/>
  <c r="E1981" i="11"/>
  <c r="D1981" i="11"/>
  <c r="F1981" i="11" s="1"/>
  <c r="E1977" i="11"/>
  <c r="D1977" i="11"/>
  <c r="F1977" i="11" s="1"/>
  <c r="E1973" i="11"/>
  <c r="D1973" i="11"/>
  <c r="E1969" i="11"/>
  <c r="D1969" i="11"/>
  <c r="E1965" i="11"/>
  <c r="D1965" i="11"/>
  <c r="E1961" i="11"/>
  <c r="D1961" i="11"/>
  <c r="E1957" i="11"/>
  <c r="D1957" i="11"/>
  <c r="E1953" i="11"/>
  <c r="D1953" i="11"/>
  <c r="E1949" i="11"/>
  <c r="D1949" i="11"/>
  <c r="E1945" i="11"/>
  <c r="D1945" i="11"/>
  <c r="E1941" i="11"/>
  <c r="D1941" i="11"/>
  <c r="E1937" i="11"/>
  <c r="D1937" i="11"/>
  <c r="E1933" i="11"/>
  <c r="D1933" i="11"/>
  <c r="E1929" i="11"/>
  <c r="D1929" i="11"/>
  <c r="E1925" i="11"/>
  <c r="D1925" i="11"/>
  <c r="E1921" i="11"/>
  <c r="D1921" i="11"/>
  <c r="E1917" i="11"/>
  <c r="D1917" i="11"/>
  <c r="E1913" i="11"/>
  <c r="D1913" i="11"/>
  <c r="E1909" i="11"/>
  <c r="D1909" i="11"/>
  <c r="E1905" i="11"/>
  <c r="D1905" i="11"/>
  <c r="E1901" i="11"/>
  <c r="D1901" i="11"/>
  <c r="E1897" i="11"/>
  <c r="D1897" i="11"/>
  <c r="E1893" i="11"/>
  <c r="D1893" i="11"/>
  <c r="E1889" i="11"/>
  <c r="D1889" i="11"/>
  <c r="E1885" i="11"/>
  <c r="D1885" i="11"/>
  <c r="E1881" i="11"/>
  <c r="D1881" i="11"/>
  <c r="E1877" i="11"/>
  <c r="D1877" i="11"/>
  <c r="E1873" i="11"/>
  <c r="D1873" i="11"/>
  <c r="E1869" i="11"/>
  <c r="D1869" i="11"/>
  <c r="E1865" i="11"/>
  <c r="D1865" i="11"/>
  <c r="E1861" i="11"/>
  <c r="D1861" i="11"/>
  <c r="E1857" i="11"/>
  <c r="D1857" i="11"/>
  <c r="E1853" i="11"/>
  <c r="D1853" i="11"/>
  <c r="E1849" i="11"/>
  <c r="D1849" i="11"/>
  <c r="E1845" i="11"/>
  <c r="D1845" i="11"/>
  <c r="E1841" i="11"/>
  <c r="D1841" i="11"/>
  <c r="E1837" i="11"/>
  <c r="D1837" i="11"/>
  <c r="E1833" i="11"/>
  <c r="D1833" i="11"/>
  <c r="E1829" i="11"/>
  <c r="D1829" i="11"/>
  <c r="E1825" i="11"/>
  <c r="D1825" i="11"/>
  <c r="E1821" i="11"/>
  <c r="D1821" i="11"/>
  <c r="E1817" i="11"/>
  <c r="D1817" i="11"/>
  <c r="E1813" i="11"/>
  <c r="D1813" i="11"/>
  <c r="E1809" i="11"/>
  <c r="D1809" i="11"/>
  <c r="E1805" i="11"/>
  <c r="D1805" i="11"/>
  <c r="E1801" i="11"/>
  <c r="D1801" i="11"/>
  <c r="E1797" i="11"/>
  <c r="D1797" i="11"/>
  <c r="E1793" i="11"/>
  <c r="D1793" i="11"/>
  <c r="E1789" i="11"/>
  <c r="D1789" i="11"/>
  <c r="E1785" i="11"/>
  <c r="D1785" i="11"/>
  <c r="E1781" i="11"/>
  <c r="D1781" i="11"/>
  <c r="E1777" i="11"/>
  <c r="D1777" i="11"/>
  <c r="E1773" i="11"/>
  <c r="D1773" i="11"/>
  <c r="E1769" i="11"/>
  <c r="D1769" i="11"/>
  <c r="E1765" i="11"/>
  <c r="D1765" i="11"/>
  <c r="E1761" i="11"/>
  <c r="D1761" i="11"/>
  <c r="E1757" i="11"/>
  <c r="D1757" i="11"/>
  <c r="E1753" i="11"/>
  <c r="D1753" i="11"/>
  <c r="E1749" i="11"/>
  <c r="D1749" i="11"/>
  <c r="E1745" i="11"/>
  <c r="D1745" i="11"/>
  <c r="E1741" i="11"/>
  <c r="D1741" i="11"/>
  <c r="E1737" i="11"/>
  <c r="D1737" i="11"/>
  <c r="E1733" i="11"/>
  <c r="D1733" i="11"/>
  <c r="E1729" i="11"/>
  <c r="D1729" i="11"/>
  <c r="E1725" i="11"/>
  <c r="D1725" i="11"/>
  <c r="E1721" i="11"/>
  <c r="D1721" i="11"/>
  <c r="E1717" i="11"/>
  <c r="D1717" i="11"/>
  <c r="E1713" i="11"/>
  <c r="D1713" i="11"/>
  <c r="E1709" i="11"/>
  <c r="D1709" i="11"/>
  <c r="E1705" i="11"/>
  <c r="D1705" i="11"/>
  <c r="E1701" i="11"/>
  <c r="D1701" i="11"/>
  <c r="E1697" i="11"/>
  <c r="D1697" i="11"/>
  <c r="E1693" i="11"/>
  <c r="D1693" i="11"/>
  <c r="E1689" i="11"/>
  <c r="D1689" i="11"/>
  <c r="E1685" i="11"/>
  <c r="D1685" i="11"/>
  <c r="E1681" i="11"/>
  <c r="D1681" i="11"/>
  <c r="E1677" i="11"/>
  <c r="D1677" i="11"/>
  <c r="E1673" i="11"/>
  <c r="D1673" i="11"/>
  <c r="E1669" i="11"/>
  <c r="D1669" i="11"/>
  <c r="E1665" i="11"/>
  <c r="D1665" i="11"/>
  <c r="E1661" i="11"/>
  <c r="D1661" i="11"/>
  <c r="E1657" i="11"/>
  <c r="D1657" i="11"/>
  <c r="E1653" i="11"/>
  <c r="D1653" i="11"/>
  <c r="E1649" i="11"/>
  <c r="D1649" i="11"/>
  <c r="E1645" i="11"/>
  <c r="D1645" i="11"/>
  <c r="E1641" i="11"/>
  <c r="D1641" i="11"/>
  <c r="E1637" i="11"/>
  <c r="D1637" i="11"/>
  <c r="E1633" i="11"/>
  <c r="D1633" i="11"/>
  <c r="E1629" i="11"/>
  <c r="D1629" i="11"/>
  <c r="E1625" i="11"/>
  <c r="D1625" i="11"/>
  <c r="E1621" i="11"/>
  <c r="D1621" i="11"/>
  <c r="E1617" i="11"/>
  <c r="D1617" i="11"/>
  <c r="E1613" i="11"/>
  <c r="D1613" i="11"/>
  <c r="E1609" i="11"/>
  <c r="D1609" i="11"/>
  <c r="E1605" i="11"/>
  <c r="D1605" i="11"/>
  <c r="E1601" i="11"/>
  <c r="D1601" i="11"/>
  <c r="E1597" i="11"/>
  <c r="D1597" i="11"/>
  <c r="E1593" i="11"/>
  <c r="D1593" i="11"/>
  <c r="E1589" i="11"/>
  <c r="D1589" i="11"/>
  <c r="E1585" i="11"/>
  <c r="D1585" i="11"/>
  <c r="F1585" i="11" s="1"/>
  <c r="E1581" i="11"/>
  <c r="D1581" i="11"/>
  <c r="F1581" i="11" s="1"/>
  <c r="E1577" i="11"/>
  <c r="D1577" i="11"/>
  <c r="F1577" i="11" s="1"/>
  <c r="E1573" i="11"/>
  <c r="D1573" i="11"/>
  <c r="F1573" i="11" s="1"/>
  <c r="E1569" i="11"/>
  <c r="D1569" i="11"/>
  <c r="F1569" i="11" s="1"/>
  <c r="E1565" i="11"/>
  <c r="D1565" i="11"/>
  <c r="F1565" i="11" s="1"/>
  <c r="E1561" i="11"/>
  <c r="D1561" i="11"/>
  <c r="F1561" i="11" s="1"/>
  <c r="E1557" i="11"/>
  <c r="D1557" i="11"/>
  <c r="F1557" i="11" s="1"/>
  <c r="E1553" i="11"/>
  <c r="D1553" i="11"/>
  <c r="F1553" i="11" s="1"/>
  <c r="E1549" i="11"/>
  <c r="D1549" i="11"/>
  <c r="F1549" i="11" s="1"/>
  <c r="E1545" i="11"/>
  <c r="D1545" i="11"/>
  <c r="F1545" i="11" s="1"/>
  <c r="E1541" i="11"/>
  <c r="D1541" i="11"/>
  <c r="E1537" i="11"/>
  <c r="D1537" i="11"/>
  <c r="E1533" i="11"/>
  <c r="D1533" i="11"/>
  <c r="E1529" i="11"/>
  <c r="D1529" i="11"/>
  <c r="E1525" i="11"/>
  <c r="D1525" i="11"/>
  <c r="E1521" i="11"/>
  <c r="D1521" i="11"/>
  <c r="E1517" i="11"/>
  <c r="D1517" i="11"/>
  <c r="E1513" i="11"/>
  <c r="D1513" i="11"/>
  <c r="E1509" i="11"/>
  <c r="D1509" i="11"/>
  <c r="E1505" i="11"/>
  <c r="D1505" i="11"/>
  <c r="E1501" i="11"/>
  <c r="D1501" i="11"/>
  <c r="E1497" i="11"/>
  <c r="D1497" i="11"/>
  <c r="E1493" i="11"/>
  <c r="D1493" i="11"/>
  <c r="E1489" i="11"/>
  <c r="D1489" i="11"/>
  <c r="E1485" i="11"/>
  <c r="D1485" i="11"/>
  <c r="E1481" i="11"/>
  <c r="D1481" i="11"/>
  <c r="E1477" i="11"/>
  <c r="D1477" i="11"/>
  <c r="E1473" i="11"/>
  <c r="D1473" i="11"/>
  <c r="E1469" i="11"/>
  <c r="D1469" i="11"/>
  <c r="E1465" i="11"/>
  <c r="D1465" i="11"/>
  <c r="E1461" i="11"/>
  <c r="D1461" i="11"/>
  <c r="E1457" i="11"/>
  <c r="D1457" i="11"/>
  <c r="E1453" i="11"/>
  <c r="D1453" i="11"/>
  <c r="E1449" i="11"/>
  <c r="D1449" i="11"/>
  <c r="E1445" i="11"/>
  <c r="D1445" i="11"/>
  <c r="E1441" i="11"/>
  <c r="D1441" i="11"/>
  <c r="E1437" i="11"/>
  <c r="D1437" i="11"/>
  <c r="E1433" i="11"/>
  <c r="D1433" i="11"/>
  <c r="F1433" i="11" s="1"/>
  <c r="E1429" i="11"/>
  <c r="D1429" i="11"/>
  <c r="F1429" i="11" s="1"/>
  <c r="E1425" i="11"/>
  <c r="D1425" i="11"/>
  <c r="F1425" i="11" s="1"/>
  <c r="E1421" i="11"/>
  <c r="D1421" i="11"/>
  <c r="F1421" i="11" s="1"/>
  <c r="E1417" i="11"/>
  <c r="D1417" i="11"/>
  <c r="E1413" i="11"/>
  <c r="D1413" i="11"/>
  <c r="F1413" i="11" s="1"/>
  <c r="E1409" i="11"/>
  <c r="D1409" i="11"/>
  <c r="F1409" i="11" s="1"/>
  <c r="E1405" i="11"/>
  <c r="D1405" i="11"/>
  <c r="F1405" i="11" s="1"/>
  <c r="E1401" i="11"/>
  <c r="D1401" i="11"/>
  <c r="F1401" i="11" s="1"/>
  <c r="E1397" i="11"/>
  <c r="D1397" i="11"/>
  <c r="F1397" i="11" s="1"/>
  <c r="E1393" i="11"/>
  <c r="D1393" i="11"/>
  <c r="F1393" i="11" s="1"/>
  <c r="E1389" i="11"/>
  <c r="D1389" i="11"/>
  <c r="F1389" i="11" s="1"/>
  <c r="E1385" i="11"/>
  <c r="D1385" i="11"/>
  <c r="F1385" i="11" s="1"/>
  <c r="G1386" i="11" s="1"/>
  <c r="E1381" i="11"/>
  <c r="D1381" i="11"/>
  <c r="F1381" i="11" s="1"/>
  <c r="E1377" i="11"/>
  <c r="D1377" i="11"/>
  <c r="F1377" i="11" s="1"/>
  <c r="E1373" i="11"/>
  <c r="D1373" i="11"/>
  <c r="F1373" i="11" s="1"/>
  <c r="E1369" i="11"/>
  <c r="D1369" i="11"/>
  <c r="F1369" i="11" s="1"/>
  <c r="E1365" i="11"/>
  <c r="D1365" i="11"/>
  <c r="F1365" i="11" s="1"/>
  <c r="E1361" i="11"/>
  <c r="D1361" i="11"/>
  <c r="E1357" i="11"/>
  <c r="D1357" i="11"/>
  <c r="F1357" i="11" s="1"/>
  <c r="E1353" i="11"/>
  <c r="D1353" i="11"/>
  <c r="F1353" i="11" s="1"/>
  <c r="E1349" i="11"/>
  <c r="D1349" i="11"/>
  <c r="F1349" i="11" s="1"/>
  <c r="E1345" i="11"/>
  <c r="D1345" i="11"/>
  <c r="F1345" i="11" s="1"/>
  <c r="E1341" i="11"/>
  <c r="D1341" i="11"/>
  <c r="F1341" i="11" s="1"/>
  <c r="E1337" i="11"/>
  <c r="D1337" i="11"/>
  <c r="F1337" i="11" s="1"/>
  <c r="E1333" i="11"/>
  <c r="D1333" i="11"/>
  <c r="F1333" i="11" s="1"/>
  <c r="E1329" i="11"/>
  <c r="D1329" i="11"/>
  <c r="E1325" i="11"/>
  <c r="D1325" i="11"/>
  <c r="E1321" i="11"/>
  <c r="D1321" i="11"/>
  <c r="F1321" i="11" s="1"/>
  <c r="E1317" i="11"/>
  <c r="D1317" i="11"/>
  <c r="F1317" i="11" s="1"/>
  <c r="E1313" i="11"/>
  <c r="D1313" i="11"/>
  <c r="F1313" i="11" s="1"/>
  <c r="E1309" i="11"/>
  <c r="D1309" i="11"/>
  <c r="E1305" i="11"/>
  <c r="D1305" i="11"/>
  <c r="E1301" i="11"/>
  <c r="D1301" i="11"/>
  <c r="F1301" i="11" s="1"/>
  <c r="E1297" i="11"/>
  <c r="D1297" i="11"/>
  <c r="F1297" i="11" s="1"/>
  <c r="E1293" i="11"/>
  <c r="D1293" i="11"/>
  <c r="F1293" i="11" s="1"/>
  <c r="E1289" i="11"/>
  <c r="D1289" i="11"/>
  <c r="F1289" i="11" s="1"/>
  <c r="E1285" i="11"/>
  <c r="D1285" i="11"/>
  <c r="F1285" i="11" s="1"/>
  <c r="E1281" i="11"/>
  <c r="D1281" i="11"/>
  <c r="E1277" i="11"/>
  <c r="D1277" i="11"/>
  <c r="E1273" i="11"/>
  <c r="D1273" i="11"/>
  <c r="F1273" i="11" s="1"/>
  <c r="E1269" i="11"/>
  <c r="D1269" i="11"/>
  <c r="F1269" i="11" s="1"/>
  <c r="E1265" i="11"/>
  <c r="D1265" i="11"/>
  <c r="F1265" i="11" s="1"/>
  <c r="E1261" i="11"/>
  <c r="D1261" i="11"/>
  <c r="F1261" i="11" s="1"/>
  <c r="E1257" i="11"/>
  <c r="D1257" i="11"/>
  <c r="F1257" i="11" s="1"/>
  <c r="E1253" i="11"/>
  <c r="D1253" i="11"/>
  <c r="F1253" i="11" s="1"/>
  <c r="E1249" i="11"/>
  <c r="D1249" i="11"/>
  <c r="F1249" i="11" s="1"/>
  <c r="E1245" i="11"/>
  <c r="D1245" i="11"/>
  <c r="E1241" i="11"/>
  <c r="D1241" i="11"/>
  <c r="F1241" i="11" s="1"/>
  <c r="E1237" i="11"/>
  <c r="D1237" i="11"/>
  <c r="F1237" i="11" s="1"/>
  <c r="E1233" i="11"/>
  <c r="D1233" i="11"/>
  <c r="F1233" i="11" s="1"/>
  <c r="E1229" i="11"/>
  <c r="D1229" i="11"/>
  <c r="F1229" i="11" s="1"/>
  <c r="E1225" i="11"/>
  <c r="D1225" i="11"/>
  <c r="F1225" i="11" s="1"/>
  <c r="E1221" i="11"/>
  <c r="D1221" i="11"/>
  <c r="F1221" i="11" s="1"/>
  <c r="E1217" i="11"/>
  <c r="D1217" i="11"/>
  <c r="F1217" i="11" s="1"/>
  <c r="E1213" i="11"/>
  <c r="D1213" i="11"/>
  <c r="E1209" i="11"/>
  <c r="D1209" i="11"/>
  <c r="E1205" i="11"/>
  <c r="D1205" i="11"/>
  <c r="E1201" i="11"/>
  <c r="D1201" i="11"/>
  <c r="E1197" i="11"/>
  <c r="D1197" i="11"/>
  <c r="E1193" i="11"/>
  <c r="D1193" i="11"/>
  <c r="E1189" i="11"/>
  <c r="D1189" i="11"/>
  <c r="E1185" i="11"/>
  <c r="D1185" i="11"/>
  <c r="E1181" i="11"/>
  <c r="D1181" i="11"/>
  <c r="E1177" i="11"/>
  <c r="D1177" i="11"/>
  <c r="E1173" i="11"/>
  <c r="D1173" i="11"/>
  <c r="E1169" i="11"/>
  <c r="D1169" i="11"/>
  <c r="E1165" i="11"/>
  <c r="D1165" i="11"/>
  <c r="E1161" i="11"/>
  <c r="D1161" i="11"/>
  <c r="E1157" i="11"/>
  <c r="D1157" i="11"/>
  <c r="E1153" i="11"/>
  <c r="D1153" i="11"/>
  <c r="E1149" i="11"/>
  <c r="D1149" i="11"/>
  <c r="E1145" i="11"/>
  <c r="D1145" i="11"/>
  <c r="E1141" i="11"/>
  <c r="D1141" i="11"/>
  <c r="E1137" i="11"/>
  <c r="D1137" i="11"/>
  <c r="E1133" i="11"/>
  <c r="D1133" i="11"/>
  <c r="F1133" i="11" s="1"/>
  <c r="E1129" i="11"/>
  <c r="D1129" i="11"/>
  <c r="F1129" i="11" s="1"/>
  <c r="E1125" i="11"/>
  <c r="D1125" i="11"/>
  <c r="F1125" i="11" s="1"/>
  <c r="E1121" i="11"/>
  <c r="D1121" i="11"/>
  <c r="F1121" i="11" s="1"/>
  <c r="E1117" i="11"/>
  <c r="D1117" i="11"/>
  <c r="E1113" i="11"/>
  <c r="D1113" i="11"/>
  <c r="F1113" i="11" s="1"/>
  <c r="E1109" i="11"/>
  <c r="D1109" i="11"/>
  <c r="F1109" i="11" s="1"/>
  <c r="E1105" i="11"/>
  <c r="D1105" i="11"/>
  <c r="F1105" i="11" s="1"/>
  <c r="E1101" i="11"/>
  <c r="D1101" i="11"/>
  <c r="F1101" i="11" s="1"/>
  <c r="E1097" i="11"/>
  <c r="D1097" i="11"/>
  <c r="F1097" i="11" s="1"/>
  <c r="E1093" i="11"/>
  <c r="D1093" i="11"/>
  <c r="F1093" i="11" s="1"/>
  <c r="E1089" i="11"/>
  <c r="D1089" i="11"/>
  <c r="F1089" i="11" s="1"/>
  <c r="E1085" i="11"/>
  <c r="D1085" i="11"/>
  <c r="F1085" i="11" s="1"/>
  <c r="E1081" i="11"/>
  <c r="D1081" i="11"/>
  <c r="F1081" i="11" s="1"/>
  <c r="E1077" i="11"/>
  <c r="D1077" i="11"/>
  <c r="F1077" i="11" s="1"/>
  <c r="E1073" i="11"/>
  <c r="D1073" i="11"/>
  <c r="F1073" i="11" s="1"/>
  <c r="E1069" i="11"/>
  <c r="D1069" i="11"/>
  <c r="F1069" i="11" s="1"/>
  <c r="E1065" i="11"/>
  <c r="D1065" i="11"/>
  <c r="F1065" i="11" s="1"/>
  <c r="E1061" i="11"/>
  <c r="D1061" i="11"/>
  <c r="F1061" i="11" s="1"/>
  <c r="E1057" i="11"/>
  <c r="D1057" i="11"/>
  <c r="F1057" i="11" s="1"/>
  <c r="E1053" i="11"/>
  <c r="D1053" i="11"/>
  <c r="F1053" i="11" s="1"/>
  <c r="E1049" i="11"/>
  <c r="D1049" i="11"/>
  <c r="F1049" i="11" s="1"/>
  <c r="E1045" i="11"/>
  <c r="D1045" i="11"/>
  <c r="F1045" i="11" s="1"/>
  <c r="E1041" i="11"/>
  <c r="D1041" i="11"/>
  <c r="F1041" i="11" s="1"/>
  <c r="E1037" i="11"/>
  <c r="D1037" i="11"/>
  <c r="F1037" i="11" s="1"/>
  <c r="E1033" i="11"/>
  <c r="D1033" i="11"/>
  <c r="F1033" i="11" s="1"/>
  <c r="E1029" i="11"/>
  <c r="D1029" i="11"/>
  <c r="F1029" i="11" s="1"/>
  <c r="E1025" i="11"/>
  <c r="D1025" i="11"/>
  <c r="F1025" i="11" s="1"/>
  <c r="E1021" i="11"/>
  <c r="D1021" i="11"/>
  <c r="F1021" i="11" s="1"/>
  <c r="E1017" i="11"/>
  <c r="D1017" i="11"/>
  <c r="F1017" i="11" s="1"/>
  <c r="E1013" i="11"/>
  <c r="D1013" i="11"/>
  <c r="E1009" i="11"/>
  <c r="D1009" i="11"/>
  <c r="F1009" i="11" s="1"/>
  <c r="E1005" i="11"/>
  <c r="D1005" i="11"/>
  <c r="F1005" i="11" s="1"/>
  <c r="E1001" i="11"/>
  <c r="D1001" i="11"/>
  <c r="F1001" i="11" s="1"/>
  <c r="E997" i="11"/>
  <c r="D997" i="11"/>
  <c r="F997" i="11" s="1"/>
  <c r="E993" i="11"/>
  <c r="D993" i="11"/>
  <c r="F993" i="11" s="1"/>
  <c r="E989" i="11"/>
  <c r="D989" i="11"/>
  <c r="E985" i="11"/>
  <c r="D985" i="11"/>
  <c r="F985" i="11" s="1"/>
  <c r="E981" i="11"/>
  <c r="D981" i="11"/>
  <c r="F981" i="11" s="1"/>
  <c r="E977" i="11"/>
  <c r="D977" i="11"/>
  <c r="F977" i="11" s="1"/>
  <c r="E973" i="11"/>
  <c r="D973" i="11"/>
  <c r="F973" i="11" s="1"/>
  <c r="E969" i="11"/>
  <c r="D969" i="11"/>
  <c r="F969" i="11" s="1"/>
  <c r="E965" i="11"/>
  <c r="D965" i="11"/>
  <c r="F965" i="11" s="1"/>
  <c r="E961" i="11"/>
  <c r="D961" i="11"/>
  <c r="F961" i="11" s="1"/>
  <c r="E957" i="11"/>
  <c r="D957" i="11"/>
  <c r="F957" i="11" s="1"/>
  <c r="E953" i="11"/>
  <c r="D953" i="11"/>
  <c r="F953" i="11" s="1"/>
  <c r="E949" i="11"/>
  <c r="D949" i="11"/>
  <c r="F949" i="11" s="1"/>
  <c r="E945" i="11"/>
  <c r="D945" i="11"/>
  <c r="F945" i="11" s="1"/>
  <c r="E941" i="11"/>
  <c r="D941" i="11"/>
  <c r="F941" i="11" s="1"/>
  <c r="E937" i="11"/>
  <c r="D937" i="11"/>
  <c r="F937" i="11" s="1"/>
  <c r="E933" i="11"/>
  <c r="D933" i="11"/>
  <c r="F933" i="11" s="1"/>
  <c r="E929" i="11"/>
  <c r="D929" i="11"/>
  <c r="F929" i="11" s="1"/>
  <c r="E925" i="11"/>
  <c r="D925" i="11"/>
  <c r="F925" i="11" s="1"/>
  <c r="E921" i="11"/>
  <c r="D921" i="11"/>
  <c r="F921" i="11" s="1"/>
  <c r="E917" i="11"/>
  <c r="D917" i="11"/>
  <c r="F917" i="11" s="1"/>
  <c r="E913" i="11"/>
  <c r="D913" i="11"/>
  <c r="F913" i="11" s="1"/>
  <c r="E909" i="11"/>
  <c r="D909" i="11"/>
  <c r="F909" i="11" s="1"/>
  <c r="E905" i="11"/>
  <c r="D905" i="11"/>
  <c r="F905" i="11" s="1"/>
  <c r="E901" i="11"/>
  <c r="D901" i="11"/>
  <c r="F901" i="11" s="1"/>
  <c r="E897" i="11"/>
  <c r="D897" i="11"/>
  <c r="F897" i="11" s="1"/>
  <c r="E893" i="11"/>
  <c r="D893" i="11"/>
  <c r="F893" i="11" s="1"/>
  <c r="E889" i="11"/>
  <c r="D889" i="11"/>
  <c r="F889" i="11" s="1"/>
  <c r="E885" i="11"/>
  <c r="D885" i="11"/>
  <c r="F885" i="11" s="1"/>
  <c r="E881" i="11"/>
  <c r="D881" i="11"/>
  <c r="F881" i="11" s="1"/>
  <c r="E877" i="11"/>
  <c r="D877" i="11"/>
  <c r="F877" i="11" s="1"/>
  <c r="E873" i="11"/>
  <c r="D873" i="11"/>
  <c r="F873" i="11" s="1"/>
  <c r="E869" i="11"/>
  <c r="D869" i="11"/>
  <c r="E865" i="11"/>
  <c r="D865" i="11"/>
  <c r="F865" i="11" s="1"/>
  <c r="E861" i="11"/>
  <c r="D861" i="11"/>
  <c r="F861" i="11" s="1"/>
  <c r="E857" i="11"/>
  <c r="D857" i="11"/>
  <c r="F857" i="11" s="1"/>
  <c r="E853" i="11"/>
  <c r="D853" i="11"/>
  <c r="F853" i="11" s="1"/>
  <c r="E849" i="11"/>
  <c r="D849" i="11"/>
  <c r="F849" i="11" s="1"/>
  <c r="E845" i="11"/>
  <c r="D845" i="11"/>
  <c r="E841" i="11"/>
  <c r="D841" i="11"/>
  <c r="F841" i="11" s="1"/>
  <c r="E837" i="11"/>
  <c r="D837" i="11"/>
  <c r="F837" i="11" s="1"/>
  <c r="E833" i="11"/>
  <c r="D833" i="11"/>
  <c r="F833" i="11" s="1"/>
  <c r="E829" i="11"/>
  <c r="D829" i="11"/>
  <c r="F829" i="11" s="1"/>
  <c r="E825" i="11"/>
  <c r="D825" i="11"/>
  <c r="F825" i="11" s="1"/>
  <c r="E821" i="11"/>
  <c r="D821" i="11"/>
  <c r="F821" i="11" s="1"/>
  <c r="E817" i="11"/>
  <c r="D817" i="11"/>
  <c r="F817" i="11" s="1"/>
  <c r="E813" i="11"/>
  <c r="D813" i="11"/>
  <c r="F813" i="11" s="1"/>
  <c r="E809" i="11"/>
  <c r="D809" i="11"/>
  <c r="F809" i="11" s="1"/>
  <c r="E805" i="11"/>
  <c r="D805" i="11"/>
  <c r="F805" i="11" s="1"/>
  <c r="E801" i="11"/>
  <c r="D801" i="11"/>
  <c r="E797" i="11"/>
  <c r="D797" i="11"/>
  <c r="F797" i="11" s="1"/>
  <c r="E793" i="11"/>
  <c r="D793" i="11"/>
  <c r="F793" i="11" s="1"/>
  <c r="E789" i="11"/>
  <c r="D789" i="11"/>
  <c r="F789" i="11" s="1"/>
  <c r="E785" i="11"/>
  <c r="D785" i="11"/>
  <c r="F785" i="11" s="1"/>
  <c r="E781" i="11"/>
  <c r="D781" i="11"/>
  <c r="F781" i="11" s="1"/>
  <c r="E777" i="11"/>
  <c r="D777" i="11"/>
  <c r="F777" i="11" s="1"/>
  <c r="E773" i="11"/>
  <c r="D773" i="11"/>
  <c r="F773" i="11" s="1"/>
  <c r="E769" i="11"/>
  <c r="D769" i="11"/>
  <c r="F769" i="11" s="1"/>
  <c r="E765" i="11"/>
  <c r="D765" i="11"/>
  <c r="F765" i="11" s="1"/>
  <c r="E761" i="11"/>
  <c r="D761" i="11"/>
  <c r="F761" i="11" s="1"/>
  <c r="E757" i="11"/>
  <c r="D757" i="11"/>
  <c r="F757" i="11" s="1"/>
  <c r="E753" i="11"/>
  <c r="D753" i="11"/>
  <c r="F753" i="11" s="1"/>
  <c r="E749" i="11"/>
  <c r="D749" i="11"/>
  <c r="F749" i="11" s="1"/>
  <c r="E745" i="11"/>
  <c r="D745" i="11"/>
  <c r="F745" i="11" s="1"/>
  <c r="E741" i="11"/>
  <c r="D741" i="11"/>
  <c r="F741" i="11" s="1"/>
  <c r="E737" i="11"/>
  <c r="D737" i="11"/>
  <c r="F737" i="11" s="1"/>
  <c r="E733" i="11"/>
  <c r="D733" i="11"/>
  <c r="F733" i="11" s="1"/>
  <c r="E729" i="11"/>
  <c r="D729" i="11"/>
  <c r="F729" i="11" s="1"/>
  <c r="E725" i="11"/>
  <c r="D725" i="11"/>
  <c r="F725" i="11" s="1"/>
  <c r="E721" i="11"/>
  <c r="D721" i="11"/>
  <c r="F721" i="11" s="1"/>
  <c r="E717" i="11"/>
  <c r="D717" i="11"/>
  <c r="F717" i="11" s="1"/>
  <c r="E713" i="11"/>
  <c r="D713" i="11"/>
  <c r="F713" i="11" s="1"/>
  <c r="E709" i="11"/>
  <c r="D709" i="11"/>
  <c r="F709" i="11" s="1"/>
  <c r="E705" i="11"/>
  <c r="D705" i="11"/>
  <c r="F705" i="11" s="1"/>
  <c r="E701" i="11"/>
  <c r="D701" i="11"/>
  <c r="F701" i="11" s="1"/>
  <c r="E697" i="11"/>
  <c r="D697" i="11"/>
  <c r="F697" i="11" s="1"/>
  <c r="E693" i="11"/>
  <c r="D693" i="11"/>
  <c r="E689" i="11"/>
  <c r="D689" i="11"/>
  <c r="F689" i="11" s="1"/>
  <c r="E685" i="11"/>
  <c r="D685" i="11"/>
  <c r="F685" i="11" s="1"/>
  <c r="E681" i="11"/>
  <c r="D681" i="11"/>
  <c r="F681" i="11" s="1"/>
  <c r="E677" i="11"/>
  <c r="D677" i="11"/>
  <c r="F677" i="11" s="1"/>
  <c r="E673" i="11"/>
  <c r="D673" i="11"/>
  <c r="E669" i="11"/>
  <c r="D669" i="11"/>
  <c r="F669" i="11" s="1"/>
  <c r="E665" i="11"/>
  <c r="D665" i="11"/>
  <c r="F665" i="11" s="1"/>
  <c r="E661" i="11"/>
  <c r="D661" i="11"/>
  <c r="F661" i="11" s="1"/>
  <c r="E657" i="11"/>
  <c r="D657" i="11"/>
  <c r="F657" i="11" s="1"/>
  <c r="E653" i="11"/>
  <c r="D653" i="11"/>
  <c r="E649" i="11"/>
  <c r="D649" i="11"/>
  <c r="F649" i="11" s="1"/>
  <c r="E645" i="11"/>
  <c r="D645" i="11"/>
  <c r="E641" i="11"/>
  <c r="D641" i="11"/>
  <c r="E637" i="11"/>
  <c r="D637" i="11"/>
  <c r="E633" i="11"/>
  <c r="D633" i="11"/>
  <c r="F633" i="11" s="1"/>
  <c r="E629" i="11"/>
  <c r="D629" i="11"/>
  <c r="F629" i="11" s="1"/>
  <c r="E625" i="11"/>
  <c r="D625" i="11"/>
  <c r="F625" i="11" s="1"/>
  <c r="E621" i="11"/>
  <c r="D621" i="11"/>
  <c r="F621" i="11" s="1"/>
  <c r="E617" i="11"/>
  <c r="D617" i="11"/>
  <c r="F617" i="11" s="1"/>
  <c r="E613" i="11"/>
  <c r="D613" i="11"/>
  <c r="F613" i="11" s="1"/>
  <c r="E609" i="11"/>
  <c r="D609" i="11"/>
  <c r="F609" i="11" s="1"/>
  <c r="E605" i="11"/>
  <c r="D605" i="11"/>
  <c r="F605" i="11" s="1"/>
  <c r="E601" i="11"/>
  <c r="D601" i="11"/>
  <c r="F601" i="11" s="1"/>
  <c r="E597" i="11"/>
  <c r="D597" i="11"/>
  <c r="F597" i="11" s="1"/>
  <c r="E593" i="11"/>
  <c r="D593" i="11"/>
  <c r="F593" i="11" s="1"/>
  <c r="E589" i="11"/>
  <c r="D589" i="11"/>
  <c r="F589" i="11" s="1"/>
  <c r="E585" i="11"/>
  <c r="D585" i="11"/>
  <c r="F585" i="11" s="1"/>
  <c r="E581" i="11"/>
  <c r="D581" i="11"/>
  <c r="E577" i="11"/>
  <c r="D577" i="11"/>
  <c r="F577" i="11" s="1"/>
  <c r="E573" i="11"/>
  <c r="D573" i="11"/>
  <c r="F573" i="11" s="1"/>
  <c r="E569" i="11"/>
  <c r="D569" i="11"/>
  <c r="E565" i="11"/>
  <c r="D565" i="11"/>
  <c r="E561" i="11"/>
  <c r="D561" i="11"/>
  <c r="E557" i="11"/>
  <c r="D557" i="11"/>
  <c r="E553" i="11"/>
  <c r="D553" i="11"/>
  <c r="E549" i="11"/>
  <c r="D549" i="11"/>
  <c r="E545" i="11"/>
  <c r="D545" i="11"/>
  <c r="E541" i="11"/>
  <c r="D541" i="11"/>
  <c r="E537" i="11"/>
  <c r="D537" i="11"/>
  <c r="E533" i="11"/>
  <c r="D533" i="11"/>
  <c r="E529" i="11"/>
  <c r="D529" i="11"/>
  <c r="E525" i="11"/>
  <c r="D525" i="11"/>
  <c r="E521" i="11"/>
  <c r="D521" i="11"/>
  <c r="E517" i="11"/>
  <c r="D517" i="11"/>
  <c r="E513" i="11"/>
  <c r="D513" i="11"/>
  <c r="E509" i="11"/>
  <c r="D509" i="11"/>
  <c r="E505" i="11"/>
  <c r="D505" i="11"/>
  <c r="E501" i="11"/>
  <c r="D501" i="11"/>
  <c r="E497" i="11"/>
  <c r="D497" i="11"/>
  <c r="E493" i="11"/>
  <c r="D493" i="11"/>
  <c r="E489" i="11"/>
  <c r="D489" i="11"/>
  <c r="E485" i="11"/>
  <c r="D485" i="11"/>
  <c r="E481" i="11"/>
  <c r="D481" i="11"/>
  <c r="E477" i="11"/>
  <c r="D477" i="11"/>
  <c r="F477" i="11" s="1"/>
  <c r="E473" i="11"/>
  <c r="D473" i="11"/>
  <c r="F473" i="11" s="1"/>
  <c r="E469" i="11"/>
  <c r="D469" i="11"/>
  <c r="F469" i="11" s="1"/>
  <c r="E465" i="11"/>
  <c r="D465" i="11"/>
  <c r="F465" i="11" s="1"/>
  <c r="E461" i="11"/>
  <c r="D461" i="11"/>
  <c r="E457" i="11"/>
  <c r="D457" i="11"/>
  <c r="F457" i="11" s="1"/>
  <c r="E453" i="11"/>
  <c r="D453" i="11"/>
  <c r="F453" i="11" s="1"/>
  <c r="E449" i="11"/>
  <c r="D449" i="11"/>
  <c r="F449" i="11" s="1"/>
  <c r="E445" i="11"/>
  <c r="D445" i="11"/>
  <c r="F445" i="11" s="1"/>
  <c r="E441" i="11"/>
  <c r="D441" i="11"/>
  <c r="F441" i="11" s="1"/>
  <c r="E437" i="11"/>
  <c r="D437" i="11"/>
  <c r="F437" i="11" s="1"/>
  <c r="E433" i="11"/>
  <c r="D433" i="11"/>
  <c r="F433" i="11" s="1"/>
  <c r="E429" i="11"/>
  <c r="D429" i="11"/>
  <c r="F429" i="11" s="1"/>
  <c r="E425" i="11"/>
  <c r="D425" i="11"/>
  <c r="F425" i="11" s="1"/>
  <c r="E421" i="11"/>
  <c r="D421" i="11"/>
  <c r="E417" i="11"/>
  <c r="D417" i="11"/>
  <c r="F417" i="11" s="1"/>
  <c r="E413" i="11"/>
  <c r="D413" i="11"/>
  <c r="F413" i="11" s="1"/>
  <c r="E409" i="11"/>
  <c r="D409" i="11"/>
  <c r="F409" i="11" s="1"/>
  <c r="E405" i="11"/>
  <c r="D405" i="11"/>
  <c r="F405" i="11" s="1"/>
  <c r="E401" i="11"/>
  <c r="D401" i="11"/>
  <c r="F401" i="11" s="1"/>
  <c r="E397" i="11"/>
  <c r="D397" i="11"/>
  <c r="F397" i="11" s="1"/>
  <c r="E393" i="11"/>
  <c r="D393" i="11"/>
  <c r="F393" i="11" s="1"/>
  <c r="E389" i="11"/>
  <c r="D389" i="11"/>
  <c r="F389" i="11" s="1"/>
  <c r="E385" i="11"/>
  <c r="D385" i="11"/>
  <c r="F385" i="11" s="1"/>
  <c r="E381" i="11"/>
  <c r="D381" i="11"/>
  <c r="F381" i="11" s="1"/>
  <c r="E377" i="11"/>
  <c r="D377" i="11"/>
  <c r="F377" i="11" s="1"/>
  <c r="E373" i="11"/>
  <c r="D373" i="11"/>
  <c r="F373" i="11" s="1"/>
  <c r="E369" i="11"/>
  <c r="D369" i="11"/>
  <c r="F369" i="11" s="1"/>
  <c r="E365" i="11"/>
  <c r="D365" i="11"/>
  <c r="F365" i="11" s="1"/>
  <c r="E361" i="11"/>
  <c r="D361" i="11"/>
  <c r="F361" i="11" s="1"/>
  <c r="E357" i="11"/>
  <c r="D357" i="11"/>
  <c r="F357" i="11" s="1"/>
  <c r="E353" i="11"/>
  <c r="D353" i="11"/>
  <c r="F353" i="11" s="1"/>
  <c r="E349" i="11"/>
  <c r="D349" i="11"/>
  <c r="F349" i="11" s="1"/>
  <c r="E345" i="11"/>
  <c r="D345" i="11"/>
  <c r="F345" i="11" s="1"/>
  <c r="E341" i="11"/>
  <c r="D341" i="11"/>
  <c r="F341" i="11" s="1"/>
  <c r="E337" i="11"/>
  <c r="D337" i="11"/>
  <c r="F337" i="11" s="1"/>
  <c r="E333" i="11"/>
  <c r="D333" i="11"/>
  <c r="F333" i="11" s="1"/>
  <c r="E329" i="11"/>
  <c r="D329" i="11"/>
  <c r="F329" i="11" s="1"/>
  <c r="E325" i="11"/>
  <c r="D325" i="11"/>
  <c r="F325" i="11" s="1"/>
  <c r="E321" i="11"/>
  <c r="D321" i="11"/>
  <c r="F321" i="11" s="1"/>
  <c r="E317" i="11"/>
  <c r="D317" i="11"/>
  <c r="F317" i="11" s="1"/>
  <c r="E313" i="11"/>
  <c r="D313" i="11"/>
  <c r="F313" i="11" s="1"/>
  <c r="E309" i="11"/>
  <c r="D309" i="11"/>
  <c r="F309" i="11" s="1"/>
  <c r="E305" i="11"/>
  <c r="D305" i="11"/>
  <c r="F305" i="11" s="1"/>
  <c r="E301" i="11"/>
  <c r="D301" i="11"/>
  <c r="F301" i="11" s="1"/>
  <c r="E297" i="11"/>
  <c r="D297" i="11"/>
  <c r="F297" i="11" s="1"/>
  <c r="E293" i="11"/>
  <c r="D293" i="11"/>
  <c r="F293" i="11" s="1"/>
  <c r="E289" i="11"/>
  <c r="D289" i="11"/>
  <c r="F289" i="11" s="1"/>
  <c r="E285" i="11"/>
  <c r="D285" i="11"/>
  <c r="F285" i="11" s="1"/>
  <c r="E281" i="11"/>
  <c r="D281" i="11"/>
  <c r="F281" i="11" s="1"/>
  <c r="E277" i="11"/>
  <c r="D277" i="11"/>
  <c r="F277" i="11" s="1"/>
  <c r="E273" i="11"/>
  <c r="D273" i="11"/>
  <c r="F273" i="11" s="1"/>
  <c r="E269" i="11"/>
  <c r="D269" i="11"/>
  <c r="F269" i="11" s="1"/>
  <c r="E265" i="11"/>
  <c r="D265" i="11"/>
  <c r="F265" i="11" s="1"/>
  <c r="E261" i="11"/>
  <c r="D261" i="11"/>
  <c r="F261" i="11" s="1"/>
  <c r="E257" i="11"/>
  <c r="D257" i="11"/>
  <c r="F257" i="11" s="1"/>
  <c r="E253" i="11"/>
  <c r="D253" i="11"/>
  <c r="F253" i="11" s="1"/>
  <c r="E249" i="11"/>
  <c r="D249" i="11"/>
  <c r="F249" i="11" s="1"/>
  <c r="E245" i="11"/>
  <c r="D245" i="11"/>
  <c r="F245" i="11" s="1"/>
  <c r="E241" i="11"/>
  <c r="D241" i="11"/>
  <c r="F241" i="11" s="1"/>
  <c r="E237" i="11"/>
  <c r="D237" i="11"/>
  <c r="F237" i="11" s="1"/>
  <c r="E233" i="11"/>
  <c r="D233" i="11"/>
  <c r="F233" i="11" s="1"/>
  <c r="E229" i="11"/>
  <c r="D229" i="11"/>
  <c r="F229" i="11" s="1"/>
  <c r="E225" i="11"/>
  <c r="D225" i="11"/>
  <c r="F225" i="11" s="1"/>
  <c r="E221" i="11"/>
  <c r="D221" i="11"/>
  <c r="F221" i="11" s="1"/>
  <c r="E217" i="11"/>
  <c r="D217" i="11"/>
  <c r="F217" i="11" s="1"/>
  <c r="E213" i="11"/>
  <c r="D213" i="11"/>
  <c r="F213" i="11" s="1"/>
  <c r="E209" i="11"/>
  <c r="D209" i="11"/>
  <c r="F209" i="11" s="1"/>
  <c r="E205" i="11"/>
  <c r="D205" i="11"/>
  <c r="F205" i="11" s="1"/>
  <c r="E201" i="11"/>
  <c r="D201" i="11"/>
  <c r="F201" i="11" s="1"/>
  <c r="E197" i="11"/>
  <c r="D197" i="11"/>
  <c r="F197" i="11" s="1"/>
  <c r="E193" i="11"/>
  <c r="D193" i="11"/>
  <c r="F193" i="11" s="1"/>
  <c r="E189" i="11"/>
  <c r="D189" i="11"/>
  <c r="F189" i="11" s="1"/>
  <c r="E185" i="11"/>
  <c r="D185" i="11"/>
  <c r="F185" i="11" s="1"/>
  <c r="E181" i="11"/>
  <c r="D181" i="11"/>
  <c r="F181" i="11" s="1"/>
  <c r="E177" i="11"/>
  <c r="D177" i="11"/>
  <c r="F177" i="11" s="1"/>
  <c r="E173" i="11"/>
  <c r="D173" i="11"/>
  <c r="F173" i="11" s="1"/>
  <c r="E169" i="11"/>
  <c r="D169" i="11"/>
  <c r="F169" i="11" s="1"/>
  <c r="E165" i="11"/>
  <c r="D165" i="11"/>
  <c r="F165" i="11" s="1"/>
  <c r="E161" i="11"/>
  <c r="D161" i="11"/>
  <c r="F161" i="11" s="1"/>
  <c r="E157" i="11"/>
  <c r="D157" i="11"/>
  <c r="F157" i="11" s="1"/>
  <c r="E153" i="11"/>
  <c r="D153" i="11"/>
  <c r="F153" i="11" s="1"/>
  <c r="E149" i="11"/>
  <c r="D149" i="11"/>
  <c r="E145" i="11"/>
  <c r="D145" i="11"/>
  <c r="F145" i="11" s="1"/>
  <c r="E141" i="11"/>
  <c r="D141" i="11"/>
  <c r="F141" i="11" s="1"/>
  <c r="E137" i="11"/>
  <c r="D137" i="11"/>
  <c r="F137" i="11" s="1"/>
  <c r="E133" i="11"/>
  <c r="D133" i="11"/>
  <c r="F133" i="11" s="1"/>
  <c r="E129" i="11"/>
  <c r="D129" i="11"/>
  <c r="F129" i="11" s="1"/>
  <c r="E125" i="11"/>
  <c r="D125" i="11"/>
  <c r="F125" i="11" s="1"/>
  <c r="G126" i="11" s="1"/>
  <c r="E121" i="11"/>
  <c r="D121" i="11"/>
  <c r="F121" i="11" s="1"/>
  <c r="E117" i="11"/>
  <c r="D117" i="11"/>
  <c r="F117" i="11" s="1"/>
  <c r="E113" i="11"/>
  <c r="D113" i="11"/>
  <c r="F113" i="11" s="1"/>
  <c r="E109" i="11"/>
  <c r="D109" i="11"/>
  <c r="F109" i="11" s="1"/>
  <c r="E105" i="11"/>
  <c r="D105" i="11"/>
  <c r="F105" i="11" s="1"/>
  <c r="E101" i="11"/>
  <c r="D101" i="11"/>
  <c r="F101" i="11" s="1"/>
  <c r="E97" i="11"/>
  <c r="D97" i="11"/>
  <c r="F97" i="11" s="1"/>
  <c r="E93" i="11"/>
  <c r="D93" i="11"/>
  <c r="F93" i="11" s="1"/>
  <c r="E89" i="11"/>
  <c r="D89" i="11"/>
  <c r="F89" i="11" s="1"/>
  <c r="E85" i="11"/>
  <c r="D85" i="11"/>
  <c r="F85" i="11" s="1"/>
  <c r="E81" i="11"/>
  <c r="D81" i="11"/>
  <c r="F81" i="11" s="1"/>
  <c r="E77" i="11"/>
  <c r="D77" i="11"/>
  <c r="F77" i="11" s="1"/>
  <c r="E73" i="11"/>
  <c r="D73" i="11"/>
  <c r="F73" i="11" s="1"/>
  <c r="E69" i="11"/>
  <c r="D69" i="11"/>
  <c r="F69" i="11" s="1"/>
  <c r="E65" i="11"/>
  <c r="D65" i="11"/>
  <c r="F65" i="11" s="1"/>
  <c r="E61" i="11"/>
  <c r="D61" i="11"/>
  <c r="F61" i="11" s="1"/>
  <c r="E57" i="11"/>
  <c r="D57" i="11"/>
  <c r="F57" i="11" s="1"/>
  <c r="E53" i="11"/>
  <c r="D53" i="11"/>
  <c r="F53" i="11" s="1"/>
  <c r="E49" i="11"/>
  <c r="D49" i="11"/>
  <c r="F49" i="11" s="1"/>
  <c r="E45" i="11"/>
  <c r="D45" i="11"/>
  <c r="F45" i="11" s="1"/>
  <c r="E41" i="11"/>
  <c r="D41" i="11"/>
  <c r="E37" i="11"/>
  <c r="D37" i="11"/>
  <c r="F37" i="11" s="1"/>
  <c r="E33" i="11"/>
  <c r="D33" i="11"/>
  <c r="F33" i="11" s="1"/>
  <c r="E29" i="11"/>
  <c r="D29" i="11"/>
  <c r="F29" i="11" s="1"/>
  <c r="E25" i="11"/>
  <c r="D25" i="11"/>
  <c r="E21" i="11"/>
  <c r="D21" i="11"/>
  <c r="E17" i="11"/>
  <c r="D17" i="11"/>
  <c r="F17" i="11" s="1"/>
  <c r="E13" i="11"/>
  <c r="D13" i="11"/>
  <c r="F13" i="11" s="1"/>
  <c r="E9" i="11"/>
  <c r="D9" i="11"/>
  <c r="F9" i="11" s="1"/>
  <c r="E5" i="11"/>
  <c r="D5" i="11"/>
  <c r="F5" i="11" s="1"/>
  <c r="E2180" i="11"/>
  <c r="D2180" i="11"/>
  <c r="F2180" i="11" s="1"/>
  <c r="E2176" i="11"/>
  <c r="D2176" i="11"/>
  <c r="E2172" i="11"/>
  <c r="D2172" i="11"/>
  <c r="F2172" i="11" s="1"/>
  <c r="E2168" i="11"/>
  <c r="D2168" i="11"/>
  <c r="F2168" i="11" s="1"/>
  <c r="E2164" i="11"/>
  <c r="D2164" i="11"/>
  <c r="F2164" i="11" s="1"/>
  <c r="E2160" i="11"/>
  <c r="D2160" i="11"/>
  <c r="F2160" i="11" s="1"/>
  <c r="E2156" i="11"/>
  <c r="D2156" i="11"/>
  <c r="F2156" i="11" s="1"/>
  <c r="E2152" i="11"/>
  <c r="D2152" i="11"/>
  <c r="F2152" i="11" s="1"/>
  <c r="E2148" i="11"/>
  <c r="D2148" i="11"/>
  <c r="F2148" i="11" s="1"/>
  <c r="E2144" i="11"/>
  <c r="D2144" i="11"/>
  <c r="E2140" i="11"/>
  <c r="D2140" i="11"/>
  <c r="F2140" i="11" s="1"/>
  <c r="G2140" i="11" s="1"/>
  <c r="E2136" i="11"/>
  <c r="D2136" i="11"/>
  <c r="F2136" i="11" s="1"/>
  <c r="E2132" i="11"/>
  <c r="D2132" i="11"/>
  <c r="F2132" i="11" s="1"/>
  <c r="E2128" i="11"/>
  <c r="D2128" i="11"/>
  <c r="F2128" i="11" s="1"/>
  <c r="E2124" i="11"/>
  <c r="D2124" i="11"/>
  <c r="F2124" i="11" s="1"/>
  <c r="E2120" i="11"/>
  <c r="D2120" i="11"/>
  <c r="F2120" i="11" s="1"/>
  <c r="E2116" i="11"/>
  <c r="D2116" i="11"/>
  <c r="F2116" i="11" s="1"/>
  <c r="E2112" i="11"/>
  <c r="D2112" i="11"/>
  <c r="E2108" i="11"/>
  <c r="D2108" i="11"/>
  <c r="F2108" i="11" s="1"/>
  <c r="E2104" i="11"/>
  <c r="D2104" i="11"/>
  <c r="F2104" i="11" s="1"/>
  <c r="E2100" i="11"/>
  <c r="D2100" i="11"/>
  <c r="F2100" i="11" s="1"/>
  <c r="E2096" i="11"/>
  <c r="D2096" i="11"/>
  <c r="E2092" i="11"/>
  <c r="D2092" i="11"/>
  <c r="E2088" i="11"/>
  <c r="D2088" i="11"/>
  <c r="F2088" i="11" s="1"/>
  <c r="E2084" i="11"/>
  <c r="D2084" i="11"/>
  <c r="F2084" i="11" s="1"/>
  <c r="E2080" i="11"/>
  <c r="D2080" i="11"/>
  <c r="F2080" i="11" s="1"/>
  <c r="E2076" i="11"/>
  <c r="D2076" i="11"/>
  <c r="F2076" i="11" s="1"/>
  <c r="E2072" i="11"/>
  <c r="D2072" i="11"/>
  <c r="E2068" i="11"/>
  <c r="D2068" i="11"/>
  <c r="E2064" i="11"/>
  <c r="D2064" i="11"/>
  <c r="E2060" i="11"/>
  <c r="D2060" i="11"/>
  <c r="E2056" i="11"/>
  <c r="D2056" i="11"/>
  <c r="E2052" i="11"/>
  <c r="D2052" i="11"/>
  <c r="E2048" i="11"/>
  <c r="D2048" i="11"/>
  <c r="E2044" i="11"/>
  <c r="D2044" i="11"/>
  <c r="F2044" i="11" s="1"/>
  <c r="E2040" i="11"/>
  <c r="D2040" i="11"/>
  <c r="E2036" i="11"/>
  <c r="D2036" i="11"/>
  <c r="E2032" i="11"/>
  <c r="D2032" i="11"/>
  <c r="E2028" i="11"/>
  <c r="D2028" i="11"/>
  <c r="E2024" i="11"/>
  <c r="D2024" i="11"/>
  <c r="E2020" i="11"/>
  <c r="D2020" i="11"/>
  <c r="F2020" i="11" s="1"/>
  <c r="E2016" i="11"/>
  <c r="D2016" i="11"/>
  <c r="F2016" i="11" s="1"/>
  <c r="E2012" i="11"/>
  <c r="D2012" i="11"/>
  <c r="F2012" i="11" s="1"/>
  <c r="E2008" i="11"/>
  <c r="D2008" i="11"/>
  <c r="F2008" i="11" s="1"/>
  <c r="E2004" i="11"/>
  <c r="D2004" i="11"/>
  <c r="F2004" i="11" s="1"/>
  <c r="E2000" i="11"/>
  <c r="D2000" i="11"/>
  <c r="F2000" i="11" s="1"/>
  <c r="E1996" i="11"/>
  <c r="D1996" i="11"/>
  <c r="F1996" i="11" s="1"/>
  <c r="E1992" i="11"/>
  <c r="D1992" i="11"/>
  <c r="F1992" i="11" s="1"/>
  <c r="E1988" i="11"/>
  <c r="D1988" i="11"/>
  <c r="F1988" i="11" s="1"/>
  <c r="E1984" i="11"/>
  <c r="D1984" i="11"/>
  <c r="F1984" i="11" s="1"/>
  <c r="E1980" i="11"/>
  <c r="D1980" i="11"/>
  <c r="F1980" i="11" s="1"/>
  <c r="E1976" i="11"/>
  <c r="D1976" i="11"/>
  <c r="E1972" i="11"/>
  <c r="D1972" i="11"/>
  <c r="E1968" i="11"/>
  <c r="D1968" i="11"/>
  <c r="E1964" i="11"/>
  <c r="D1964" i="11"/>
  <c r="E1960" i="11"/>
  <c r="D1960" i="11"/>
  <c r="E1956" i="11"/>
  <c r="D1956" i="11"/>
  <c r="E1952" i="11"/>
  <c r="D1952" i="11"/>
  <c r="E1948" i="11"/>
  <c r="D1948" i="11"/>
  <c r="E1944" i="11"/>
  <c r="D1944" i="11"/>
  <c r="E1940" i="11"/>
  <c r="D1940" i="11"/>
  <c r="E1936" i="11"/>
  <c r="D1936" i="11"/>
  <c r="E1932" i="11"/>
  <c r="D1932" i="11"/>
  <c r="E1928" i="11"/>
  <c r="D1928" i="11"/>
  <c r="E1924" i="11"/>
  <c r="D1924" i="11"/>
  <c r="E1920" i="11"/>
  <c r="D1920" i="11"/>
  <c r="E1916" i="11"/>
  <c r="D1916" i="11"/>
  <c r="E1912" i="11"/>
  <c r="D1912" i="11"/>
  <c r="E1908" i="11"/>
  <c r="D1908" i="11"/>
  <c r="E1904" i="11"/>
  <c r="D1904" i="11"/>
  <c r="E1900" i="11"/>
  <c r="D1900" i="11"/>
  <c r="E1896" i="11"/>
  <c r="D1896" i="11"/>
  <c r="E1892" i="11"/>
  <c r="D1892" i="11"/>
  <c r="E1888" i="11"/>
  <c r="D1888" i="11"/>
  <c r="E1884" i="11"/>
  <c r="D1884" i="11"/>
  <c r="E1880" i="11"/>
  <c r="D1880" i="11"/>
  <c r="E1876" i="11"/>
  <c r="D1876" i="11"/>
  <c r="E1872" i="11"/>
  <c r="D1872" i="11"/>
  <c r="E1868" i="11"/>
  <c r="D1868" i="11"/>
  <c r="E1864" i="11"/>
  <c r="D1864" i="11"/>
  <c r="E1860" i="11"/>
  <c r="D1860" i="11"/>
  <c r="E1856" i="11"/>
  <c r="D1856" i="11"/>
  <c r="E1852" i="11"/>
  <c r="D1852" i="11"/>
  <c r="E1848" i="11"/>
  <c r="D1848" i="11"/>
  <c r="E1844" i="11"/>
  <c r="D1844" i="11"/>
  <c r="E1840" i="11"/>
  <c r="D1840" i="11"/>
  <c r="E1836" i="11"/>
  <c r="D1836" i="11"/>
  <c r="E1832" i="11"/>
  <c r="D1832" i="11"/>
  <c r="E1828" i="11"/>
  <c r="D1828" i="11"/>
  <c r="E1824" i="11"/>
  <c r="D1824" i="11"/>
  <c r="E1820" i="11"/>
  <c r="D1820" i="11"/>
  <c r="E1816" i="11"/>
  <c r="D1816" i="11"/>
  <c r="E1812" i="11"/>
  <c r="D1812" i="11"/>
  <c r="E1808" i="11"/>
  <c r="D1808" i="11"/>
  <c r="E1804" i="11"/>
  <c r="D1804" i="11"/>
  <c r="F1804" i="11" s="1"/>
  <c r="E1800" i="11"/>
  <c r="D1800" i="11"/>
  <c r="E1796" i="11"/>
  <c r="D1796" i="11"/>
  <c r="E1792" i="11"/>
  <c r="D1792" i="11"/>
  <c r="E1788" i="11"/>
  <c r="D1788" i="11"/>
  <c r="E1784" i="11"/>
  <c r="D1784" i="11"/>
  <c r="E1780" i="11"/>
  <c r="D1780" i="11"/>
  <c r="E1776" i="11"/>
  <c r="D1776" i="11"/>
  <c r="E1772" i="11"/>
  <c r="D1772" i="11"/>
  <c r="E1768" i="11"/>
  <c r="D1768" i="11"/>
  <c r="E1764" i="11"/>
  <c r="D1764" i="11"/>
  <c r="E1760" i="11"/>
  <c r="D1760" i="11"/>
  <c r="E1756" i="11"/>
  <c r="D1756" i="11"/>
  <c r="E1752" i="11"/>
  <c r="D1752" i="11"/>
  <c r="E1748" i="11"/>
  <c r="D1748" i="11"/>
  <c r="E1744" i="11"/>
  <c r="D1744" i="11"/>
  <c r="E1740" i="11"/>
  <c r="D1740" i="11"/>
  <c r="E1736" i="11"/>
  <c r="D1736" i="11"/>
  <c r="E1732" i="11"/>
  <c r="D1732" i="11"/>
  <c r="E1728" i="11"/>
  <c r="D1728" i="11"/>
  <c r="E1724" i="11"/>
  <c r="D1724" i="11"/>
  <c r="E1720" i="11"/>
  <c r="D1720" i="11"/>
  <c r="E1716" i="11"/>
  <c r="D1716" i="11"/>
  <c r="E1712" i="11"/>
  <c r="D1712" i="11"/>
  <c r="E1708" i="11"/>
  <c r="D1708" i="11"/>
  <c r="E1704" i="11"/>
  <c r="D1704" i="11"/>
  <c r="E1700" i="11"/>
  <c r="D1700" i="11"/>
  <c r="E1696" i="11"/>
  <c r="D1696" i="11"/>
  <c r="E1692" i="11"/>
  <c r="D1692" i="11"/>
  <c r="E1688" i="11"/>
  <c r="D1688" i="11"/>
  <c r="E1684" i="11"/>
  <c r="D1684" i="11"/>
  <c r="E1680" i="11"/>
  <c r="D1680" i="11"/>
  <c r="E1676" i="11"/>
  <c r="D1676" i="11"/>
  <c r="E1672" i="11"/>
  <c r="D1672" i="11"/>
  <c r="E1668" i="11"/>
  <c r="D1668" i="11"/>
  <c r="E1664" i="11"/>
  <c r="D1664" i="11"/>
  <c r="E1660" i="11"/>
  <c r="D1660" i="11"/>
  <c r="E1656" i="11"/>
  <c r="D1656" i="11"/>
  <c r="E1652" i="11"/>
  <c r="D1652" i="11"/>
  <c r="E1648" i="11"/>
  <c r="D1648" i="11"/>
  <c r="E1644" i="11"/>
  <c r="D1644" i="11"/>
  <c r="E1640" i="11"/>
  <c r="D1640" i="11"/>
  <c r="E1636" i="11"/>
  <c r="D1636" i="11"/>
  <c r="E1632" i="11"/>
  <c r="D1632" i="11"/>
  <c r="E1628" i="11"/>
  <c r="D1628" i="11"/>
  <c r="E1624" i="11"/>
  <c r="D1624" i="11"/>
  <c r="E1620" i="11"/>
  <c r="D1620" i="11"/>
  <c r="E1616" i="11"/>
  <c r="D1616" i="11"/>
  <c r="E1612" i="11"/>
  <c r="D1612" i="11"/>
  <c r="E1608" i="11"/>
  <c r="D1608" i="11"/>
  <c r="E1604" i="11"/>
  <c r="D1604" i="11"/>
  <c r="E1600" i="11"/>
  <c r="D1600" i="11"/>
  <c r="E1596" i="11"/>
  <c r="D1596" i="11"/>
  <c r="E1592" i="11"/>
  <c r="D1592" i="11"/>
  <c r="E1588" i="11"/>
  <c r="D1588" i="11"/>
  <c r="E1584" i="11"/>
  <c r="D1584" i="11"/>
  <c r="F1584" i="11" s="1"/>
  <c r="E1580" i="11"/>
  <c r="D1580" i="11"/>
  <c r="F1580" i="11" s="1"/>
  <c r="E1576" i="11"/>
  <c r="D1576" i="11"/>
  <c r="F1576" i="11" s="1"/>
  <c r="E1572" i="11"/>
  <c r="D1572" i="11"/>
  <c r="F1572" i="11" s="1"/>
  <c r="G1572" i="11" s="1"/>
  <c r="E1568" i="11"/>
  <c r="D1568" i="11"/>
  <c r="F1568" i="11" s="1"/>
  <c r="E1564" i="11"/>
  <c r="D1564" i="11"/>
  <c r="F1564" i="11" s="1"/>
  <c r="E1560" i="11"/>
  <c r="D1560" i="11"/>
  <c r="F1560" i="11" s="1"/>
  <c r="E1556" i="11"/>
  <c r="D1556" i="11"/>
  <c r="F1556" i="11" s="1"/>
  <c r="E1552" i="11"/>
  <c r="D1552" i="11"/>
  <c r="F1552" i="11" s="1"/>
  <c r="E1548" i="11"/>
  <c r="D1548" i="11"/>
  <c r="F1548" i="11" s="1"/>
  <c r="E1544" i="11"/>
  <c r="D1544" i="11"/>
  <c r="F1544" i="11" s="1"/>
  <c r="E1540" i="11"/>
  <c r="D1540" i="11"/>
  <c r="E1536" i="11"/>
  <c r="D1536" i="11"/>
  <c r="E1532" i="11"/>
  <c r="D1532" i="11"/>
  <c r="E1528" i="11"/>
  <c r="D1528" i="11"/>
  <c r="E1524" i="11"/>
  <c r="D1524" i="11"/>
  <c r="E1520" i="11"/>
  <c r="D1520" i="11"/>
  <c r="E1516" i="11"/>
  <c r="D1516" i="11"/>
  <c r="E1512" i="11"/>
  <c r="D1512" i="11"/>
  <c r="E1508" i="11"/>
  <c r="D1508" i="11"/>
  <c r="E1504" i="11"/>
  <c r="D1504" i="11"/>
  <c r="E1500" i="11"/>
  <c r="D1500" i="11"/>
  <c r="E1496" i="11"/>
  <c r="D1496" i="11"/>
  <c r="E1492" i="11"/>
  <c r="D1492" i="11"/>
  <c r="E1488" i="11"/>
  <c r="D1488" i="11"/>
  <c r="E1484" i="11"/>
  <c r="D1484" i="11"/>
  <c r="E1480" i="11"/>
  <c r="D1480" i="11"/>
  <c r="E1476" i="11"/>
  <c r="D1476" i="11"/>
  <c r="E1472" i="11"/>
  <c r="D1472" i="11"/>
  <c r="E1468" i="11"/>
  <c r="D1468" i="11"/>
  <c r="E1464" i="11"/>
  <c r="D1464" i="11"/>
  <c r="E1460" i="11"/>
  <c r="D1460" i="11"/>
  <c r="E1456" i="11"/>
  <c r="D1456" i="11"/>
  <c r="E1452" i="11"/>
  <c r="D1452" i="11"/>
  <c r="E1448" i="11"/>
  <c r="D1448" i="11"/>
  <c r="E1444" i="11"/>
  <c r="D1444" i="11"/>
  <c r="E1440" i="11"/>
  <c r="D1440" i="11"/>
  <c r="E1436" i="11"/>
  <c r="D1436" i="11"/>
  <c r="E1432" i="11"/>
  <c r="D1432" i="11"/>
  <c r="F1432" i="11" s="1"/>
  <c r="E1428" i="11"/>
  <c r="D1428" i="11"/>
  <c r="E1424" i="11"/>
  <c r="D1424" i="11"/>
  <c r="F1424" i="11" s="1"/>
  <c r="G1424" i="11" s="1"/>
  <c r="E1420" i="11"/>
  <c r="D1420" i="11"/>
  <c r="F1420" i="11" s="1"/>
  <c r="E1416" i="11"/>
  <c r="D1416" i="11"/>
  <c r="E1412" i="11"/>
  <c r="D1412" i="11"/>
  <c r="F1412" i="11" s="1"/>
  <c r="E1408" i="11"/>
  <c r="D1408" i="11"/>
  <c r="F1408" i="11" s="1"/>
  <c r="G1408" i="11" s="1"/>
  <c r="E1404" i="11"/>
  <c r="D1404" i="11"/>
  <c r="F1404" i="11" s="1"/>
  <c r="E1400" i="11"/>
  <c r="D1400" i="11"/>
  <c r="F1400" i="11" s="1"/>
  <c r="E1396" i="11"/>
  <c r="D1396" i="11"/>
  <c r="F1396" i="11" s="1"/>
  <c r="E1392" i="11"/>
  <c r="D1392" i="11"/>
  <c r="F1392" i="11" s="1"/>
  <c r="E1388" i="11"/>
  <c r="D1388" i="11"/>
  <c r="F1388" i="11" s="1"/>
  <c r="E1384" i="11"/>
  <c r="D1384" i="11"/>
  <c r="F1384" i="11" s="1"/>
  <c r="E1380" i="11"/>
  <c r="D1380" i="11"/>
  <c r="F1380" i="11" s="1"/>
  <c r="E1376" i="11"/>
  <c r="D1376" i="11"/>
  <c r="F1376" i="11" s="1"/>
  <c r="E1372" i="11"/>
  <c r="D1372" i="11"/>
  <c r="F1372" i="11" s="1"/>
  <c r="E1368" i="11"/>
  <c r="D1368" i="11"/>
  <c r="F1368" i="11" s="1"/>
  <c r="E1364" i="11"/>
  <c r="D1364" i="11"/>
  <c r="F1364" i="11" s="1"/>
  <c r="E1360" i="11"/>
  <c r="D1360" i="11"/>
  <c r="E1356" i="11"/>
  <c r="D1356" i="11"/>
  <c r="F1356" i="11" s="1"/>
  <c r="E1352" i="11"/>
  <c r="D1352" i="11"/>
  <c r="F1352" i="11" s="1"/>
  <c r="E1348" i="11"/>
  <c r="D1348" i="11"/>
  <c r="F1348" i="11" s="1"/>
  <c r="E1344" i="11"/>
  <c r="D1344" i="11"/>
  <c r="F1344" i="11" s="1"/>
  <c r="E1340" i="11"/>
  <c r="D1340" i="11"/>
  <c r="F1340" i="11" s="1"/>
  <c r="E1336" i="11"/>
  <c r="D1336" i="11"/>
  <c r="F1336" i="11" s="1"/>
  <c r="G1336" i="11" s="1"/>
  <c r="E1332" i="11"/>
  <c r="D1332" i="11"/>
  <c r="E1328" i="11"/>
  <c r="D1328" i="11"/>
  <c r="E1324" i="11"/>
  <c r="D1324" i="11"/>
  <c r="E1320" i="11"/>
  <c r="D1320" i="11"/>
  <c r="F1320" i="11" s="1"/>
  <c r="E1316" i="11"/>
  <c r="D1316" i="11"/>
  <c r="F1316" i="11" s="1"/>
  <c r="E1312" i="11"/>
  <c r="D1312" i="11"/>
  <c r="F1312" i="11" s="1"/>
  <c r="E1308" i="11"/>
  <c r="D1308" i="11"/>
  <c r="E1304" i="11"/>
  <c r="D1304" i="11"/>
  <c r="E1300" i="11"/>
  <c r="D1300" i="11"/>
  <c r="F1300" i="11" s="1"/>
  <c r="E1296" i="11"/>
  <c r="D1296" i="11"/>
  <c r="F1296" i="11" s="1"/>
  <c r="E1292" i="11"/>
  <c r="D1292" i="11"/>
  <c r="F1292" i="11" s="1"/>
  <c r="E1288" i="11"/>
  <c r="D1288" i="11"/>
  <c r="F1288" i="11" s="1"/>
  <c r="E1284" i="11"/>
  <c r="D1284" i="11"/>
  <c r="F1284" i="11" s="1"/>
  <c r="E1280" i="11"/>
  <c r="D1280" i="11"/>
  <c r="E1276" i="11"/>
  <c r="D1276" i="11"/>
  <c r="F1276" i="11" s="1"/>
  <c r="G1276" i="11" s="1"/>
  <c r="E1272" i="11"/>
  <c r="D1272" i="11"/>
  <c r="F1272" i="11" s="1"/>
  <c r="E1268" i="11"/>
  <c r="D1268" i="11"/>
  <c r="F1268" i="11" s="1"/>
  <c r="E1264" i="11"/>
  <c r="D1264" i="11"/>
  <c r="F1264" i="11" s="1"/>
  <c r="E1260" i="11"/>
  <c r="D1260" i="11"/>
  <c r="F1260" i="11" s="1"/>
  <c r="E1256" i="11"/>
  <c r="D1256" i="11"/>
  <c r="F1256" i="11" s="1"/>
  <c r="E1252" i="11"/>
  <c r="D1252" i="11"/>
  <c r="F1252" i="11" s="1"/>
  <c r="G1252" i="11" s="1"/>
  <c r="E1248" i="11"/>
  <c r="D1248" i="11"/>
  <c r="F1248" i="11" s="1"/>
  <c r="E1244" i="11"/>
  <c r="D1244" i="11"/>
  <c r="F1244" i="11" s="1"/>
  <c r="E1240" i="11"/>
  <c r="D1240" i="11"/>
  <c r="F1240" i="11" s="1"/>
  <c r="E1236" i="11"/>
  <c r="D1236" i="11"/>
  <c r="F1236" i="11" s="1"/>
  <c r="E1232" i="11"/>
  <c r="D1232" i="11"/>
  <c r="F1232" i="11" s="1"/>
  <c r="E1228" i="11"/>
  <c r="D1228" i="11"/>
  <c r="F1228" i="11" s="1"/>
  <c r="G1228" i="11" s="1"/>
  <c r="E1224" i="11"/>
  <c r="D1224" i="11"/>
  <c r="F1224" i="11" s="1"/>
  <c r="E1220" i="11"/>
  <c r="D1220" i="11"/>
  <c r="F1220" i="11" s="1"/>
  <c r="E1216" i="11"/>
  <c r="D1216" i="11"/>
  <c r="F1216" i="11" s="1"/>
  <c r="E1212" i="11"/>
  <c r="D1212" i="11"/>
  <c r="E1208" i="11"/>
  <c r="D1208" i="11"/>
  <c r="E1204" i="11"/>
  <c r="D1204" i="11"/>
  <c r="E1200" i="11"/>
  <c r="D1200" i="11"/>
  <c r="E1196" i="11"/>
  <c r="D1196" i="11"/>
  <c r="E1192" i="11"/>
  <c r="D1192" i="11"/>
  <c r="E1188" i="11"/>
  <c r="D1188" i="11"/>
  <c r="E1184" i="11"/>
  <c r="D1184" i="11"/>
  <c r="E1180" i="11"/>
  <c r="D1180" i="11"/>
  <c r="E1176" i="11"/>
  <c r="D1176" i="11"/>
  <c r="E1172" i="11"/>
  <c r="D1172" i="11"/>
  <c r="E1168" i="11"/>
  <c r="D1168" i="11"/>
  <c r="E1164" i="11"/>
  <c r="D1164" i="11"/>
  <c r="E1160" i="11"/>
  <c r="D1160" i="11"/>
  <c r="E1156" i="11"/>
  <c r="D1156" i="11"/>
  <c r="E1152" i="11"/>
  <c r="D1152" i="11"/>
  <c r="E1148" i="11"/>
  <c r="D1148" i="11"/>
  <c r="E1144" i="11"/>
  <c r="D1144" i="11"/>
  <c r="E1140" i="11"/>
  <c r="D1140" i="11"/>
  <c r="E1136" i="11"/>
  <c r="D1136" i="11"/>
  <c r="E1132" i="11"/>
  <c r="D1132" i="11"/>
  <c r="F1132" i="11" s="1"/>
  <c r="E1128" i="11"/>
  <c r="D1128" i="11"/>
  <c r="F1128" i="11" s="1"/>
  <c r="E1124" i="11"/>
  <c r="D1124" i="11"/>
  <c r="F1124" i="11" s="1"/>
  <c r="E1120" i="11"/>
  <c r="D1120" i="11"/>
  <c r="F1120" i="11" s="1"/>
  <c r="E1116" i="11"/>
  <c r="D1116" i="11"/>
  <c r="E1112" i="11"/>
  <c r="D1112" i="11"/>
  <c r="F1112" i="11" s="1"/>
  <c r="E1108" i="11"/>
  <c r="D1108" i="11"/>
  <c r="F1108" i="11" s="1"/>
  <c r="E1104" i="11"/>
  <c r="D1104" i="11"/>
  <c r="F1104" i="11" s="1"/>
  <c r="E1100" i="11"/>
  <c r="D1100" i="11"/>
  <c r="F1100" i="11" s="1"/>
  <c r="E1096" i="11"/>
  <c r="D1096" i="11"/>
  <c r="F1096" i="11" s="1"/>
  <c r="E1092" i="11"/>
  <c r="D1092" i="11"/>
  <c r="F1092" i="11" s="1"/>
  <c r="E1088" i="11"/>
  <c r="D1088" i="11"/>
  <c r="F1088" i="11" s="1"/>
  <c r="E1084" i="11"/>
  <c r="D1084" i="11"/>
  <c r="F1084" i="11" s="1"/>
  <c r="E1080" i="11"/>
  <c r="D1080" i="11"/>
  <c r="F1080" i="11" s="1"/>
  <c r="E1076" i="11"/>
  <c r="D1076" i="11"/>
  <c r="F1076" i="11" s="1"/>
  <c r="E1072" i="11"/>
  <c r="D1072" i="11"/>
  <c r="F1072" i="11" s="1"/>
  <c r="E1068" i="11"/>
  <c r="D1068" i="11"/>
  <c r="F1068" i="11" s="1"/>
  <c r="E1064" i="11"/>
  <c r="D1064" i="11"/>
  <c r="F1064" i="11" s="1"/>
  <c r="E1060" i="11"/>
  <c r="D1060" i="11"/>
  <c r="F1060" i="11" s="1"/>
  <c r="E1056" i="11"/>
  <c r="D1056" i="11"/>
  <c r="F1056" i="11" s="1"/>
  <c r="E1052" i="11"/>
  <c r="D1052" i="11"/>
  <c r="F1052" i="11" s="1"/>
  <c r="E1048" i="11"/>
  <c r="D1048" i="11"/>
  <c r="F1048" i="11" s="1"/>
  <c r="E1044" i="11"/>
  <c r="D1044" i="11"/>
  <c r="F1044" i="11" s="1"/>
  <c r="E1040" i="11"/>
  <c r="D1040" i="11"/>
  <c r="F1040" i="11" s="1"/>
  <c r="G1040" i="11" s="1"/>
  <c r="E1036" i="11"/>
  <c r="D1036" i="11"/>
  <c r="F1036" i="11" s="1"/>
  <c r="G1036" i="11" s="1"/>
  <c r="E1032" i="11"/>
  <c r="D1032" i="11"/>
  <c r="F1032" i="11" s="1"/>
  <c r="E1028" i="11"/>
  <c r="D1028" i="11"/>
  <c r="F1028" i="11" s="1"/>
  <c r="E1024" i="11"/>
  <c r="D1024" i="11"/>
  <c r="F1024" i="11" s="1"/>
  <c r="G1024" i="11" s="1"/>
  <c r="E1020" i="11"/>
  <c r="D1020" i="11"/>
  <c r="F1020" i="11" s="1"/>
  <c r="E1016" i="11"/>
  <c r="D1016" i="11"/>
  <c r="F1016" i="11" s="1"/>
  <c r="G1016" i="11" s="1"/>
  <c r="E1012" i="11"/>
  <c r="D1012" i="11"/>
  <c r="E1008" i="11"/>
  <c r="D1008" i="11"/>
  <c r="F1008" i="11" s="1"/>
  <c r="E1004" i="11"/>
  <c r="D1004" i="11"/>
  <c r="E1000" i="11"/>
  <c r="D1000" i="11"/>
  <c r="E996" i="11"/>
  <c r="D996" i="11"/>
  <c r="F996" i="11" s="1"/>
  <c r="E992" i="11"/>
  <c r="D992" i="11"/>
  <c r="F992" i="11" s="1"/>
  <c r="G992" i="11" s="1"/>
  <c r="E988" i="11"/>
  <c r="D988" i="11"/>
  <c r="E984" i="11"/>
  <c r="D984" i="11"/>
  <c r="F984" i="11" s="1"/>
  <c r="E980" i="11"/>
  <c r="D980" i="11"/>
  <c r="F980" i="11" s="1"/>
  <c r="E976" i="11"/>
  <c r="D976" i="11"/>
  <c r="F976" i="11" s="1"/>
  <c r="G976" i="11" s="1"/>
  <c r="E972" i="11"/>
  <c r="D972" i="11"/>
  <c r="F972" i="11" s="1"/>
  <c r="G972" i="11" s="1"/>
  <c r="E968" i="11"/>
  <c r="D968" i="11"/>
  <c r="F968" i="11" s="1"/>
  <c r="G968" i="11" s="1"/>
  <c r="E964" i="11"/>
  <c r="D964" i="11"/>
  <c r="E960" i="11"/>
  <c r="D960" i="11"/>
  <c r="F960" i="11" s="1"/>
  <c r="E956" i="11"/>
  <c r="D956" i="11"/>
  <c r="F956" i="11" s="1"/>
  <c r="E952" i="11"/>
  <c r="D952" i="11"/>
  <c r="F952" i="11" s="1"/>
  <c r="G952" i="11" s="1"/>
  <c r="E948" i="11"/>
  <c r="D948" i="11"/>
  <c r="F948" i="11" s="1"/>
  <c r="G948" i="11" s="1"/>
  <c r="E944" i="11"/>
  <c r="D944" i="11"/>
  <c r="F944" i="11" s="1"/>
  <c r="G944" i="11" s="1"/>
  <c r="E940" i="11"/>
  <c r="D940" i="11"/>
  <c r="F940" i="11" s="1"/>
  <c r="G940" i="11" s="1"/>
  <c r="E936" i="11"/>
  <c r="D936" i="11"/>
  <c r="F936" i="11" s="1"/>
  <c r="E932" i="11"/>
  <c r="D932" i="11"/>
  <c r="F932" i="11" s="1"/>
  <c r="E928" i="11"/>
  <c r="D928" i="11"/>
  <c r="F928" i="11" s="1"/>
  <c r="G928" i="11" s="1"/>
  <c r="E924" i="11"/>
  <c r="D924" i="11"/>
  <c r="E920" i="11"/>
  <c r="D920" i="11"/>
  <c r="F920" i="11" s="1"/>
  <c r="G920" i="11" s="1"/>
  <c r="E916" i="11"/>
  <c r="D916" i="11"/>
  <c r="F916" i="11" s="1"/>
  <c r="G916" i="11" s="1"/>
  <c r="E912" i="11"/>
  <c r="D912" i="11"/>
  <c r="F912" i="11" s="1"/>
  <c r="E908" i="11"/>
  <c r="D908" i="11"/>
  <c r="F908" i="11" s="1"/>
  <c r="E904" i="11"/>
  <c r="D904" i="11"/>
  <c r="F904" i="11" s="1"/>
  <c r="G904" i="11" s="1"/>
  <c r="E900" i="11"/>
  <c r="D900" i="11"/>
  <c r="E896" i="11"/>
  <c r="D896" i="11"/>
  <c r="F896" i="11" s="1"/>
  <c r="G896" i="11" s="1"/>
  <c r="E892" i="11"/>
  <c r="D892" i="11"/>
  <c r="F892" i="11" s="1"/>
  <c r="G892" i="11" s="1"/>
  <c r="E888" i="11"/>
  <c r="D888" i="11"/>
  <c r="F888" i="11" s="1"/>
  <c r="E884" i="11"/>
  <c r="D884" i="11"/>
  <c r="F884" i="11" s="1"/>
  <c r="E880" i="11"/>
  <c r="D880" i="11"/>
  <c r="F880" i="11" s="1"/>
  <c r="G880" i="11" s="1"/>
  <c r="E876" i="11"/>
  <c r="D876" i="11"/>
  <c r="F876" i="11" s="1"/>
  <c r="G876" i="11" s="1"/>
  <c r="E872" i="11"/>
  <c r="D872" i="11"/>
  <c r="F872" i="11" s="1"/>
  <c r="G872" i="11" s="1"/>
  <c r="E868" i="11"/>
  <c r="D868" i="11"/>
  <c r="F868" i="11" s="1"/>
  <c r="G868" i="11" s="1"/>
  <c r="E864" i="11"/>
  <c r="D864" i="11"/>
  <c r="F864" i="11" s="1"/>
  <c r="E860" i="11"/>
  <c r="D860" i="11"/>
  <c r="E856" i="11"/>
  <c r="D856" i="11"/>
  <c r="E852" i="11"/>
  <c r="D852" i="11"/>
  <c r="F852" i="11" s="1"/>
  <c r="E848" i="11"/>
  <c r="D848" i="11"/>
  <c r="F848" i="11" s="1"/>
  <c r="G848" i="11" s="1"/>
  <c r="E844" i="11"/>
  <c r="D844" i="11"/>
  <c r="E840" i="11"/>
  <c r="D840" i="11"/>
  <c r="F840" i="11" s="1"/>
  <c r="E836" i="11"/>
  <c r="D836" i="11"/>
  <c r="F836" i="11" s="1"/>
  <c r="E832" i="11"/>
  <c r="D832" i="11"/>
  <c r="F832" i="11" s="1"/>
  <c r="G832" i="11" s="1"/>
  <c r="E828" i="11"/>
  <c r="D828" i="11"/>
  <c r="F828" i="11" s="1"/>
  <c r="G828" i="11" s="1"/>
  <c r="E824" i="11"/>
  <c r="D824" i="11"/>
  <c r="F824" i="11" s="1"/>
  <c r="G824" i="11" s="1"/>
  <c r="E820" i="11"/>
  <c r="D820" i="11"/>
  <c r="E816" i="11"/>
  <c r="D816" i="11"/>
  <c r="F816" i="11" s="1"/>
  <c r="E812" i="11"/>
  <c r="D812" i="11"/>
  <c r="F812" i="11" s="1"/>
  <c r="E808" i="11"/>
  <c r="D808" i="11"/>
  <c r="F808" i="11" s="1"/>
  <c r="G808" i="11" s="1"/>
  <c r="E804" i="11"/>
  <c r="D804" i="11"/>
  <c r="F804" i="11" s="1"/>
  <c r="G804" i="11" s="1"/>
  <c r="E800" i="11"/>
  <c r="D800" i="11"/>
  <c r="E796" i="11"/>
  <c r="D796" i="11"/>
  <c r="F796" i="11" s="1"/>
  <c r="E792" i="11"/>
  <c r="D792" i="11"/>
  <c r="F792" i="11" s="1"/>
  <c r="E788" i="11"/>
  <c r="D788" i="11"/>
  <c r="F788" i="11" s="1"/>
  <c r="E784" i="11"/>
  <c r="D784" i="11"/>
  <c r="F784" i="11" s="1"/>
  <c r="E780" i="11"/>
  <c r="D780" i="11"/>
  <c r="F780" i="11" s="1"/>
  <c r="G780" i="11" s="1"/>
  <c r="E776" i="11"/>
  <c r="D776" i="11"/>
  <c r="F776" i="11" s="1"/>
  <c r="E772" i="11"/>
  <c r="D772" i="11"/>
  <c r="F772" i="11" s="1"/>
  <c r="G772" i="11" s="1"/>
  <c r="E768" i="11"/>
  <c r="D768" i="11"/>
  <c r="F768" i="11" s="1"/>
  <c r="E764" i="11"/>
  <c r="D764" i="11"/>
  <c r="F764" i="11" s="1"/>
  <c r="E760" i="11"/>
  <c r="D760" i="11"/>
  <c r="F760" i="11" s="1"/>
  <c r="E756" i="11"/>
  <c r="D756" i="11"/>
  <c r="F756" i="11" s="1"/>
  <c r="E752" i="11"/>
  <c r="D752" i="11"/>
  <c r="F752" i="11" s="1"/>
  <c r="E748" i="11"/>
  <c r="D748" i="11"/>
  <c r="F748" i="11" s="1"/>
  <c r="E744" i="11"/>
  <c r="D744" i="11"/>
  <c r="F744" i="11" s="1"/>
  <c r="E740" i="11"/>
  <c r="D740" i="11"/>
  <c r="F740" i="11" s="1"/>
  <c r="E736" i="11"/>
  <c r="D736" i="11"/>
  <c r="F736" i="11" s="1"/>
  <c r="G736" i="11" s="1"/>
  <c r="E732" i="11"/>
  <c r="D732" i="11"/>
  <c r="F732" i="11" s="1"/>
  <c r="E728" i="11"/>
  <c r="D728" i="11"/>
  <c r="F728" i="11" s="1"/>
  <c r="E724" i="11"/>
  <c r="D724" i="11"/>
  <c r="F724" i="11" s="1"/>
  <c r="E720" i="11"/>
  <c r="D720" i="11"/>
  <c r="F720" i="11" s="1"/>
  <c r="E716" i="11"/>
  <c r="D716" i="11"/>
  <c r="F716" i="11" s="1"/>
  <c r="E712" i="11"/>
  <c r="D712" i="11"/>
  <c r="F712" i="11" s="1"/>
  <c r="E708" i="11"/>
  <c r="D708" i="11"/>
  <c r="F708" i="11" s="1"/>
  <c r="E704" i="11"/>
  <c r="D704" i="11"/>
  <c r="F704" i="11" s="1"/>
  <c r="E700" i="11"/>
  <c r="D700" i="11"/>
  <c r="F700" i="11" s="1"/>
  <c r="G700" i="11" s="1"/>
  <c r="E696" i="11"/>
  <c r="D696" i="11"/>
  <c r="F696" i="11" s="1"/>
  <c r="E692" i="11"/>
  <c r="D692" i="11"/>
  <c r="E688" i="11"/>
  <c r="D688" i="11"/>
  <c r="F688" i="11" s="1"/>
  <c r="E684" i="11"/>
  <c r="D684" i="11"/>
  <c r="F684" i="11" s="1"/>
  <c r="G684" i="11" s="1"/>
  <c r="E680" i="11"/>
  <c r="D680" i="11"/>
  <c r="F680" i="11" s="1"/>
  <c r="E676" i="11"/>
  <c r="D676" i="11"/>
  <c r="E672" i="11"/>
  <c r="D672" i="11"/>
  <c r="E668" i="11"/>
  <c r="D668" i="11"/>
  <c r="F668" i="11" s="1"/>
  <c r="E664" i="11"/>
  <c r="D664" i="11"/>
  <c r="F664" i="11" s="1"/>
  <c r="G664" i="11" s="1"/>
  <c r="E660" i="11"/>
  <c r="D660" i="11"/>
  <c r="F660" i="11" s="1"/>
  <c r="E656" i="11"/>
  <c r="D656" i="11"/>
  <c r="F656" i="11" s="1"/>
  <c r="G657" i="11" s="1"/>
  <c r="E652" i="11"/>
  <c r="D652" i="11"/>
  <c r="F652" i="11" s="1"/>
  <c r="E648" i="11"/>
  <c r="D648" i="11"/>
  <c r="E644" i="11"/>
  <c r="D644" i="11"/>
  <c r="E640" i="11"/>
  <c r="D640" i="11"/>
  <c r="E636" i="11"/>
  <c r="D636" i="11"/>
  <c r="E632" i="11"/>
  <c r="D632" i="11"/>
  <c r="F632" i="11" s="1"/>
  <c r="G632" i="11" s="1"/>
  <c r="E628" i="11"/>
  <c r="D628" i="11"/>
  <c r="F628" i="11" s="1"/>
  <c r="E624" i="11"/>
  <c r="D624" i="11"/>
  <c r="F624" i="11" s="1"/>
  <c r="E620" i="11"/>
  <c r="D620" i="11"/>
  <c r="F620" i="11" s="1"/>
  <c r="E616" i="11"/>
  <c r="D616" i="11"/>
  <c r="F616" i="11" s="1"/>
  <c r="E612" i="11"/>
  <c r="D612" i="11"/>
  <c r="F612" i="11" s="1"/>
  <c r="E608" i="11"/>
  <c r="D608" i="11"/>
  <c r="F608" i="11" s="1"/>
  <c r="E604" i="11"/>
  <c r="D604" i="11"/>
  <c r="F604" i="11" s="1"/>
  <c r="G604" i="11" s="1"/>
  <c r="E600" i="11"/>
  <c r="D600" i="11"/>
  <c r="F600" i="11" s="1"/>
  <c r="E596" i="11"/>
  <c r="D596" i="11"/>
  <c r="F596" i="11" s="1"/>
  <c r="E592" i="11"/>
  <c r="D592" i="11"/>
  <c r="F592" i="11" s="1"/>
  <c r="E588" i="11"/>
  <c r="D588" i="11"/>
  <c r="F588" i="11" s="1"/>
  <c r="E584" i="11"/>
  <c r="D584" i="11"/>
  <c r="F584" i="11" s="1"/>
  <c r="E580" i="11"/>
  <c r="D580" i="11"/>
  <c r="F580" i="11" s="1"/>
  <c r="E576" i="11"/>
  <c r="D576" i="11"/>
  <c r="F576" i="11" s="1"/>
  <c r="E572" i="11"/>
  <c r="D572" i="11"/>
  <c r="E568" i="11"/>
  <c r="D568" i="11"/>
  <c r="E564" i="11"/>
  <c r="D564" i="11"/>
  <c r="E560" i="11"/>
  <c r="D560" i="11"/>
  <c r="E556" i="11"/>
  <c r="D556" i="11"/>
  <c r="E552" i="11"/>
  <c r="D552" i="11"/>
  <c r="E548" i="11"/>
  <c r="D548" i="11"/>
  <c r="E544" i="11"/>
  <c r="D544" i="11"/>
  <c r="E540" i="11"/>
  <c r="D540" i="11"/>
  <c r="E536" i="11"/>
  <c r="D536" i="11"/>
  <c r="E532" i="11"/>
  <c r="D532" i="11"/>
  <c r="E528" i="11"/>
  <c r="D528" i="11"/>
  <c r="E524" i="11"/>
  <c r="D524" i="11"/>
  <c r="E520" i="11"/>
  <c r="D520" i="11"/>
  <c r="E516" i="11"/>
  <c r="D516" i="11"/>
  <c r="E512" i="11"/>
  <c r="D512" i="11"/>
  <c r="E508" i="11"/>
  <c r="D508" i="11"/>
  <c r="E504" i="11"/>
  <c r="D504" i="11"/>
  <c r="E500" i="11"/>
  <c r="D500" i="11"/>
  <c r="E496" i="11"/>
  <c r="D496" i="11"/>
  <c r="E492" i="11"/>
  <c r="D492" i="11"/>
  <c r="E488" i="11"/>
  <c r="D488" i="11"/>
  <c r="E484" i="11"/>
  <c r="D484" i="11"/>
  <c r="E480" i="11"/>
  <c r="D480" i="11"/>
  <c r="F480" i="11" s="1"/>
  <c r="E476" i="11"/>
  <c r="D476" i="11"/>
  <c r="F476" i="11" s="1"/>
  <c r="E472" i="11"/>
  <c r="D472" i="11"/>
  <c r="F472" i="11" s="1"/>
  <c r="E468" i="11"/>
  <c r="D468" i="11"/>
  <c r="F468" i="11" s="1"/>
  <c r="E464" i="11"/>
  <c r="D464" i="11"/>
  <c r="F464" i="11" s="1"/>
  <c r="E460" i="11"/>
  <c r="D460" i="11"/>
  <c r="E456" i="11"/>
  <c r="D456" i="11"/>
  <c r="F456" i="11" s="1"/>
  <c r="E452" i="11"/>
  <c r="D452" i="11"/>
  <c r="F452" i="11" s="1"/>
  <c r="E448" i="11"/>
  <c r="D448" i="11"/>
  <c r="F448" i="11" s="1"/>
  <c r="E444" i="11"/>
  <c r="D444" i="11"/>
  <c r="F444" i="11" s="1"/>
  <c r="G444" i="11" s="1"/>
  <c r="E440" i="11"/>
  <c r="D440" i="11"/>
  <c r="F440" i="11" s="1"/>
  <c r="E436" i="11"/>
  <c r="D436" i="11"/>
  <c r="F436" i="11" s="1"/>
  <c r="E432" i="11"/>
  <c r="D432" i="11"/>
  <c r="F432" i="11" s="1"/>
  <c r="E428" i="11"/>
  <c r="D428" i="11"/>
  <c r="F428" i="11" s="1"/>
  <c r="E424" i="11"/>
  <c r="D424" i="11"/>
  <c r="E420" i="11"/>
  <c r="D420" i="11"/>
  <c r="E416" i="11"/>
  <c r="D416" i="11"/>
  <c r="F416" i="11" s="1"/>
  <c r="G416" i="11" s="1"/>
  <c r="E412" i="11"/>
  <c r="D412" i="11"/>
  <c r="F412" i="11" s="1"/>
  <c r="E408" i="11"/>
  <c r="D408" i="11"/>
  <c r="F408" i="11" s="1"/>
  <c r="E404" i="11"/>
  <c r="D404" i="11"/>
  <c r="F404" i="11" s="1"/>
  <c r="E400" i="11"/>
  <c r="D400" i="11"/>
  <c r="F400" i="11" s="1"/>
  <c r="G400" i="11" s="1"/>
  <c r="E396" i="11"/>
  <c r="D396" i="11"/>
  <c r="F396" i="11" s="1"/>
  <c r="G396" i="11" s="1"/>
  <c r="E392" i="11"/>
  <c r="D392" i="11"/>
  <c r="F392" i="11" s="1"/>
  <c r="E388" i="11"/>
  <c r="D388" i="11"/>
  <c r="F388" i="11" s="1"/>
  <c r="E384" i="11"/>
  <c r="D384" i="11"/>
  <c r="F384" i="11" s="1"/>
  <c r="E380" i="11"/>
  <c r="D380" i="11"/>
  <c r="F380" i="11" s="1"/>
  <c r="E376" i="11"/>
  <c r="D376" i="11"/>
  <c r="F376" i="11" s="1"/>
  <c r="E372" i="11"/>
  <c r="D372" i="11"/>
  <c r="F372" i="11" s="1"/>
  <c r="E368" i="11"/>
  <c r="D368" i="11"/>
  <c r="F368" i="11" s="1"/>
  <c r="E364" i="11"/>
  <c r="D364" i="11"/>
  <c r="F364" i="11" s="1"/>
  <c r="E360" i="11"/>
  <c r="D360" i="11"/>
  <c r="F360" i="11" s="1"/>
  <c r="E356" i="11"/>
  <c r="D356" i="11"/>
  <c r="F356" i="11" s="1"/>
  <c r="E352" i="11"/>
  <c r="D352" i="11"/>
  <c r="F352" i="11" s="1"/>
  <c r="G352" i="11" s="1"/>
  <c r="E348" i="11"/>
  <c r="D348" i="11"/>
  <c r="F348" i="11" s="1"/>
  <c r="E344" i="11"/>
  <c r="D344" i="11"/>
  <c r="F344" i="11" s="1"/>
  <c r="E340" i="11"/>
  <c r="D340" i="11"/>
  <c r="F340" i="11" s="1"/>
  <c r="E336" i="11"/>
  <c r="D336" i="11"/>
  <c r="F336" i="11" s="1"/>
  <c r="E332" i="11"/>
  <c r="D332" i="11"/>
  <c r="F332" i="11" s="1"/>
  <c r="E328" i="11"/>
  <c r="D328" i="11"/>
  <c r="F328" i="11" s="1"/>
  <c r="G328" i="11" s="1"/>
  <c r="E324" i="11"/>
  <c r="D324" i="11"/>
  <c r="F324" i="11" s="1"/>
  <c r="E320" i="11"/>
  <c r="D320" i="11"/>
  <c r="F320" i="11" s="1"/>
  <c r="E316" i="11"/>
  <c r="D316" i="11"/>
  <c r="F316" i="11" s="1"/>
  <c r="E312" i="11"/>
  <c r="D312" i="11"/>
  <c r="F312" i="11" s="1"/>
  <c r="E308" i="11"/>
  <c r="D308" i="11"/>
  <c r="F308" i="11" s="1"/>
  <c r="E304" i="11"/>
  <c r="D304" i="11"/>
  <c r="F304" i="11" s="1"/>
  <c r="E300" i="11"/>
  <c r="D300" i="11"/>
  <c r="F300" i="11" s="1"/>
  <c r="E296" i="11"/>
  <c r="D296" i="11"/>
  <c r="F296" i="11" s="1"/>
  <c r="G296" i="11" s="1"/>
  <c r="E292" i="11"/>
  <c r="D292" i="11"/>
  <c r="F292" i="11" s="1"/>
  <c r="E288" i="11"/>
  <c r="D288" i="11"/>
  <c r="F288" i="11" s="1"/>
  <c r="E284" i="11"/>
  <c r="D284" i="11"/>
  <c r="E280" i="11"/>
  <c r="D280" i="11"/>
  <c r="F280" i="11" s="1"/>
  <c r="E276" i="11"/>
  <c r="D276" i="11"/>
  <c r="F276" i="11" s="1"/>
  <c r="G276" i="11" s="1"/>
  <c r="E272" i="11"/>
  <c r="D272" i="11"/>
  <c r="F272" i="11" s="1"/>
  <c r="E268" i="11"/>
  <c r="D268" i="11"/>
  <c r="F268" i="11" s="1"/>
  <c r="E264" i="11"/>
  <c r="D264" i="11"/>
  <c r="F264" i="11" s="1"/>
  <c r="E260" i="11"/>
  <c r="D260" i="11"/>
  <c r="F260" i="11" s="1"/>
  <c r="E256" i="11"/>
  <c r="D256" i="11"/>
  <c r="F256" i="11" s="1"/>
  <c r="E252" i="11"/>
  <c r="D252" i="11"/>
  <c r="F252" i="11" s="1"/>
  <c r="G252" i="11" s="1"/>
  <c r="E248" i="11"/>
  <c r="D248" i="11"/>
  <c r="F248" i="11" s="1"/>
  <c r="E244" i="11"/>
  <c r="D244" i="11"/>
  <c r="F244" i="11" s="1"/>
  <c r="E240" i="11"/>
  <c r="D240" i="11"/>
  <c r="F240" i="11" s="1"/>
  <c r="E236" i="11"/>
  <c r="D236" i="11"/>
  <c r="F236" i="11" s="1"/>
  <c r="E232" i="11"/>
  <c r="D232" i="11"/>
  <c r="F232" i="11" s="1"/>
  <c r="E228" i="11"/>
  <c r="D228" i="11"/>
  <c r="F228" i="11" s="1"/>
  <c r="E224" i="11"/>
  <c r="D224" i="11"/>
  <c r="F224" i="11" s="1"/>
  <c r="G225" i="11" s="1"/>
  <c r="E220" i="11"/>
  <c r="D220" i="11"/>
  <c r="F220" i="11" s="1"/>
  <c r="E216" i="11"/>
  <c r="D216" i="11"/>
  <c r="F216" i="11" s="1"/>
  <c r="E212" i="11"/>
  <c r="D212" i="11"/>
  <c r="F212" i="11" s="1"/>
  <c r="E208" i="11"/>
  <c r="D208" i="11"/>
  <c r="F208" i="11" s="1"/>
  <c r="G208" i="11" s="1"/>
  <c r="E204" i="11"/>
  <c r="D204" i="11"/>
  <c r="F204" i="11" s="1"/>
  <c r="E200" i="11"/>
  <c r="D200" i="11"/>
  <c r="F200" i="11" s="1"/>
  <c r="E196" i="11"/>
  <c r="D196" i="11"/>
  <c r="F196" i="11" s="1"/>
  <c r="E192" i="11"/>
  <c r="D192" i="11"/>
  <c r="F192" i="11" s="1"/>
  <c r="E188" i="11"/>
  <c r="D188" i="11"/>
  <c r="F188" i="11" s="1"/>
  <c r="E184" i="11"/>
  <c r="D184" i="11"/>
  <c r="F184" i="11" s="1"/>
  <c r="G184" i="11" s="1"/>
  <c r="E180" i="11"/>
  <c r="D180" i="11"/>
  <c r="F180" i="11" s="1"/>
  <c r="E176" i="11"/>
  <c r="D176" i="11"/>
  <c r="F176" i="11" s="1"/>
  <c r="E172" i="11"/>
  <c r="D172" i="11"/>
  <c r="F172" i="11" s="1"/>
  <c r="E168" i="11"/>
  <c r="D168" i="11"/>
  <c r="F168" i="11" s="1"/>
  <c r="E164" i="11"/>
  <c r="D164" i="11"/>
  <c r="F164" i="11" s="1"/>
  <c r="E160" i="11"/>
  <c r="D160" i="11"/>
  <c r="F160" i="11" s="1"/>
  <c r="E156" i="11"/>
  <c r="D156" i="11"/>
  <c r="F156" i="11" s="1"/>
  <c r="E152" i="11"/>
  <c r="D152" i="11"/>
  <c r="E148" i="11"/>
  <c r="D148" i="11"/>
  <c r="F148" i="11" s="1"/>
  <c r="E144" i="11"/>
  <c r="D144" i="11"/>
  <c r="F144" i="11" s="1"/>
  <c r="E140" i="11"/>
  <c r="D140" i="11"/>
  <c r="F140" i="11" s="1"/>
  <c r="E136" i="11"/>
  <c r="D136" i="11"/>
  <c r="F136" i="11" s="1"/>
  <c r="G136" i="11" s="1"/>
  <c r="E132" i="11"/>
  <c r="D132" i="11"/>
  <c r="F132" i="11" s="1"/>
  <c r="G132" i="11" s="1"/>
  <c r="E128" i="11"/>
  <c r="D128" i="11"/>
  <c r="F128" i="11" s="1"/>
  <c r="E124" i="11"/>
  <c r="D124" i="11"/>
  <c r="F124" i="11" s="1"/>
  <c r="E120" i="11"/>
  <c r="D120" i="11"/>
  <c r="F120" i="11" s="1"/>
  <c r="E116" i="11"/>
  <c r="D116" i="11"/>
  <c r="F116" i="11" s="1"/>
  <c r="E112" i="11"/>
  <c r="D112" i="11"/>
  <c r="F112" i="11" s="1"/>
  <c r="E108" i="11"/>
  <c r="D108" i="11"/>
  <c r="F108" i="11" s="1"/>
  <c r="E104" i="11"/>
  <c r="D104" i="11"/>
  <c r="F104" i="11" s="1"/>
  <c r="E100" i="11"/>
  <c r="D100" i="11"/>
  <c r="F100" i="11" s="1"/>
  <c r="E96" i="11"/>
  <c r="D96" i="11"/>
  <c r="F96" i="11" s="1"/>
  <c r="E92" i="11"/>
  <c r="D92" i="11"/>
  <c r="F92" i="11" s="1"/>
  <c r="E88" i="11"/>
  <c r="D88" i="11"/>
  <c r="F88" i="11" s="1"/>
  <c r="E84" i="11"/>
  <c r="D84" i="11"/>
  <c r="F84" i="11" s="1"/>
  <c r="E80" i="11"/>
  <c r="D80" i="11"/>
  <c r="F80" i="11" s="1"/>
  <c r="G80" i="11" s="1"/>
  <c r="E76" i="11"/>
  <c r="D76" i="11"/>
  <c r="F76" i="11" s="1"/>
  <c r="E72" i="11"/>
  <c r="D72" i="11"/>
  <c r="F72" i="11" s="1"/>
  <c r="E68" i="11"/>
  <c r="D68" i="11"/>
  <c r="F68" i="11" s="1"/>
  <c r="E64" i="11"/>
  <c r="D64" i="11"/>
  <c r="F64" i="11" s="1"/>
  <c r="E60" i="11"/>
  <c r="D60" i="11"/>
  <c r="F60" i="11" s="1"/>
  <c r="E56" i="11"/>
  <c r="D56" i="11"/>
  <c r="F56" i="11" s="1"/>
  <c r="G56" i="11" s="1"/>
  <c r="E52" i="11"/>
  <c r="D52" i="11"/>
  <c r="F52" i="11" s="1"/>
  <c r="E48" i="11"/>
  <c r="D48" i="11"/>
  <c r="F48" i="11" s="1"/>
  <c r="E44" i="11"/>
  <c r="D44" i="11"/>
  <c r="F44" i="11" s="1"/>
  <c r="E40" i="11"/>
  <c r="D40" i="11"/>
  <c r="F40" i="11" s="1"/>
  <c r="E36" i="11"/>
  <c r="D36" i="11"/>
  <c r="F36" i="11" s="1"/>
  <c r="E32" i="11"/>
  <c r="D32" i="11"/>
  <c r="F32" i="11" s="1"/>
  <c r="E28" i="11"/>
  <c r="D28" i="11"/>
  <c r="F28" i="11" s="1"/>
  <c r="E24" i="11"/>
  <c r="D24" i="11"/>
  <c r="E20" i="11"/>
  <c r="D20" i="11"/>
  <c r="F20" i="11" s="1"/>
  <c r="E16" i="11"/>
  <c r="D16" i="11"/>
  <c r="F16" i="11" s="1"/>
  <c r="E12" i="11"/>
  <c r="D12" i="11"/>
  <c r="F12" i="11" s="1"/>
  <c r="E8" i="11"/>
  <c r="D8" i="11"/>
  <c r="F8" i="11" s="1"/>
  <c r="E4" i="11"/>
  <c r="D4" i="11"/>
  <c r="F4" i="11" s="1"/>
  <c r="G733" i="11" l="1"/>
  <c r="G456" i="11"/>
  <c r="G720" i="11"/>
  <c r="G792" i="11"/>
  <c r="G840" i="11"/>
  <c r="G888" i="11"/>
  <c r="G936" i="11"/>
  <c r="G984" i="11"/>
  <c r="G1032" i="11"/>
  <c r="G96" i="11"/>
  <c r="G744" i="11"/>
  <c r="I744" i="11" s="1"/>
  <c r="G816" i="11"/>
  <c r="I816" i="11" s="1"/>
  <c r="G864" i="11"/>
  <c r="G912" i="11"/>
  <c r="G960" i="11"/>
  <c r="G1008" i="11"/>
  <c r="G1056" i="11"/>
  <c r="G1248" i="11"/>
  <c r="G1296" i="11"/>
  <c r="G1560" i="11"/>
  <c r="G2136" i="11"/>
  <c r="G2854" i="11"/>
  <c r="G2950" i="11"/>
  <c r="G2998" i="11"/>
  <c r="I2998" i="11" s="1"/>
  <c r="G113" i="11"/>
  <c r="G257" i="11"/>
  <c r="G377" i="11"/>
  <c r="G809" i="11"/>
  <c r="G905" i="11"/>
  <c r="G953" i="11"/>
  <c r="G1025" i="11"/>
  <c r="G2225" i="11"/>
  <c r="I2225" i="11" s="1"/>
  <c r="G137" i="11"/>
  <c r="I137" i="11" s="1"/>
  <c r="G233" i="11"/>
  <c r="G785" i="11"/>
  <c r="G833" i="11"/>
  <c r="I833" i="11" s="1"/>
  <c r="G881" i="11"/>
  <c r="G929" i="11"/>
  <c r="G977" i="11"/>
  <c r="G1129" i="11"/>
  <c r="G100" i="11"/>
  <c r="G2976" i="11"/>
  <c r="G1337" i="11"/>
  <c r="G2081" i="11"/>
  <c r="I2081" i="11" s="1"/>
  <c r="G2197" i="11"/>
  <c r="G117" i="11"/>
  <c r="G1340" i="11"/>
  <c r="I1340" i="11" s="1"/>
  <c r="G1365" i="11"/>
  <c r="I1365" i="11" s="1"/>
  <c r="G2108" i="11"/>
  <c r="G2156" i="11"/>
  <c r="G93" i="11"/>
  <c r="I93" i="11" s="1"/>
  <c r="G2730" i="11"/>
  <c r="G2874" i="11"/>
  <c r="G2994" i="11"/>
  <c r="G20" i="11"/>
  <c r="G476" i="11"/>
  <c r="I476" i="11" s="1"/>
  <c r="G788" i="11"/>
  <c r="I788" i="11" s="1"/>
  <c r="G836" i="11"/>
  <c r="G908" i="11"/>
  <c r="I908" i="11" s="1"/>
  <c r="G956" i="11"/>
  <c r="I956" i="11" s="1"/>
  <c r="G1028" i="11"/>
  <c r="G140" i="11"/>
  <c r="G356" i="11"/>
  <c r="I356" i="11" s="1"/>
  <c r="G596" i="11"/>
  <c r="G764" i="11"/>
  <c r="I764" i="11" s="1"/>
  <c r="G812" i="11"/>
  <c r="I812" i="11" s="1"/>
  <c r="G884" i="11"/>
  <c r="G932" i="11"/>
  <c r="I932" i="11" s="1"/>
  <c r="G980" i="11"/>
  <c r="I980" i="11" s="1"/>
  <c r="G273" i="11"/>
  <c r="G297" i="11"/>
  <c r="G585" i="11"/>
  <c r="I585" i="11" s="1"/>
  <c r="G133" i="11"/>
  <c r="G181" i="11"/>
  <c r="G805" i="11"/>
  <c r="I805" i="11" s="1"/>
  <c r="G853" i="11"/>
  <c r="G1021" i="11"/>
  <c r="I1021" i="11" s="1"/>
  <c r="G2005" i="11"/>
  <c r="I2005" i="11" s="1"/>
  <c r="G2125" i="11"/>
  <c r="G2149" i="11"/>
  <c r="I2149" i="11" s="1"/>
  <c r="G230" i="11"/>
  <c r="I230" i="11" s="1"/>
  <c r="G710" i="11"/>
  <c r="G806" i="11"/>
  <c r="I806" i="11" s="1"/>
  <c r="G854" i="11"/>
  <c r="I854" i="11" s="1"/>
  <c r="G878" i="11"/>
  <c r="G902" i="11"/>
  <c r="G926" i="11"/>
  <c r="G950" i="11"/>
  <c r="G998" i="11"/>
  <c r="I998" i="11" s="1"/>
  <c r="G1022" i="11"/>
  <c r="I1022" i="11" s="1"/>
  <c r="G1070" i="11"/>
  <c r="G1094" i="11"/>
  <c r="I1094" i="11" s="1"/>
  <c r="G1238" i="11"/>
  <c r="I1238" i="11" s="1"/>
  <c r="G1382" i="11"/>
  <c r="G1430" i="11"/>
  <c r="I1430" i="11" s="1"/>
  <c r="G63" i="11"/>
  <c r="I63" i="11" s="1"/>
  <c r="G231" i="11"/>
  <c r="G447" i="11"/>
  <c r="G471" i="11"/>
  <c r="G879" i="11"/>
  <c r="G903" i="11"/>
  <c r="I903" i="11" s="1"/>
  <c r="G1071" i="11"/>
  <c r="I1071" i="11" s="1"/>
  <c r="G2127" i="11"/>
  <c r="G2151" i="11"/>
  <c r="I2151" i="11" s="1"/>
  <c r="G2192" i="11"/>
  <c r="I2192" i="11" s="1"/>
  <c r="G2744" i="11"/>
  <c r="G2888" i="11"/>
  <c r="G2917" i="11"/>
  <c r="I2917" i="11" s="1"/>
  <c r="G3109" i="11"/>
  <c r="G157" i="11"/>
  <c r="G325" i="11"/>
  <c r="I325" i="11" s="1"/>
  <c r="G877" i="11"/>
  <c r="G949" i="11"/>
  <c r="I949" i="11" s="1"/>
  <c r="G997" i="11"/>
  <c r="I997" i="11" s="1"/>
  <c r="G2101" i="11"/>
  <c r="G162" i="11"/>
  <c r="I162" i="11" s="1"/>
  <c r="G186" i="11"/>
  <c r="I186" i="11" s="1"/>
  <c r="G210" i="11"/>
  <c r="G234" i="11"/>
  <c r="I234" i="11" s="1"/>
  <c r="G282" i="11"/>
  <c r="I282" i="11" s="1"/>
  <c r="G306" i="11"/>
  <c r="G330" i="11"/>
  <c r="G378" i="11"/>
  <c r="I378" i="11" s="1"/>
  <c r="G738" i="11"/>
  <c r="G810" i="11"/>
  <c r="I810" i="11" s="1"/>
  <c r="G834" i="11"/>
  <c r="I834" i="11" s="1"/>
  <c r="G858" i="11"/>
  <c r="G882" i="11"/>
  <c r="I882" i="11" s="1"/>
  <c r="G906" i="11"/>
  <c r="I906" i="11" s="1"/>
  <c r="G930" i="11"/>
  <c r="G954" i="11"/>
  <c r="I954" i="11" s="1"/>
  <c r="G978" i="11"/>
  <c r="I978" i="11" s="1"/>
  <c r="G1002" i="11"/>
  <c r="G1050" i="11"/>
  <c r="G1098" i="11"/>
  <c r="G1314" i="11"/>
  <c r="G1338" i="11"/>
  <c r="I1338" i="11" s="1"/>
  <c r="G1986" i="11"/>
  <c r="I1986" i="11" s="1"/>
  <c r="G2106" i="11"/>
  <c r="G2226" i="11"/>
  <c r="G259" i="11"/>
  <c r="I259" i="11" s="1"/>
  <c r="G811" i="11"/>
  <c r="G955" i="11"/>
  <c r="I955" i="11" s="1"/>
  <c r="G1435" i="11"/>
  <c r="G2131" i="11"/>
  <c r="G2155" i="11"/>
  <c r="G2227" i="11"/>
  <c r="I2227" i="11" s="1"/>
  <c r="G2407" i="11"/>
  <c r="G2743" i="11"/>
  <c r="I2743" i="11" s="1"/>
  <c r="G2791" i="11"/>
  <c r="I2791" i="11" s="1"/>
  <c r="G2863" i="11"/>
  <c r="G2244" i="11"/>
  <c r="G2748" i="11"/>
  <c r="I2748" i="11" s="1"/>
  <c r="G2796" i="11"/>
  <c r="G2844" i="11"/>
  <c r="I2844" i="11" s="1"/>
  <c r="G2753" i="11"/>
  <c r="I2753" i="11" s="1"/>
  <c r="G2801" i="11"/>
  <c r="G2825" i="11"/>
  <c r="G2849" i="11"/>
  <c r="I2849" i="11" s="1"/>
  <c r="G141" i="11"/>
  <c r="G237" i="11"/>
  <c r="I237" i="11" s="1"/>
  <c r="G309" i="11"/>
  <c r="I309" i="11" s="1"/>
  <c r="G357" i="11"/>
  <c r="G405" i="11"/>
  <c r="G765" i="11"/>
  <c r="I765" i="11" s="1"/>
  <c r="G837" i="11"/>
  <c r="G1077" i="11"/>
  <c r="I1077" i="11" s="1"/>
  <c r="G862" i="11"/>
  <c r="I862" i="11" s="1"/>
  <c r="G1030" i="11"/>
  <c r="G1078" i="11"/>
  <c r="G1222" i="11"/>
  <c r="G1294" i="11"/>
  <c r="G1582" i="11"/>
  <c r="I1582" i="11" s="1"/>
  <c r="G2134" i="11"/>
  <c r="I2134" i="11" s="1"/>
  <c r="G2158" i="11"/>
  <c r="G695" i="11"/>
  <c r="I695" i="11" s="1"/>
  <c r="G2207" i="11"/>
  <c r="G2867" i="11"/>
  <c r="G2915" i="11"/>
  <c r="G2728" i="11"/>
  <c r="I2728" i="11" s="1"/>
  <c r="G2752" i="11"/>
  <c r="G2776" i="11"/>
  <c r="G2872" i="11"/>
  <c r="I2872" i="11" s="1"/>
  <c r="G2949" i="11"/>
  <c r="G2129" i="11"/>
  <c r="I2129" i="11" s="1"/>
  <c r="G69" i="11"/>
  <c r="I69" i="11" s="1"/>
  <c r="G165" i="11"/>
  <c r="G213" i="11"/>
  <c r="I213" i="11" s="1"/>
  <c r="G981" i="11"/>
  <c r="I981" i="11" s="1"/>
  <c r="G1317" i="11"/>
  <c r="G409" i="11"/>
  <c r="G697" i="11"/>
  <c r="I697" i="11" s="1"/>
  <c r="G793" i="11"/>
  <c r="G841" i="11"/>
  <c r="G889" i="11"/>
  <c r="I889" i="11" s="1"/>
  <c r="G937" i="11"/>
  <c r="G985" i="11"/>
  <c r="I985" i="11" s="1"/>
  <c r="G1033" i="11"/>
  <c r="I1033" i="11" s="1"/>
  <c r="G170" i="11"/>
  <c r="G314" i="11"/>
  <c r="I314" i="11" s="1"/>
  <c r="G578" i="11"/>
  <c r="G746" i="11"/>
  <c r="G818" i="11"/>
  <c r="I818" i="11" s="1"/>
  <c r="G842" i="11"/>
  <c r="I842" i="11" s="1"/>
  <c r="G866" i="11"/>
  <c r="G890" i="11"/>
  <c r="G914" i="11"/>
  <c r="I914" i="11" s="1"/>
  <c r="G938" i="11"/>
  <c r="G962" i="11"/>
  <c r="I962" i="11" s="1"/>
  <c r="G1010" i="11"/>
  <c r="I1010" i="11" s="1"/>
  <c r="G1274" i="11"/>
  <c r="G3" i="11"/>
  <c r="G171" i="11"/>
  <c r="G219" i="11"/>
  <c r="G291" i="11"/>
  <c r="I291" i="11" s="1"/>
  <c r="G363" i="11"/>
  <c r="I363" i="11" s="1"/>
  <c r="G459" i="11"/>
  <c r="G795" i="11"/>
  <c r="G1275" i="11"/>
  <c r="G2235" i="11"/>
  <c r="G2252" i="11"/>
  <c r="I2252" i="11" s="1"/>
  <c r="G2396" i="11"/>
  <c r="I2396" i="11" s="1"/>
  <c r="G2756" i="11"/>
  <c r="G2977" i="11"/>
  <c r="I2977" i="11" s="1"/>
  <c r="G769" i="11"/>
  <c r="I769" i="11" s="1"/>
  <c r="G817" i="11"/>
  <c r="G865" i="11"/>
  <c r="I865" i="11" s="1"/>
  <c r="G913" i="11"/>
  <c r="I913" i="11" s="1"/>
  <c r="G961" i="11"/>
  <c r="G1009" i="11"/>
  <c r="G2017" i="11"/>
  <c r="G701" i="11"/>
  <c r="G893" i="11"/>
  <c r="I893" i="11" s="1"/>
  <c r="G917" i="11"/>
  <c r="I917" i="11" s="1"/>
  <c r="G941" i="11"/>
  <c r="G1037" i="11"/>
  <c r="I1037" i="11" s="1"/>
  <c r="G2021" i="11"/>
  <c r="I2021" i="11" s="1"/>
  <c r="G54" i="11"/>
  <c r="G102" i="11"/>
  <c r="I102" i="11" s="1"/>
  <c r="G222" i="11"/>
  <c r="I222" i="11" s="1"/>
  <c r="G726" i="11"/>
  <c r="G798" i="11"/>
  <c r="G918" i="11"/>
  <c r="G966" i="11"/>
  <c r="G1038" i="11"/>
  <c r="I1038" i="11" s="1"/>
  <c r="G1254" i="11"/>
  <c r="G1566" i="11"/>
  <c r="G127" i="11"/>
  <c r="I127" i="11" s="1"/>
  <c r="G319" i="11"/>
  <c r="I319" i="11" s="1"/>
  <c r="G847" i="11"/>
  <c r="G871" i="11"/>
  <c r="I871" i="11" s="1"/>
  <c r="G991" i="11"/>
  <c r="I991" i="11" s="1"/>
  <c r="G1015" i="11"/>
  <c r="G2239" i="11"/>
  <c r="G2395" i="11"/>
  <c r="I2395" i="11" s="1"/>
  <c r="G2827" i="11"/>
  <c r="G2875" i="11"/>
  <c r="I2875" i="11" s="1"/>
  <c r="G2208" i="11"/>
  <c r="I2208" i="11" s="1"/>
  <c r="G2784" i="11"/>
  <c r="G2832" i="11"/>
  <c r="I2832" i="11" s="1"/>
  <c r="G2856" i="11"/>
  <c r="I2856" i="11" s="1"/>
  <c r="G2861" i="11"/>
  <c r="G749" i="11"/>
  <c r="G33" i="11"/>
  <c r="G321" i="11"/>
  <c r="G705" i="11"/>
  <c r="G945" i="11"/>
  <c r="I945" i="11" s="1"/>
  <c r="G1065" i="11"/>
  <c r="G682" i="11"/>
  <c r="I682" i="11" s="1"/>
  <c r="G1402" i="11"/>
  <c r="G1978" i="11"/>
  <c r="G59" i="11"/>
  <c r="I59" i="11" s="1"/>
  <c r="G203" i="11"/>
  <c r="I203" i="11" s="1"/>
  <c r="G227" i="11"/>
  <c r="G347" i="11"/>
  <c r="G371" i="11"/>
  <c r="I371" i="11" s="1"/>
  <c r="G1091" i="11"/>
  <c r="G1547" i="11"/>
  <c r="G2123" i="11"/>
  <c r="G2243" i="11"/>
  <c r="G2735" i="11"/>
  <c r="G2999" i="11"/>
  <c r="I2999" i="11" s="1"/>
  <c r="G2188" i="11"/>
  <c r="G2260" i="11"/>
  <c r="I2260" i="11" s="1"/>
  <c r="G2380" i="11"/>
  <c r="I2380" i="11" s="1"/>
  <c r="G2860" i="11"/>
  <c r="G2980" i="11"/>
  <c r="I2980" i="11" s="1"/>
  <c r="G3004" i="11"/>
  <c r="I3004" i="11" s="1"/>
  <c r="G2793" i="11"/>
  <c r="G855" i="11"/>
  <c r="G3051" i="11"/>
  <c r="G302" i="11"/>
  <c r="G427" i="11"/>
  <c r="G715" i="11"/>
  <c r="I715" i="11" s="1"/>
  <c r="G1315" i="11"/>
  <c r="G1339" i="11"/>
  <c r="G2892" i="11"/>
  <c r="I2892" i="11" s="1"/>
  <c r="G2897" i="11"/>
  <c r="G2993" i="11"/>
  <c r="I2993" i="11" s="1"/>
  <c r="G1987" i="11"/>
  <c r="G1557" i="11"/>
  <c r="G718" i="11"/>
  <c r="G741" i="11"/>
  <c r="G2019" i="11"/>
  <c r="I2019" i="11" s="1"/>
  <c r="G2204" i="11"/>
  <c r="I2204" i="11" s="1"/>
  <c r="G723" i="11"/>
  <c r="I723" i="11" s="1"/>
  <c r="G270" i="11"/>
  <c r="G774" i="11"/>
  <c r="I774" i="11" s="1"/>
  <c r="G822" i="11"/>
  <c r="I822" i="11" s="1"/>
  <c r="G725" i="11"/>
  <c r="G2190" i="11"/>
  <c r="G2214" i="11"/>
  <c r="G751" i="11"/>
  <c r="G1375" i="11"/>
  <c r="G81" i="11"/>
  <c r="I81" i="11" s="1"/>
  <c r="G777" i="11"/>
  <c r="G442" i="11"/>
  <c r="G613" i="11"/>
  <c r="G973" i="11"/>
  <c r="F2221" i="11"/>
  <c r="G2221" i="11" s="1"/>
  <c r="I2221" i="11" s="1"/>
  <c r="G62" i="11"/>
  <c r="I62" i="11" s="1"/>
  <c r="G110" i="11"/>
  <c r="G759" i="11"/>
  <c r="I759" i="11" s="1"/>
  <c r="G782" i="11"/>
  <c r="I782" i="11" s="1"/>
  <c r="G1334" i="11"/>
  <c r="G1406" i="11"/>
  <c r="G1576" i="11"/>
  <c r="I1576" i="11" s="1"/>
  <c r="G1983" i="11"/>
  <c r="G2408" i="11"/>
  <c r="I2408" i="11" s="1"/>
  <c r="G2864" i="11"/>
  <c r="I2864" i="11" s="1"/>
  <c r="G66" i="11"/>
  <c r="G90" i="11"/>
  <c r="I90" i="11" s="1"/>
  <c r="G114" i="11"/>
  <c r="I114" i="11" s="1"/>
  <c r="G138" i="11"/>
  <c r="I138" i="11" s="1"/>
  <c r="G1026" i="11"/>
  <c r="I1026" i="11" s="1"/>
  <c r="G1290" i="11"/>
  <c r="I1290" i="11" s="1"/>
  <c r="G667" i="11"/>
  <c r="G1123" i="11"/>
  <c r="G1411" i="11"/>
  <c r="I1411" i="11" s="1"/>
  <c r="G3006" i="11"/>
  <c r="G2983" i="11"/>
  <c r="I2983" i="11" s="1"/>
  <c r="G2916" i="11"/>
  <c r="I2916" i="11" s="1"/>
  <c r="G2273" i="11"/>
  <c r="F2878" i="11"/>
  <c r="F924" i="11"/>
  <c r="G924" i="11" s="1"/>
  <c r="I924" i="11" s="1"/>
  <c r="G713" i="11"/>
  <c r="G301" i="11"/>
  <c r="I301" i="11" s="1"/>
  <c r="F1332" i="11"/>
  <c r="G1332" i="11" s="1"/>
  <c r="I1332" i="11" s="1"/>
  <c r="F1428" i="11"/>
  <c r="G1428" i="11" s="1"/>
  <c r="I1428" i="11" s="1"/>
  <c r="F424" i="11"/>
  <c r="G424" i="11" s="1"/>
  <c r="I424" i="11" s="1"/>
  <c r="F856" i="11"/>
  <c r="G856" i="11" s="1"/>
  <c r="I856" i="11" s="1"/>
  <c r="F1000" i="11"/>
  <c r="G1000" i="11" s="1"/>
  <c r="I1000" i="11" s="1"/>
  <c r="G574" i="11"/>
  <c r="I574" i="11" s="1"/>
  <c r="G886" i="11"/>
  <c r="I886" i="11" s="1"/>
  <c r="G95" i="11"/>
  <c r="G2416" i="11"/>
  <c r="I2416" i="11" s="1"/>
  <c r="F900" i="11"/>
  <c r="G900" i="11" s="1"/>
  <c r="I900" i="11" s="1"/>
  <c r="G1404" i="11"/>
  <c r="I1404" i="11" s="1"/>
  <c r="G143" i="11"/>
  <c r="F284" i="11"/>
  <c r="G284" i="11" s="1"/>
  <c r="I284" i="11" s="1"/>
  <c r="G1393" i="11"/>
  <c r="G1130" i="11"/>
  <c r="G1250" i="11"/>
  <c r="I1250" i="11" s="1"/>
  <c r="G1370" i="11"/>
  <c r="G2138" i="11"/>
  <c r="I2138" i="11" s="1"/>
  <c r="G99" i="11"/>
  <c r="I99" i="11" s="1"/>
  <c r="G123" i="11"/>
  <c r="G147" i="11"/>
  <c r="I147" i="11" s="1"/>
  <c r="G412" i="11"/>
  <c r="I412" i="11" s="1"/>
  <c r="G435" i="11"/>
  <c r="G2276" i="11"/>
  <c r="I2276" i="11" s="1"/>
  <c r="F572" i="11"/>
  <c r="G572" i="11" s="1"/>
  <c r="I572" i="11" s="1"/>
  <c r="F860" i="11"/>
  <c r="G860" i="11" s="1"/>
  <c r="I860" i="11" s="1"/>
  <c r="F1004" i="11"/>
  <c r="G1004" i="11" s="1"/>
  <c r="I1004" i="11" s="1"/>
  <c r="F869" i="11"/>
  <c r="G869" i="11" s="1"/>
  <c r="I869" i="11" s="1"/>
  <c r="G679" i="11"/>
  <c r="G728" i="11"/>
  <c r="I728" i="11" s="1"/>
  <c r="G1351" i="11"/>
  <c r="G1399" i="11"/>
  <c r="G2736" i="11"/>
  <c r="I2736" i="11" s="1"/>
  <c r="G2382" i="11"/>
  <c r="F374" i="11"/>
  <c r="G375" i="11" s="1"/>
  <c r="F653" i="11"/>
  <c r="G653" i="11" s="1"/>
  <c r="I653" i="11" s="1"/>
  <c r="F989" i="11"/>
  <c r="G990" i="11" s="1"/>
  <c r="I990" i="11" s="1"/>
  <c r="G390" i="11"/>
  <c r="G894" i="11"/>
  <c r="G1350" i="11"/>
  <c r="I1350" i="11" s="1"/>
  <c r="G704" i="11"/>
  <c r="I2213" i="11"/>
  <c r="G246" i="11"/>
  <c r="I246" i="11" s="1"/>
  <c r="G53" i="11"/>
  <c r="F820" i="11"/>
  <c r="G820" i="11" s="1"/>
  <c r="I820" i="11" s="1"/>
  <c r="F988" i="11"/>
  <c r="G988" i="11" s="1"/>
  <c r="I988" i="11" s="1"/>
  <c r="G345" i="11"/>
  <c r="G2074" i="11"/>
  <c r="G852" i="11"/>
  <c r="I852" i="11" s="1"/>
  <c r="G996" i="11"/>
  <c r="G1020" i="11"/>
  <c r="G1980" i="11"/>
  <c r="I1980" i="11" s="1"/>
  <c r="G2075" i="11"/>
  <c r="F845" i="11"/>
  <c r="F1013" i="11"/>
  <c r="G77" i="11"/>
  <c r="I77" i="11" s="1"/>
  <c r="F844" i="11"/>
  <c r="G844" i="11" s="1"/>
  <c r="I844" i="11" s="1"/>
  <c r="F964" i="11"/>
  <c r="G964" i="11" s="1"/>
  <c r="I964" i="11" s="1"/>
  <c r="F1012" i="11"/>
  <c r="G1012" i="11" s="1"/>
  <c r="I1012" i="11" s="1"/>
  <c r="G57" i="11"/>
  <c r="I57" i="11" s="1"/>
  <c r="G201" i="11"/>
  <c r="I201" i="11" s="1"/>
  <c r="G609" i="11"/>
  <c r="I609" i="11" s="1"/>
  <c r="G753" i="11"/>
  <c r="F1536" i="11"/>
  <c r="F2070" i="11"/>
  <c r="F690" i="11"/>
  <c r="G690" i="11" s="1"/>
  <c r="F2967" i="11"/>
  <c r="G2968" i="11" s="1"/>
  <c r="F2820" i="11"/>
  <c r="G2821" i="11" s="1"/>
  <c r="I868" i="11"/>
  <c r="G1392" i="11"/>
  <c r="G73" i="11"/>
  <c r="G432" i="11"/>
  <c r="I432" i="11" s="1"/>
  <c r="G2076" i="11"/>
  <c r="I2076" i="11" s="1"/>
  <c r="G2390" i="11"/>
  <c r="G829" i="11"/>
  <c r="G942" i="11"/>
  <c r="I942" i="11" s="1"/>
  <c r="G830" i="11"/>
  <c r="I830" i="11" s="1"/>
  <c r="G391" i="11"/>
  <c r="G2391" i="11"/>
  <c r="I904" i="11"/>
  <c r="I1336" i="11"/>
  <c r="G116" i="11"/>
  <c r="I116" i="11" s="1"/>
  <c r="I20" i="11"/>
  <c r="G2975" i="11"/>
  <c r="I2975" i="11" s="1"/>
  <c r="F2808" i="11"/>
  <c r="F2809" i="11"/>
  <c r="F2810" i="11"/>
  <c r="F2811" i="11"/>
  <c r="F2812" i="11"/>
  <c r="F2813" i="11"/>
  <c r="F2837" i="11"/>
  <c r="F2814" i="11"/>
  <c r="G2815" i="11" s="1"/>
  <c r="F2804" i="11"/>
  <c r="G2804" i="11" s="1"/>
  <c r="F2805" i="11"/>
  <c r="F2806" i="11"/>
  <c r="F2807" i="11"/>
  <c r="G2807" i="11" s="1"/>
  <c r="F3071" i="11"/>
  <c r="F3072" i="11"/>
  <c r="F3073" i="11"/>
  <c r="F3074" i="11"/>
  <c r="F3075" i="11"/>
  <c r="F2920" i="11"/>
  <c r="G2921" i="11" s="1"/>
  <c r="F3053" i="11"/>
  <c r="F3077" i="11"/>
  <c r="F3130" i="11"/>
  <c r="F3131" i="11"/>
  <c r="F3001" i="11"/>
  <c r="G3001" i="11" s="1"/>
  <c r="F3002" i="11"/>
  <c r="G3003" i="11" s="1"/>
  <c r="F3076" i="11"/>
  <c r="G3077" i="11" s="1"/>
  <c r="F26" i="11"/>
  <c r="F674" i="11"/>
  <c r="F27" i="11"/>
  <c r="G28" i="11" s="1"/>
  <c r="F675" i="11"/>
  <c r="F676" i="11"/>
  <c r="F21" i="11"/>
  <c r="G21" i="11" s="1"/>
  <c r="F22" i="11"/>
  <c r="F670" i="11"/>
  <c r="G670" i="11" s="1"/>
  <c r="F23" i="11"/>
  <c r="F671" i="11"/>
  <c r="F25" i="11"/>
  <c r="F673" i="11"/>
  <c r="G674" i="11" s="1"/>
  <c r="F24" i="11"/>
  <c r="F1303" i="11"/>
  <c r="G1303" i="11" s="1"/>
  <c r="F1304" i="11"/>
  <c r="F1305" i="11"/>
  <c r="F1306" i="11"/>
  <c r="F1307" i="11"/>
  <c r="F672" i="11"/>
  <c r="F1308" i="11"/>
  <c r="F1309" i="11"/>
  <c r="F2092" i="11"/>
  <c r="F2093" i="11"/>
  <c r="G2093" i="11" s="1"/>
  <c r="F2094" i="11"/>
  <c r="F2095" i="11"/>
  <c r="F2096" i="11"/>
  <c r="F2097" i="11"/>
  <c r="F2098" i="11"/>
  <c r="F422" i="11"/>
  <c r="G423" i="11" s="1"/>
  <c r="F418" i="11"/>
  <c r="G418" i="11" s="1"/>
  <c r="F419" i="11"/>
  <c r="F421" i="11"/>
  <c r="F1360" i="11"/>
  <c r="F1361" i="11"/>
  <c r="F1362" i="11"/>
  <c r="G1362" i="11" s="1"/>
  <c r="F1358" i="11"/>
  <c r="G1358" i="11" s="1"/>
  <c r="F420" i="11"/>
  <c r="F1059" i="11"/>
  <c r="G1059" i="11" s="1"/>
  <c r="F1359" i="11"/>
  <c r="F2173" i="11"/>
  <c r="G2173" i="11" s="1"/>
  <c r="F2174" i="11"/>
  <c r="F2175" i="11"/>
  <c r="F2176" i="11"/>
  <c r="F2177" i="11"/>
  <c r="G2178" i="11" s="1"/>
  <c r="F581" i="11"/>
  <c r="G581" i="11" s="1"/>
  <c r="F1223" i="11"/>
  <c r="F1563" i="11"/>
  <c r="F2393" i="11"/>
  <c r="G2394" i="11" s="1"/>
  <c r="F2816" i="11"/>
  <c r="G2816" i="11" s="1"/>
  <c r="F2817" i="11"/>
  <c r="F2818" i="11"/>
  <c r="F2819" i="11"/>
  <c r="G2820" i="11" s="1"/>
  <c r="F2904" i="11"/>
  <c r="F2905" i="11"/>
  <c r="F2906" i="11"/>
  <c r="F2907" i="11"/>
  <c r="G2907" i="11" s="1"/>
  <c r="F2908" i="11"/>
  <c r="F2909" i="11"/>
  <c r="F2898" i="11"/>
  <c r="G2898" i="11" s="1"/>
  <c r="F2910" i="11"/>
  <c r="G2910" i="11" s="1"/>
  <c r="F2899" i="11"/>
  <c r="F2911" i="11"/>
  <c r="F2900" i="11"/>
  <c r="F2912" i="11"/>
  <c r="F2901" i="11"/>
  <c r="F2902" i="11"/>
  <c r="F2903" i="11"/>
  <c r="F2957" i="11"/>
  <c r="F2958" i="11"/>
  <c r="F3042" i="11"/>
  <c r="F3078" i="11"/>
  <c r="G3078" i="11" s="1"/>
  <c r="F2959" i="11"/>
  <c r="G2960" i="11" s="1"/>
  <c r="F3043" i="11"/>
  <c r="F3079" i="11"/>
  <c r="F3103" i="11"/>
  <c r="F2960" i="11"/>
  <c r="F3044" i="11"/>
  <c r="G3045" i="11" s="1"/>
  <c r="F3104" i="11"/>
  <c r="F2961" i="11"/>
  <c r="F3105" i="11"/>
  <c r="F2962" i="11"/>
  <c r="G2962" i="11" s="1"/>
  <c r="F3106" i="11"/>
  <c r="F2963" i="11"/>
  <c r="F3047" i="11"/>
  <c r="F3107" i="11"/>
  <c r="G3108" i="11" s="1"/>
  <c r="F2964" i="11"/>
  <c r="F3048" i="11"/>
  <c r="F2953" i="11"/>
  <c r="G2953" i="11" s="1"/>
  <c r="F2965" i="11"/>
  <c r="G2966" i="11" s="1"/>
  <c r="F3049" i="11"/>
  <c r="F2954" i="11"/>
  <c r="F2955" i="11"/>
  <c r="G2955" i="11" s="1"/>
  <c r="F2956" i="11"/>
  <c r="F484" i="11"/>
  <c r="F485" i="11"/>
  <c r="G485" i="11" s="1"/>
  <c r="F486" i="11"/>
  <c r="F487" i="11"/>
  <c r="F488" i="11"/>
  <c r="F489" i="11"/>
  <c r="F1444" i="11"/>
  <c r="F1456" i="11"/>
  <c r="F1445" i="11"/>
  <c r="F1457" i="11"/>
  <c r="F1446" i="11"/>
  <c r="F1447" i="11"/>
  <c r="F1448" i="11"/>
  <c r="F1137" i="11"/>
  <c r="F1449" i="11"/>
  <c r="G1449" i="11" s="1"/>
  <c r="F1138" i="11"/>
  <c r="F1450" i="11"/>
  <c r="F1139" i="11"/>
  <c r="F1439" i="11"/>
  <c r="F1451" i="11"/>
  <c r="G1451" i="11" s="1"/>
  <c r="F1140" i="11"/>
  <c r="F1440" i="11"/>
  <c r="F1452" i="11"/>
  <c r="F1141" i="11"/>
  <c r="F1441" i="11"/>
  <c r="F1453" i="11"/>
  <c r="G1454" i="11" s="1"/>
  <c r="F1142" i="11"/>
  <c r="F1442" i="11"/>
  <c r="F1454" i="11"/>
  <c r="F1443" i="11"/>
  <c r="F1455" i="11"/>
  <c r="F2292" i="11"/>
  <c r="F2293" i="11"/>
  <c r="F2294" i="11"/>
  <c r="F2289" i="11"/>
  <c r="F2290" i="11"/>
  <c r="F2291" i="11"/>
  <c r="F638" i="11"/>
  <c r="F639" i="11"/>
  <c r="F637" i="11"/>
  <c r="F1277" i="11"/>
  <c r="F1278" i="11"/>
  <c r="F1279" i="11"/>
  <c r="F1280" i="11"/>
  <c r="F636" i="11"/>
  <c r="F2028" i="11"/>
  <c r="F2760" i="11"/>
  <c r="F2029" i="11"/>
  <c r="F2761" i="11"/>
  <c r="F2030" i="11"/>
  <c r="F2022" i="11"/>
  <c r="G2022" i="11" s="1"/>
  <c r="F2023" i="11"/>
  <c r="F2024" i="11"/>
  <c r="F2025" i="11"/>
  <c r="F2757" i="11"/>
  <c r="F2026" i="11"/>
  <c r="F2758" i="11"/>
  <c r="F2027" i="11"/>
  <c r="F2759" i="11"/>
  <c r="F2883" i="11"/>
  <c r="F2884" i="11"/>
  <c r="F2777" i="11"/>
  <c r="G2777" i="11" s="1"/>
  <c r="F2885" i="11"/>
  <c r="G2885" i="11" s="1"/>
  <c r="F2778" i="11"/>
  <c r="F2838" i="11"/>
  <c r="F2886" i="11"/>
  <c r="G2887" i="11" s="1"/>
  <c r="F2779" i="11"/>
  <c r="F2839" i="11"/>
  <c r="G2840" i="11" s="1"/>
  <c r="I884" i="11"/>
  <c r="I1028" i="11"/>
  <c r="F3081" i="11"/>
  <c r="G3081" i="11" s="1"/>
  <c r="F3082" i="11"/>
  <c r="F2928" i="11"/>
  <c r="F2929" i="11"/>
  <c r="G2929" i="11" s="1"/>
  <c r="F2930" i="11"/>
  <c r="F2931" i="11"/>
  <c r="F2932" i="11"/>
  <c r="F2923" i="11"/>
  <c r="G2923" i="11" s="1"/>
  <c r="F2935" i="11"/>
  <c r="F2924" i="11"/>
  <c r="F2925" i="11"/>
  <c r="F2926" i="11"/>
  <c r="F3017" i="11"/>
  <c r="F3029" i="11"/>
  <c r="F3113" i="11"/>
  <c r="F3018" i="11"/>
  <c r="F3030" i="11"/>
  <c r="F3054" i="11"/>
  <c r="F3114" i="11"/>
  <c r="F3019" i="11"/>
  <c r="F3031" i="11"/>
  <c r="F3055" i="11"/>
  <c r="F3115" i="11"/>
  <c r="F3020" i="11"/>
  <c r="F3032" i="11"/>
  <c r="F3056" i="11"/>
  <c r="F3116" i="11"/>
  <c r="F2927" i="11"/>
  <c r="G2927" i="11" s="1"/>
  <c r="F3009" i="11"/>
  <c r="G3009" i="11" s="1"/>
  <c r="F3021" i="11"/>
  <c r="F3033" i="11"/>
  <c r="F3057" i="11"/>
  <c r="F3117" i="11"/>
  <c r="G3117" i="11" s="1"/>
  <c r="F2933" i="11"/>
  <c r="G2933" i="11" s="1"/>
  <c r="F3010" i="11"/>
  <c r="F3022" i="11"/>
  <c r="F3034" i="11"/>
  <c r="F3058" i="11"/>
  <c r="F3118" i="11"/>
  <c r="F2934" i="11"/>
  <c r="F3011" i="11"/>
  <c r="F3023" i="11"/>
  <c r="F3035" i="11"/>
  <c r="F3059" i="11"/>
  <c r="F2936" i="11"/>
  <c r="G2936" i="11" s="1"/>
  <c r="I2936" i="11" s="1"/>
  <c r="F3012" i="11"/>
  <c r="F3024" i="11"/>
  <c r="F3060" i="11"/>
  <c r="F3132" i="11"/>
  <c r="F2937" i="11"/>
  <c r="F3013" i="11"/>
  <c r="F3025" i="11"/>
  <c r="G3025" i="11" s="1"/>
  <c r="F3061" i="11"/>
  <c r="F3085" i="11"/>
  <c r="F3133" i="11"/>
  <c r="F2938" i="11"/>
  <c r="F3014" i="11"/>
  <c r="F3026" i="11"/>
  <c r="F3062" i="11"/>
  <c r="F3134" i="11"/>
  <c r="F3015" i="11"/>
  <c r="F3027" i="11"/>
  <c r="F3135" i="11"/>
  <c r="F3016" i="11"/>
  <c r="F3028" i="11"/>
  <c r="F3112" i="11"/>
  <c r="F494" i="11"/>
  <c r="F506" i="11"/>
  <c r="F518" i="11"/>
  <c r="F530" i="11"/>
  <c r="F542" i="11"/>
  <c r="F495" i="11"/>
  <c r="F507" i="11"/>
  <c r="F519" i="11"/>
  <c r="F531" i="11"/>
  <c r="F543" i="11"/>
  <c r="F555" i="11"/>
  <c r="G555" i="11" s="1"/>
  <c r="F496" i="11"/>
  <c r="F508" i="11"/>
  <c r="F520" i="11"/>
  <c r="F532" i="11"/>
  <c r="F544" i="11"/>
  <c r="F556" i="11"/>
  <c r="F497" i="11"/>
  <c r="F509" i="11"/>
  <c r="F521" i="11"/>
  <c r="F533" i="11"/>
  <c r="F545" i="11"/>
  <c r="F557" i="11"/>
  <c r="F498" i="11"/>
  <c r="F510" i="11"/>
  <c r="F522" i="11"/>
  <c r="F534" i="11"/>
  <c r="G534" i="11" s="1"/>
  <c r="I534" i="11" s="1"/>
  <c r="F546" i="11"/>
  <c r="F558" i="11"/>
  <c r="F499" i="11"/>
  <c r="F511" i="11"/>
  <c r="F523" i="11"/>
  <c r="F535" i="11"/>
  <c r="F547" i="11"/>
  <c r="F559" i="11"/>
  <c r="F500" i="11"/>
  <c r="F512" i="11"/>
  <c r="F524" i="11"/>
  <c r="F536" i="11"/>
  <c r="G537" i="11" s="1"/>
  <c r="F548" i="11"/>
  <c r="F560" i="11"/>
  <c r="F501" i="11"/>
  <c r="F513" i="11"/>
  <c r="F525" i="11"/>
  <c r="F537" i="11"/>
  <c r="F549" i="11"/>
  <c r="F561" i="11"/>
  <c r="G562" i="11" s="1"/>
  <c r="F490" i="11"/>
  <c r="F502" i="11"/>
  <c r="G502" i="11" s="1"/>
  <c r="F514" i="11"/>
  <c r="F526" i="11"/>
  <c r="F538" i="11"/>
  <c r="F550" i="11"/>
  <c r="F491" i="11"/>
  <c r="F503" i="11"/>
  <c r="F515" i="11"/>
  <c r="F527" i="11"/>
  <c r="F539" i="11"/>
  <c r="G540" i="11" s="1"/>
  <c r="F551" i="11"/>
  <c r="F493" i="11"/>
  <c r="F505" i="11"/>
  <c r="F517" i="11"/>
  <c r="F529" i="11"/>
  <c r="F541" i="11"/>
  <c r="F553" i="11"/>
  <c r="G554" i="11" s="1"/>
  <c r="F1144" i="11"/>
  <c r="F1156" i="11"/>
  <c r="F1168" i="11"/>
  <c r="F1180" i="11"/>
  <c r="F1192" i="11"/>
  <c r="F1204" i="11"/>
  <c r="F1468" i="11"/>
  <c r="F1480" i="11"/>
  <c r="F1492" i="11"/>
  <c r="F1504" i="11"/>
  <c r="F1516" i="11"/>
  <c r="F1528" i="11"/>
  <c r="F1145" i="11"/>
  <c r="F1157" i="11"/>
  <c r="F1169" i="11"/>
  <c r="G1169" i="11" s="1"/>
  <c r="F1181" i="11"/>
  <c r="G1181" i="11" s="1"/>
  <c r="F1193" i="11"/>
  <c r="G1193" i="11" s="1"/>
  <c r="F1205" i="11"/>
  <c r="G1205" i="11" s="1"/>
  <c r="F1469" i="11"/>
  <c r="F1481" i="11"/>
  <c r="G1481" i="11" s="1"/>
  <c r="F1493" i="11"/>
  <c r="F1505" i="11"/>
  <c r="F1517" i="11"/>
  <c r="F1529" i="11"/>
  <c r="F1146" i="11"/>
  <c r="F1158" i="11"/>
  <c r="F1170" i="11"/>
  <c r="F1182" i="11"/>
  <c r="F1194" i="11"/>
  <c r="G1194" i="11" s="1"/>
  <c r="F1206" i="11"/>
  <c r="G1206" i="11" s="1"/>
  <c r="F1458" i="11"/>
  <c r="F1470" i="11"/>
  <c r="F1482" i="11"/>
  <c r="G1482" i="11" s="1"/>
  <c r="F1494" i="11"/>
  <c r="F1506" i="11"/>
  <c r="F1518" i="11"/>
  <c r="F1530" i="11"/>
  <c r="F1147" i="11"/>
  <c r="G1147" i="11" s="1"/>
  <c r="F1159" i="11"/>
  <c r="F1171" i="11"/>
  <c r="F1183" i="11"/>
  <c r="F1195" i="11"/>
  <c r="F1459" i="11"/>
  <c r="F1471" i="11"/>
  <c r="G1471" i="11" s="1"/>
  <c r="F1483" i="11"/>
  <c r="G1483" i="11" s="1"/>
  <c r="F1495" i="11"/>
  <c r="G1495" i="11" s="1"/>
  <c r="I1495" i="11" s="1"/>
  <c r="F1507" i="11"/>
  <c r="G1507" i="11" s="1"/>
  <c r="F1519" i="11"/>
  <c r="F1531" i="11"/>
  <c r="F1148" i="11"/>
  <c r="G1148" i="11" s="1"/>
  <c r="F1160" i="11"/>
  <c r="F1172" i="11"/>
  <c r="F1184" i="11"/>
  <c r="G1184" i="11" s="1"/>
  <c r="I1184" i="11" s="1"/>
  <c r="F1196" i="11"/>
  <c r="F1460" i="11"/>
  <c r="F1472" i="11"/>
  <c r="G1472" i="11" s="1"/>
  <c r="I1472" i="11" s="1"/>
  <c r="F1484" i="11"/>
  <c r="G1484" i="11" s="1"/>
  <c r="F1496" i="11"/>
  <c r="G1496" i="11" s="1"/>
  <c r="F1508" i="11"/>
  <c r="F1520" i="11"/>
  <c r="F1532" i="11"/>
  <c r="G1532" i="11" s="1"/>
  <c r="I1532" i="11" s="1"/>
  <c r="F492" i="11"/>
  <c r="G492" i="11" s="1"/>
  <c r="F1149" i="11"/>
  <c r="F1161" i="11"/>
  <c r="F1173" i="11"/>
  <c r="F1185" i="11"/>
  <c r="F1197" i="11"/>
  <c r="F1281" i="11"/>
  <c r="F1461" i="11"/>
  <c r="F1473" i="11"/>
  <c r="F1485" i="11"/>
  <c r="F1497" i="11"/>
  <c r="F1509" i="11"/>
  <c r="F1521" i="11"/>
  <c r="F1533" i="11"/>
  <c r="F504" i="11"/>
  <c r="F1150" i="11"/>
  <c r="G1151" i="11" s="1"/>
  <c r="F1162" i="11"/>
  <c r="F1174" i="11"/>
  <c r="F1186" i="11"/>
  <c r="F1198" i="11"/>
  <c r="F1282" i="11"/>
  <c r="F1462" i="11"/>
  <c r="F1474" i="11"/>
  <c r="F1486" i="11"/>
  <c r="F1498" i="11"/>
  <c r="F1510" i="11"/>
  <c r="F1522" i="11"/>
  <c r="F1534" i="11"/>
  <c r="G1535" i="11" s="1"/>
  <c r="F516" i="11"/>
  <c r="F1151" i="11"/>
  <c r="F1163" i="11"/>
  <c r="F1175" i="11"/>
  <c r="F1187" i="11"/>
  <c r="F1199" i="11"/>
  <c r="F1283" i="11"/>
  <c r="G1284" i="11" s="1"/>
  <c r="F1463" i="11"/>
  <c r="F1475" i="11"/>
  <c r="F1487" i="11"/>
  <c r="F1499" i="11"/>
  <c r="F1511" i="11"/>
  <c r="F1523" i="11"/>
  <c r="G1523" i="11" s="1"/>
  <c r="F528" i="11"/>
  <c r="F1152" i="11"/>
  <c r="F1164" i="11"/>
  <c r="F1176" i="11"/>
  <c r="F1188" i="11"/>
  <c r="F1200" i="11"/>
  <c r="F1464" i="11"/>
  <c r="G1464" i="11" s="1"/>
  <c r="I1464" i="11" s="1"/>
  <c r="F1476" i="11"/>
  <c r="G1476" i="11" s="1"/>
  <c r="F1488" i="11"/>
  <c r="G1488" i="11" s="1"/>
  <c r="F1500" i="11"/>
  <c r="F1512" i="11"/>
  <c r="G1512" i="11" s="1"/>
  <c r="I1512" i="11" s="1"/>
  <c r="F1524" i="11"/>
  <c r="G1524" i="11" s="1"/>
  <c r="F540" i="11"/>
  <c r="F1153" i="11"/>
  <c r="G1153" i="11" s="1"/>
  <c r="I1153" i="11" s="1"/>
  <c r="F1165" i="11"/>
  <c r="G1165" i="11" s="1"/>
  <c r="F1177" i="11"/>
  <c r="G1177" i="11" s="1"/>
  <c r="F1189" i="11"/>
  <c r="G1189" i="11" s="1"/>
  <c r="F1201" i="11"/>
  <c r="F1465" i="11"/>
  <c r="F1477" i="11"/>
  <c r="G1477" i="11" s="1"/>
  <c r="F1489" i="11"/>
  <c r="G1489" i="11" s="1"/>
  <c r="F1501" i="11"/>
  <c r="F1513" i="11"/>
  <c r="G1513" i="11" s="1"/>
  <c r="I1513" i="11" s="1"/>
  <c r="F1525" i="11"/>
  <c r="G1525" i="11" s="1"/>
  <c r="F552" i="11"/>
  <c r="F1154" i="11"/>
  <c r="G1154" i="11" s="1"/>
  <c r="F1166" i="11"/>
  <c r="G1166" i="11" s="1"/>
  <c r="I1166" i="11" s="1"/>
  <c r="F1178" i="11"/>
  <c r="G1178" i="11" s="1"/>
  <c r="F1190" i="11"/>
  <c r="G1190" i="11" s="1"/>
  <c r="I1190" i="11" s="1"/>
  <c r="F1202" i="11"/>
  <c r="G1202" i="11" s="1"/>
  <c r="I1202" i="11" s="1"/>
  <c r="F1466" i="11"/>
  <c r="F1478" i="11"/>
  <c r="G1478" i="11" s="1"/>
  <c r="F1490" i="11"/>
  <c r="G1490" i="11" s="1"/>
  <c r="F1502" i="11"/>
  <c r="F1514" i="11"/>
  <c r="G1514" i="11" s="1"/>
  <c r="F1526" i="11"/>
  <c r="G1526" i="11" s="1"/>
  <c r="F1143" i="11"/>
  <c r="F1155" i="11"/>
  <c r="G1155" i="11" s="1"/>
  <c r="F1167" i="11"/>
  <c r="G1167" i="11" s="1"/>
  <c r="F1179" i="11"/>
  <c r="G1179" i="11" s="1"/>
  <c r="F1191" i="11"/>
  <c r="G1191" i="11" s="1"/>
  <c r="F1203" i="11"/>
  <c r="F1467" i="11"/>
  <c r="G1467" i="11" s="1"/>
  <c r="I1467" i="11" s="1"/>
  <c r="F1479" i="11"/>
  <c r="G1479" i="11" s="1"/>
  <c r="F1491" i="11"/>
  <c r="G1491" i="11" s="1"/>
  <c r="I1491" i="11" s="1"/>
  <c r="F1503" i="11"/>
  <c r="F1515" i="11"/>
  <c r="G1515" i="11" s="1"/>
  <c r="F1527" i="11"/>
  <c r="G1527" i="11" s="1"/>
  <c r="F2304" i="11"/>
  <c r="F2316" i="11"/>
  <c r="F2328" i="11"/>
  <c r="F2340" i="11"/>
  <c r="F2352" i="11"/>
  <c r="F2364" i="11"/>
  <c r="F2305" i="11"/>
  <c r="G2306" i="11" s="1"/>
  <c r="F2317" i="11"/>
  <c r="F2329" i="11"/>
  <c r="F2341" i="11"/>
  <c r="F2353" i="11"/>
  <c r="F2365" i="11"/>
  <c r="F2306" i="11"/>
  <c r="F2318" i="11"/>
  <c r="F2330" i="11"/>
  <c r="F2342" i="11"/>
  <c r="G2342" i="11" s="1"/>
  <c r="F2354" i="11"/>
  <c r="F2366" i="11"/>
  <c r="F2295" i="11"/>
  <c r="F2307" i="11"/>
  <c r="F2319" i="11"/>
  <c r="F2331" i="11"/>
  <c r="F2343" i="11"/>
  <c r="F2355" i="11"/>
  <c r="F2367" i="11"/>
  <c r="F2296" i="11"/>
  <c r="F2308" i="11"/>
  <c r="F2320" i="11"/>
  <c r="G2321" i="11" s="1"/>
  <c r="F2332" i="11"/>
  <c r="F2344" i="11"/>
  <c r="F2356" i="11"/>
  <c r="F2297" i="11"/>
  <c r="F2309" i="11"/>
  <c r="F2321" i="11"/>
  <c r="F2333" i="11"/>
  <c r="F2345" i="11"/>
  <c r="F2357" i="11"/>
  <c r="F2298" i="11"/>
  <c r="F2310" i="11"/>
  <c r="F2322" i="11"/>
  <c r="G2322" i="11" s="1"/>
  <c r="F2334" i="11"/>
  <c r="F2346" i="11"/>
  <c r="F2358" i="11"/>
  <c r="F2299" i="11"/>
  <c r="F2311" i="11"/>
  <c r="F2323" i="11"/>
  <c r="F2335" i="11"/>
  <c r="F2347" i="11"/>
  <c r="F2359" i="11"/>
  <c r="F2300" i="11"/>
  <c r="F2312" i="11"/>
  <c r="F2324" i="11"/>
  <c r="G2325" i="11" s="1"/>
  <c r="F2336" i="11"/>
  <c r="F2348" i="11"/>
  <c r="F2360" i="11"/>
  <c r="F2301" i="11"/>
  <c r="F2313" i="11"/>
  <c r="F2325" i="11"/>
  <c r="F2337" i="11"/>
  <c r="F2349" i="11"/>
  <c r="F2361" i="11"/>
  <c r="F2302" i="11"/>
  <c r="F2314" i="11"/>
  <c r="F2326" i="11"/>
  <c r="G2327" i="11" s="1"/>
  <c r="F2338" i="11"/>
  <c r="F2350" i="11"/>
  <c r="F2362" i="11"/>
  <c r="F2303" i="11"/>
  <c r="F2315" i="11"/>
  <c r="F2327" i="11"/>
  <c r="F2339" i="11"/>
  <c r="F2351" i="11"/>
  <c r="F2363" i="11"/>
  <c r="F149" i="11"/>
  <c r="G149" i="11" s="1"/>
  <c r="F150" i="11"/>
  <c r="F151" i="11"/>
  <c r="F799" i="11"/>
  <c r="G799" i="11" s="1"/>
  <c r="F152" i="11"/>
  <c r="F800" i="11"/>
  <c r="F801" i="11"/>
  <c r="F802" i="11"/>
  <c r="G803" i="11" s="1"/>
  <c r="F1326" i="11"/>
  <c r="F1327" i="11"/>
  <c r="G1327" i="11" s="1"/>
  <c r="F1328" i="11"/>
  <c r="F1329" i="11"/>
  <c r="F2142" i="11"/>
  <c r="G2142" i="11" s="1"/>
  <c r="F2143" i="11"/>
  <c r="F2144" i="11"/>
  <c r="F2145" i="11"/>
  <c r="F482" i="11"/>
  <c r="F483" i="11"/>
  <c r="G484" i="11" s="1"/>
  <c r="F481" i="11"/>
  <c r="G481" i="11" s="1"/>
  <c r="F1134" i="11"/>
  <c r="G1134" i="11" s="1"/>
  <c r="F1135" i="11"/>
  <c r="F1136" i="11"/>
  <c r="F1436" i="11"/>
  <c r="G1436" i="11" s="1"/>
  <c r="F1437" i="11"/>
  <c r="F1438" i="11"/>
  <c r="F2286" i="11"/>
  <c r="G2286" i="11" s="1"/>
  <c r="F2287" i="11"/>
  <c r="F2288" i="11"/>
  <c r="F460" i="11"/>
  <c r="F461" i="11"/>
  <c r="F462" i="11"/>
  <c r="F463" i="11"/>
  <c r="G464" i="11" s="1"/>
  <c r="F1415" i="11"/>
  <c r="G1415" i="11" s="1"/>
  <c r="F1116" i="11"/>
  <c r="F1416" i="11"/>
  <c r="G1417" i="11" s="1"/>
  <c r="I1417" i="11" s="1"/>
  <c r="F1117" i="11"/>
  <c r="F1417" i="11"/>
  <c r="F1418" i="11"/>
  <c r="G1418" i="11" s="1"/>
  <c r="F2268" i="11"/>
  <c r="G2269" i="11" s="1"/>
  <c r="F2265" i="11"/>
  <c r="G2265" i="11" s="1"/>
  <c r="F2266" i="11"/>
  <c r="F2267" i="11"/>
  <c r="F41" i="11"/>
  <c r="G41" i="11" s="1"/>
  <c r="F42" i="11"/>
  <c r="F43" i="11"/>
  <c r="F691" i="11"/>
  <c r="F692" i="11"/>
  <c r="F693" i="11"/>
  <c r="G694" i="11" s="1"/>
  <c r="F1324" i="11"/>
  <c r="F1325" i="11"/>
  <c r="G1325" i="11" s="1"/>
  <c r="F1323" i="11"/>
  <c r="G1323" i="11" s="1"/>
  <c r="F2112" i="11"/>
  <c r="F2113" i="11"/>
  <c r="F2114" i="11"/>
  <c r="F2880" i="11"/>
  <c r="F2881" i="11"/>
  <c r="F2882" i="11"/>
  <c r="F2879" i="11"/>
  <c r="F566" i="11"/>
  <c r="F567" i="11"/>
  <c r="F568" i="11"/>
  <c r="F569" i="11"/>
  <c r="G570" i="11" s="1"/>
  <c r="F563" i="11"/>
  <c r="G563" i="11" s="1"/>
  <c r="F565" i="11"/>
  <c r="F1540" i="11"/>
  <c r="F1541" i="11"/>
  <c r="F1542" i="11"/>
  <c r="F1207" i="11"/>
  <c r="F1543" i="11"/>
  <c r="F1208" i="11"/>
  <c r="F1209" i="11"/>
  <c r="F1210" i="11"/>
  <c r="F1211" i="11"/>
  <c r="F1212" i="11"/>
  <c r="G1212" i="11" s="1"/>
  <c r="F1213" i="11"/>
  <c r="G1214" i="11" s="1"/>
  <c r="F1537" i="11"/>
  <c r="F1538" i="11"/>
  <c r="F564" i="11"/>
  <c r="F1539" i="11"/>
  <c r="F2369" i="11"/>
  <c r="G2369" i="11" s="1"/>
  <c r="F2370" i="11"/>
  <c r="F2371" i="11"/>
  <c r="F2372" i="11"/>
  <c r="F2373" i="11"/>
  <c r="F2374" i="11"/>
  <c r="F2375" i="11"/>
  <c r="G2375" i="11" s="1"/>
  <c r="F2940" i="11"/>
  <c r="F2941" i="11"/>
  <c r="F2939" i="11"/>
  <c r="F640" i="11"/>
  <c r="F641" i="11"/>
  <c r="F642" i="11"/>
  <c r="G643" i="11" s="1"/>
  <c r="F643" i="11"/>
  <c r="F644" i="11"/>
  <c r="F645" i="11"/>
  <c r="F646" i="11"/>
  <c r="F647" i="11"/>
  <c r="F648" i="11"/>
  <c r="G649" i="11" s="1"/>
  <c r="F2040" i="11"/>
  <c r="F2041" i="11"/>
  <c r="G2042" i="11" s="1"/>
  <c r="F2762" i="11"/>
  <c r="F2031" i="11"/>
  <c r="F2763" i="11"/>
  <c r="F2032" i="11"/>
  <c r="F2764" i="11"/>
  <c r="F2033" i="11"/>
  <c r="F2765" i="11"/>
  <c r="G2765" i="11" s="1"/>
  <c r="I2765" i="11" s="1"/>
  <c r="F2034" i="11"/>
  <c r="F2766" i="11"/>
  <c r="F2035" i="11"/>
  <c r="F2767" i="11"/>
  <c r="G2767" i="11" s="1"/>
  <c r="F2036" i="11"/>
  <c r="F2768" i="11"/>
  <c r="F2037" i="11"/>
  <c r="F2769" i="11"/>
  <c r="F2038" i="11"/>
  <c r="F2770" i="11"/>
  <c r="F2039" i="11"/>
  <c r="F2771" i="11"/>
  <c r="G2772" i="11" s="1"/>
  <c r="F1588" i="11"/>
  <c r="F1600" i="11"/>
  <c r="F1612" i="11"/>
  <c r="F1624" i="11"/>
  <c r="F1636" i="11"/>
  <c r="F1648" i="11"/>
  <c r="F1660" i="11"/>
  <c r="F1672" i="11"/>
  <c r="F1684" i="11"/>
  <c r="G1685" i="11" s="1"/>
  <c r="F1696" i="11"/>
  <c r="F1708" i="11"/>
  <c r="F1720" i="11"/>
  <c r="F1732" i="11"/>
  <c r="F1744" i="11"/>
  <c r="F1756" i="11"/>
  <c r="F1768" i="11"/>
  <c r="F1780" i="11"/>
  <c r="F1792" i="11"/>
  <c r="F1816" i="11"/>
  <c r="F1828" i="11"/>
  <c r="F1840" i="11"/>
  <c r="F1852" i="11"/>
  <c r="F1864" i="11"/>
  <c r="F1876" i="11"/>
  <c r="F1888" i="11"/>
  <c r="F1900" i="11"/>
  <c r="F1912" i="11"/>
  <c r="F1924" i="11"/>
  <c r="F1936" i="11"/>
  <c r="F1589" i="11"/>
  <c r="F1601" i="11"/>
  <c r="F1613" i="11"/>
  <c r="F1625" i="11"/>
  <c r="F1637" i="11"/>
  <c r="F1649" i="11"/>
  <c r="F1661" i="11"/>
  <c r="F1673" i="11"/>
  <c r="F1685" i="11"/>
  <c r="F1697" i="11"/>
  <c r="F1709" i="11"/>
  <c r="F1721" i="11"/>
  <c r="F1733" i="11"/>
  <c r="F1745" i="11"/>
  <c r="F1757" i="11"/>
  <c r="F1769" i="11"/>
  <c r="G1770" i="11" s="1"/>
  <c r="F1781" i="11"/>
  <c r="F1793" i="11"/>
  <c r="F1805" i="11"/>
  <c r="G1805" i="11" s="1"/>
  <c r="F1817" i="11"/>
  <c r="F1829" i="11"/>
  <c r="F1841" i="11"/>
  <c r="F1853" i="11"/>
  <c r="F1865" i="11"/>
  <c r="F1877" i="11"/>
  <c r="F1889" i="11"/>
  <c r="F1901" i="11"/>
  <c r="G1901" i="11" s="1"/>
  <c r="F1913" i="11"/>
  <c r="G1914" i="11" s="1"/>
  <c r="F1925" i="11"/>
  <c r="F1590" i="11"/>
  <c r="F1602" i="11"/>
  <c r="F1614" i="11"/>
  <c r="F1626" i="11"/>
  <c r="F1638" i="11"/>
  <c r="F1650" i="11"/>
  <c r="F1662" i="11"/>
  <c r="F1674" i="11"/>
  <c r="F1686" i="11"/>
  <c r="F1698" i="11"/>
  <c r="F1710" i="11"/>
  <c r="F1722" i="11"/>
  <c r="F1734" i="11"/>
  <c r="F1746" i="11"/>
  <c r="G1746" i="11" s="1"/>
  <c r="F1758" i="11"/>
  <c r="F1770" i="11"/>
  <c r="F1782" i="11"/>
  <c r="F1794" i="11"/>
  <c r="F1806" i="11"/>
  <c r="F1818" i="11"/>
  <c r="F1830" i="11"/>
  <c r="F1842" i="11"/>
  <c r="F1854" i="11"/>
  <c r="F1866" i="11"/>
  <c r="F1878" i="11"/>
  <c r="F1890" i="11"/>
  <c r="G1890" i="11" s="1"/>
  <c r="F1902" i="11"/>
  <c r="F1914" i="11"/>
  <c r="F1591" i="11"/>
  <c r="F1603" i="11"/>
  <c r="F1615" i="11"/>
  <c r="F1627" i="11"/>
  <c r="F1639" i="11"/>
  <c r="F1651" i="11"/>
  <c r="F1663" i="11"/>
  <c r="F1675" i="11"/>
  <c r="F1687" i="11"/>
  <c r="G1687" i="11" s="1"/>
  <c r="F1699" i="11"/>
  <c r="F1711" i="11"/>
  <c r="F1723" i="11"/>
  <c r="F1735" i="11"/>
  <c r="F1747" i="11"/>
  <c r="F1759" i="11"/>
  <c r="F1771" i="11"/>
  <c r="F1783" i="11"/>
  <c r="F1795" i="11"/>
  <c r="F1807" i="11"/>
  <c r="F1819" i="11"/>
  <c r="F1831" i="11"/>
  <c r="G1831" i="11" s="1"/>
  <c r="F1843" i="11"/>
  <c r="F1855" i="11"/>
  <c r="F1867" i="11"/>
  <c r="F1879" i="11"/>
  <c r="F1891" i="11"/>
  <c r="F1903" i="11"/>
  <c r="F1915" i="11"/>
  <c r="F1592" i="11"/>
  <c r="F1604" i="11"/>
  <c r="F1616" i="11"/>
  <c r="F1628" i="11"/>
  <c r="F1640" i="11"/>
  <c r="G1640" i="11" s="1"/>
  <c r="F1652" i="11"/>
  <c r="F1664" i="11"/>
  <c r="F1676" i="11"/>
  <c r="F1688" i="11"/>
  <c r="F1700" i="11"/>
  <c r="F1712" i="11"/>
  <c r="F1724" i="11"/>
  <c r="F1736" i="11"/>
  <c r="F1748" i="11"/>
  <c r="F1760" i="11"/>
  <c r="F1772" i="11"/>
  <c r="F1784" i="11"/>
  <c r="G1784" i="11" s="1"/>
  <c r="F1796" i="11"/>
  <c r="F1808" i="11"/>
  <c r="F1820" i="11"/>
  <c r="F1832" i="11"/>
  <c r="F1844" i="11"/>
  <c r="F1856" i="11"/>
  <c r="F1868" i="11"/>
  <c r="F1880" i="11"/>
  <c r="F1892" i="11"/>
  <c r="F1904" i="11"/>
  <c r="F1916" i="11"/>
  <c r="F1928" i="11"/>
  <c r="F1245" i="11"/>
  <c r="G1245" i="11" s="1"/>
  <c r="F1593" i="11"/>
  <c r="F1605" i="11"/>
  <c r="F1617" i="11"/>
  <c r="F1629" i="11"/>
  <c r="F1641" i="11"/>
  <c r="F1653" i="11"/>
  <c r="F1665" i="11"/>
  <c r="F1677" i="11"/>
  <c r="G1678" i="11" s="1"/>
  <c r="I1678" i="11" s="1"/>
  <c r="F1689" i="11"/>
  <c r="F1701" i="11"/>
  <c r="F1713" i="11"/>
  <c r="F1725" i="11"/>
  <c r="F1737" i="11"/>
  <c r="F1749" i="11"/>
  <c r="F1761" i="11"/>
  <c r="F1773" i="11"/>
  <c r="G1774" i="11" s="1"/>
  <c r="F1785" i="11"/>
  <c r="F1797" i="11"/>
  <c r="F1809" i="11"/>
  <c r="F1821" i="11"/>
  <c r="G1822" i="11" s="1"/>
  <c r="I1822" i="11" s="1"/>
  <c r="F1833" i="11"/>
  <c r="F1845" i="11"/>
  <c r="F1857" i="11"/>
  <c r="F1869" i="11"/>
  <c r="F1881" i="11"/>
  <c r="F1893" i="11"/>
  <c r="F1905" i="11"/>
  <c r="F1917" i="11"/>
  <c r="F1929" i="11"/>
  <c r="F1246" i="11"/>
  <c r="F1594" i="11"/>
  <c r="F1606" i="11"/>
  <c r="G1606" i="11" s="1"/>
  <c r="F1618" i="11"/>
  <c r="G1619" i="11" s="1"/>
  <c r="F1630" i="11"/>
  <c r="F1642" i="11"/>
  <c r="F1654" i="11"/>
  <c r="F1666" i="11"/>
  <c r="F1678" i="11"/>
  <c r="F1690" i="11"/>
  <c r="F1702" i="11"/>
  <c r="G1702" i="11" s="1"/>
  <c r="F1714" i="11"/>
  <c r="F1726" i="11"/>
  <c r="F1738" i="11"/>
  <c r="F1750" i="11"/>
  <c r="G1750" i="11" s="1"/>
  <c r="F1762" i="11"/>
  <c r="G1763" i="11" s="1"/>
  <c r="I1763" i="11" s="1"/>
  <c r="F1774" i="11"/>
  <c r="F1786" i="11"/>
  <c r="F1798" i="11"/>
  <c r="F1810" i="11"/>
  <c r="F1822" i="11"/>
  <c r="F1834" i="11"/>
  <c r="F1846" i="11"/>
  <c r="G1846" i="11" s="1"/>
  <c r="F1858" i="11"/>
  <c r="F1870" i="11"/>
  <c r="F1882" i="11"/>
  <c r="F1894" i="11"/>
  <c r="G1894" i="11" s="1"/>
  <c r="F1906" i="11"/>
  <c r="F1918" i="11"/>
  <c r="F1930" i="11"/>
  <c r="F1595" i="11"/>
  <c r="G1595" i="11" s="1"/>
  <c r="F1607" i="11"/>
  <c r="F1619" i="11"/>
  <c r="F1631" i="11"/>
  <c r="F1643" i="11"/>
  <c r="F1655" i="11"/>
  <c r="F1667" i="11"/>
  <c r="F1679" i="11"/>
  <c r="F1691" i="11"/>
  <c r="F1703" i="11"/>
  <c r="F1715" i="11"/>
  <c r="F1727" i="11"/>
  <c r="F1739" i="11"/>
  <c r="G1739" i="11" s="1"/>
  <c r="F1751" i="11"/>
  <c r="F1763" i="11"/>
  <c r="F1775" i="11"/>
  <c r="F1787" i="11"/>
  <c r="F1799" i="11"/>
  <c r="F1811" i="11"/>
  <c r="F1823" i="11"/>
  <c r="F1835" i="11"/>
  <c r="F1847" i="11"/>
  <c r="F1859" i="11"/>
  <c r="F1883" i="11"/>
  <c r="G1883" i="11" s="1"/>
  <c r="F1895" i="11"/>
  <c r="F1907" i="11"/>
  <c r="F1919" i="11"/>
  <c r="F1931" i="11"/>
  <c r="F1943" i="11"/>
  <c r="F1596" i="11"/>
  <c r="F1608" i="11"/>
  <c r="F1620" i="11"/>
  <c r="F1632" i="11"/>
  <c r="F1644" i="11"/>
  <c r="F1656" i="11"/>
  <c r="F1668" i="11"/>
  <c r="F1680" i="11"/>
  <c r="G1680" i="11" s="1"/>
  <c r="F1692" i="11"/>
  <c r="F1704" i="11"/>
  <c r="F1716" i="11"/>
  <c r="F1728" i="11"/>
  <c r="F1740" i="11"/>
  <c r="F1752" i="11"/>
  <c r="F1764" i="11"/>
  <c r="F1776" i="11"/>
  <c r="F1788" i="11"/>
  <c r="F1800" i="11"/>
  <c r="F1812" i="11"/>
  <c r="F1824" i="11"/>
  <c r="F1836" i="11"/>
  <c r="F1848" i="11"/>
  <c r="F1860" i="11"/>
  <c r="F1872" i="11"/>
  <c r="G1872" i="11" s="1"/>
  <c r="F1884" i="11"/>
  <c r="F1896" i="11"/>
  <c r="F1908" i="11"/>
  <c r="F1920" i="11"/>
  <c r="F1597" i="11"/>
  <c r="F1609" i="11"/>
  <c r="F1621" i="11"/>
  <c r="F1633" i="11"/>
  <c r="F1645" i="11"/>
  <c r="F1657" i="11"/>
  <c r="F1669" i="11"/>
  <c r="F1681" i="11"/>
  <c r="F1693" i="11"/>
  <c r="F1705" i="11"/>
  <c r="G1705" i="11" s="1"/>
  <c r="F1717" i="11"/>
  <c r="F1729" i="11"/>
  <c r="F1741" i="11"/>
  <c r="F1753" i="11"/>
  <c r="F1765" i="11"/>
  <c r="G1765" i="11" s="1"/>
  <c r="F1777" i="11"/>
  <c r="F1789" i="11"/>
  <c r="F1801" i="11"/>
  <c r="F1813" i="11"/>
  <c r="F1825" i="11"/>
  <c r="F1837" i="11"/>
  <c r="F1849" i="11"/>
  <c r="G1849" i="11" s="1"/>
  <c r="F1861" i="11"/>
  <c r="F1873" i="11"/>
  <c r="F1885" i="11"/>
  <c r="F1897" i="11"/>
  <c r="F1909" i="11"/>
  <c r="F1921" i="11"/>
  <c r="F1598" i="11"/>
  <c r="F1610" i="11"/>
  <c r="F1622" i="11"/>
  <c r="F1634" i="11"/>
  <c r="F1646" i="11"/>
  <c r="F1658" i="11"/>
  <c r="G1658" i="11" s="1"/>
  <c r="F1670" i="11"/>
  <c r="F1682" i="11"/>
  <c r="G1683" i="11" s="1"/>
  <c r="F1694" i="11"/>
  <c r="F1706" i="11"/>
  <c r="F1718" i="11"/>
  <c r="G1718" i="11" s="1"/>
  <c r="F1730" i="11"/>
  <c r="F1742" i="11"/>
  <c r="F1754" i="11"/>
  <c r="F1766" i="11"/>
  <c r="F1778" i="11"/>
  <c r="F1790" i="11"/>
  <c r="F1802" i="11"/>
  <c r="F1814" i="11"/>
  <c r="F1826" i="11"/>
  <c r="G1827" i="11" s="1"/>
  <c r="F1838" i="11"/>
  <c r="F1850" i="11"/>
  <c r="F1862" i="11"/>
  <c r="G1862" i="11" s="1"/>
  <c r="F1874" i="11"/>
  <c r="F1886" i="11"/>
  <c r="F1898" i="11"/>
  <c r="F1910" i="11"/>
  <c r="F1922" i="11"/>
  <c r="F1934" i="11"/>
  <c r="F1587" i="11"/>
  <c r="G1587" i="11" s="1"/>
  <c r="F1599" i="11"/>
  <c r="F1611" i="11"/>
  <c r="F1623" i="11"/>
  <c r="F1635" i="11"/>
  <c r="F1647" i="11"/>
  <c r="F1659" i="11"/>
  <c r="G1660" i="11" s="1"/>
  <c r="F1671" i="11"/>
  <c r="F1683" i="11"/>
  <c r="F1695" i="11"/>
  <c r="G1696" i="11" s="1"/>
  <c r="F1707" i="11"/>
  <c r="F1719" i="11"/>
  <c r="F1731" i="11"/>
  <c r="F1743" i="11"/>
  <c r="G1744" i="11" s="1"/>
  <c r="F1755" i="11"/>
  <c r="F1767" i="11"/>
  <c r="F1779" i="11"/>
  <c r="F1791" i="11"/>
  <c r="F1803" i="11"/>
  <c r="G1804" i="11" s="1"/>
  <c r="F1815" i="11"/>
  <c r="F1827" i="11"/>
  <c r="F1839" i="11"/>
  <c r="F1851" i="11"/>
  <c r="F1863" i="11"/>
  <c r="F1875" i="11"/>
  <c r="F1887" i="11"/>
  <c r="F1899" i="11"/>
  <c r="G1900" i="11" s="1"/>
  <c r="F1911" i="11"/>
  <c r="F1923" i="11"/>
  <c r="F1935" i="11"/>
  <c r="F1944" i="11"/>
  <c r="G1945" i="11" s="1"/>
  <c r="F1956" i="11"/>
  <c r="F1968" i="11"/>
  <c r="F2052" i="11"/>
  <c r="F2064" i="11"/>
  <c r="F2424" i="11"/>
  <c r="F2436" i="11"/>
  <c r="F2448" i="11"/>
  <c r="F2460" i="11"/>
  <c r="F2472" i="11"/>
  <c r="F2484" i="11"/>
  <c r="F2496" i="11"/>
  <c r="F2508" i="11"/>
  <c r="G2509" i="11" s="1"/>
  <c r="F2520" i="11"/>
  <c r="F2532" i="11"/>
  <c r="F2544" i="11"/>
  <c r="F2556" i="11"/>
  <c r="F2568" i="11"/>
  <c r="F2580" i="11"/>
  <c r="F2592" i="11"/>
  <c r="F2604" i="11"/>
  <c r="F2616" i="11"/>
  <c r="F2628" i="11"/>
  <c r="F2640" i="11"/>
  <c r="F2652" i="11"/>
  <c r="G2653" i="11" s="1"/>
  <c r="I2653" i="11" s="1"/>
  <c r="F2664" i="11"/>
  <c r="F2676" i="11"/>
  <c r="F2688" i="11"/>
  <c r="F2700" i="11"/>
  <c r="F2712" i="11"/>
  <c r="F2724" i="11"/>
  <c r="G2725" i="11" s="1"/>
  <c r="F1945" i="11"/>
  <c r="F1957" i="11"/>
  <c r="F1969" i="11"/>
  <c r="F2053" i="11"/>
  <c r="F2065" i="11"/>
  <c r="F2425" i="11"/>
  <c r="G2426" i="11" s="1"/>
  <c r="F2437" i="11"/>
  <c r="F2449" i="11"/>
  <c r="F2461" i="11"/>
  <c r="F2473" i="11"/>
  <c r="F2485" i="11"/>
  <c r="F2497" i="11"/>
  <c r="F2509" i="11"/>
  <c r="F2521" i="11"/>
  <c r="F2533" i="11"/>
  <c r="G2533" i="11" s="1"/>
  <c r="F2545" i="11"/>
  <c r="F2557" i="11"/>
  <c r="F2569" i="11"/>
  <c r="G2570" i="11" s="1"/>
  <c r="F2581" i="11"/>
  <c r="F2593" i="11"/>
  <c r="F2605" i="11"/>
  <c r="F2617" i="11"/>
  <c r="F2629" i="11"/>
  <c r="F2641" i="11"/>
  <c r="F2653" i="11"/>
  <c r="F2665" i="11"/>
  <c r="F2677" i="11"/>
  <c r="G2677" i="11" s="1"/>
  <c r="F2689" i="11"/>
  <c r="F2701" i="11"/>
  <c r="F2713" i="11"/>
  <c r="G2714" i="11" s="1"/>
  <c r="F1926" i="11"/>
  <c r="F1946" i="11"/>
  <c r="F1958" i="11"/>
  <c r="F1970" i="11"/>
  <c r="F2054" i="11"/>
  <c r="F2066" i="11"/>
  <c r="F2426" i="11"/>
  <c r="F2438" i="11"/>
  <c r="F2450" i="11"/>
  <c r="G2450" i="11" s="1"/>
  <c r="F2462" i="11"/>
  <c r="F2474" i="11"/>
  <c r="F2486" i="11"/>
  <c r="F2498" i="11"/>
  <c r="F2510" i="11"/>
  <c r="F2522" i="11"/>
  <c r="F2534" i="11"/>
  <c r="F2546" i="11"/>
  <c r="F2558" i="11"/>
  <c r="F2570" i="11"/>
  <c r="F2582" i="11"/>
  <c r="F2594" i="11"/>
  <c r="G2594" i="11" s="1"/>
  <c r="F2606" i="11"/>
  <c r="F2618" i="11"/>
  <c r="F2630" i="11"/>
  <c r="G2631" i="11" s="1"/>
  <c r="F2642" i="11"/>
  <c r="F2654" i="11"/>
  <c r="F2666" i="11"/>
  <c r="F2678" i="11"/>
  <c r="F2690" i="11"/>
  <c r="F2702" i="11"/>
  <c r="F2714" i="11"/>
  <c r="F1927" i="11"/>
  <c r="F1947" i="11"/>
  <c r="F1959" i="11"/>
  <c r="F1971" i="11"/>
  <c r="F2055" i="11"/>
  <c r="F2067" i="11"/>
  <c r="F2427" i="11"/>
  <c r="F2439" i="11"/>
  <c r="F2451" i="11"/>
  <c r="F2463" i="11"/>
  <c r="F2475" i="11"/>
  <c r="G2476" i="11" s="1"/>
  <c r="F2487" i="11"/>
  <c r="F2499" i="11"/>
  <c r="F2511" i="11"/>
  <c r="G2511" i="11" s="1"/>
  <c r="F2523" i="11"/>
  <c r="F2535" i="11"/>
  <c r="G2536" i="11" s="1"/>
  <c r="F2547" i="11"/>
  <c r="F2559" i="11"/>
  <c r="F2571" i="11"/>
  <c r="F2583" i="11"/>
  <c r="F2595" i="11"/>
  <c r="F2607" i="11"/>
  <c r="F2619" i="11"/>
  <c r="F2631" i="11"/>
  <c r="F2643" i="11"/>
  <c r="F2655" i="11"/>
  <c r="G2655" i="11" s="1"/>
  <c r="F2667" i="11"/>
  <c r="F2679" i="11"/>
  <c r="G2680" i="11" s="1"/>
  <c r="F2691" i="11"/>
  <c r="F2703" i="11"/>
  <c r="F2715" i="11"/>
  <c r="F2943" i="11"/>
  <c r="F1932" i="11"/>
  <c r="F1948" i="11"/>
  <c r="F1960" i="11"/>
  <c r="F1972" i="11"/>
  <c r="F2056" i="11"/>
  <c r="F2068" i="11"/>
  <c r="F2428" i="11"/>
  <c r="F2440" i="11"/>
  <c r="G2441" i="11" s="1"/>
  <c r="F2452" i="11"/>
  <c r="F2464" i="11"/>
  <c r="F2476" i="11"/>
  <c r="F2488" i="11"/>
  <c r="F2500" i="11"/>
  <c r="F2512" i="11"/>
  <c r="F2524" i="11"/>
  <c r="F2536" i="11"/>
  <c r="F2548" i="11"/>
  <c r="F2560" i="11"/>
  <c r="F2572" i="11"/>
  <c r="F2584" i="11"/>
  <c r="G2585" i="11" s="1"/>
  <c r="F2596" i="11"/>
  <c r="F2608" i="11"/>
  <c r="F2620" i="11"/>
  <c r="F2632" i="11"/>
  <c r="F2644" i="11"/>
  <c r="F2656" i="11"/>
  <c r="F2668" i="11"/>
  <c r="F2680" i="11"/>
  <c r="F2692" i="11"/>
  <c r="F2704" i="11"/>
  <c r="F2716" i="11"/>
  <c r="F1933" i="11"/>
  <c r="F1949" i="11"/>
  <c r="F1961" i="11"/>
  <c r="F1973" i="11"/>
  <c r="F2057" i="11"/>
  <c r="F2069" i="11"/>
  <c r="G2070" i="11" s="1"/>
  <c r="F2417" i="11"/>
  <c r="G2417" i="11" s="1"/>
  <c r="F2429" i="11"/>
  <c r="F2441" i="11"/>
  <c r="F2453" i="11"/>
  <c r="F2465" i="11"/>
  <c r="F2477" i="11"/>
  <c r="F2489" i="11"/>
  <c r="F2501" i="11"/>
  <c r="G2502" i="11" s="1"/>
  <c r="F2513" i="11"/>
  <c r="F2525" i="11"/>
  <c r="F2537" i="11"/>
  <c r="F2549" i="11"/>
  <c r="F2561" i="11"/>
  <c r="F2573" i="11"/>
  <c r="F2585" i="11"/>
  <c r="F2597" i="11"/>
  <c r="F2609" i="11"/>
  <c r="F2621" i="11"/>
  <c r="F2633" i="11"/>
  <c r="F2645" i="11"/>
  <c r="G2646" i="11" s="1"/>
  <c r="F2657" i="11"/>
  <c r="F2669" i="11"/>
  <c r="F2681" i="11"/>
  <c r="F2693" i="11"/>
  <c r="F2705" i="11"/>
  <c r="F2717" i="11"/>
  <c r="F1937" i="11"/>
  <c r="F1950" i="11"/>
  <c r="F1962" i="11"/>
  <c r="F1974" i="11"/>
  <c r="F2058" i="11"/>
  <c r="F2418" i="11"/>
  <c r="F2430" i="11"/>
  <c r="F2442" i="11"/>
  <c r="F2454" i="11"/>
  <c r="F2466" i="11"/>
  <c r="F2478" i="11"/>
  <c r="F2490" i="11"/>
  <c r="F2502" i="11"/>
  <c r="F2514" i="11"/>
  <c r="F2526" i="11"/>
  <c r="F2538" i="11"/>
  <c r="F2550" i="11"/>
  <c r="F2562" i="11"/>
  <c r="F2574" i="11"/>
  <c r="F2586" i="11"/>
  <c r="F2598" i="11"/>
  <c r="F2610" i="11"/>
  <c r="F2622" i="11"/>
  <c r="F2634" i="11"/>
  <c r="F2646" i="11"/>
  <c r="F2658" i="11"/>
  <c r="F2670" i="11"/>
  <c r="G2670" i="11" s="1"/>
  <c r="F2682" i="11"/>
  <c r="F2694" i="11"/>
  <c r="F2706" i="11"/>
  <c r="F2718" i="11"/>
  <c r="F1938" i="11"/>
  <c r="F1951" i="11"/>
  <c r="F1963" i="11"/>
  <c r="F1975" i="11"/>
  <c r="F2047" i="11"/>
  <c r="G2047" i="11" s="1"/>
  <c r="F2059" i="11"/>
  <c r="F2071" i="11"/>
  <c r="G2071" i="11" s="1"/>
  <c r="F2419" i="11"/>
  <c r="F2431" i="11"/>
  <c r="F2443" i="11"/>
  <c r="F2455" i="11"/>
  <c r="F2467" i="11"/>
  <c r="F2479" i="11"/>
  <c r="F2491" i="11"/>
  <c r="F2503" i="11"/>
  <c r="G2503" i="11" s="1"/>
  <c r="F2515" i="11"/>
  <c r="F2527" i="11"/>
  <c r="F2539" i="11"/>
  <c r="F2551" i="11"/>
  <c r="F2563" i="11"/>
  <c r="F2575" i="11"/>
  <c r="F2587" i="11"/>
  <c r="F2599" i="11"/>
  <c r="F2611" i="11"/>
  <c r="F2623" i="11"/>
  <c r="F2635" i="11"/>
  <c r="F2647" i="11"/>
  <c r="F2659" i="11"/>
  <c r="F2671" i="11"/>
  <c r="F2683" i="11"/>
  <c r="F2695" i="11"/>
  <c r="F2707" i="11"/>
  <c r="F2719" i="11"/>
  <c r="F1939" i="11"/>
  <c r="G1939" i="11" s="1"/>
  <c r="F1952" i="11"/>
  <c r="F1964" i="11"/>
  <c r="F1976" i="11"/>
  <c r="F2048" i="11"/>
  <c r="F2060" i="11"/>
  <c r="F2072" i="11"/>
  <c r="G2073" i="11" s="1"/>
  <c r="F2420" i="11"/>
  <c r="F2432" i="11"/>
  <c r="F2444" i="11"/>
  <c r="F2456" i="11"/>
  <c r="F2468" i="11"/>
  <c r="F2480" i="11"/>
  <c r="F2492" i="11"/>
  <c r="G2493" i="11" s="1"/>
  <c r="F2504" i="11"/>
  <c r="F2516" i="11"/>
  <c r="F2528" i="11"/>
  <c r="F2540" i="11"/>
  <c r="F2552" i="11"/>
  <c r="F2564" i="11"/>
  <c r="F2576" i="11"/>
  <c r="F2588" i="11"/>
  <c r="F2600" i="11"/>
  <c r="F2612" i="11"/>
  <c r="F2624" i="11"/>
  <c r="F2636" i="11"/>
  <c r="F2648" i="11"/>
  <c r="F2660" i="11"/>
  <c r="F2672" i="11"/>
  <c r="F2684" i="11"/>
  <c r="F2696" i="11"/>
  <c r="F2708" i="11"/>
  <c r="F2720" i="11"/>
  <c r="F1940" i="11"/>
  <c r="F1953" i="11"/>
  <c r="F1965" i="11"/>
  <c r="F2049" i="11"/>
  <c r="F2061" i="11"/>
  <c r="G2062" i="11" s="1"/>
  <c r="F2421" i="11"/>
  <c r="F2433" i="11"/>
  <c r="F2445" i="11"/>
  <c r="F2457" i="11"/>
  <c r="F2469" i="11"/>
  <c r="F2481" i="11"/>
  <c r="F2493" i="11"/>
  <c r="F2505" i="11"/>
  <c r="F2517" i="11"/>
  <c r="G2517" i="11" s="1"/>
  <c r="F2529" i="11"/>
  <c r="F2541" i="11"/>
  <c r="F2553" i="11"/>
  <c r="G2554" i="11" s="1"/>
  <c r="F2565" i="11"/>
  <c r="F2577" i="11"/>
  <c r="F2589" i="11"/>
  <c r="F2601" i="11"/>
  <c r="F2613" i="11"/>
  <c r="F2625" i="11"/>
  <c r="F2637" i="11"/>
  <c r="F2649" i="11"/>
  <c r="F2661" i="11"/>
  <c r="G2661" i="11" s="1"/>
  <c r="F2673" i="11"/>
  <c r="F2685" i="11"/>
  <c r="F2697" i="11"/>
  <c r="G2698" i="11" s="1"/>
  <c r="F2709" i="11"/>
  <c r="F2721" i="11"/>
  <c r="F1941" i="11"/>
  <c r="F1954" i="11"/>
  <c r="F1966" i="11"/>
  <c r="F2050" i="11"/>
  <c r="F2062" i="11"/>
  <c r="F2422" i="11"/>
  <c r="F2434" i="11"/>
  <c r="G2434" i="11" s="1"/>
  <c r="F2446" i="11"/>
  <c r="F2458" i="11"/>
  <c r="F2470" i="11"/>
  <c r="G2471" i="11" s="1"/>
  <c r="F2482" i="11"/>
  <c r="F2494" i="11"/>
  <c r="F2506" i="11"/>
  <c r="F2518" i="11"/>
  <c r="F2530" i="11"/>
  <c r="G2530" i="11" s="1"/>
  <c r="F2542" i="11"/>
  <c r="F2554" i="11"/>
  <c r="F2566" i="11"/>
  <c r="F2578" i="11"/>
  <c r="G2578" i="11" s="1"/>
  <c r="F2590" i="11"/>
  <c r="F2602" i="11"/>
  <c r="F2614" i="11"/>
  <c r="G2615" i="11" s="1"/>
  <c r="F2626" i="11"/>
  <c r="F2638" i="11"/>
  <c r="F2650" i="11"/>
  <c r="F2662" i="11"/>
  <c r="F2674" i="11"/>
  <c r="F2686" i="11"/>
  <c r="F2698" i="11"/>
  <c r="F2710" i="11"/>
  <c r="F2722" i="11"/>
  <c r="G2722" i="11" s="1"/>
  <c r="F1942" i="11"/>
  <c r="F1955" i="11"/>
  <c r="F1967" i="11"/>
  <c r="G1968" i="11" s="1"/>
  <c r="F2051" i="11"/>
  <c r="F2063" i="11"/>
  <c r="F2423" i="11"/>
  <c r="F2435" i="11"/>
  <c r="F2447" i="11"/>
  <c r="F2459" i="11"/>
  <c r="F2471" i="11"/>
  <c r="F2483" i="11"/>
  <c r="G2484" i="11" s="1"/>
  <c r="F2495" i="11"/>
  <c r="F2507" i="11"/>
  <c r="F2519" i="11"/>
  <c r="F2531" i="11"/>
  <c r="F2543" i="11"/>
  <c r="F2555" i="11"/>
  <c r="F2567" i="11"/>
  <c r="F2579" i="11"/>
  <c r="F2591" i="11"/>
  <c r="G2591" i="11" s="1"/>
  <c r="F2603" i="11"/>
  <c r="F2615" i="11"/>
  <c r="F2627" i="11"/>
  <c r="F2639" i="11"/>
  <c r="F2651" i="11"/>
  <c r="F2663" i="11"/>
  <c r="F2675" i="11"/>
  <c r="F2687" i="11"/>
  <c r="F2699" i="11"/>
  <c r="F2711" i="11"/>
  <c r="F2723" i="11"/>
  <c r="F2944" i="11"/>
  <c r="F2969" i="11"/>
  <c r="G2969" i="11" s="1"/>
  <c r="F3041" i="11"/>
  <c r="G3042" i="11" s="1"/>
  <c r="F3065" i="11"/>
  <c r="F3089" i="11"/>
  <c r="G3090" i="11" s="1"/>
  <c r="F3101" i="11"/>
  <c r="F3125" i="11"/>
  <c r="F2945" i="11"/>
  <c r="G2946" i="11" s="1"/>
  <c r="F3066" i="11"/>
  <c r="F3090" i="11"/>
  <c r="F3102" i="11"/>
  <c r="F3126" i="11"/>
  <c r="F3067" i="11"/>
  <c r="F3091" i="11"/>
  <c r="F3127" i="11"/>
  <c r="F3068" i="11"/>
  <c r="F3092" i="11"/>
  <c r="F3128" i="11"/>
  <c r="F3069" i="11"/>
  <c r="F3093" i="11"/>
  <c r="F3129" i="11"/>
  <c r="F3046" i="11"/>
  <c r="F3070" i="11"/>
  <c r="F3094" i="11"/>
  <c r="F3095" i="11"/>
  <c r="F3119" i="11"/>
  <c r="G3119" i="11" s="1"/>
  <c r="F3036" i="11"/>
  <c r="F3096" i="11"/>
  <c r="F3120" i="11"/>
  <c r="F3037" i="11"/>
  <c r="F3097" i="11"/>
  <c r="F3121" i="11"/>
  <c r="F3038" i="11"/>
  <c r="F3086" i="11"/>
  <c r="F3098" i="11"/>
  <c r="F3122" i="11"/>
  <c r="F3039" i="11"/>
  <c r="F3063" i="11"/>
  <c r="G3063" i="11" s="1"/>
  <c r="F3087" i="11"/>
  <c r="F3099" i="11"/>
  <c r="F3123" i="11"/>
  <c r="F2942" i="11"/>
  <c r="F3040" i="11"/>
  <c r="F3064" i="11"/>
  <c r="F3088" i="11"/>
  <c r="F3100" i="11"/>
  <c r="F3124" i="11"/>
  <c r="F3136" i="11"/>
  <c r="G3136" i="11" s="1"/>
  <c r="F2876" i="11"/>
  <c r="G2876" i="11" s="1"/>
  <c r="F2877" i="11"/>
  <c r="I804" i="11"/>
  <c r="I948" i="11"/>
  <c r="I400" i="11"/>
  <c r="I836" i="11"/>
  <c r="I892" i="11"/>
  <c r="I1036" i="11"/>
  <c r="I976" i="11"/>
  <c r="I140" i="11"/>
  <c r="I832" i="11"/>
  <c r="I53" i="11"/>
  <c r="I276" i="11"/>
  <c r="I876" i="11"/>
  <c r="I1020" i="11"/>
  <c r="I208" i="11"/>
  <c r="I352" i="11"/>
  <c r="I736" i="11"/>
  <c r="I749" i="11"/>
  <c r="I2238" i="11"/>
  <c r="I2994" i="11"/>
  <c r="I132" i="11"/>
  <c r="I136" i="11"/>
  <c r="I252" i="11"/>
  <c r="I396" i="11"/>
  <c r="I996" i="11"/>
  <c r="I328" i="11"/>
  <c r="I664" i="11"/>
  <c r="I725" i="11"/>
  <c r="I941" i="11"/>
  <c r="I184" i="11"/>
  <c r="I940" i="11"/>
  <c r="I444" i="11"/>
  <c r="I1228" i="11"/>
  <c r="G1256" i="11"/>
  <c r="I1256" i="11" s="1"/>
  <c r="G1264" i="11"/>
  <c r="G624" i="11"/>
  <c r="G1052" i="11"/>
  <c r="G1062" i="11"/>
  <c r="G408" i="11"/>
  <c r="I408" i="11" s="1"/>
  <c r="G681" i="11"/>
  <c r="G686" i="11"/>
  <c r="G2199" i="11"/>
  <c r="I2199" i="11" s="1"/>
  <c r="G1575" i="11"/>
  <c r="G594" i="11"/>
  <c r="I594" i="11" s="1"/>
  <c r="G1237" i="11"/>
  <c r="I1237" i="11" s="1"/>
  <c r="G688" i="11"/>
  <c r="G450" i="11"/>
  <c r="I450" i="11" s="1"/>
  <c r="G2241" i="11"/>
  <c r="G2223" i="11"/>
  <c r="G1087" i="11"/>
  <c r="I1087" i="11" s="1"/>
  <c r="G1107" i="11"/>
  <c r="I1107" i="11" s="1"/>
  <c r="G2160" i="11"/>
  <c r="G2162" i="11"/>
  <c r="I2162" i="11" s="1"/>
  <c r="G1286" i="11"/>
  <c r="G12" i="11"/>
  <c r="G2210" i="11"/>
  <c r="I2210" i="11" s="1"/>
  <c r="G455" i="11"/>
  <c r="I455" i="11" s="1"/>
  <c r="G867" i="11"/>
  <c r="I867" i="11" s="1"/>
  <c r="G2363" i="11"/>
  <c r="G431" i="11"/>
  <c r="I431" i="11" s="1"/>
  <c r="G1122" i="11"/>
  <c r="I1122" i="11" s="1"/>
  <c r="G2734" i="11"/>
  <c r="I2734" i="11" s="1"/>
  <c r="G2007" i="11"/>
  <c r="G1267" i="11"/>
  <c r="G616" i="11"/>
  <c r="G1997" i="11"/>
  <c r="G1389" i="11"/>
  <c r="G1579" i="11"/>
  <c r="I1579" i="11" s="1"/>
  <c r="G1234" i="11"/>
  <c r="G1241" i="11"/>
  <c r="I1241" i="11" s="1"/>
  <c r="G589" i="11"/>
  <c r="I589" i="11" s="1"/>
  <c r="G2009" i="11"/>
  <c r="G2833" i="11"/>
  <c r="I2833" i="11" s="1"/>
  <c r="G1321" i="11"/>
  <c r="G448" i="11"/>
  <c r="G1114" i="11"/>
  <c r="G1083" i="11"/>
  <c r="G453" i="11"/>
  <c r="G1600" i="11"/>
  <c r="G2846" i="11"/>
  <c r="G2781" i="11"/>
  <c r="G281" i="11"/>
  <c r="G376" i="11"/>
  <c r="G232" i="11"/>
  <c r="G708" i="11"/>
  <c r="G65" i="11"/>
  <c r="G2264" i="11"/>
  <c r="I2264" i="11" s="1"/>
  <c r="G1319" i="11"/>
  <c r="G838" i="11"/>
  <c r="G967" i="11"/>
  <c r="G823" i="11"/>
  <c r="I823" i="11" s="1"/>
  <c r="G380" i="11"/>
  <c r="G236" i="11"/>
  <c r="G315" i="11"/>
  <c r="I315" i="11" s="1"/>
  <c r="G254" i="11"/>
  <c r="I254" i="11" s="1"/>
  <c r="G2195" i="11"/>
  <c r="G1469" i="11"/>
  <c r="G86" i="11"/>
  <c r="I86" i="11" s="1"/>
  <c r="G49" i="11"/>
  <c r="G119" i="11"/>
  <c r="I119" i="11" s="1"/>
  <c r="G3111" i="11"/>
  <c r="G159" i="11"/>
  <c r="G70" i="11"/>
  <c r="I70" i="11" s="1"/>
  <c r="G38" i="11"/>
  <c r="G2228" i="11"/>
  <c r="G2954" i="11"/>
  <c r="G1047" i="11"/>
  <c r="I1047" i="11" s="1"/>
  <c r="G1157" i="11"/>
  <c r="G1371" i="11"/>
  <c r="I1371" i="11" s="1"/>
  <c r="G2387" i="11"/>
  <c r="G1384" i="11"/>
  <c r="G2216" i="11"/>
  <c r="I2216" i="11" s="1"/>
  <c r="G1109" i="11"/>
  <c r="G1029" i="11"/>
  <c r="G294" i="11"/>
  <c r="G2973" i="11"/>
  <c r="I2973" i="11" s="1"/>
  <c r="G2119" i="11"/>
  <c r="G45" i="11"/>
  <c r="G1991" i="11"/>
  <c r="G678" i="11"/>
  <c r="G663" i="11"/>
  <c r="G497" i="11"/>
  <c r="G2385" i="11"/>
  <c r="I2385" i="11" s="1"/>
  <c r="G576" i="11"/>
  <c r="G2014" i="11"/>
  <c r="G618" i="11"/>
  <c r="G1261" i="11"/>
  <c r="G2230" i="11"/>
  <c r="I2230" i="11" s="1"/>
  <c r="G2263" i="11"/>
  <c r="G915" i="11"/>
  <c r="G1076" i="11"/>
  <c r="G2164" i="11"/>
  <c r="G1067" i="11"/>
  <c r="G1039" i="11"/>
  <c r="G895" i="11"/>
  <c r="I895" i="11" s="1"/>
  <c r="G308" i="11"/>
  <c r="G164" i="11"/>
  <c r="G341" i="11"/>
  <c r="G197" i="11"/>
  <c r="G292" i="11"/>
  <c r="G387" i="11"/>
  <c r="G243" i="11"/>
  <c r="I243" i="11" s="1"/>
  <c r="G326" i="11"/>
  <c r="G182" i="11"/>
  <c r="G265" i="11"/>
  <c r="I265" i="11" s="1"/>
  <c r="G360" i="11"/>
  <c r="G216" i="11"/>
  <c r="I216" i="11" s="1"/>
  <c r="G311" i="11"/>
  <c r="I311" i="11" s="1"/>
  <c r="G167" i="11"/>
  <c r="G2170" i="11"/>
  <c r="I2170" i="11" s="1"/>
  <c r="G440" i="11"/>
  <c r="I440" i="11" s="1"/>
  <c r="G1220" i="11"/>
  <c r="G2202" i="11"/>
  <c r="G1569" i="11"/>
  <c r="G583" i="11"/>
  <c r="G1089" i="11"/>
  <c r="G1096" i="11"/>
  <c r="G1103" i="11"/>
  <c r="I1103" i="11" s="1"/>
  <c r="G425" i="11"/>
  <c r="G1412" i="11"/>
  <c r="G2187" i="11"/>
  <c r="G433" i="11"/>
  <c r="I433" i="11" s="1"/>
  <c r="G1558" i="11"/>
  <c r="I1558" i="11" s="1"/>
  <c r="G2991" i="11"/>
  <c r="I2991" i="11" s="1"/>
  <c r="G2997" i="11"/>
  <c r="I2997" i="11" s="1"/>
  <c r="G1984" i="11"/>
  <c r="G1455" i="11"/>
  <c r="G1226" i="11"/>
  <c r="G367" i="11"/>
  <c r="G1219" i="11"/>
  <c r="I1219" i="11" s="1"/>
  <c r="G468" i="11"/>
  <c r="G612" i="11"/>
  <c r="I1408" i="11"/>
  <c r="I700" i="11"/>
  <c r="I1252" i="11"/>
  <c r="I928" i="11"/>
  <c r="I701" i="11"/>
  <c r="I604" i="11"/>
  <c r="I1276" i="11"/>
  <c r="I916" i="11"/>
  <c r="I100" i="11"/>
  <c r="I2282" i="11"/>
  <c r="I2378" i="11"/>
  <c r="I780" i="11"/>
  <c r="I828" i="11"/>
  <c r="I972" i="11"/>
  <c r="I772" i="11"/>
  <c r="I2140" i="11"/>
  <c r="I1572" i="11"/>
  <c r="I2108" i="11"/>
  <c r="I2156" i="11"/>
  <c r="I596" i="11"/>
  <c r="G1996" i="11"/>
  <c r="G2255" i="11"/>
  <c r="I2255" i="11" s="1"/>
  <c r="G2217" i="11"/>
  <c r="G1110" i="11"/>
  <c r="G2918" i="11"/>
  <c r="G2012" i="11"/>
  <c r="G1255" i="11"/>
  <c r="G1995" i="11"/>
  <c r="I1995" i="11" s="1"/>
  <c r="G31" i="11"/>
  <c r="G32" i="11"/>
  <c r="G2249" i="11"/>
  <c r="I2249" i="11" s="1"/>
  <c r="G1387" i="11"/>
  <c r="G1578" i="11"/>
  <c r="G1232" i="11"/>
  <c r="G1240" i="11"/>
  <c r="G588" i="11"/>
  <c r="G445" i="11"/>
  <c r="G1074" i="11"/>
  <c r="G1081" i="11"/>
  <c r="I1081" i="11" s="1"/>
  <c r="G650" i="11"/>
  <c r="G2738" i="11"/>
  <c r="G2159" i="11"/>
  <c r="G1347" i="11"/>
  <c r="G397" i="11"/>
  <c r="G2080" i="11"/>
  <c r="G1289" i="11"/>
  <c r="G2154" i="11"/>
  <c r="I2154" i="11" s="1"/>
  <c r="G381" i="11"/>
  <c r="G931" i="11"/>
  <c r="G342" i="11"/>
  <c r="G1381" i="11"/>
  <c r="G1519" i="11"/>
  <c r="I1519" i="11" s="1"/>
  <c r="G2389" i="11"/>
  <c r="G1217" i="11"/>
  <c r="G668" i="11"/>
  <c r="G2871" i="11"/>
  <c r="G458" i="11"/>
  <c r="G607" i="11"/>
  <c r="I607" i="11" s="1"/>
  <c r="G1999" i="11"/>
  <c r="G1257" i="11"/>
  <c r="G630" i="11"/>
  <c r="G614" i="11"/>
  <c r="I614" i="11" s="1"/>
  <c r="G1377" i="11"/>
  <c r="G2107" i="11"/>
  <c r="G29" i="11"/>
  <c r="G2205" i="11"/>
  <c r="G443" i="11"/>
  <c r="I443" i="11" s="1"/>
  <c r="G569" i="11"/>
  <c r="G395" i="11"/>
  <c r="G1244" i="11"/>
  <c r="G1367" i="11"/>
  <c r="G2755" i="11"/>
  <c r="G2851" i="11"/>
  <c r="G969" i="11"/>
  <c r="G922" i="11"/>
  <c r="I922" i="11" s="1"/>
  <c r="G907" i="11"/>
  <c r="G198" i="11"/>
  <c r="G971" i="11"/>
  <c r="G827" i="11"/>
  <c r="G320" i="11"/>
  <c r="G176" i="11"/>
  <c r="I176" i="11" s="1"/>
  <c r="G353" i="11"/>
  <c r="G209" i="11"/>
  <c r="G304" i="11"/>
  <c r="G160" i="11"/>
  <c r="G255" i="11"/>
  <c r="G338" i="11"/>
  <c r="I338" i="11" s="1"/>
  <c r="G194" i="11"/>
  <c r="G277" i="11"/>
  <c r="G372" i="11"/>
  <c r="G228" i="11"/>
  <c r="G323" i="11"/>
  <c r="G179" i="11"/>
  <c r="G274" i="11"/>
  <c r="I274" i="11" s="1"/>
  <c r="G2171" i="11"/>
  <c r="I2171" i="11" s="1"/>
  <c r="G2364" i="11"/>
  <c r="G1503" i="11"/>
  <c r="G1182" i="11"/>
  <c r="I1182" i="11" s="1"/>
  <c r="G2985" i="11"/>
  <c r="G787" i="11"/>
  <c r="G762" i="11"/>
  <c r="G2184" i="11"/>
  <c r="I2184" i="11" s="1"/>
  <c r="G1553" i="11"/>
  <c r="G1215" i="11"/>
  <c r="I1215" i="11" s="1"/>
  <c r="G2275" i="11"/>
  <c r="G1425" i="11"/>
  <c r="G1131" i="11"/>
  <c r="G475" i="11"/>
  <c r="I475" i="11" s="1"/>
  <c r="G1981" i="11"/>
  <c r="G1253" i="11"/>
  <c r="G7" i="11"/>
  <c r="G1823" i="11"/>
  <c r="I1823" i="11" s="1"/>
  <c r="G1627" i="11"/>
  <c r="G921" i="11"/>
  <c r="I921" i="11" s="1"/>
  <c r="G986" i="11"/>
  <c r="G825" i="11"/>
  <c r="G712" i="11"/>
  <c r="G699" i="11"/>
  <c r="I699" i="11" s="1"/>
  <c r="G104" i="11"/>
  <c r="G124" i="11"/>
  <c r="G87" i="11"/>
  <c r="G50" i="11"/>
  <c r="I50" i="11" s="1"/>
  <c r="G120" i="11"/>
  <c r="I120" i="11" s="1"/>
  <c r="G83" i="11"/>
  <c r="G1413" i="11"/>
  <c r="G2866" i="11"/>
  <c r="G1433" i="11"/>
  <c r="G1422" i="11"/>
  <c r="G473" i="11"/>
  <c r="G2726" i="11"/>
  <c r="G1302" i="11"/>
  <c r="G2166" i="11"/>
  <c r="G1434" i="11"/>
  <c r="G605" i="11"/>
  <c r="G22" i="11"/>
  <c r="I22" i="11" s="1"/>
  <c r="G1061" i="11"/>
  <c r="G1584" i="11"/>
  <c r="G1341" i="11"/>
  <c r="G1344" i="11"/>
  <c r="G2181" i="11"/>
  <c r="G2086" i="11"/>
  <c r="I2086" i="11" s="1"/>
  <c r="G658" i="11"/>
  <c r="G1287" i="11"/>
  <c r="G5" i="11"/>
  <c r="G329" i="11"/>
  <c r="G185" i="11"/>
  <c r="G280" i="11"/>
  <c r="G789" i="11"/>
  <c r="G1552" i="11"/>
  <c r="G477" i="11"/>
  <c r="G3084" i="11"/>
  <c r="G601" i="11"/>
  <c r="G2152" i="11"/>
  <c r="G1023" i="11"/>
  <c r="G333" i="11"/>
  <c r="G935" i="11"/>
  <c r="G223" i="11"/>
  <c r="I223" i="11" s="1"/>
  <c r="G317" i="11"/>
  <c r="G173" i="11"/>
  <c r="G268" i="11"/>
  <c r="G385" i="11"/>
  <c r="G241" i="11"/>
  <c r="I241" i="11" s="1"/>
  <c r="G336" i="11"/>
  <c r="G192" i="11"/>
  <c r="G287" i="11"/>
  <c r="G382" i="11"/>
  <c r="G238" i="11"/>
  <c r="G1353" i="11"/>
  <c r="G1459" i="11"/>
  <c r="G1529" i="11"/>
  <c r="G1146" i="11"/>
  <c r="I1146" i="11" s="1"/>
  <c r="G1432" i="11"/>
  <c r="G2013" i="11"/>
  <c r="G2410" i="11"/>
  <c r="G1048" i="11"/>
  <c r="G1311" i="11"/>
  <c r="G35" i="11"/>
  <c r="I35" i="11" s="1"/>
  <c r="G2200" i="11"/>
  <c r="G1072" i="11"/>
  <c r="G1230" i="11"/>
  <c r="G590" i="11"/>
  <c r="G2773" i="11"/>
  <c r="G2109" i="11"/>
  <c r="G2253" i="11"/>
  <c r="G1099" i="11"/>
  <c r="G2016" i="11"/>
  <c r="G2858" i="11"/>
  <c r="I2858" i="11" s="1"/>
  <c r="G2180" i="11"/>
  <c r="G1068" i="11"/>
  <c r="G2792" i="11"/>
  <c r="G1034" i="11"/>
  <c r="G1003" i="11"/>
  <c r="I1003" i="11" s="1"/>
  <c r="G859" i="11"/>
  <c r="G261" i="11"/>
  <c r="G258" i="11"/>
  <c r="I258" i="11" s="1"/>
  <c r="G249" i="11"/>
  <c r="G272" i="11"/>
  <c r="G351" i="11"/>
  <c r="I351" i="11" s="1"/>
  <c r="G207" i="11"/>
  <c r="G290" i="11"/>
  <c r="G1058" i="11"/>
  <c r="G415" i="11"/>
  <c r="G1201" i="11"/>
  <c r="G2922" i="11"/>
  <c r="G2130" i="11"/>
  <c r="G739" i="11"/>
  <c r="I739" i="11" s="1"/>
  <c r="G714" i="11"/>
  <c r="G768" i="11"/>
  <c r="G426" i="11"/>
  <c r="I426" i="11" s="1"/>
  <c r="G2377" i="11"/>
  <c r="I2377" i="11" s="1"/>
  <c r="G434" i="11"/>
  <c r="G1559" i="11"/>
  <c r="G2914" i="11"/>
  <c r="G470" i="11"/>
  <c r="G1300" i="11"/>
  <c r="G404" i="11"/>
  <c r="G1249" i="11"/>
  <c r="G635" i="11"/>
  <c r="G1046" i="11"/>
  <c r="G2084" i="11"/>
  <c r="G1291" i="11"/>
  <c r="G1297" i="11"/>
  <c r="G2841" i="11"/>
  <c r="I2841" i="11" s="1"/>
  <c r="G957" i="11"/>
  <c r="G189" i="11"/>
  <c r="G293" i="11"/>
  <c r="G388" i="11"/>
  <c r="G244" i="11"/>
  <c r="G361" i="11"/>
  <c r="G217" i="11"/>
  <c r="G312" i="11"/>
  <c r="G168" i="11"/>
  <c r="G263" i="11"/>
  <c r="G1500" i="11"/>
  <c r="G76" i="11"/>
  <c r="G146" i="11"/>
  <c r="I146" i="11" s="1"/>
  <c r="G109" i="11"/>
  <c r="G72" i="11"/>
  <c r="I72" i="11" s="1"/>
  <c r="G672" i="11"/>
  <c r="G2168" i="11"/>
  <c r="I2168" i="11" s="1"/>
  <c r="G1989" i="11"/>
  <c r="G1269" i="11"/>
  <c r="G1271" i="11"/>
  <c r="I1271" i="11" s="1"/>
  <c r="G2397" i="11"/>
  <c r="G1051" i="11"/>
  <c r="G437" i="11"/>
  <c r="G1106" i="11"/>
  <c r="G1043" i="11"/>
  <c r="G1101" i="11"/>
  <c r="G1889" i="11"/>
  <c r="G1285" i="11"/>
  <c r="G14" i="11"/>
  <c r="G452" i="11"/>
  <c r="G1686" i="11"/>
  <c r="G813" i="11"/>
  <c r="G897" i="11"/>
  <c r="G849" i="11"/>
  <c r="G994" i="11"/>
  <c r="I994" i="11" s="1"/>
  <c r="G979" i="11"/>
  <c r="G835" i="11"/>
  <c r="G843" i="11"/>
  <c r="G248" i="11"/>
  <c r="G327" i="11"/>
  <c r="G183" i="11"/>
  <c r="G266" i="11"/>
  <c r="G349" i="11"/>
  <c r="G205" i="11"/>
  <c r="G300" i="11"/>
  <c r="G156" i="11"/>
  <c r="G251" i="11"/>
  <c r="G2324" i="11"/>
  <c r="G2986" i="11"/>
  <c r="G796" i="11"/>
  <c r="G783" i="11"/>
  <c r="I783" i="11" s="1"/>
  <c r="G770" i="11"/>
  <c r="G757" i="11"/>
  <c r="G2284" i="11"/>
  <c r="G2089" i="11"/>
  <c r="I2089" i="11" s="1"/>
  <c r="G3112" i="11"/>
  <c r="G2147" i="11"/>
  <c r="G1465" i="11"/>
  <c r="G1144" i="11"/>
  <c r="G2281" i="11"/>
  <c r="I2281" i="11" s="1"/>
  <c r="G1128" i="11"/>
  <c r="G669" i="11"/>
  <c r="G19" i="11"/>
  <c r="G1982" i="11"/>
  <c r="G1378" i="11"/>
  <c r="G2231" i="11"/>
  <c r="G1042" i="11"/>
  <c r="G2232" i="11"/>
  <c r="G2786" i="11"/>
  <c r="I2786" i="11" s="1"/>
  <c r="G963" i="11"/>
  <c r="I963" i="11" s="1"/>
  <c r="G819" i="11"/>
  <c r="G754" i="11"/>
  <c r="G106" i="11"/>
  <c r="G1409" i="11"/>
  <c r="I1409" i="11" s="1"/>
  <c r="G2990" i="11"/>
  <c r="I2990" i="11" s="1"/>
  <c r="G1121" i="11"/>
  <c r="G2733" i="11"/>
  <c r="G610" i="11"/>
  <c r="G1993" i="11"/>
  <c r="G2000" i="11"/>
  <c r="G1262" i="11"/>
  <c r="G619" i="11"/>
  <c r="I619" i="11" s="1"/>
  <c r="G627" i="11"/>
  <c r="G2721" i="11"/>
  <c r="I2721" i="11" s="1"/>
  <c r="G3021" i="11"/>
  <c r="G411" i="11"/>
  <c r="G1224" i="11"/>
  <c r="G1086" i="11"/>
  <c r="G2161" i="11"/>
  <c r="I2161" i="11" s="1"/>
  <c r="G1348" i="11"/>
  <c r="G398" i="11"/>
  <c r="G9" i="11"/>
  <c r="G660" i="11"/>
  <c r="G11" i="11"/>
  <c r="I11" i="11" s="1"/>
  <c r="G2802" i="11"/>
  <c r="G933" i="11"/>
  <c r="G885" i="11"/>
  <c r="G369" i="11"/>
  <c r="I369" i="11" s="1"/>
  <c r="G943" i="11"/>
  <c r="G366" i="11"/>
  <c r="I366" i="11" s="1"/>
  <c r="G951" i="11"/>
  <c r="G807" i="11"/>
  <c r="G212" i="11"/>
  <c r="G1357" i="11"/>
  <c r="I1357" i="11" s="1"/>
  <c r="G441" i="11"/>
  <c r="G580" i="11"/>
  <c r="G2117" i="11"/>
  <c r="G2132" i="11"/>
  <c r="G2128" i="11"/>
  <c r="G716" i="11"/>
  <c r="G135" i="11"/>
  <c r="G98" i="11"/>
  <c r="G61" i="11"/>
  <c r="G131" i="11"/>
  <c r="G1546" i="11"/>
  <c r="G1373" i="11"/>
  <c r="G1555" i="11"/>
  <c r="I1555" i="11" s="1"/>
  <c r="G2279" i="11"/>
  <c r="G1125" i="11"/>
  <c r="G1132" i="11"/>
  <c r="G1427" i="11"/>
  <c r="G478" i="11"/>
  <c r="G1985" i="11"/>
  <c r="G608" i="11"/>
  <c r="I2246" i="11"/>
  <c r="I808" i="11"/>
  <c r="I952" i="11"/>
  <c r="I684" i="11"/>
  <c r="G1992" i="11"/>
  <c r="G2638" i="11"/>
  <c r="I880" i="11"/>
  <c r="I1024" i="11"/>
  <c r="G2847" i="11"/>
  <c r="G2848" i="11"/>
  <c r="G2782" i="11"/>
  <c r="G2783" i="11"/>
  <c r="G2102" i="11"/>
  <c r="G2103" i="11"/>
  <c r="G2233" i="11"/>
  <c r="G2234" i="11"/>
  <c r="G1400" i="11"/>
  <c r="G1401" i="11"/>
  <c r="G2001" i="11"/>
  <c r="G3053" i="11"/>
  <c r="G3054" i="11"/>
  <c r="G2092" i="11"/>
  <c r="G620" i="11"/>
  <c r="G628" i="11"/>
  <c r="G2250" i="11"/>
  <c r="G2261" i="11"/>
  <c r="G2932" i="11"/>
  <c r="I2932" i="11" s="1"/>
  <c r="G2758" i="11"/>
  <c r="G2828" i="11"/>
  <c r="G2015" i="11"/>
  <c r="G1988" i="11"/>
  <c r="G2006" i="11"/>
  <c r="G1266" i="11"/>
  <c r="G615" i="11"/>
  <c r="G2757" i="11"/>
  <c r="G2018" i="11"/>
  <c r="G2794" i="11"/>
  <c r="G2795" i="11"/>
  <c r="G3046" i="11"/>
  <c r="H3046" i="11" s="1"/>
  <c r="G438" i="11"/>
  <c r="G2400" i="11"/>
  <c r="G2401" i="11"/>
  <c r="G1316" i="11"/>
  <c r="G1390" i="11"/>
  <c r="G1573" i="11"/>
  <c r="G1567" i="11"/>
  <c r="G598" i="11"/>
  <c r="I598" i="11" s="1"/>
  <c r="G1229" i="11"/>
  <c r="G1236" i="11"/>
  <c r="G2857" i="11"/>
  <c r="G1320" i="11"/>
  <c r="G1082" i="11"/>
  <c r="G1102" i="11"/>
  <c r="G1105" i="11"/>
  <c r="I1105" i="11" s="1"/>
  <c r="G1223" i="11"/>
  <c r="G2414" i="11"/>
  <c r="I2414" i="11" s="1"/>
  <c r="G2294" i="11"/>
  <c r="G3135" i="11"/>
  <c r="G1342" i="11"/>
  <c r="G1366" i="11"/>
  <c r="G2837" i="11"/>
  <c r="H2837" i="11" s="1"/>
  <c r="G2838" i="11"/>
  <c r="G1293" i="11"/>
  <c r="G655" i="11"/>
  <c r="G1396" i="11"/>
  <c r="G2237" i="11"/>
  <c r="G2850" i="11"/>
  <c r="G2823" i="11"/>
  <c r="G2824" i="11"/>
  <c r="G2853" i="11"/>
  <c r="G406" i="11"/>
  <c r="G2003" i="11"/>
  <c r="G2011" i="11"/>
  <c r="G1994" i="11"/>
  <c r="G626" i="11"/>
  <c r="G410" i="11"/>
  <c r="G634" i="11"/>
  <c r="G1277" i="11"/>
  <c r="G2201" i="11"/>
  <c r="G2412" i="11"/>
  <c r="G2099" i="11"/>
  <c r="G680" i="11"/>
  <c r="G683" i="11"/>
  <c r="G2176" i="11"/>
  <c r="G1388" i="11"/>
  <c r="G1571" i="11"/>
  <c r="G597" i="11"/>
  <c r="G586" i="11"/>
  <c r="G593" i="11"/>
  <c r="G2256" i="11"/>
  <c r="G39" i="11"/>
  <c r="G446" i="11"/>
  <c r="G2219" i="11"/>
  <c r="G2220" i="11"/>
  <c r="G2240" i="11"/>
  <c r="G1090" i="11"/>
  <c r="G1093" i="11"/>
  <c r="G2043" i="11"/>
  <c r="G2111" i="11"/>
  <c r="G2403" i="11"/>
  <c r="G2404" i="11"/>
  <c r="G399" i="11"/>
  <c r="G1364" i="11"/>
  <c r="G2083" i="11"/>
  <c r="G661" i="11"/>
  <c r="G13" i="11"/>
  <c r="G2211" i="11"/>
  <c r="G1764" i="11"/>
  <c r="G2787" i="11"/>
  <c r="G2788" i="11"/>
  <c r="G1322" i="11"/>
  <c r="G1242" i="11"/>
  <c r="G2427" i="11"/>
  <c r="G1394" i="11"/>
  <c r="G2270" i="11"/>
  <c r="G2112" i="11"/>
  <c r="G2862" i="11"/>
  <c r="G1270" i="11"/>
  <c r="G631" i="11"/>
  <c r="G2830" i="11"/>
  <c r="G2831" i="11"/>
  <c r="G1137" i="11"/>
  <c r="G1235" i="11"/>
  <c r="G2413" i="11"/>
  <c r="G3085" i="11"/>
  <c r="G2254" i="11"/>
  <c r="G2248" i="11"/>
  <c r="G1112" i="11"/>
  <c r="G1104" i="11"/>
  <c r="G2750" i="11"/>
  <c r="G689" i="11"/>
  <c r="G600" i="11"/>
  <c r="G2739" i="11"/>
  <c r="G2740" i="11"/>
  <c r="G460" i="11"/>
  <c r="G2405" i="11"/>
  <c r="G2406" i="11"/>
  <c r="G3101" i="11"/>
  <c r="G2082" i="11"/>
  <c r="G2852" i="11"/>
  <c r="G2002" i="11"/>
  <c r="G2010" i="11"/>
  <c r="G1258" i="11"/>
  <c r="G1265" i="11"/>
  <c r="G625" i="11"/>
  <c r="G2829" i="11"/>
  <c r="G2399" i="11"/>
  <c r="G1385" i="11"/>
  <c r="G1570" i="11"/>
  <c r="G584" i="11"/>
  <c r="G592" i="11"/>
  <c r="G599" i="11"/>
  <c r="G2242" i="11"/>
  <c r="G2236" i="11"/>
  <c r="I2236" i="11" s="1"/>
  <c r="G1100" i="11"/>
  <c r="G1097" i="11"/>
  <c r="G1092" i="11"/>
  <c r="G2774" i="11"/>
  <c r="G3014" i="11"/>
  <c r="G40" i="11"/>
  <c r="G2751" i="11"/>
  <c r="G1583" i="11"/>
  <c r="G1295" i="11"/>
  <c r="G10" i="11"/>
  <c r="G1066" i="11"/>
  <c r="G454" i="11"/>
  <c r="G1938" i="11"/>
  <c r="G1990" i="11"/>
  <c r="G1998" i="11"/>
  <c r="G622" i="11"/>
  <c r="G629" i="11"/>
  <c r="G2191" i="11"/>
  <c r="G3118" i="11"/>
  <c r="G1445" i="11"/>
  <c r="G636" i="11"/>
  <c r="G2411" i="11"/>
  <c r="G1313" i="11"/>
  <c r="G1383" i="11"/>
  <c r="G1233" i="11"/>
  <c r="G1577" i="11"/>
  <c r="G1231" i="11"/>
  <c r="G1239" i="11"/>
  <c r="G587" i="11"/>
  <c r="G2737" i="11"/>
  <c r="G2224" i="11"/>
  <c r="G1088" i="11"/>
  <c r="G1085" i="11"/>
  <c r="G1080" i="11"/>
  <c r="G2798" i="11"/>
  <c r="I2798" i="11" s="1"/>
  <c r="G2799" i="11"/>
  <c r="G2800" i="11"/>
  <c r="G2157" i="11"/>
  <c r="G1345" i="11"/>
  <c r="G2028" i="11"/>
  <c r="G2079" i="11"/>
  <c r="G6" i="11"/>
  <c r="G659" i="11"/>
  <c r="G2845" i="11"/>
  <c r="I2730" i="11"/>
  <c r="G2008" i="11"/>
  <c r="G1268" i="11"/>
  <c r="G617" i="11"/>
  <c r="G1260" i="11"/>
  <c r="G1376" i="11"/>
  <c r="G1273" i="11"/>
  <c r="G2398" i="11"/>
  <c r="G2926" i="11"/>
  <c r="G1049" i="11"/>
  <c r="G30" i="11"/>
  <c r="G37" i="11"/>
  <c r="G2203" i="11"/>
  <c r="G1581" i="11"/>
  <c r="G1565" i="11"/>
  <c r="G595" i="11"/>
  <c r="G1227" i="11"/>
  <c r="G2593" i="11"/>
  <c r="G2749" i="11"/>
  <c r="G2257" i="11"/>
  <c r="G2218" i="11"/>
  <c r="G2251" i="11"/>
  <c r="G2259" i="11"/>
  <c r="G1108" i="11"/>
  <c r="G1115" i="11"/>
  <c r="G1346" i="11"/>
  <c r="G1045" i="11"/>
  <c r="G394" i="11"/>
  <c r="I394" i="11" s="1"/>
  <c r="G1243" i="11"/>
  <c r="G2100" i="11"/>
  <c r="G2442" i="11"/>
  <c r="G2741" i="11"/>
  <c r="G2742" i="11"/>
  <c r="G2077" i="11"/>
  <c r="G2078" i="11"/>
  <c r="G1288" i="11"/>
  <c r="G8" i="11"/>
  <c r="G2182" i="11"/>
  <c r="G1397" i="11"/>
  <c r="G1118" i="11"/>
  <c r="G3052" i="11"/>
  <c r="G1053" i="11"/>
  <c r="G1063" i="11"/>
  <c r="G1272" i="11"/>
  <c r="G2699" i="11"/>
  <c r="G2939" i="11"/>
  <c r="G2004" i="11"/>
  <c r="G2104" i="11"/>
  <c r="G2105" i="11"/>
  <c r="G1312" i="11"/>
  <c r="G36" i="11"/>
  <c r="G1073" i="11"/>
  <c r="G591" i="11"/>
  <c r="G2110" i="11"/>
  <c r="G392" i="11"/>
  <c r="G2245" i="11"/>
  <c r="G2247" i="11"/>
  <c r="G1111" i="11"/>
  <c r="G2834" i="11"/>
  <c r="G2835" i="11"/>
  <c r="G2836" i="11"/>
  <c r="G602" i="11"/>
  <c r="G1395" i="11"/>
  <c r="G2268" i="11"/>
  <c r="G1536" i="11"/>
  <c r="G2895" i="11"/>
  <c r="G2896" i="11"/>
  <c r="G2206" i="11"/>
  <c r="G1084" i="11"/>
  <c r="G2510" i="11"/>
  <c r="G2859" i="11"/>
  <c r="G1044" i="11"/>
  <c r="G2745" i="11"/>
  <c r="G2855" i="11"/>
  <c r="G1017" i="11"/>
  <c r="G873" i="11"/>
  <c r="G153" i="11"/>
  <c r="G1379" i="11"/>
  <c r="G2087" i="11"/>
  <c r="G3050" i="11"/>
  <c r="G621" i="11"/>
  <c r="G1259" i="11"/>
  <c r="G2409" i="11"/>
  <c r="G2961" i="11"/>
  <c r="G633" i="11"/>
  <c r="G407" i="11"/>
  <c r="G34" i="11"/>
  <c r="G1580" i="11"/>
  <c r="G2797" i="11"/>
  <c r="G2215" i="11"/>
  <c r="G1079" i="11"/>
  <c r="G2258" i="11"/>
  <c r="G3086" i="11"/>
  <c r="G2163" i="11"/>
  <c r="G393" i="11"/>
  <c r="G2044" i="11"/>
  <c r="G2477" i="11"/>
  <c r="G2789" i="11"/>
  <c r="G2790" i="11"/>
  <c r="G1292" i="11"/>
  <c r="G4" i="11"/>
  <c r="G2209" i="11"/>
  <c r="G1069" i="11"/>
  <c r="G2903" i="11"/>
  <c r="G2148" i="11"/>
  <c r="G2383" i="11"/>
  <c r="I2402" i="11"/>
  <c r="G1352" i="11"/>
  <c r="G1263" i="11"/>
  <c r="G623" i="11"/>
  <c r="G2114" i="11"/>
  <c r="G436" i="11"/>
  <c r="G2020" i="11"/>
  <c r="G2746" i="11"/>
  <c r="G2747" i="11"/>
  <c r="G3022" i="11"/>
  <c r="G2193" i="11"/>
  <c r="G1318" i="11"/>
  <c r="G685" i="11"/>
  <c r="G2198" i="11"/>
  <c r="G1568" i="11"/>
  <c r="G1574" i="11"/>
  <c r="G1225" i="11"/>
  <c r="G687" i="11"/>
  <c r="G449" i="11"/>
  <c r="G2229" i="11"/>
  <c r="G2262" i="11"/>
  <c r="G1113" i="11"/>
  <c r="G1075" i="11"/>
  <c r="G1095" i="11"/>
  <c r="G2906" i="11"/>
  <c r="G2919" i="11"/>
  <c r="G1343" i="11"/>
  <c r="G2179" i="11"/>
  <c r="G651" i="11"/>
  <c r="G2085" i="11"/>
  <c r="G656" i="11"/>
  <c r="G662" i="11"/>
  <c r="G15" i="11"/>
  <c r="G1946" i="11"/>
  <c r="G1802" i="11"/>
  <c r="G2803" i="11"/>
  <c r="G2754" i="11"/>
  <c r="G2951" i="11"/>
  <c r="G2392" i="11"/>
  <c r="G910" i="11"/>
  <c r="G1335" i="11"/>
  <c r="G959" i="11"/>
  <c r="G815" i="11"/>
  <c r="G247" i="11"/>
  <c r="G262" i="11"/>
  <c r="G1355" i="11"/>
  <c r="G2305" i="11"/>
  <c r="G1458" i="11"/>
  <c r="G1504" i="11"/>
  <c r="G498" i="11"/>
  <c r="G2978" i="11"/>
  <c r="G2890" i="11"/>
  <c r="G742" i="11"/>
  <c r="G773" i="11"/>
  <c r="G760" i="11"/>
  <c r="G747" i="11"/>
  <c r="G734" i="11"/>
  <c r="G721" i="11"/>
  <c r="G105" i="11"/>
  <c r="G115" i="11"/>
  <c r="G94" i="11"/>
  <c r="G1064" i="11"/>
  <c r="G1407" i="11"/>
  <c r="G652" i="11"/>
  <c r="G1372" i="11"/>
  <c r="G1298" i="11"/>
  <c r="G2996" i="11"/>
  <c r="G2272" i="11"/>
  <c r="G479" i="11"/>
  <c r="G666" i="11"/>
  <c r="G1133" i="11"/>
  <c r="G1979" i="11"/>
  <c r="G2842" i="11"/>
  <c r="G1330" i="11"/>
  <c r="G898" i="11"/>
  <c r="I898" i="11" s="1"/>
  <c r="G1027" i="11"/>
  <c r="G883" i="11"/>
  <c r="G1035" i="11"/>
  <c r="G891" i="11"/>
  <c r="G947" i="11"/>
  <c r="G379" i="11"/>
  <c r="G235" i="11"/>
  <c r="G158" i="11"/>
  <c r="G253" i="11"/>
  <c r="G348" i="11"/>
  <c r="G204" i="11"/>
  <c r="G299" i="11"/>
  <c r="G155" i="11"/>
  <c r="G250" i="11"/>
  <c r="G2169" i="11"/>
  <c r="G1055" i="11"/>
  <c r="G439" i="11"/>
  <c r="G1520" i="11"/>
  <c r="G1152" i="11"/>
  <c r="G500" i="11"/>
  <c r="G528" i="11"/>
  <c r="G2826" i="11"/>
  <c r="G2894" i="11"/>
  <c r="G2137" i="11"/>
  <c r="G2120" i="11"/>
  <c r="G2116" i="11"/>
  <c r="G730" i="11"/>
  <c r="G786" i="11"/>
  <c r="G761" i="11"/>
  <c r="G748" i="11"/>
  <c r="G735" i="11"/>
  <c r="G722" i="11"/>
  <c r="G709" i="11"/>
  <c r="G696" i="11"/>
  <c r="G103" i="11"/>
  <c r="G82" i="11"/>
  <c r="G1391" i="11"/>
  <c r="G1405" i="11"/>
  <c r="G1545" i="11"/>
  <c r="G1060" i="11"/>
  <c r="G2388" i="11"/>
  <c r="G1554" i="11"/>
  <c r="G1216" i="11"/>
  <c r="G665" i="11"/>
  <c r="G1421" i="11"/>
  <c r="G1426" i="11"/>
  <c r="G465" i="11"/>
  <c r="G467" i="11"/>
  <c r="G1301" i="11"/>
  <c r="G1349" i="11"/>
  <c r="G480" i="11"/>
  <c r="G1251" i="11"/>
  <c r="G2762" i="11"/>
  <c r="G128" i="11"/>
  <c r="G91" i="11"/>
  <c r="G148" i="11"/>
  <c r="G111" i="11"/>
  <c r="G74" i="11"/>
  <c r="G144" i="11"/>
  <c r="G107" i="11"/>
  <c r="G451" i="11"/>
  <c r="G1544" i="11"/>
  <c r="G16" i="11"/>
  <c r="G3007" i="11"/>
  <c r="G2992" i="11"/>
  <c r="G2731" i="11"/>
  <c r="G909" i="11"/>
  <c r="G1018" i="11"/>
  <c r="G874" i="11"/>
  <c r="G1011" i="11"/>
  <c r="G923" i="11"/>
  <c r="G318" i="11"/>
  <c r="G355" i="11"/>
  <c r="G211" i="11"/>
  <c r="G305" i="11"/>
  <c r="G161" i="11"/>
  <c r="G256" i="11"/>
  <c r="G373" i="11"/>
  <c r="G229" i="11"/>
  <c r="G324" i="11"/>
  <c r="G180" i="11"/>
  <c r="G275" i="11"/>
  <c r="G370" i="11"/>
  <c r="G226" i="11"/>
  <c r="G1501" i="11"/>
  <c r="G1468" i="11"/>
  <c r="G1174" i="11"/>
  <c r="G1183" i="11"/>
  <c r="G2893" i="11"/>
  <c r="G2135" i="11"/>
  <c r="G2139" i="11"/>
  <c r="G706" i="11"/>
  <c r="G737" i="11"/>
  <c r="G724" i="11"/>
  <c r="G711" i="11"/>
  <c r="G698" i="11"/>
  <c r="G791" i="11"/>
  <c r="G79" i="11"/>
  <c r="G58" i="11"/>
  <c r="G1414" i="11"/>
  <c r="G1403" i="11"/>
  <c r="G2415" i="11"/>
  <c r="G1369" i="11"/>
  <c r="G2386" i="11"/>
  <c r="G577" i="11"/>
  <c r="G2869" i="11"/>
  <c r="G2989" i="11"/>
  <c r="G3005" i="11"/>
  <c r="G2278" i="11"/>
  <c r="G2283" i="11"/>
  <c r="G1120" i="11"/>
  <c r="G1127" i="11"/>
  <c r="G466" i="11"/>
  <c r="G2088" i="11"/>
  <c r="G1299" i="11"/>
  <c r="G403" i="11"/>
  <c r="G2729" i="11"/>
  <c r="G1006" i="11"/>
  <c r="G999" i="11"/>
  <c r="G177" i="11"/>
  <c r="G911" i="11"/>
  <c r="G260" i="11"/>
  <c r="G343" i="11"/>
  <c r="G199" i="11"/>
  <c r="G339" i="11"/>
  <c r="G195" i="11"/>
  <c r="G278" i="11"/>
  <c r="G358" i="11"/>
  <c r="G214" i="11"/>
  <c r="G1354" i="11"/>
  <c r="G413" i="11"/>
  <c r="G775" i="11"/>
  <c r="G750" i="11"/>
  <c r="G779" i="11"/>
  <c r="G67" i="11"/>
  <c r="G46" i="11"/>
  <c r="G2381" i="11"/>
  <c r="G1585" i="11"/>
  <c r="G2185" i="11"/>
  <c r="G1368" i="11"/>
  <c r="G2843" i="11"/>
  <c r="G2868" i="11"/>
  <c r="G2277" i="11"/>
  <c r="G2271" i="11"/>
  <c r="G1431" i="11"/>
  <c r="G2727" i="11"/>
  <c r="G850" i="11"/>
  <c r="G987" i="11"/>
  <c r="G1331" i="11"/>
  <c r="G899" i="11"/>
  <c r="G174" i="11"/>
  <c r="G331" i="11"/>
  <c r="I331" i="11" s="1"/>
  <c r="G187" i="11"/>
  <c r="G346" i="11"/>
  <c r="G202" i="11"/>
  <c r="G1054" i="11"/>
  <c r="G2196" i="11"/>
  <c r="G2367" i="11"/>
  <c r="G496" i="11"/>
  <c r="G553" i="11"/>
  <c r="G2971" i="11"/>
  <c r="G2952" i="11"/>
  <c r="G2115" i="11"/>
  <c r="G129" i="11"/>
  <c r="G767" i="11"/>
  <c r="G92" i="11"/>
  <c r="G55" i="11"/>
  <c r="G112" i="11"/>
  <c r="G75" i="11"/>
  <c r="G145" i="11"/>
  <c r="G108" i="11"/>
  <c r="G71" i="11"/>
  <c r="G402" i="11"/>
  <c r="G2379" i="11"/>
  <c r="G1586" i="11"/>
  <c r="G2183" i="11"/>
  <c r="G428" i="11"/>
  <c r="G2384" i="11"/>
  <c r="G575" i="11"/>
  <c r="G2891" i="11"/>
  <c r="G3000" i="11"/>
  <c r="G1550" i="11"/>
  <c r="G2212" i="11"/>
  <c r="G1247" i="11"/>
  <c r="G982" i="11"/>
  <c r="G975" i="11"/>
  <c r="G831" i="11"/>
  <c r="G1031" i="11"/>
  <c r="G887" i="11"/>
  <c r="G175" i="11"/>
  <c r="G269" i="11"/>
  <c r="G364" i="11"/>
  <c r="G220" i="11"/>
  <c r="G337" i="11"/>
  <c r="G193" i="11"/>
  <c r="G288" i="11"/>
  <c r="G383" i="11"/>
  <c r="G239" i="11"/>
  <c r="G334" i="11"/>
  <c r="G190" i="11"/>
  <c r="G417" i="11"/>
  <c r="G1460" i="11"/>
  <c r="G1530" i="11"/>
  <c r="G1502" i="11"/>
  <c r="G1175" i="11"/>
  <c r="G499" i="11"/>
  <c r="G1561" i="11"/>
  <c r="G2947" i="11"/>
  <c r="G2889" i="11"/>
  <c r="G755" i="11"/>
  <c r="G401" i="11"/>
  <c r="G2358" i="11"/>
  <c r="G2865" i="11"/>
  <c r="G2988" i="11"/>
  <c r="G3008" i="11"/>
  <c r="G1119" i="11"/>
  <c r="G17" i="11"/>
  <c r="G611" i="11"/>
  <c r="G974" i="11"/>
  <c r="G970" i="11"/>
  <c r="G826" i="11"/>
  <c r="G1019" i="11"/>
  <c r="G875" i="11"/>
  <c r="G368" i="11"/>
  <c r="G224" i="11"/>
  <c r="G307" i="11"/>
  <c r="G163" i="11"/>
  <c r="G303" i="11"/>
  <c r="G242" i="11"/>
  <c r="G322" i="11"/>
  <c r="G178" i="11"/>
  <c r="G414" i="11"/>
  <c r="G2194" i="11"/>
  <c r="G2360" i="11"/>
  <c r="G1203" i="11"/>
  <c r="G1562" i="11"/>
  <c r="G2141" i="11"/>
  <c r="G2124" i="11"/>
  <c r="G2126" i="11"/>
  <c r="G776" i="11"/>
  <c r="G794" i="11"/>
  <c r="G781" i="11"/>
  <c r="G743" i="11"/>
  <c r="G68" i="11"/>
  <c r="G125" i="11"/>
  <c r="G88" i="11"/>
  <c r="G51" i="11"/>
  <c r="G121" i="11"/>
  <c r="G84" i="11"/>
  <c r="G47" i="11"/>
  <c r="G603" i="11"/>
  <c r="G2368" i="11"/>
  <c r="G2987" i="11"/>
  <c r="G2995" i="11"/>
  <c r="G2274" i="11"/>
  <c r="G1126" i="11"/>
  <c r="G472" i="11"/>
  <c r="G2090" i="11"/>
  <c r="G2873" i="11"/>
  <c r="G1398" i="11"/>
  <c r="G2780" i="11"/>
  <c r="G958" i="11"/>
  <c r="G814" i="11"/>
  <c r="G1007" i="11"/>
  <c r="G863" i="11"/>
  <c r="G295" i="11"/>
  <c r="G389" i="11"/>
  <c r="G245" i="11"/>
  <c r="G340" i="11"/>
  <c r="G196" i="11"/>
  <c r="G386" i="11"/>
  <c r="G313" i="11"/>
  <c r="G169" i="11"/>
  <c r="G264" i="11"/>
  <c r="G359" i="11"/>
  <c r="G215" i="11"/>
  <c r="G310" i="11"/>
  <c r="G166" i="11"/>
  <c r="G2357" i="11"/>
  <c r="G1531" i="11"/>
  <c r="G2295" i="11"/>
  <c r="G533" i="11"/>
  <c r="G2981" i="11"/>
  <c r="G2984" i="11"/>
  <c r="G2118" i="11"/>
  <c r="G790" i="11"/>
  <c r="G727" i="11"/>
  <c r="G702" i="11"/>
  <c r="G756" i="11"/>
  <c r="G731" i="11"/>
  <c r="G142" i="11"/>
  <c r="G2376" i="11"/>
  <c r="G2045" i="11"/>
  <c r="G2186" i="11"/>
  <c r="G1429" i="11"/>
  <c r="G2732" i="11"/>
  <c r="G2150" i="11"/>
  <c r="G946" i="11"/>
  <c r="G354" i="11"/>
  <c r="G939" i="11"/>
  <c r="G995" i="11"/>
  <c r="G851" i="11"/>
  <c r="G344" i="11"/>
  <c r="G200" i="11"/>
  <c r="G283" i="11"/>
  <c r="G279" i="11"/>
  <c r="G362" i="11"/>
  <c r="G218" i="11"/>
  <c r="G298" i="11"/>
  <c r="G154" i="11"/>
  <c r="G1057" i="11"/>
  <c r="G2362" i="11"/>
  <c r="G1466" i="11"/>
  <c r="G1172" i="11"/>
  <c r="G579" i="11"/>
  <c r="G2972" i="11"/>
  <c r="G2133" i="11"/>
  <c r="G729" i="11"/>
  <c r="G778" i="11"/>
  <c r="G752" i="11"/>
  <c r="G78" i="11"/>
  <c r="G719" i="11"/>
  <c r="G44" i="11"/>
  <c r="G101" i="11"/>
  <c r="G64" i="11"/>
  <c r="G134" i="11"/>
  <c r="G97" i="11"/>
  <c r="G60" i="11"/>
  <c r="G130" i="11"/>
  <c r="G1548" i="11"/>
  <c r="G2775" i="11"/>
  <c r="G1374" i="11"/>
  <c r="G1556" i="11"/>
  <c r="G571" i="11"/>
  <c r="G1420" i="11"/>
  <c r="G1124" i="11"/>
  <c r="G1977" i="11"/>
  <c r="G2870" i="11"/>
  <c r="G457" i="11"/>
  <c r="G606" i="11"/>
  <c r="G2785" i="11"/>
  <c r="G2153" i="11"/>
  <c r="G2146" i="11"/>
  <c r="G993" i="11"/>
  <c r="G1041" i="11"/>
  <c r="G934" i="11"/>
  <c r="G919" i="11"/>
  <c r="G927" i="11"/>
  <c r="G983" i="11"/>
  <c r="G839" i="11"/>
  <c r="G332" i="11"/>
  <c r="G188" i="11"/>
  <c r="G271" i="11"/>
  <c r="G365" i="11"/>
  <c r="G221" i="11"/>
  <c r="G316" i="11"/>
  <c r="G172" i="11"/>
  <c r="G267" i="11"/>
  <c r="G350" i="11"/>
  <c r="G206" i="11"/>
  <c r="G289" i="11"/>
  <c r="G384" i="11"/>
  <c r="G240" i="11"/>
  <c r="G335" i="11"/>
  <c r="G191" i="11"/>
  <c r="G286" i="11"/>
  <c r="G2172" i="11"/>
  <c r="G1356" i="11"/>
  <c r="G1380" i="11"/>
  <c r="G1145" i="11"/>
  <c r="G536" i="11"/>
  <c r="G491" i="11"/>
  <c r="G2979" i="11"/>
  <c r="G2974" i="11"/>
  <c r="G2948" i="11"/>
  <c r="G2121" i="11"/>
  <c r="G717" i="11"/>
  <c r="G766" i="11"/>
  <c r="G740" i="11"/>
  <c r="G703" i="11"/>
  <c r="G797" i="11"/>
  <c r="G784" i="11"/>
  <c r="G771" i="11"/>
  <c r="G758" i="11"/>
  <c r="G745" i="11"/>
  <c r="G732" i="11"/>
  <c r="G707" i="11"/>
  <c r="G139" i="11"/>
  <c r="G89" i="11"/>
  <c r="G52" i="11"/>
  <c r="G122" i="11"/>
  <c r="G85" i="11"/>
  <c r="G48" i="11"/>
  <c r="G118" i="11"/>
  <c r="G1410" i="11"/>
  <c r="G1549" i="11"/>
  <c r="G2046" i="11"/>
  <c r="G429" i="11"/>
  <c r="G430" i="11"/>
  <c r="G1221" i="11"/>
  <c r="G1218" i="11"/>
  <c r="G3110" i="11"/>
  <c r="G2913" i="11"/>
  <c r="G2280" i="11"/>
  <c r="G1423" i="11"/>
  <c r="G474" i="11"/>
  <c r="G469" i="11"/>
  <c r="G18" i="11"/>
  <c r="G2165" i="11"/>
  <c r="G2285" i="11"/>
  <c r="I141" i="11"/>
  <c r="I357" i="11"/>
  <c r="I741" i="11"/>
  <c r="I837" i="11"/>
  <c r="I117" i="11"/>
  <c r="I165" i="11"/>
  <c r="I1317" i="11"/>
  <c r="I1557" i="11"/>
  <c r="I2784" i="11"/>
  <c r="I960" i="11"/>
  <c r="I2976" i="11"/>
  <c r="I2861" i="11"/>
  <c r="I888" i="11"/>
  <c r="I1032" i="11"/>
  <c r="I2136" i="11"/>
  <c r="I456" i="11"/>
  <c r="I1056" i="11"/>
  <c r="I1248" i="11"/>
  <c r="I720" i="11"/>
  <c r="I912" i="11"/>
  <c r="I96" i="11"/>
  <c r="I840" i="11"/>
  <c r="I2744" i="11"/>
  <c r="I792" i="11"/>
  <c r="I984" i="11"/>
  <c r="I936" i="11"/>
  <c r="I1296" i="11"/>
  <c r="I864" i="11"/>
  <c r="I1008" i="11"/>
  <c r="I872" i="11"/>
  <c r="I181" i="11"/>
  <c r="I829" i="11"/>
  <c r="I632" i="11"/>
  <c r="I896" i="11"/>
  <c r="I968" i="11"/>
  <c r="I1040" i="11"/>
  <c r="I1424" i="11"/>
  <c r="I133" i="11"/>
  <c r="I157" i="11"/>
  <c r="I733" i="11"/>
  <c r="I853" i="11"/>
  <c r="I877" i="11"/>
  <c r="I973" i="11"/>
  <c r="I80" i="11"/>
  <c r="I416" i="11"/>
  <c r="I824" i="11"/>
  <c r="I920" i="11"/>
  <c r="I992" i="11"/>
  <c r="I56" i="11"/>
  <c r="I296" i="11"/>
  <c r="I704" i="11"/>
  <c r="I848" i="11"/>
  <c r="I944" i="11"/>
  <c r="I1016" i="11"/>
  <c r="I2776" i="11"/>
  <c r="I2949" i="11"/>
  <c r="I2101" i="11"/>
  <c r="I2125" i="11"/>
  <c r="I2888" i="11"/>
  <c r="I3109" i="11"/>
  <c r="I950" i="11"/>
  <c r="I1030" i="11"/>
  <c r="I1078" i="11"/>
  <c r="I54" i="11"/>
  <c r="I126" i="11"/>
  <c r="I270" i="11"/>
  <c r="I302" i="11"/>
  <c r="I390" i="11"/>
  <c r="I710" i="11"/>
  <c r="I718" i="11"/>
  <c r="I798" i="11"/>
  <c r="I878" i="11"/>
  <c r="I894" i="11"/>
  <c r="I918" i="11"/>
  <c r="I1294" i="11"/>
  <c r="I1334" i="11"/>
  <c r="I1566" i="11"/>
  <c r="I110" i="11"/>
  <c r="I726" i="11"/>
  <c r="I902" i="11"/>
  <c r="I926" i="11"/>
  <c r="I966" i="11"/>
  <c r="I1406" i="11"/>
  <c r="I2158" i="11"/>
  <c r="I95" i="11"/>
  <c r="I143" i="11"/>
  <c r="I167" i="11"/>
  <c r="I231" i="11"/>
  <c r="I447" i="11"/>
  <c r="I471" i="11"/>
  <c r="I679" i="11"/>
  <c r="I751" i="11"/>
  <c r="I847" i="11"/>
  <c r="I855" i="11"/>
  <c r="I879" i="11"/>
  <c r="I1015" i="11"/>
  <c r="I1399" i="11"/>
  <c r="I1551" i="11"/>
  <c r="I1983" i="11"/>
  <c r="I2127" i="11"/>
  <c r="I2239" i="11"/>
  <c r="I113" i="11"/>
  <c r="I225" i="11"/>
  <c r="I273" i="11"/>
  <c r="I297" i="11"/>
  <c r="I321" i="11"/>
  <c r="I345" i="11"/>
  <c r="I377" i="11"/>
  <c r="I657" i="11"/>
  <c r="I713" i="11"/>
  <c r="I753" i="11"/>
  <c r="I777" i="11"/>
  <c r="I793" i="11"/>
  <c r="I809" i="11"/>
  <c r="I881" i="11"/>
  <c r="I905" i="11"/>
  <c r="I937" i="11"/>
  <c r="I961" i="11"/>
  <c r="I977" i="11"/>
  <c r="I1025" i="11"/>
  <c r="I1129" i="11"/>
  <c r="I210" i="11"/>
  <c r="I738" i="11"/>
  <c r="I858" i="11"/>
  <c r="I866" i="11"/>
  <c r="I890" i="11"/>
  <c r="I930" i="11"/>
  <c r="I1002" i="11"/>
  <c r="I1130" i="11"/>
  <c r="I73" i="11"/>
  <c r="I233" i="11"/>
  <c r="I257" i="11"/>
  <c r="I705" i="11"/>
  <c r="I785" i="11"/>
  <c r="I817" i="11"/>
  <c r="I841" i="11"/>
  <c r="I929" i="11"/>
  <c r="I953" i="11"/>
  <c r="I1009" i="11"/>
  <c r="I1089" i="11"/>
  <c r="I1337" i="11"/>
  <c r="I1393" i="11"/>
  <c r="I66" i="11"/>
  <c r="I306" i="11"/>
  <c r="I330" i="11"/>
  <c r="I746" i="11"/>
  <c r="I938" i="11"/>
  <c r="I1098" i="11"/>
  <c r="I2867" i="11"/>
  <c r="I2200" i="11"/>
  <c r="I2106" i="11"/>
  <c r="I227" i="11"/>
  <c r="I763" i="11"/>
  <c r="I811" i="11"/>
  <c r="I2091" i="11"/>
  <c r="I2123" i="11"/>
  <c r="I2822" i="11"/>
  <c r="I2846" i="11"/>
  <c r="I2950" i="11"/>
  <c r="I2982" i="11"/>
  <c r="I3006" i="11"/>
  <c r="I2407" i="11"/>
  <c r="I2863" i="11"/>
  <c r="I2756" i="11"/>
  <c r="I2796" i="11"/>
  <c r="I2860" i="11"/>
  <c r="I2273" i="11"/>
  <c r="I2793" i="11"/>
  <c r="I2801" i="11"/>
  <c r="I2825" i="11"/>
  <c r="I2897" i="11"/>
  <c r="I1234" i="11"/>
  <c r="I1370" i="11"/>
  <c r="I1386" i="11"/>
  <c r="I1978" i="11"/>
  <c r="I2122" i="11"/>
  <c r="I2226" i="11"/>
  <c r="I123" i="11"/>
  <c r="I219" i="11"/>
  <c r="I347" i="11"/>
  <c r="I667" i="11"/>
  <c r="I795" i="11"/>
  <c r="I1091" i="11"/>
  <c r="I1123" i="11"/>
  <c r="I1547" i="11"/>
  <c r="I2075" i="11"/>
  <c r="I2131" i="11"/>
  <c r="I2235" i="11"/>
  <c r="I1805" i="11"/>
  <c r="I2189" i="11"/>
  <c r="I405" i="11"/>
  <c r="I2394" i="11"/>
  <c r="I2104" i="11"/>
  <c r="I1420" i="11"/>
  <c r="I1061" i="11"/>
  <c r="I1804" i="11"/>
  <c r="G1143" i="11" l="1"/>
  <c r="G639" i="11"/>
  <c r="G486" i="11"/>
  <c r="I486" i="11" s="1"/>
  <c r="G3047" i="11"/>
  <c r="G2882" i="11"/>
  <c r="G43" i="11"/>
  <c r="I43" i="11" s="1"/>
  <c r="G1161" i="11"/>
  <c r="I1161" i="11" s="1"/>
  <c r="G2291" i="11"/>
  <c r="I2291" i="11" s="1"/>
  <c r="G2806" i="11"/>
  <c r="G1543" i="11"/>
  <c r="G1859" i="11"/>
  <c r="G1715" i="11"/>
  <c r="I1715" i="11" s="1"/>
  <c r="G1722" i="11"/>
  <c r="G2332" i="11"/>
  <c r="G538" i="11"/>
  <c r="G531" i="11"/>
  <c r="G3013" i="11"/>
  <c r="G2651" i="11"/>
  <c r="G2590" i="11"/>
  <c r="G2446" i="11"/>
  <c r="G1959" i="11"/>
  <c r="G2053" i="11"/>
  <c r="G2331" i="11"/>
  <c r="G2819" i="11"/>
  <c r="I2819" i="11" s="1"/>
  <c r="G1305" i="11"/>
  <c r="G3075" i="11"/>
  <c r="G1363" i="11"/>
  <c r="G2344" i="11"/>
  <c r="G550" i="11"/>
  <c r="G543" i="11"/>
  <c r="G2031" i="11"/>
  <c r="G2555" i="11"/>
  <c r="G2637" i="11"/>
  <c r="G2577" i="11"/>
  <c r="G2433" i="11"/>
  <c r="G2586" i="11"/>
  <c r="I2586" i="11" s="1"/>
  <c r="G2537" i="11"/>
  <c r="G1973" i="11"/>
  <c r="G2487" i="11"/>
  <c r="I2487" i="11" s="1"/>
  <c r="G2715" i="11"/>
  <c r="I2715" i="11" s="1"/>
  <c r="G2571" i="11"/>
  <c r="I2571" i="11" s="1"/>
  <c r="G2654" i="11"/>
  <c r="G2449" i="11"/>
  <c r="G1861" i="11"/>
  <c r="I1861" i="11" s="1"/>
  <c r="G1679" i="11"/>
  <c r="G461" i="11"/>
  <c r="G1450" i="11"/>
  <c r="G2766" i="11"/>
  <c r="I2766" i="11" s="1"/>
  <c r="G2771" i="11"/>
  <c r="G1416" i="11"/>
  <c r="G1963" i="11"/>
  <c r="I1963" i="11" s="1"/>
  <c r="G2312" i="11"/>
  <c r="G1511" i="11"/>
  <c r="I1511" i="11" s="1"/>
  <c r="G1534" i="11"/>
  <c r="G1150" i="11"/>
  <c r="G3058" i="11"/>
  <c r="G2030" i="11"/>
  <c r="I2030" i="11" s="1"/>
  <c r="G1141" i="11"/>
  <c r="I1141" i="11" s="1"/>
  <c r="G673" i="11"/>
  <c r="G3002" i="11"/>
  <c r="I3002" i="11" s="1"/>
  <c r="G483" i="11"/>
  <c r="G1921" i="11"/>
  <c r="G801" i="11"/>
  <c r="I801" i="11" s="1"/>
  <c r="G1499" i="11"/>
  <c r="G1522" i="11"/>
  <c r="I1522" i="11" s="1"/>
  <c r="G504" i="11"/>
  <c r="I504" i="11" s="1"/>
  <c r="G3016" i="11"/>
  <c r="G3017" i="11"/>
  <c r="G640" i="11"/>
  <c r="G573" i="11"/>
  <c r="G2393" i="11"/>
  <c r="G3076" i="11"/>
  <c r="H3076" i="11" s="1"/>
  <c r="H3077" i="11" s="1"/>
  <c r="G2470" i="11"/>
  <c r="G2553" i="11"/>
  <c r="G2706" i="11"/>
  <c r="G2691" i="11"/>
  <c r="G2630" i="11"/>
  <c r="G1799" i="11"/>
  <c r="G1655" i="11"/>
  <c r="G565" i="11"/>
  <c r="G2338" i="11"/>
  <c r="I2338" i="11" s="1"/>
  <c r="G2336" i="11"/>
  <c r="I2336" i="11" s="1"/>
  <c r="G2334" i="11"/>
  <c r="G2354" i="11"/>
  <c r="G2353" i="11"/>
  <c r="G1486" i="11"/>
  <c r="G1509" i="11"/>
  <c r="I1509" i="11" s="1"/>
  <c r="G549" i="11"/>
  <c r="G547" i="11"/>
  <c r="I547" i="11" s="1"/>
  <c r="G544" i="11"/>
  <c r="G1280" i="11"/>
  <c r="G2292" i="11"/>
  <c r="G1456" i="11"/>
  <c r="I1456" i="11" s="1"/>
  <c r="G1306" i="11"/>
  <c r="I1306" i="11" s="1"/>
  <c r="G676" i="11"/>
  <c r="G2813" i="11"/>
  <c r="G3071" i="11"/>
  <c r="G2681" i="11"/>
  <c r="G2632" i="11"/>
  <c r="I2632" i="11" s="1"/>
  <c r="G2488" i="11"/>
  <c r="G1814" i="11"/>
  <c r="G1670" i="11"/>
  <c r="G1717" i="11"/>
  <c r="G1494" i="11"/>
  <c r="I1494" i="11" s="1"/>
  <c r="G285" i="11"/>
  <c r="I285" i="11" s="1"/>
  <c r="G2063" i="11"/>
  <c r="I2063" i="11" s="1"/>
  <c r="G2296" i="11"/>
  <c r="G3114" i="11"/>
  <c r="G3088" i="11"/>
  <c r="I3088" i="11" s="1"/>
  <c r="G1816" i="11"/>
  <c r="G1887" i="11"/>
  <c r="I1887" i="11" s="1"/>
  <c r="G1599" i="11"/>
  <c r="G1882" i="11"/>
  <c r="G1738" i="11"/>
  <c r="G2778" i="11"/>
  <c r="G1442" i="11"/>
  <c r="G1516" i="11"/>
  <c r="G1195" i="11"/>
  <c r="I1195" i="11" s="1"/>
  <c r="G582" i="11"/>
  <c r="G1498" i="11"/>
  <c r="I1498" i="11" s="1"/>
  <c r="G2472" i="11"/>
  <c r="G1684" i="11"/>
  <c r="G1309" i="11"/>
  <c r="I1309" i="11" s="1"/>
  <c r="G1521" i="11"/>
  <c r="G2423" i="11"/>
  <c r="G1198" i="11"/>
  <c r="G1461" i="11"/>
  <c r="G2177" i="11"/>
  <c r="G493" i="11"/>
  <c r="I493" i="11" s="1"/>
  <c r="G1310" i="11"/>
  <c r="H1310" i="11" s="1"/>
  <c r="H1311" i="11" s="1"/>
  <c r="H1312" i="11" s="1"/>
  <c r="H1313" i="11" s="1"/>
  <c r="H1314" i="11" s="1"/>
  <c r="H1315" i="11" s="1"/>
  <c r="H1316" i="11" s="1"/>
  <c r="H1317" i="11" s="1"/>
  <c r="H1318" i="11" s="1"/>
  <c r="H1319" i="11" s="1"/>
  <c r="G2769" i="11"/>
  <c r="G2763" i="11"/>
  <c r="G642" i="11"/>
  <c r="G1540" i="11"/>
  <c r="G463" i="11"/>
  <c r="I463" i="11" s="1"/>
  <c r="G1475" i="11"/>
  <c r="G1159" i="11"/>
  <c r="G2759" i="11"/>
  <c r="G1446" i="11"/>
  <c r="G3105" i="11"/>
  <c r="I3105" i="11" s="1"/>
  <c r="G1308" i="11"/>
  <c r="I1308" i="11" s="1"/>
  <c r="G1170" i="11"/>
  <c r="I1170" i="11" s="1"/>
  <c r="G1160" i="11"/>
  <c r="G1510" i="11"/>
  <c r="I1510" i="11" s="1"/>
  <c r="G1142" i="11"/>
  <c r="G2656" i="11"/>
  <c r="G2512" i="11"/>
  <c r="I2512" i="11" s="1"/>
  <c r="G2486" i="11"/>
  <c r="G2713" i="11"/>
  <c r="G1838" i="11"/>
  <c r="G1694" i="11"/>
  <c r="G1885" i="11"/>
  <c r="I1885" i="11" s="1"/>
  <c r="G1741" i="11"/>
  <c r="I1741" i="11" s="1"/>
  <c r="G1597" i="11"/>
  <c r="I1597" i="11" s="1"/>
  <c r="G1807" i="11"/>
  <c r="G1663" i="11"/>
  <c r="I1663" i="11" s="1"/>
  <c r="G1518" i="11"/>
  <c r="G542" i="11"/>
  <c r="G3027" i="11"/>
  <c r="I3027" i="11" s="1"/>
  <c r="G2902" i="11"/>
  <c r="G2905" i="11"/>
  <c r="I2905" i="11" s="1"/>
  <c r="G2175" i="11"/>
  <c r="G2723" i="11"/>
  <c r="G2579" i="11"/>
  <c r="I2579" i="11" s="1"/>
  <c r="G2662" i="11"/>
  <c r="I2662" i="11" s="1"/>
  <c r="G2518" i="11"/>
  <c r="I2518" i="11" s="1"/>
  <c r="G2601" i="11"/>
  <c r="G2457" i="11"/>
  <c r="I2457" i="11" s="1"/>
  <c r="G2610" i="11"/>
  <c r="G2466" i="11"/>
  <c r="G2595" i="11"/>
  <c r="I2595" i="11" s="1"/>
  <c r="G2451" i="11"/>
  <c r="I2451" i="11" s="1"/>
  <c r="G2678" i="11"/>
  <c r="G2534" i="11"/>
  <c r="G1970" i="11"/>
  <c r="G2617" i="11"/>
  <c r="I2617" i="11" s="1"/>
  <c r="G152" i="11"/>
  <c r="I152" i="11" s="1"/>
  <c r="G2943" i="11"/>
  <c r="I2943" i="11" s="1"/>
  <c r="G1840" i="11"/>
  <c r="G1834" i="11"/>
  <c r="I1834" i="11" s="1"/>
  <c r="G1690" i="11"/>
  <c r="I1690" i="11" s="1"/>
  <c r="G2314" i="11"/>
  <c r="G2310" i="11"/>
  <c r="I2310" i="11" s="1"/>
  <c r="G2309" i="11"/>
  <c r="G2329" i="11"/>
  <c r="G515" i="11"/>
  <c r="G525" i="11"/>
  <c r="G523" i="11"/>
  <c r="I523" i="11" s="1"/>
  <c r="G521" i="11"/>
  <c r="I521" i="11" s="1"/>
  <c r="G2938" i="11"/>
  <c r="G3059" i="11"/>
  <c r="G3057" i="11"/>
  <c r="I3057" i="11" s="1"/>
  <c r="G2963" i="11"/>
  <c r="G2543" i="11"/>
  <c r="G2709" i="11"/>
  <c r="I2709" i="11" s="1"/>
  <c r="G2565" i="11"/>
  <c r="G2421" i="11"/>
  <c r="G2718" i="11"/>
  <c r="G2703" i="11"/>
  <c r="G2581" i="11"/>
  <c r="G1171" i="11"/>
  <c r="I1171" i="11" s="1"/>
  <c r="G2351" i="11"/>
  <c r="I2351" i="11" s="1"/>
  <c r="G2349" i="11"/>
  <c r="G2348" i="11"/>
  <c r="G2346" i="11"/>
  <c r="G2365" i="11"/>
  <c r="G559" i="11"/>
  <c r="I559" i="11" s="1"/>
  <c r="G558" i="11"/>
  <c r="G3062" i="11"/>
  <c r="G3011" i="11"/>
  <c r="G1533" i="11"/>
  <c r="G1792" i="11"/>
  <c r="G1648" i="11"/>
  <c r="I1648" i="11" s="1"/>
  <c r="G3128" i="11"/>
  <c r="I3128" i="11" s="1"/>
  <c r="G1912" i="11"/>
  <c r="G1492" i="11"/>
  <c r="G490" i="11"/>
  <c r="G2319" i="11"/>
  <c r="G1742" i="11"/>
  <c r="I1742" i="11" s="1"/>
  <c r="G1907" i="11"/>
  <c r="G1594" i="11"/>
  <c r="G3028" i="11"/>
  <c r="G2418" i="11"/>
  <c r="G517" i="11"/>
  <c r="I517" i="11" s="1"/>
  <c r="G1485" i="11"/>
  <c r="I1485" i="11" s="1"/>
  <c r="G520" i="11"/>
  <c r="I520" i="11" s="1"/>
  <c r="G524" i="11"/>
  <c r="G3125" i="11"/>
  <c r="I3125" i="11" s="1"/>
  <c r="G2058" i="11"/>
  <c r="G2633" i="11"/>
  <c r="G2489" i="11"/>
  <c r="I2489" i="11" s="1"/>
  <c r="G648" i="11"/>
  <c r="G3074" i="11"/>
  <c r="G3102" i="11"/>
  <c r="H3102" i="11" s="1"/>
  <c r="G2507" i="11"/>
  <c r="G2673" i="11"/>
  <c r="I2673" i="11" s="1"/>
  <c r="G2529" i="11"/>
  <c r="I2529" i="11" s="1"/>
  <c r="G2682" i="11"/>
  <c r="I2682" i="11" s="1"/>
  <c r="G2538" i="11"/>
  <c r="G2667" i="11"/>
  <c r="I2667" i="11" s="1"/>
  <c r="G2523" i="11"/>
  <c r="G2606" i="11"/>
  <c r="G2462" i="11"/>
  <c r="I2462" i="11" s="1"/>
  <c r="G2689" i="11"/>
  <c r="G2545" i="11"/>
  <c r="G2311" i="11"/>
  <c r="I2311" i="11" s="1"/>
  <c r="G1911" i="11"/>
  <c r="I1911" i="11" s="1"/>
  <c r="G1767" i="11"/>
  <c r="I1767" i="11" s="1"/>
  <c r="G1623" i="11"/>
  <c r="I1623" i="11" s="1"/>
  <c r="G1906" i="11"/>
  <c r="I1906" i="11" s="1"/>
  <c r="G1762" i="11"/>
  <c r="I1762" i="11" s="1"/>
  <c r="G1618" i="11"/>
  <c r="I1618" i="11" s="1"/>
  <c r="G1833" i="11"/>
  <c r="I1833" i="11" s="1"/>
  <c r="G1689" i="11"/>
  <c r="I1689" i="11" s="1"/>
  <c r="G1913" i="11"/>
  <c r="I1913" i="11" s="1"/>
  <c r="G1168" i="11"/>
  <c r="G3099" i="11"/>
  <c r="G2650" i="11"/>
  <c r="I2650" i="11" s="1"/>
  <c r="G2445" i="11"/>
  <c r="G2583" i="11"/>
  <c r="G2439" i="11"/>
  <c r="I2439" i="11" s="1"/>
  <c r="G2666" i="11"/>
  <c r="I2666" i="11" s="1"/>
  <c r="G2522" i="11"/>
  <c r="G1958" i="11"/>
  <c r="I1958" i="11" s="1"/>
  <c r="G1756" i="11"/>
  <c r="G1612" i="11"/>
  <c r="G1842" i="11"/>
  <c r="I1842" i="11" s="1"/>
  <c r="G1698" i="11"/>
  <c r="G1613" i="11"/>
  <c r="G2304" i="11"/>
  <c r="I2304" i="11" s="1"/>
  <c r="G2307" i="11"/>
  <c r="G514" i="11"/>
  <c r="I514" i="11" s="1"/>
  <c r="G507" i="11"/>
  <c r="I507" i="11" s="1"/>
  <c r="G2958" i="11"/>
  <c r="I2958" i="11" s="1"/>
  <c r="G1419" i="11"/>
  <c r="G2287" i="11"/>
  <c r="I2287" i="11" s="1"/>
  <c r="G2944" i="11"/>
  <c r="G1615" i="11"/>
  <c r="I1615" i="11" s="1"/>
  <c r="G1937" i="11"/>
  <c r="I1937" i="11" s="1"/>
  <c r="G2036" i="11"/>
  <c r="G2942" i="11"/>
  <c r="G1537" i="11"/>
  <c r="G1199" i="11"/>
  <c r="G1462" i="11"/>
  <c r="I1462" i="11" s="1"/>
  <c r="G2924" i="11"/>
  <c r="I2924" i="11" s="1"/>
  <c r="G1493" i="11"/>
  <c r="I1493" i="11" s="1"/>
  <c r="G1932" i="11"/>
  <c r="G1463" i="11"/>
  <c r="I1463" i="11" s="1"/>
  <c r="G1508" i="11"/>
  <c r="G3094" i="11"/>
  <c r="I3094" i="11" s="1"/>
  <c r="G1778" i="11"/>
  <c r="I1778" i="11" s="1"/>
  <c r="G1891" i="11"/>
  <c r="G1747" i="11"/>
  <c r="G1603" i="11"/>
  <c r="I1603" i="11" s="1"/>
  <c r="G2340" i="11"/>
  <c r="G1283" i="11"/>
  <c r="I1283" i="11" s="1"/>
  <c r="G1474" i="11"/>
  <c r="I1474" i="11" s="1"/>
  <c r="G526" i="11"/>
  <c r="I526" i="11" s="1"/>
  <c r="G539" i="11"/>
  <c r="I539" i="11" s="1"/>
  <c r="G1140" i="11"/>
  <c r="G3049" i="11"/>
  <c r="G3104" i="11"/>
  <c r="I3104" i="11" s="1"/>
  <c r="G1662" i="11"/>
  <c r="I1662" i="11" s="1"/>
  <c r="G541" i="11"/>
  <c r="G2339" i="11"/>
  <c r="G1806" i="11"/>
  <c r="I1806" i="11" s="1"/>
  <c r="G1962" i="11"/>
  <c r="I1962" i="11" s="1"/>
  <c r="G2560" i="11"/>
  <c r="G2068" i="11"/>
  <c r="I2068" i="11" s="1"/>
  <c r="G1811" i="11"/>
  <c r="I1811" i="11" s="1"/>
  <c r="G1667" i="11"/>
  <c r="I1667" i="11" s="1"/>
  <c r="G1855" i="11"/>
  <c r="I1855" i="11" s="1"/>
  <c r="G1711" i="11"/>
  <c r="G2337" i="11"/>
  <c r="G1200" i="11"/>
  <c r="I1200" i="11" s="1"/>
  <c r="G3026" i="11"/>
  <c r="G800" i="11"/>
  <c r="G546" i="11"/>
  <c r="G2037" i="11"/>
  <c r="G2934" i="11"/>
  <c r="I2934" i="11" s="1"/>
  <c r="G3065" i="11"/>
  <c r="I3065" i="11" s="1"/>
  <c r="G1950" i="11"/>
  <c r="I1950" i="11" s="1"/>
  <c r="G2597" i="11"/>
  <c r="G2692" i="11"/>
  <c r="I2692" i="11" s="1"/>
  <c r="G2548" i="11"/>
  <c r="G2056" i="11"/>
  <c r="G1874" i="11"/>
  <c r="I1874" i="11" s="1"/>
  <c r="G1730" i="11"/>
  <c r="G1777" i="11"/>
  <c r="G1633" i="11"/>
  <c r="I1633" i="11" s="1"/>
  <c r="G1828" i="11"/>
  <c r="G2289" i="11"/>
  <c r="H2289" i="11" s="1"/>
  <c r="G1517" i="11"/>
  <c r="G3018" i="11"/>
  <c r="I3018" i="11" s="1"/>
  <c r="G462" i="11"/>
  <c r="I462" i="11" s="1"/>
  <c r="G2308" i="11"/>
  <c r="G1447" i="11"/>
  <c r="G2460" i="11"/>
  <c r="G1829" i="11"/>
  <c r="I1829" i="11" s="1"/>
  <c r="G671" i="11"/>
  <c r="G3106" i="11"/>
  <c r="G1611" i="11"/>
  <c r="G42" i="11"/>
  <c r="G2693" i="11"/>
  <c r="I2693" i="11" s="1"/>
  <c r="G2549" i="11"/>
  <c r="I2549" i="11" s="1"/>
  <c r="G1826" i="11"/>
  <c r="I1826" i="11" s="1"/>
  <c r="G1682" i="11"/>
  <c r="I1682" i="11" s="1"/>
  <c r="G1729" i="11"/>
  <c r="I1729" i="11" s="1"/>
  <c r="G1944" i="11"/>
  <c r="G1651" i="11"/>
  <c r="I1651" i="11" s="1"/>
  <c r="G1768" i="11"/>
  <c r="I1768" i="11" s="1"/>
  <c r="G1624" i="11"/>
  <c r="G2041" i="11"/>
  <c r="G2145" i="11"/>
  <c r="I2145" i="11" s="1"/>
  <c r="G1188" i="11"/>
  <c r="G1506" i="11"/>
  <c r="I1506" i="11" s="1"/>
  <c r="G530" i="11"/>
  <c r="I530" i="11" s="1"/>
  <c r="G519" i="11"/>
  <c r="I519" i="11" s="1"/>
  <c r="G3015" i="11"/>
  <c r="G1755" i="11"/>
  <c r="G1360" i="11"/>
  <c r="G2770" i="11"/>
  <c r="G1899" i="11"/>
  <c r="I1899" i="11" s="1"/>
  <c r="G2301" i="11"/>
  <c r="I2301" i="11" s="1"/>
  <c r="G2299" i="11"/>
  <c r="G505" i="11"/>
  <c r="I505" i="11" s="1"/>
  <c r="G513" i="11"/>
  <c r="G511" i="11"/>
  <c r="I511" i="11" s="1"/>
  <c r="G508" i="11"/>
  <c r="I508" i="11" s="1"/>
  <c r="G3133" i="11"/>
  <c r="I3133" i="11" s="1"/>
  <c r="G3035" i="11"/>
  <c r="G3034" i="11"/>
  <c r="G482" i="11"/>
  <c r="I482" i="11" s="1"/>
  <c r="G2531" i="11"/>
  <c r="G3130" i="11"/>
  <c r="H3130" i="11" s="1"/>
  <c r="G2483" i="11"/>
  <c r="G2649" i="11"/>
  <c r="G2608" i="11"/>
  <c r="I2608" i="11" s="1"/>
  <c r="G2464" i="11"/>
  <c r="G2643" i="11"/>
  <c r="I2643" i="11" s="1"/>
  <c r="G2499" i="11"/>
  <c r="I2499" i="11" s="1"/>
  <c r="G2665" i="11"/>
  <c r="I2665" i="11" s="1"/>
  <c r="G2521" i="11"/>
  <c r="G1672" i="11"/>
  <c r="G1646" i="11"/>
  <c r="G1836" i="11"/>
  <c r="G1693" i="11"/>
  <c r="G1902" i="11"/>
  <c r="G1758" i="11"/>
  <c r="G1614" i="11"/>
  <c r="I1614" i="11" s="1"/>
  <c r="G1818" i="11"/>
  <c r="I1818" i="11" s="1"/>
  <c r="G1673" i="11"/>
  <c r="G1888" i="11"/>
  <c r="I1888" i="11" s="1"/>
  <c r="G646" i="11"/>
  <c r="I646" i="11" s="1"/>
  <c r="G2373" i="11"/>
  <c r="I2373" i="11" s="1"/>
  <c r="G1210" i="11"/>
  <c r="I1210" i="11" s="1"/>
  <c r="G567" i="11"/>
  <c r="G637" i="11"/>
  <c r="G1138" i="11"/>
  <c r="I1138" i="11" s="1"/>
  <c r="G3043" i="11"/>
  <c r="G3100" i="11"/>
  <c r="G2598" i="11"/>
  <c r="G641" i="11"/>
  <c r="I641" i="11" s="1"/>
  <c r="G3030" i="11"/>
  <c r="G1149" i="11"/>
  <c r="I1149" i="11" s="1"/>
  <c r="G3097" i="11"/>
  <c r="I3097" i="11" s="1"/>
  <c r="G3069" i="11"/>
  <c r="H3069" i="11" s="1"/>
  <c r="G1935" i="11"/>
  <c r="I1935" i="11" s="1"/>
  <c r="G1910" i="11"/>
  <c r="G1622" i="11"/>
  <c r="G1813" i="11"/>
  <c r="I1813" i="11" s="1"/>
  <c r="G1931" i="11"/>
  <c r="G1786" i="11"/>
  <c r="G1642" i="11"/>
  <c r="I1642" i="11" s="1"/>
  <c r="G1858" i="11"/>
  <c r="G1714" i="11"/>
  <c r="G2039" i="11"/>
  <c r="I2039" i="11" s="1"/>
  <c r="G1208" i="11"/>
  <c r="I1208" i="11" s="1"/>
  <c r="G1158" i="11"/>
  <c r="I1158" i="11" s="1"/>
  <c r="G1775" i="11"/>
  <c r="I1775" i="11" s="1"/>
  <c r="G1631" i="11"/>
  <c r="G1782" i="11"/>
  <c r="G1638" i="11"/>
  <c r="I1638" i="11" s="1"/>
  <c r="H2840" i="11"/>
  <c r="H3045" i="11"/>
  <c r="H2070" i="11"/>
  <c r="H2777" i="11"/>
  <c r="H2778" i="11" s="1"/>
  <c r="G2174" i="11"/>
  <c r="I2174" i="11" s="1"/>
  <c r="G2814" i="11"/>
  <c r="G535" i="11"/>
  <c r="G1213" i="11"/>
  <c r="I1213" i="11" s="1"/>
  <c r="G845" i="11"/>
  <c r="I845" i="11" s="1"/>
  <c r="G1438" i="11"/>
  <c r="I1438" i="11" s="1"/>
  <c r="G1187" i="11"/>
  <c r="G1281" i="11"/>
  <c r="G1470" i="11"/>
  <c r="G494" i="11"/>
  <c r="G2026" i="11"/>
  <c r="I2026" i="11" s="1"/>
  <c r="G489" i="11"/>
  <c r="I489" i="11" s="1"/>
  <c r="G2097" i="11"/>
  <c r="I2097" i="11" s="1"/>
  <c r="G2811" i="11"/>
  <c r="G1180" i="11"/>
  <c r="G2937" i="11"/>
  <c r="I2937" i="11" s="1"/>
  <c r="G1329" i="11"/>
  <c r="G1197" i="11"/>
  <c r="I1197" i="11" s="1"/>
  <c r="G1204" i="11"/>
  <c r="G552" i="11"/>
  <c r="G2931" i="11"/>
  <c r="G2024" i="11"/>
  <c r="I2024" i="11" s="1"/>
  <c r="G488" i="11"/>
  <c r="I488" i="11" s="1"/>
  <c r="G2899" i="11"/>
  <c r="I2899" i="11" s="1"/>
  <c r="G2095" i="11"/>
  <c r="I2095" i="11" s="1"/>
  <c r="G1873" i="11"/>
  <c r="H2838" i="11"/>
  <c r="G2663" i="11"/>
  <c r="I2663" i="11" s="1"/>
  <c r="G2519" i="11"/>
  <c r="I2519" i="11" s="1"/>
  <c r="G1955" i="11"/>
  <c r="I1955" i="11" s="1"/>
  <c r="G2602" i="11"/>
  <c r="G2458" i="11"/>
  <c r="I2458" i="11" s="1"/>
  <c r="G2685" i="11"/>
  <c r="G2541" i="11"/>
  <c r="G2694" i="11"/>
  <c r="I2694" i="11" s="1"/>
  <c r="G2550" i="11"/>
  <c r="I2550" i="11" s="1"/>
  <c r="G1933" i="11"/>
  <c r="I1933" i="11" s="1"/>
  <c r="G1971" i="11"/>
  <c r="G2618" i="11"/>
  <c r="I2618" i="11" s="1"/>
  <c r="G2474" i="11"/>
  <c r="I2474" i="11" s="1"/>
  <c r="G2701" i="11"/>
  <c r="G2557" i="11"/>
  <c r="I2557" i="11" s="1"/>
  <c r="G1794" i="11"/>
  <c r="G1650" i="11"/>
  <c r="I1650" i="11" s="1"/>
  <c r="G1709" i="11"/>
  <c r="G645" i="11"/>
  <c r="I645" i="11" s="1"/>
  <c r="G2343" i="11"/>
  <c r="I2343" i="11" s="1"/>
  <c r="G2967" i="11"/>
  <c r="H2967" i="11" s="1"/>
  <c r="G151" i="11"/>
  <c r="I151" i="11" s="1"/>
  <c r="G1825" i="11"/>
  <c r="G2965" i="11"/>
  <c r="G2323" i="11"/>
  <c r="I2323" i="11" s="1"/>
  <c r="G2341" i="11"/>
  <c r="I2341" i="11" s="1"/>
  <c r="G2144" i="11"/>
  <c r="I2144" i="11" s="1"/>
  <c r="G1505" i="11"/>
  <c r="G422" i="11"/>
  <c r="I422" i="11" s="1"/>
  <c r="G3121" i="11"/>
  <c r="G2639" i="11"/>
  <c r="I2639" i="11" s="1"/>
  <c r="G2495" i="11"/>
  <c r="I2495" i="11" s="1"/>
  <c r="G1953" i="11"/>
  <c r="I1953" i="11" s="1"/>
  <c r="G2600" i="11"/>
  <c r="I2600" i="11" s="1"/>
  <c r="G2456" i="11"/>
  <c r="I2456" i="11" s="1"/>
  <c r="G2707" i="11"/>
  <c r="I2707" i="11" s="1"/>
  <c r="G2563" i="11"/>
  <c r="I2563" i="11" s="1"/>
  <c r="G2419" i="11"/>
  <c r="I2419" i="11" s="1"/>
  <c r="G2526" i="11"/>
  <c r="G1947" i="11"/>
  <c r="G1969" i="11"/>
  <c r="I1969" i="11" s="1"/>
  <c r="G2920" i="11"/>
  <c r="G1307" i="11"/>
  <c r="G1497" i="11"/>
  <c r="I1497" i="11" s="1"/>
  <c r="G2589" i="11"/>
  <c r="I2589" i="11" s="1"/>
  <c r="G1951" i="11"/>
  <c r="I1951" i="11" s="1"/>
  <c r="G3032" i="11"/>
  <c r="I3032" i="11" s="1"/>
  <c r="G677" i="11"/>
  <c r="H677" i="11" s="1"/>
  <c r="H678" i="11" s="1"/>
  <c r="H679" i="11" s="1"/>
  <c r="H680" i="11" s="1"/>
  <c r="H681" i="11" s="1"/>
  <c r="H682" i="11" s="1"/>
  <c r="H683" i="11" s="1"/>
  <c r="H684" i="11" s="1"/>
  <c r="H685" i="11" s="1"/>
  <c r="H686" i="11" s="1"/>
  <c r="H2969" i="11"/>
  <c r="G1875" i="11"/>
  <c r="G1731" i="11"/>
  <c r="I1731" i="11" s="1"/>
  <c r="G1608" i="11"/>
  <c r="G1726" i="11"/>
  <c r="I1726" i="11" s="1"/>
  <c r="G1246" i="11"/>
  <c r="I1246" i="11" s="1"/>
  <c r="G1797" i="11"/>
  <c r="I1797" i="11" s="1"/>
  <c r="G1653" i="11"/>
  <c r="I1653" i="11" s="1"/>
  <c r="G2027" i="11"/>
  <c r="I2027" i="11" s="1"/>
  <c r="G2288" i="11"/>
  <c r="I2288" i="11" s="1"/>
  <c r="G2293" i="11"/>
  <c r="I2293" i="11" s="1"/>
  <c r="G512" i="11"/>
  <c r="I512" i="11" s="1"/>
  <c r="G1743" i="11"/>
  <c r="I1743" i="11" s="1"/>
  <c r="H1137" i="11"/>
  <c r="H2946" i="11"/>
  <c r="H2947" i="11" s="1"/>
  <c r="H2948" i="11" s="1"/>
  <c r="H2949" i="11" s="1"/>
  <c r="H2950" i="11" s="1"/>
  <c r="H2951" i="11" s="1"/>
  <c r="H2952" i="11" s="1"/>
  <c r="G2818" i="11"/>
  <c r="G647" i="11"/>
  <c r="I647" i="11" s="1"/>
  <c r="G2912" i="11"/>
  <c r="I2912" i="11" s="1"/>
  <c r="G2098" i="11"/>
  <c r="I2098" i="11" s="1"/>
  <c r="G2812" i="11"/>
  <c r="I2812" i="11" s="1"/>
  <c r="G1156" i="11"/>
  <c r="I1156" i="11" s="1"/>
  <c r="G1759" i="11"/>
  <c r="I1759" i="11" s="1"/>
  <c r="G1211" i="11"/>
  <c r="I1211" i="11" s="1"/>
  <c r="G1671" i="11"/>
  <c r="G2222" i="11"/>
  <c r="I2222" i="11" s="1"/>
  <c r="G1903" i="11"/>
  <c r="I1903" i="11" s="1"/>
  <c r="G3115" i="11"/>
  <c r="G2050" i="11"/>
  <c r="G2066" i="11"/>
  <c r="G2641" i="11"/>
  <c r="G2497" i="11"/>
  <c r="G1668" i="11"/>
  <c r="I1668" i="11" s="1"/>
  <c r="G1727" i="11"/>
  <c r="I1727" i="11" s="1"/>
  <c r="G1878" i="11"/>
  <c r="I1878" i="11" s="1"/>
  <c r="G1734" i="11"/>
  <c r="I1734" i="11" s="1"/>
  <c r="G1590" i="11"/>
  <c r="G2034" i="11"/>
  <c r="I2034" i="11" s="1"/>
  <c r="G2879" i="11"/>
  <c r="H2879" i="11" s="1"/>
  <c r="G691" i="11"/>
  <c r="H691" i="11" s="1"/>
  <c r="G1117" i="11"/>
  <c r="G2356" i="11"/>
  <c r="G1163" i="11"/>
  <c r="G1186" i="11"/>
  <c r="I1186" i="11" s="1"/>
  <c r="H2816" i="11"/>
  <c r="G421" i="11"/>
  <c r="I421" i="11" s="1"/>
  <c r="G26" i="11"/>
  <c r="I26" i="11" s="1"/>
  <c r="G2810" i="11"/>
  <c r="G1282" i="11"/>
  <c r="G1815" i="11"/>
  <c r="I1815" i="11" s="1"/>
  <c r="G495" i="11"/>
  <c r="I495" i="11" s="1"/>
  <c r="G3038" i="11"/>
  <c r="I3038" i="11" s="1"/>
  <c r="G1965" i="11"/>
  <c r="G2612" i="11"/>
  <c r="I2612" i="11" s="1"/>
  <c r="G2468" i="11"/>
  <c r="G2719" i="11"/>
  <c r="G2575" i="11"/>
  <c r="I2575" i="11" s="1"/>
  <c r="G2431" i="11"/>
  <c r="I2431" i="11" s="1"/>
  <c r="G2573" i="11"/>
  <c r="I2573" i="11" s="1"/>
  <c r="G2429" i="11"/>
  <c r="I2429" i="11" s="1"/>
  <c r="G1960" i="11"/>
  <c r="I1960" i="11" s="1"/>
  <c r="G1706" i="11"/>
  <c r="I1706" i="11" s="1"/>
  <c r="G1819" i="11"/>
  <c r="I1819" i="11" s="1"/>
  <c r="G1675" i="11"/>
  <c r="I1675" i="11" s="1"/>
  <c r="G509" i="11"/>
  <c r="H413" i="11"/>
  <c r="H414" i="11" s="1"/>
  <c r="H415" i="11" s="1"/>
  <c r="H416" i="11" s="1"/>
  <c r="H417" i="11" s="1"/>
  <c r="H1214" i="11"/>
  <c r="H1458" i="11"/>
  <c r="H2393" i="11"/>
  <c r="H2394" i="11" s="1"/>
  <c r="H2395" i="11" s="1"/>
  <c r="H2396" i="11" s="1"/>
  <c r="H2397" i="11" s="1"/>
  <c r="H2398" i="11" s="1"/>
  <c r="H2399" i="11" s="1"/>
  <c r="H2400" i="11" s="1"/>
  <c r="H2401" i="11" s="1"/>
  <c r="H2402" i="11" s="1"/>
  <c r="H2403" i="11" s="1"/>
  <c r="H2404" i="11" s="1"/>
  <c r="H2405" i="11" s="1"/>
  <c r="H2406" i="11" s="1"/>
  <c r="H2407" i="11" s="1"/>
  <c r="H2408" i="11" s="1"/>
  <c r="H2409" i="11" s="1"/>
  <c r="H2410" i="11" s="1"/>
  <c r="H2411" i="11" s="1"/>
  <c r="G3064" i="11"/>
  <c r="I3064" i="11" s="1"/>
  <c r="G3134" i="11"/>
  <c r="I3134" i="11" s="1"/>
  <c r="G3089" i="11"/>
  <c r="I3089" i="11" s="1"/>
  <c r="G2609" i="11"/>
  <c r="I2609" i="11" s="1"/>
  <c r="G2465" i="11"/>
  <c r="I2465" i="11" s="1"/>
  <c r="G2704" i="11"/>
  <c r="I2704" i="11" s="1"/>
  <c r="G1886" i="11"/>
  <c r="I1886" i="11" s="1"/>
  <c r="G1789" i="11"/>
  <c r="I1789" i="11" s="1"/>
  <c r="H2865" i="11"/>
  <c r="H2045" i="11"/>
  <c r="H2046" i="11" s="1"/>
  <c r="G2374" i="11"/>
  <c r="I2374" i="11" s="1"/>
  <c r="G150" i="11"/>
  <c r="I150" i="11" s="1"/>
  <c r="G2886" i="11"/>
  <c r="I2886" i="11" s="1"/>
  <c r="G2582" i="11"/>
  <c r="I2582" i="11" s="1"/>
  <c r="G3066" i="11"/>
  <c r="I3066" i="11" s="1"/>
  <c r="G2627" i="11"/>
  <c r="I2627" i="11" s="1"/>
  <c r="G2710" i="11"/>
  <c r="I2710" i="11" s="1"/>
  <c r="G2566" i="11"/>
  <c r="I2566" i="11" s="1"/>
  <c r="G2422" i="11"/>
  <c r="I2422" i="11" s="1"/>
  <c r="G2505" i="11"/>
  <c r="I2505" i="11" s="1"/>
  <c r="G2658" i="11"/>
  <c r="G2514" i="11"/>
  <c r="I2514" i="11" s="1"/>
  <c r="G2454" i="11"/>
  <c r="I2454" i="11" s="1"/>
  <c r="G2438" i="11"/>
  <c r="I2438" i="11" s="1"/>
  <c r="G1957" i="11"/>
  <c r="I1957" i="11" s="1"/>
  <c r="G2605" i="11"/>
  <c r="I2605" i="11" s="1"/>
  <c r="G2461" i="11"/>
  <c r="I2461" i="11" s="1"/>
  <c r="G1487" i="11"/>
  <c r="I1487" i="11" s="1"/>
  <c r="H2183" i="11"/>
  <c r="H2184" i="11" s="1"/>
  <c r="H2185" i="11" s="1"/>
  <c r="H2186" i="11" s="1"/>
  <c r="H2187" i="11" s="1"/>
  <c r="H2188" i="11" s="1"/>
  <c r="H2189" i="11" s="1"/>
  <c r="H2190" i="11" s="1"/>
  <c r="G2298" i="11"/>
  <c r="I2298" i="11" s="1"/>
  <c r="H2966" i="11"/>
  <c r="G1304" i="11"/>
  <c r="I1304" i="11" s="1"/>
  <c r="G1809" i="11"/>
  <c r="I1809" i="11" s="1"/>
  <c r="G1665" i="11"/>
  <c r="I1665" i="11" s="1"/>
  <c r="G2290" i="11"/>
  <c r="I2290" i="11" s="1"/>
  <c r="G2956" i="11"/>
  <c r="I2956" i="11" s="1"/>
  <c r="G2908" i="11"/>
  <c r="I2908" i="11" s="1"/>
  <c r="G3131" i="11"/>
  <c r="H3131" i="11" s="1"/>
  <c r="G2805" i="11"/>
  <c r="I2805" i="11" s="1"/>
  <c r="G693" i="11"/>
  <c r="I693" i="11" s="1"/>
  <c r="H153" i="11"/>
  <c r="H154" i="11" s="1"/>
  <c r="H155" i="11" s="1"/>
  <c r="H156" i="11" s="1"/>
  <c r="H157" i="11" s="1"/>
  <c r="H158" i="11" s="1"/>
  <c r="H159" i="11" s="1"/>
  <c r="H160" i="11" s="1"/>
  <c r="H161" i="11" s="1"/>
  <c r="H162" i="11" s="1"/>
  <c r="H163" i="11" s="1"/>
  <c r="H164" i="11" s="1"/>
  <c r="H165" i="11" s="1"/>
  <c r="H166" i="11" s="1"/>
  <c r="H167" i="11" s="1"/>
  <c r="H168" i="11" s="1"/>
  <c r="H169" i="11" s="1"/>
  <c r="H170" i="11" s="1"/>
  <c r="H171" i="11" s="1"/>
  <c r="H172" i="11" s="1"/>
  <c r="H173" i="11" s="1"/>
  <c r="H174" i="11" s="1"/>
  <c r="H175" i="11" s="1"/>
  <c r="H176" i="11" s="1"/>
  <c r="H177" i="11" s="1"/>
  <c r="H178" i="11" s="1"/>
  <c r="H179" i="11" s="1"/>
  <c r="H180" i="11" s="1"/>
  <c r="H181" i="11" s="1"/>
  <c r="H182" i="11" s="1"/>
  <c r="H183" i="11" s="1"/>
  <c r="H184" i="11" s="1"/>
  <c r="H185" i="11" s="1"/>
  <c r="H186" i="11" s="1"/>
  <c r="H187" i="11" s="1"/>
  <c r="H188" i="11" s="1"/>
  <c r="H189" i="11" s="1"/>
  <c r="H190" i="11" s="1"/>
  <c r="H191" i="11" s="1"/>
  <c r="H192" i="11" s="1"/>
  <c r="H193" i="11" s="1"/>
  <c r="H194" i="11" s="1"/>
  <c r="H195" i="11" s="1"/>
  <c r="H196" i="11" s="1"/>
  <c r="H197" i="11" s="1"/>
  <c r="H198" i="11" s="1"/>
  <c r="H199" i="11" s="1"/>
  <c r="H200" i="11" s="1"/>
  <c r="H201" i="11" s="1"/>
  <c r="H202" i="11" s="1"/>
  <c r="H203" i="11" s="1"/>
  <c r="H204" i="11" s="1"/>
  <c r="H205" i="11" s="1"/>
  <c r="H206" i="11" s="1"/>
  <c r="H207" i="11" s="1"/>
  <c r="H208" i="11" s="1"/>
  <c r="H209" i="11" s="1"/>
  <c r="H210" i="11" s="1"/>
  <c r="H211" i="11" s="1"/>
  <c r="H212" i="11" s="1"/>
  <c r="H213" i="11" s="1"/>
  <c r="H214" i="11" s="1"/>
  <c r="H215" i="11" s="1"/>
  <c r="H216" i="11" s="1"/>
  <c r="H217" i="11" s="1"/>
  <c r="H218" i="11" s="1"/>
  <c r="H219" i="11" s="1"/>
  <c r="H220" i="11" s="1"/>
  <c r="H221" i="11" s="1"/>
  <c r="H222" i="11" s="1"/>
  <c r="H223" i="11" s="1"/>
  <c r="H224" i="11" s="1"/>
  <c r="H225" i="11" s="1"/>
  <c r="H226" i="11" s="1"/>
  <c r="H227" i="11" s="1"/>
  <c r="H228" i="11" s="1"/>
  <c r="H229" i="11" s="1"/>
  <c r="H230" i="11" s="1"/>
  <c r="H231" i="11" s="1"/>
  <c r="H232" i="11" s="1"/>
  <c r="H233" i="11" s="1"/>
  <c r="H234" i="11" s="1"/>
  <c r="H235" i="11" s="1"/>
  <c r="H236" i="11" s="1"/>
  <c r="H237" i="11" s="1"/>
  <c r="H238" i="11" s="1"/>
  <c r="H239" i="11" s="1"/>
  <c r="H240" i="11" s="1"/>
  <c r="H241" i="11" s="1"/>
  <c r="H242" i="11" s="1"/>
  <c r="H243" i="11" s="1"/>
  <c r="H244" i="11" s="1"/>
  <c r="H245" i="11" s="1"/>
  <c r="H246" i="11" s="1"/>
  <c r="H247" i="11" s="1"/>
  <c r="H248" i="11" s="1"/>
  <c r="H249" i="11" s="1"/>
  <c r="H250" i="11" s="1"/>
  <c r="H251" i="11" s="1"/>
  <c r="H252" i="11" s="1"/>
  <c r="H253" i="11" s="1"/>
  <c r="H254" i="11" s="1"/>
  <c r="H255" i="11" s="1"/>
  <c r="H256" i="11" s="1"/>
  <c r="H257" i="11" s="1"/>
  <c r="H258" i="11" s="1"/>
  <c r="H259" i="11" s="1"/>
  <c r="H260" i="11" s="1"/>
  <c r="H261" i="11" s="1"/>
  <c r="H262" i="11" s="1"/>
  <c r="H263" i="11" s="1"/>
  <c r="H264" i="11" s="1"/>
  <c r="H265" i="11" s="1"/>
  <c r="H266" i="11" s="1"/>
  <c r="H267" i="11" s="1"/>
  <c r="H268" i="11" s="1"/>
  <c r="H269" i="11" s="1"/>
  <c r="H270" i="11" s="1"/>
  <c r="H271" i="11" s="1"/>
  <c r="H272" i="11" s="1"/>
  <c r="H273" i="11" s="1"/>
  <c r="H274" i="11" s="1"/>
  <c r="H275" i="11" s="1"/>
  <c r="H276" i="11" s="1"/>
  <c r="H277" i="11" s="1"/>
  <c r="H278" i="11" s="1"/>
  <c r="H279" i="11" s="1"/>
  <c r="H280" i="11" s="1"/>
  <c r="H281" i="11" s="1"/>
  <c r="H282" i="11" s="1"/>
  <c r="H283" i="11" s="1"/>
  <c r="H284" i="11" s="1"/>
  <c r="G3033" i="11"/>
  <c r="I3033" i="11" s="1"/>
  <c r="G510" i="11"/>
  <c r="I510" i="11" s="1"/>
  <c r="H1048" i="11"/>
  <c r="H1049" i="11" s="1"/>
  <c r="H1050" i="11" s="1"/>
  <c r="H1051" i="11" s="1"/>
  <c r="H1052" i="11" s="1"/>
  <c r="H1053" i="11" s="1"/>
  <c r="G3039" i="11"/>
  <c r="G3067" i="11"/>
  <c r="I3067" i="11" s="1"/>
  <c r="G2675" i="11"/>
  <c r="I2675" i="11" s="1"/>
  <c r="G1967" i="11"/>
  <c r="I1967" i="11" s="1"/>
  <c r="G2614" i="11"/>
  <c r="I2614" i="11" s="1"/>
  <c r="G2547" i="11"/>
  <c r="I2547" i="11" s="1"/>
  <c r="G1837" i="11"/>
  <c r="I1837" i="11" s="1"/>
  <c r="G1740" i="11"/>
  <c r="I1740" i="11" s="1"/>
  <c r="G1596" i="11"/>
  <c r="I1596" i="11" s="1"/>
  <c r="G1856" i="11"/>
  <c r="I1856" i="11" s="1"/>
  <c r="G1712" i="11"/>
  <c r="I1712" i="11" s="1"/>
  <c r="G1721" i="11"/>
  <c r="I1721" i="11" s="1"/>
  <c r="G506" i="11"/>
  <c r="G1598" i="11"/>
  <c r="I1598" i="11" s="1"/>
  <c r="H3136" i="11"/>
  <c r="G2648" i="11"/>
  <c r="I2648" i="11" s="1"/>
  <c r="G2645" i="11"/>
  <c r="I2645" i="11" s="1"/>
  <c r="G2501" i="11"/>
  <c r="I2501" i="11" s="1"/>
  <c r="G1922" i="11"/>
  <c r="G1779" i="11"/>
  <c r="I1779" i="11" s="1"/>
  <c r="G1634" i="11"/>
  <c r="I1634" i="11" s="1"/>
  <c r="G1788" i="11"/>
  <c r="I1788" i="11" s="1"/>
  <c r="G1644" i="11"/>
  <c r="I1644" i="11" s="1"/>
  <c r="G1918" i="11"/>
  <c r="I1918" i="11" s="1"/>
  <c r="G1630" i="11"/>
  <c r="G1795" i="11"/>
  <c r="I1795" i="11" s="1"/>
  <c r="G1854" i="11"/>
  <c r="I1854" i="11" s="1"/>
  <c r="G1710" i="11"/>
  <c r="I1710" i="11" s="1"/>
  <c r="G1769" i="11"/>
  <c r="I1769" i="11" s="1"/>
  <c r="G1625" i="11"/>
  <c r="I1625" i="11" s="1"/>
  <c r="G564" i="11"/>
  <c r="G2143" i="11"/>
  <c r="I2143" i="11" s="1"/>
  <c r="G2687" i="11"/>
  <c r="I2687" i="11" s="1"/>
  <c r="G2494" i="11"/>
  <c r="I2494" i="11" s="1"/>
  <c r="G861" i="11"/>
  <c r="I861" i="11" s="1"/>
  <c r="H1402" i="11"/>
  <c r="H1403" i="11" s="1"/>
  <c r="H1404" i="11" s="1"/>
  <c r="H1405" i="11" s="1"/>
  <c r="H1406" i="11" s="1"/>
  <c r="H1407" i="11" s="1"/>
  <c r="H1408" i="11" s="1"/>
  <c r="H1409" i="11" s="1"/>
  <c r="H1410" i="11" s="1"/>
  <c r="H1411" i="11" s="1"/>
  <c r="H1412" i="11" s="1"/>
  <c r="H1413" i="11" s="1"/>
  <c r="H1414" i="11" s="1"/>
  <c r="H3112" i="11"/>
  <c r="H1436" i="11"/>
  <c r="H562" i="11"/>
  <c r="H3108" i="11"/>
  <c r="H3109" i="11" s="1"/>
  <c r="H3110" i="11" s="1"/>
  <c r="G24" i="11"/>
  <c r="I24" i="11" s="1"/>
  <c r="G1013" i="11"/>
  <c r="I1013" i="11" s="1"/>
  <c r="G821" i="11"/>
  <c r="I821" i="11" s="1"/>
  <c r="H2111" i="11"/>
  <c r="G1847" i="11"/>
  <c r="I1847" i="11" s="1"/>
  <c r="G2038" i="11"/>
  <c r="I2038" i="11" s="1"/>
  <c r="G1135" i="11"/>
  <c r="I1135" i="11" s="1"/>
  <c r="G527" i="11"/>
  <c r="I527" i="11" s="1"/>
  <c r="H3078" i="11"/>
  <c r="G3037" i="11"/>
  <c r="I3037" i="11" s="1"/>
  <c r="H2207" i="11"/>
  <c r="H2208" i="11" s="1"/>
  <c r="H2209" i="11" s="1"/>
  <c r="H2210" i="11" s="1"/>
  <c r="H2211" i="11" s="1"/>
  <c r="H1065" i="11"/>
  <c r="H1066" i="11" s="1"/>
  <c r="H1067" i="11" s="1"/>
  <c r="H1068" i="11" s="1"/>
  <c r="H1069" i="11" s="1"/>
  <c r="H1349" i="11"/>
  <c r="G2634" i="11"/>
  <c r="I2634" i="11" s="1"/>
  <c r="H1245" i="11"/>
  <c r="H1977" i="11"/>
  <c r="H1978" i="11" s="1"/>
  <c r="H428" i="11"/>
  <c r="H429" i="11" s="1"/>
  <c r="H430" i="11" s="1"/>
  <c r="H431" i="11" s="1"/>
  <c r="H432" i="11" s="1"/>
  <c r="H433" i="11" s="1"/>
  <c r="H434" i="11" s="1"/>
  <c r="H435" i="11" s="1"/>
  <c r="H1585" i="11"/>
  <c r="H1586" i="11" s="1"/>
  <c r="H1298" i="11"/>
  <c r="H570" i="11"/>
  <c r="H1379" i="11"/>
  <c r="H1380" i="11" s="1"/>
  <c r="H1381" i="11" s="1"/>
  <c r="H2206" i="11"/>
  <c r="H2182" i="11"/>
  <c r="G2686" i="11"/>
  <c r="I2686" i="11" s="1"/>
  <c r="H40" i="11"/>
  <c r="G2504" i="11"/>
  <c r="I2504" i="11" s="1"/>
  <c r="H1320" i="11"/>
  <c r="H1321" i="11" s="1"/>
  <c r="H2757" i="11"/>
  <c r="H2758" i="11" s="1"/>
  <c r="H2759" i="11" s="1"/>
  <c r="H3054" i="11"/>
  <c r="H1400" i="11"/>
  <c r="H1363" i="11"/>
  <c r="H1364" i="11" s="1"/>
  <c r="H1365" i="11" s="1"/>
  <c r="H1366" i="11" s="1"/>
  <c r="H1367" i="11"/>
  <c r="G2061" i="11"/>
  <c r="I2061" i="11" s="1"/>
  <c r="G2636" i="11"/>
  <c r="I2636" i="11" s="1"/>
  <c r="G2492" i="11"/>
  <c r="I2492" i="11" s="1"/>
  <c r="G1952" i="11"/>
  <c r="I1952" i="11" s="1"/>
  <c r="G2599" i="11"/>
  <c r="I2599" i="11" s="1"/>
  <c r="G2455" i="11"/>
  <c r="I2455" i="11" s="1"/>
  <c r="H2772" i="11"/>
  <c r="G2361" i="11"/>
  <c r="I2361" i="11" s="1"/>
  <c r="G2359" i="11"/>
  <c r="I2359" i="11" s="1"/>
  <c r="G3023" i="11"/>
  <c r="I3023" i="11" s="1"/>
  <c r="H1059" i="11"/>
  <c r="H1303" i="11"/>
  <c r="G1014" i="11"/>
  <c r="I1014" i="11" s="1"/>
  <c r="H2155" i="11"/>
  <c r="H2156" i="11" s="1"/>
  <c r="H1339" i="11"/>
  <c r="H1340" i="11" s="1"/>
  <c r="H2285" i="11"/>
  <c r="H44" i="11"/>
  <c r="H45" i="11" s="1"/>
  <c r="H46" i="11" s="1"/>
  <c r="H47" i="11" s="1"/>
  <c r="H48" i="11" s="1"/>
  <c r="H49" i="11" s="1"/>
  <c r="H50" i="11" s="1"/>
  <c r="H51" i="11" s="1"/>
  <c r="H52" i="11" s="1"/>
  <c r="H53" i="11" s="1"/>
  <c r="H54" i="11" s="1"/>
  <c r="H55" i="11" s="1"/>
  <c r="H56" i="11" s="1"/>
  <c r="H57" i="11" s="1"/>
  <c r="H58" i="11" s="1"/>
  <c r="H59" i="11" s="1"/>
  <c r="H60" i="11" s="1"/>
  <c r="H61" i="11" s="1"/>
  <c r="H62" i="11" s="1"/>
  <c r="H63" i="11" s="1"/>
  <c r="H64" i="11" s="1"/>
  <c r="H65" i="11" s="1"/>
  <c r="H66" i="11" s="1"/>
  <c r="H67" i="11" s="1"/>
  <c r="H68" i="11" s="1"/>
  <c r="H69" i="11" s="1"/>
  <c r="H70" i="11" s="1"/>
  <c r="H71" i="11" s="1"/>
  <c r="H72" i="11" s="1"/>
  <c r="H73" i="11" s="1"/>
  <c r="H74" i="11" s="1"/>
  <c r="H75" i="11" s="1"/>
  <c r="H76" i="11" s="1"/>
  <c r="H77" i="11" s="1"/>
  <c r="H78" i="11" s="1"/>
  <c r="H79" i="11" s="1"/>
  <c r="H80" i="11" s="1"/>
  <c r="H81" i="11" s="1"/>
  <c r="H82" i="11" s="1"/>
  <c r="H83" i="11" s="1"/>
  <c r="H84" i="11" s="1"/>
  <c r="H85" i="11" s="1"/>
  <c r="H86" i="11" s="1"/>
  <c r="H87" i="11" s="1"/>
  <c r="H88" i="11" s="1"/>
  <c r="H89" i="11" s="1"/>
  <c r="H90" i="11" s="1"/>
  <c r="H91" i="11" s="1"/>
  <c r="H92" i="11" s="1"/>
  <c r="H93" i="11" s="1"/>
  <c r="H94" i="11" s="1"/>
  <c r="H95" i="11" s="1"/>
  <c r="H96" i="11" s="1"/>
  <c r="H97" i="11" s="1"/>
  <c r="H98" i="11" s="1"/>
  <c r="H99" i="11" s="1"/>
  <c r="H100" i="11" s="1"/>
  <c r="H101" i="11" s="1"/>
  <c r="H102" i="11" s="1"/>
  <c r="H103" i="11" s="1"/>
  <c r="H104" i="11" s="1"/>
  <c r="H105" i="11" s="1"/>
  <c r="H106" i="11" s="1"/>
  <c r="H107" i="11" s="1"/>
  <c r="H108" i="11" s="1"/>
  <c r="H109" i="11" s="1"/>
  <c r="H110" i="11" s="1"/>
  <c r="H111" i="11" s="1"/>
  <c r="H112" i="11" s="1"/>
  <c r="H113" i="11" s="1"/>
  <c r="H114" i="11" s="1"/>
  <c r="H115" i="11" s="1"/>
  <c r="H116" i="11" s="1"/>
  <c r="H117" i="11" s="1"/>
  <c r="H118" i="11" s="1"/>
  <c r="H119" i="11" s="1"/>
  <c r="H120" i="11" s="1"/>
  <c r="H121" i="11" s="1"/>
  <c r="H122" i="11" s="1"/>
  <c r="H123" i="11" s="1"/>
  <c r="H124" i="11" s="1"/>
  <c r="H125" i="11" s="1"/>
  <c r="H126" i="11" s="1"/>
  <c r="H127" i="11" s="1"/>
  <c r="H128" i="11" s="1"/>
  <c r="H129" i="11" s="1"/>
  <c r="H130" i="11" s="1"/>
  <c r="H131" i="11" s="1"/>
  <c r="H132" i="11" s="1"/>
  <c r="H133" i="11" s="1"/>
  <c r="H134" i="11" s="1"/>
  <c r="H135" i="11" s="1"/>
  <c r="H136" i="11" s="1"/>
  <c r="H137" i="11" s="1"/>
  <c r="H138" i="11" s="1"/>
  <c r="H139" i="11" s="1"/>
  <c r="H140" i="11" s="1"/>
  <c r="H141" i="11" s="1"/>
  <c r="H142" i="11" s="1"/>
  <c r="H143" i="11" s="1"/>
  <c r="H144" i="11" s="1"/>
  <c r="H145" i="11" s="1"/>
  <c r="H146" i="11" s="1"/>
  <c r="H147" i="11" s="1"/>
  <c r="H148" i="11" s="1"/>
  <c r="H2376" i="11"/>
  <c r="H2377" i="11" s="1"/>
  <c r="H2378" i="11" s="1"/>
  <c r="H2379" i="11" s="1"/>
  <c r="H2380" i="11" s="1"/>
  <c r="H2381" i="11" s="1"/>
  <c r="H2115" i="11"/>
  <c r="H2116" i="11" s="1"/>
  <c r="H2117" i="11" s="1"/>
  <c r="H2118" i="11" s="1"/>
  <c r="H2119" i="11" s="1"/>
  <c r="H2120" i="11" s="1"/>
  <c r="H2121" i="11" s="1"/>
  <c r="H2122" i="11" s="1"/>
  <c r="H2123" i="11" s="1"/>
  <c r="H2124" i="11" s="1"/>
  <c r="H2125" i="11" s="1"/>
  <c r="H2126" i="11" s="1"/>
  <c r="H2127" i="11" s="1"/>
  <c r="H2128" i="11" s="1"/>
  <c r="H2129" i="11" s="1"/>
  <c r="H2130" i="11" s="1"/>
  <c r="H2131" i="11" s="1"/>
  <c r="H2132" i="11" s="1"/>
  <c r="H2133" i="11" s="1"/>
  <c r="H2134" i="11" s="1"/>
  <c r="H2135" i="11" s="1"/>
  <c r="H2136" i="11" s="1"/>
  <c r="H2137" i="11" s="1"/>
  <c r="H2138" i="11" s="1"/>
  <c r="H2139" i="11" s="1"/>
  <c r="H2140" i="11" s="1"/>
  <c r="H2141" i="11" s="1"/>
  <c r="H436" i="11"/>
  <c r="H437" i="11" s="1"/>
  <c r="H3119" i="11"/>
  <c r="H2774" i="11"/>
  <c r="H2942" i="11"/>
  <c r="H2099" i="11"/>
  <c r="H2100" i="11" s="1"/>
  <c r="H2101" i="11" s="1"/>
  <c r="H2102" i="11" s="1"/>
  <c r="H2103" i="11" s="1"/>
  <c r="H2104" i="11" s="1"/>
  <c r="H2105" i="11" s="1"/>
  <c r="H2106" i="11" s="1"/>
  <c r="H2107" i="11" s="1"/>
  <c r="H2108" i="11" s="1"/>
  <c r="H464" i="11"/>
  <c r="H465" i="11" s="1"/>
  <c r="H466" i="11" s="1"/>
  <c r="H467" i="11" s="1"/>
  <c r="H468" i="11" s="1"/>
  <c r="H469" i="11" s="1"/>
  <c r="H470" i="11" s="1"/>
  <c r="H471" i="11" s="1"/>
  <c r="H472" i="11" s="1"/>
  <c r="H473" i="11" s="1"/>
  <c r="H474" i="11" s="1"/>
  <c r="H475" i="11" s="1"/>
  <c r="H476" i="11" s="1"/>
  <c r="H477" i="11" s="1"/>
  <c r="H478" i="11" s="1"/>
  <c r="H479" i="11" s="1"/>
  <c r="G2345" i="11"/>
  <c r="I2345" i="11" s="1"/>
  <c r="H38" i="11"/>
  <c r="H39" i="11" s="1"/>
  <c r="H1062" i="11"/>
  <c r="H1063" i="11" s="1"/>
  <c r="G1943" i="11"/>
  <c r="I1943" i="11" s="1"/>
  <c r="G1974" i="11"/>
  <c r="I1974" i="11" s="1"/>
  <c r="G2622" i="11"/>
  <c r="I2622" i="11" s="1"/>
  <c r="G2478" i="11"/>
  <c r="I2478" i="11" s="1"/>
  <c r="G2716" i="11"/>
  <c r="I2716" i="11" s="1"/>
  <c r="G2054" i="11"/>
  <c r="I2054" i="11" s="1"/>
  <c r="G2629" i="11"/>
  <c r="I2629" i="11" s="1"/>
  <c r="G2485" i="11"/>
  <c r="I2485" i="11" s="1"/>
  <c r="G1924" i="11"/>
  <c r="I1924" i="11" s="1"/>
  <c r="G1635" i="11"/>
  <c r="I1635" i="11" s="1"/>
  <c r="G1851" i="11"/>
  <c r="I1851" i="11" s="1"/>
  <c r="G1898" i="11"/>
  <c r="I1898" i="11" s="1"/>
  <c r="G1754" i="11"/>
  <c r="I1754" i="11" s="1"/>
  <c r="G1610" i="11"/>
  <c r="I1610" i="11" s="1"/>
  <c r="G1801" i="11"/>
  <c r="I1801" i="11" s="1"/>
  <c r="G1657" i="11"/>
  <c r="I1657" i="11" s="1"/>
  <c r="G1919" i="11"/>
  <c r="G1845" i="11"/>
  <c r="I1845" i="11" s="1"/>
  <c r="G1701" i="11"/>
  <c r="I1701" i="11" s="1"/>
  <c r="G1867" i="11"/>
  <c r="G1723" i="11"/>
  <c r="I1723" i="11" s="1"/>
  <c r="G1925" i="11"/>
  <c r="I1925" i="11" s="1"/>
  <c r="H1415" i="11"/>
  <c r="H1416" i="11" s="1"/>
  <c r="H1417" i="11" s="1"/>
  <c r="H1418" i="11" s="1"/>
  <c r="G1136" i="11"/>
  <c r="I1136" i="11" s="1"/>
  <c r="G2335" i="11"/>
  <c r="I2335" i="11" s="1"/>
  <c r="G2333" i="11"/>
  <c r="I2333" i="11" s="1"/>
  <c r="H1535" i="11"/>
  <c r="G1173" i="11"/>
  <c r="I1173" i="11" s="1"/>
  <c r="G545" i="11"/>
  <c r="I545" i="11" s="1"/>
  <c r="H2022" i="11"/>
  <c r="H1358" i="11"/>
  <c r="G2094" i="11"/>
  <c r="I2094" i="11" s="1"/>
  <c r="H2382" i="11"/>
  <c r="H2383" i="11" s="1"/>
  <c r="H2384" i="11" s="1"/>
  <c r="H2385" i="11" s="1"/>
  <c r="H2386" i="11" s="1"/>
  <c r="H2387" i="11" s="1"/>
  <c r="H2388" i="11" s="1"/>
  <c r="H2389" i="11" s="1"/>
  <c r="G870" i="11"/>
  <c r="I870" i="11" s="1"/>
  <c r="H3" i="11"/>
  <c r="H4" i="11" s="1"/>
  <c r="H5" i="11" s="1"/>
  <c r="H6" i="11" s="1"/>
  <c r="H7" i="11" s="1"/>
  <c r="H8" i="11" s="1"/>
  <c r="H9" i="11" s="1"/>
  <c r="H10" i="11" s="1"/>
  <c r="H11" i="11" s="1"/>
  <c r="H12" i="11" s="1"/>
  <c r="H13" i="11" s="1"/>
  <c r="H14" i="11" s="1"/>
  <c r="H15" i="11" s="1"/>
  <c r="G1005" i="11"/>
  <c r="I1005" i="11" s="1"/>
  <c r="H401" i="11"/>
  <c r="H402" i="11" s="1"/>
  <c r="H687" i="11"/>
  <c r="H688" i="11" s="1"/>
  <c r="H2939" i="11"/>
  <c r="H3063" i="11"/>
  <c r="H460" i="11"/>
  <c r="H2112" i="11"/>
  <c r="H2412" i="11"/>
  <c r="H2109" i="11"/>
  <c r="H2110" i="11" s="1"/>
  <c r="H601" i="11"/>
  <c r="H602" i="11" s="1"/>
  <c r="H650" i="11"/>
  <c r="G516" i="11"/>
  <c r="I516" i="11" s="1"/>
  <c r="G3123" i="11"/>
  <c r="I3123" i="11" s="1"/>
  <c r="G2435" i="11"/>
  <c r="I2435" i="11" s="1"/>
  <c r="G2473" i="11"/>
  <c r="I2473" i="11" s="1"/>
  <c r="G1703" i="11"/>
  <c r="I1703" i="11" s="1"/>
  <c r="H2369" i="11"/>
  <c r="H2898" i="11"/>
  <c r="G374" i="11"/>
  <c r="H2214" i="11"/>
  <c r="G846" i="11"/>
  <c r="I846" i="11" s="1"/>
  <c r="H578" i="11"/>
  <c r="G925" i="11"/>
  <c r="I925" i="11" s="1"/>
  <c r="H652" i="11"/>
  <c r="H653" i="11" s="1"/>
  <c r="H2368" i="11"/>
  <c r="H1247" i="11"/>
  <c r="H1248" i="11" s="1"/>
  <c r="H1249" i="11" s="1"/>
  <c r="H1250" i="11" s="1"/>
  <c r="H1251" i="11" s="1"/>
  <c r="H1252" i="11" s="1"/>
  <c r="H1253" i="11" s="1"/>
  <c r="H2727" i="11"/>
  <c r="H2728" i="11" s="1"/>
  <c r="H2729" i="11" s="1"/>
  <c r="H2730" i="11" s="1"/>
  <c r="H2731" i="11" s="1"/>
  <c r="H2732" i="11" s="1"/>
  <c r="H2733" i="11" s="1"/>
  <c r="H2734" i="11" s="1"/>
  <c r="H403" i="11"/>
  <c r="H404" i="11" s="1"/>
  <c r="H405" i="11" s="1"/>
  <c r="H406" i="11" s="1"/>
  <c r="H665" i="11"/>
  <c r="H1330" i="11"/>
  <c r="H1331" i="11" s="1"/>
  <c r="H1332" i="11" s="1"/>
  <c r="H2044" i="11"/>
  <c r="H3086" i="11"/>
  <c r="G1443" i="11"/>
  <c r="I1443" i="11" s="1"/>
  <c r="G2644" i="11"/>
  <c r="I2644" i="11" s="1"/>
  <c r="H438" i="11"/>
  <c r="G3124" i="11"/>
  <c r="I3124" i="11" s="1"/>
  <c r="H3071" i="11"/>
  <c r="H2773" i="11"/>
  <c r="H649" i="11"/>
  <c r="H2265" i="11"/>
  <c r="H484" i="11"/>
  <c r="H485" i="11" s="1"/>
  <c r="H486" i="11" s="1"/>
  <c r="H2071" i="11"/>
  <c r="G1892" i="11"/>
  <c r="I1892" i="11" s="1"/>
  <c r="G1748" i="11"/>
  <c r="I1748" i="11" s="1"/>
  <c r="G1604" i="11"/>
  <c r="I1604" i="11" s="1"/>
  <c r="H41" i="11"/>
  <c r="H42" i="11" s="1"/>
  <c r="H43" i="11" s="1"/>
  <c r="H1134" i="11"/>
  <c r="H3001" i="11"/>
  <c r="H2390" i="11"/>
  <c r="H2017" i="11"/>
  <c r="H2018" i="11" s="1"/>
  <c r="H2019" i="11" s="1"/>
  <c r="H2020" i="11" s="1"/>
  <c r="H2021" i="11" s="1"/>
  <c r="H1987" i="11"/>
  <c r="H1988" i="11" s="1"/>
  <c r="H1989" i="11" s="1"/>
  <c r="H1990" i="11" s="1"/>
  <c r="H1991" i="11" s="1"/>
  <c r="H1992" i="11" s="1"/>
  <c r="H1993" i="11" s="1"/>
  <c r="H1994" i="11" s="1"/>
  <c r="H1995" i="11" s="1"/>
  <c r="H1996" i="11" s="1"/>
  <c r="H1997" i="11" s="1"/>
  <c r="H1998" i="11" s="1"/>
  <c r="H1999" i="11" s="1"/>
  <c r="H2000" i="11" s="1"/>
  <c r="H2001" i="11" s="1"/>
  <c r="H2002" i="11" s="1"/>
  <c r="H2003" i="11" s="1"/>
  <c r="H2004" i="11" s="1"/>
  <c r="H2005" i="11" s="1"/>
  <c r="H2006" i="11" s="1"/>
  <c r="H2007" i="11" s="1"/>
  <c r="H2008" i="11" s="1"/>
  <c r="H2009" i="11" s="1"/>
  <c r="H2010" i="11" s="1"/>
  <c r="H2011" i="11" s="1"/>
  <c r="H2012" i="11" s="1"/>
  <c r="H2013" i="11" s="1"/>
  <c r="H2014" i="11" s="1"/>
  <c r="H2015" i="11" s="1"/>
  <c r="H2016" i="11" s="1"/>
  <c r="H427" i="11"/>
  <c r="H2987" i="11"/>
  <c r="H2988" i="11" s="1"/>
  <c r="H2989" i="11" s="1"/>
  <c r="H2990" i="11" s="1"/>
  <c r="H2991" i="11" s="1"/>
  <c r="H2992" i="11" s="1"/>
  <c r="H2993" i="11" s="1"/>
  <c r="H2994" i="11" s="1"/>
  <c r="H2995" i="11" s="1"/>
  <c r="H2996" i="11" s="1"/>
  <c r="H2997" i="11" s="1"/>
  <c r="H2998" i="11" s="1"/>
  <c r="H2999" i="11" s="1"/>
  <c r="H3000" i="11" s="1"/>
  <c r="H1536" i="11"/>
  <c r="H2146" i="11"/>
  <c r="H2147" i="11" s="1"/>
  <c r="H2148" i="11" s="1"/>
  <c r="H2149" i="11" s="1"/>
  <c r="H2150" i="11" s="1"/>
  <c r="H2151" i="11" s="1"/>
  <c r="H2152" i="11" s="1"/>
  <c r="H2153" i="11" s="1"/>
  <c r="H2154" i="11" s="1"/>
  <c r="H603" i="11"/>
  <c r="H604" i="11" s="1"/>
  <c r="H2194" i="11"/>
  <c r="H2195" i="11" s="1"/>
  <c r="H2196" i="11" s="1"/>
  <c r="H2212" i="11"/>
  <c r="H2213" i="11" s="1"/>
  <c r="H1299" i="11"/>
  <c r="H1300" i="11" s="1"/>
  <c r="H1301" i="11" s="1"/>
  <c r="H1302" i="11" s="1"/>
  <c r="H2762" i="11"/>
  <c r="H1064" i="11"/>
  <c r="H2804" i="11"/>
  <c r="H2805" i="11" s="1"/>
  <c r="H2806" i="11" s="1"/>
  <c r="H2807" i="11" s="1"/>
  <c r="H1376" i="11"/>
  <c r="H1377" i="11" s="1"/>
  <c r="H1277" i="11"/>
  <c r="H3047" i="11"/>
  <c r="H1074" i="11"/>
  <c r="G1848" i="11"/>
  <c r="I1848" i="11" s="1"/>
  <c r="G3087" i="11"/>
  <c r="H481" i="11"/>
  <c r="H482" i="11" s="1"/>
  <c r="H483" i="11" s="1"/>
  <c r="H3081" i="11"/>
  <c r="H581" i="11"/>
  <c r="H1254" i="11"/>
  <c r="H1255" i="11" s="1"/>
  <c r="H1256" i="11" s="1"/>
  <c r="H1257" i="11" s="1"/>
  <c r="H1258" i="11" s="1"/>
  <c r="H1259" i="11" s="1"/>
  <c r="H1260" i="11" s="1"/>
  <c r="H1261" i="11" s="1"/>
  <c r="H1262" i="11" s="1"/>
  <c r="H1263" i="11" s="1"/>
  <c r="H1264" i="11" s="1"/>
  <c r="H1265" i="11" s="1"/>
  <c r="H1266" i="11" s="1"/>
  <c r="H1267" i="11" s="1"/>
  <c r="H1268" i="11" s="1"/>
  <c r="H1269" i="11" s="1"/>
  <c r="H1270" i="11" s="1"/>
  <c r="H1271" i="11" s="1"/>
  <c r="H2915" i="11"/>
  <c r="H2916" i="11" s="1"/>
  <c r="H2917" i="11" s="1"/>
  <c r="H2918" i="11" s="1"/>
  <c r="H2919" i="11" s="1"/>
  <c r="H2920" i="11" s="1"/>
  <c r="H1435" i="11"/>
  <c r="G857" i="11"/>
  <c r="I857" i="11" s="1"/>
  <c r="H2165" i="11"/>
  <c r="H423" i="11"/>
  <c r="H424" i="11" s="1"/>
  <c r="H425" i="11" s="1"/>
  <c r="H426" i="11" s="1"/>
  <c r="G1185" i="11"/>
  <c r="I1185" i="11" s="1"/>
  <c r="H2780" i="11"/>
  <c r="H1054" i="11"/>
  <c r="H1055" i="11" s="1"/>
  <c r="H1056" i="11" s="1"/>
  <c r="H1057" i="11" s="1"/>
  <c r="H1058" i="11" s="1"/>
  <c r="H2415" i="11"/>
  <c r="H2416" i="11" s="1"/>
  <c r="H16" i="11"/>
  <c r="H1979" i="11"/>
  <c r="H1980" i="11" s="1"/>
  <c r="H1981" i="11" s="1"/>
  <c r="H1982" i="11" s="1"/>
  <c r="H1983" i="11" s="1"/>
  <c r="H1984" i="11" s="1"/>
  <c r="H1985" i="11" s="1"/>
  <c r="H1986" i="11" s="1"/>
  <c r="H2193" i="11"/>
  <c r="H393" i="11"/>
  <c r="H394" i="11" s="1"/>
  <c r="H395" i="11" s="1"/>
  <c r="H396" i="11" s="1"/>
  <c r="H397" i="11" s="1"/>
  <c r="H398" i="11" s="1"/>
  <c r="H399" i="11" s="1"/>
  <c r="H400" i="11" s="1"/>
  <c r="H407" i="11"/>
  <c r="H408" i="11" s="1"/>
  <c r="H409" i="11" s="1"/>
  <c r="H410" i="11" s="1"/>
  <c r="H411" i="11" s="1"/>
  <c r="H412" i="11" s="1"/>
  <c r="G2500" i="11"/>
  <c r="I2500" i="11" s="1"/>
  <c r="H28" i="11"/>
  <c r="H1583" i="11"/>
  <c r="H1584" i="11" s="1"/>
  <c r="H1242" i="11"/>
  <c r="H2043" i="11"/>
  <c r="H605" i="11"/>
  <c r="H606" i="11" s="1"/>
  <c r="H607" i="11" s="1"/>
  <c r="H608" i="11" s="1"/>
  <c r="H609" i="11" s="1"/>
  <c r="H610" i="11" s="1"/>
  <c r="H611" i="11" s="1"/>
  <c r="H612" i="11" s="1"/>
  <c r="H149" i="11"/>
  <c r="G3091" i="11"/>
  <c r="I3091" i="11" s="1"/>
  <c r="G2420" i="11"/>
  <c r="I2420" i="11" s="1"/>
  <c r="G2671" i="11"/>
  <c r="I2671" i="11" s="1"/>
  <c r="G2527" i="11"/>
  <c r="I2527" i="11" s="1"/>
  <c r="H2047" i="11"/>
  <c r="G2574" i="11"/>
  <c r="I2574" i="11" s="1"/>
  <c r="G2430" i="11"/>
  <c r="I2430" i="11" s="1"/>
  <c r="G2559" i="11"/>
  <c r="I2559" i="11" s="1"/>
  <c r="G2067" i="11"/>
  <c r="I2067" i="11" s="1"/>
  <c r="G2642" i="11"/>
  <c r="I2642" i="11" s="1"/>
  <c r="G2498" i="11"/>
  <c r="I2498" i="11" s="1"/>
  <c r="G2437" i="11"/>
  <c r="I2437" i="11" s="1"/>
  <c r="H1587" i="11"/>
  <c r="G1868" i="11"/>
  <c r="I1868" i="11" s="1"/>
  <c r="G1724" i="11"/>
  <c r="I1724" i="11" s="1"/>
  <c r="G1915" i="11"/>
  <c r="I1915" i="11" s="1"/>
  <c r="G1771" i="11"/>
  <c r="I1771" i="11" s="1"/>
  <c r="G1674" i="11"/>
  <c r="I1674" i="11" s="1"/>
  <c r="G1877" i="11"/>
  <c r="G1733" i="11"/>
  <c r="G1589" i="11"/>
  <c r="I1589" i="11" s="1"/>
  <c r="H2178" i="11"/>
  <c r="H2179" i="11" s="1"/>
  <c r="H2180" i="11" s="1"/>
  <c r="H2181" i="11" s="1"/>
  <c r="H670" i="11"/>
  <c r="H671" i="11" s="1"/>
  <c r="H672" i="11" s="1"/>
  <c r="H673" i="11" s="1"/>
  <c r="H674" i="11" s="1"/>
  <c r="H613" i="11"/>
  <c r="H614" i="11" s="1"/>
  <c r="H615" i="11" s="1"/>
  <c r="H616" i="11" s="1"/>
  <c r="H617" i="11" s="1"/>
  <c r="H618" i="11" s="1"/>
  <c r="H619" i="11" s="1"/>
  <c r="H620" i="11" s="1"/>
  <c r="H621" i="11" s="1"/>
  <c r="H622" i="11" s="1"/>
  <c r="H623" i="11" s="1"/>
  <c r="H624" i="11" s="1"/>
  <c r="H625" i="11" s="1"/>
  <c r="H626" i="11" s="1"/>
  <c r="H627" i="11" s="1"/>
  <c r="H628" i="11" s="1"/>
  <c r="H629" i="11" s="1"/>
  <c r="H630" i="11" s="1"/>
  <c r="G965" i="11"/>
  <c r="I965" i="11" s="1"/>
  <c r="G654" i="11"/>
  <c r="H1222" i="11"/>
  <c r="G1001" i="11"/>
  <c r="I1001" i="11" s="1"/>
  <c r="H3009" i="11"/>
  <c r="H2775" i="11"/>
  <c r="H2776" i="11" s="1"/>
  <c r="H2295" i="11"/>
  <c r="H2296" i="11" s="1"/>
  <c r="H1550" i="11"/>
  <c r="H1551" i="11" s="1"/>
  <c r="H2088" i="11"/>
  <c r="H2089" i="11" s="1"/>
  <c r="H2090" i="11" s="1"/>
  <c r="H2091" i="11" s="1"/>
  <c r="H1398" i="11"/>
  <c r="H1399" i="11" s="1"/>
  <c r="H3003" i="11"/>
  <c r="H3004" i="11" s="1"/>
  <c r="H3005" i="11" s="1"/>
  <c r="H3006" i="11" s="1"/>
  <c r="H3007" i="11" s="1"/>
  <c r="H3008" i="11" s="1"/>
  <c r="H694" i="11"/>
  <c r="H695" i="11" s="1"/>
  <c r="H696" i="11" s="1"/>
  <c r="H697" i="11" s="1"/>
  <c r="H698" i="11" s="1"/>
  <c r="H699" i="11" s="1"/>
  <c r="H700" i="11" s="1"/>
  <c r="H701" i="11" s="1"/>
  <c r="H702" i="11" s="1"/>
  <c r="H703" i="11" s="1"/>
  <c r="H704" i="11" s="1"/>
  <c r="H705" i="11" s="1"/>
  <c r="H706" i="11" s="1"/>
  <c r="H707" i="11" s="1"/>
  <c r="H708" i="11" s="1"/>
  <c r="H709" i="11" s="1"/>
  <c r="H710" i="11" s="1"/>
  <c r="H711" i="11" s="1"/>
  <c r="H712" i="11" s="1"/>
  <c r="H713" i="11" s="1"/>
  <c r="H714" i="11" s="1"/>
  <c r="H715" i="11" s="1"/>
  <c r="H716" i="11" s="1"/>
  <c r="H717" i="11" s="1"/>
  <c r="H718" i="11" s="1"/>
  <c r="H719" i="11" s="1"/>
  <c r="H720" i="11" s="1"/>
  <c r="H721" i="11" s="1"/>
  <c r="H722" i="11" s="1"/>
  <c r="H723" i="11" s="1"/>
  <c r="H724" i="11" s="1"/>
  <c r="H725" i="11" s="1"/>
  <c r="H726" i="11" s="1"/>
  <c r="H727" i="11" s="1"/>
  <c r="H728" i="11" s="1"/>
  <c r="H729" i="11" s="1"/>
  <c r="H730" i="11" s="1"/>
  <c r="H731" i="11" s="1"/>
  <c r="H732" i="11" s="1"/>
  <c r="H733" i="11" s="1"/>
  <c r="H734" i="11" s="1"/>
  <c r="H735" i="11" s="1"/>
  <c r="H736" i="11" s="1"/>
  <c r="H737" i="11" s="1"/>
  <c r="H738" i="11" s="1"/>
  <c r="H739" i="11" s="1"/>
  <c r="H740" i="11" s="1"/>
  <c r="H741" i="11" s="1"/>
  <c r="H742" i="11" s="1"/>
  <c r="H743" i="11" s="1"/>
  <c r="H744" i="11" s="1"/>
  <c r="H745" i="11" s="1"/>
  <c r="H746" i="11" s="1"/>
  <c r="H747" i="11" s="1"/>
  <c r="H748" i="11" s="1"/>
  <c r="H749" i="11" s="1"/>
  <c r="H750" i="11" s="1"/>
  <c r="H751" i="11" s="1"/>
  <c r="H752" i="11" s="1"/>
  <c r="H753" i="11" s="1"/>
  <c r="H754" i="11" s="1"/>
  <c r="H755" i="11" s="1"/>
  <c r="H756" i="11" s="1"/>
  <c r="H757" i="11" s="1"/>
  <c r="H758" i="11" s="1"/>
  <c r="H759" i="11" s="1"/>
  <c r="H760" i="11" s="1"/>
  <c r="H761" i="11" s="1"/>
  <c r="H762" i="11" s="1"/>
  <c r="H763" i="11" s="1"/>
  <c r="H764" i="11" s="1"/>
  <c r="H765" i="11" s="1"/>
  <c r="H766" i="11" s="1"/>
  <c r="H767" i="11" s="1"/>
  <c r="H768" i="11" s="1"/>
  <c r="H769" i="11" s="1"/>
  <c r="H770" i="11" s="1"/>
  <c r="H771" i="11" s="1"/>
  <c r="H772" i="11" s="1"/>
  <c r="H773" i="11" s="1"/>
  <c r="H774" i="11" s="1"/>
  <c r="H775" i="11" s="1"/>
  <c r="H776" i="11" s="1"/>
  <c r="H777" i="11" s="1"/>
  <c r="H778" i="11" s="1"/>
  <c r="H779" i="11" s="1"/>
  <c r="H780" i="11" s="1"/>
  <c r="H781" i="11" s="1"/>
  <c r="H782" i="11" s="1"/>
  <c r="H783" i="11" s="1"/>
  <c r="H784" i="11" s="1"/>
  <c r="H785" i="11" s="1"/>
  <c r="H786" i="11" s="1"/>
  <c r="H787" i="11" s="1"/>
  <c r="H788" i="11" s="1"/>
  <c r="H789" i="11" s="1"/>
  <c r="H790" i="11" s="1"/>
  <c r="H791" i="11" s="1"/>
  <c r="H792" i="11" s="1"/>
  <c r="H793" i="11" s="1"/>
  <c r="H794" i="11" s="1"/>
  <c r="H795" i="11" s="1"/>
  <c r="H796" i="11" s="1"/>
  <c r="H797" i="11" s="1"/>
  <c r="H798" i="11" s="1"/>
  <c r="H1544" i="11"/>
  <c r="H1545" i="11" s="1"/>
  <c r="H1546" i="11" s="1"/>
  <c r="H1547" i="11" s="1"/>
  <c r="H1548" i="11" s="1"/>
  <c r="H1549" i="11" s="1"/>
  <c r="H480" i="11"/>
  <c r="H1133" i="11"/>
  <c r="H2073" i="11"/>
  <c r="G2584" i="11"/>
  <c r="I2584" i="11" s="1"/>
  <c r="H631" i="11"/>
  <c r="H632" i="11" s="1"/>
  <c r="H633" i="11" s="1"/>
  <c r="H634" i="11" s="1"/>
  <c r="H635" i="11" s="1"/>
  <c r="H1322" i="11"/>
  <c r="G1923" i="11"/>
  <c r="H1552" i="11"/>
  <c r="H1553" i="11" s="1"/>
  <c r="H1554" i="11" s="1"/>
  <c r="H1555" i="11" s="1"/>
  <c r="H1556" i="11" s="1"/>
  <c r="H1557" i="11" s="1"/>
  <c r="H1558" i="11" s="1"/>
  <c r="H1559" i="11" s="1"/>
  <c r="H1434" i="11"/>
  <c r="H2876" i="11"/>
  <c r="G3095" i="11"/>
  <c r="I3095" i="11" s="1"/>
  <c r="G2705" i="11"/>
  <c r="I2705" i="11" s="1"/>
  <c r="G2561" i="11"/>
  <c r="I2561" i="11" s="1"/>
  <c r="H2417" i="11"/>
  <c r="H2418" i="11" s="1"/>
  <c r="H2419" i="11" s="1"/>
  <c r="G1948" i="11"/>
  <c r="I1948" i="11" s="1"/>
  <c r="H2042" i="11"/>
  <c r="G2941" i="11"/>
  <c r="I2941" i="11" s="1"/>
  <c r="H1537" i="11"/>
  <c r="H1284" i="11"/>
  <c r="G2925" i="11"/>
  <c r="I2925" i="11" s="1"/>
  <c r="H2815" i="11"/>
  <c r="H2821" i="11"/>
  <c r="H2822" i="11" s="1"/>
  <c r="H2823" i="11" s="1"/>
  <c r="H2824" i="11" s="1"/>
  <c r="H2825" i="11" s="1"/>
  <c r="H2826" i="11" s="1"/>
  <c r="H2827" i="11" s="1"/>
  <c r="H2828" i="11" s="1"/>
  <c r="H2829" i="11" s="1"/>
  <c r="H2830" i="11" s="1"/>
  <c r="H2831" i="11" s="1"/>
  <c r="H2832" i="11" s="1"/>
  <c r="H2833" i="11" s="1"/>
  <c r="H2834" i="11" s="1"/>
  <c r="H2835" i="11" s="1"/>
  <c r="H2836" i="11" s="1"/>
  <c r="H2735" i="11"/>
  <c r="H2736" i="11" s="1"/>
  <c r="H2737" i="11" s="1"/>
  <c r="H2738" i="11" s="1"/>
  <c r="H2739" i="11" s="1"/>
  <c r="H2740" i="11" s="1"/>
  <c r="H2741" i="11" s="1"/>
  <c r="H2742" i="11" s="1"/>
  <c r="H2743" i="11" s="1"/>
  <c r="H2744" i="11" s="1"/>
  <c r="H2745" i="11" s="1"/>
  <c r="H2746" i="11" s="1"/>
  <c r="H2747" i="11" s="1"/>
  <c r="H2748" i="11" s="1"/>
  <c r="H2749" i="11" s="1"/>
  <c r="H2750" i="11" s="1"/>
  <c r="H2751" i="11" s="1"/>
  <c r="H2197" i="11"/>
  <c r="H2198" i="11" s="1"/>
  <c r="H2199" i="11" s="1"/>
  <c r="H2200" i="11" s="1"/>
  <c r="H2201" i="11" s="1"/>
  <c r="H2202" i="11" s="1"/>
  <c r="H2203" i="11" s="1"/>
  <c r="H2204" i="11" s="1"/>
  <c r="H2205" i="11" s="1"/>
  <c r="H3051" i="11"/>
  <c r="H3052" i="11" s="1"/>
  <c r="H3053" i="11" s="1"/>
  <c r="H2031" i="11"/>
  <c r="H1223" i="11"/>
  <c r="H1224" i="11" s="1"/>
  <c r="H1225" i="11" s="1"/>
  <c r="H1226" i="11" s="1"/>
  <c r="H1227" i="11" s="1"/>
  <c r="H1228" i="11" s="1"/>
  <c r="H1229" i="11" s="1"/>
  <c r="H1230" i="11" s="1"/>
  <c r="H1231" i="11" s="1"/>
  <c r="H1232" i="11" s="1"/>
  <c r="H1233" i="11" s="1"/>
  <c r="H1234" i="11" s="1"/>
  <c r="H1235" i="11" s="1"/>
  <c r="H1236" i="11" s="1"/>
  <c r="H1237" i="11" s="1"/>
  <c r="H1238" i="11" s="1"/>
  <c r="H1239" i="11" s="1"/>
  <c r="H1240" i="11" s="1"/>
  <c r="H1241" i="11" s="1"/>
  <c r="H2269" i="11"/>
  <c r="H2270" i="11" s="1"/>
  <c r="H2271" i="11" s="1"/>
  <c r="H2272" i="11" s="1"/>
  <c r="H2273" i="11" s="1"/>
  <c r="H2274" i="11" s="1"/>
  <c r="H2275" i="11" s="1"/>
  <c r="H2276" i="11" s="1"/>
  <c r="H2277" i="11" s="1"/>
  <c r="H2278" i="11" s="1"/>
  <c r="H2279" i="11" s="1"/>
  <c r="H2280" i="11" s="1"/>
  <c r="H2281" i="11" s="1"/>
  <c r="H2282" i="11" s="1"/>
  <c r="H2283" i="11" s="1"/>
  <c r="H2284" i="11" s="1"/>
  <c r="H799" i="11"/>
  <c r="H800" i="11" s="1"/>
  <c r="H418" i="11"/>
  <c r="H21" i="11"/>
  <c r="H1392" i="11"/>
  <c r="H1393" i="11" s="1"/>
  <c r="H1394" i="11" s="1"/>
  <c r="H1395" i="11" s="1"/>
  <c r="H1396" i="11" s="1"/>
  <c r="H1397" i="11" s="1"/>
  <c r="H2968" i="11"/>
  <c r="H2074" i="11"/>
  <c r="H2075" i="11" s="1"/>
  <c r="H2076" i="11" s="1"/>
  <c r="H2077" i="11" s="1"/>
  <c r="H2078" i="11" s="1"/>
  <c r="H2079" i="11" s="1"/>
  <c r="H2080" i="11" s="1"/>
  <c r="H2081" i="11" s="1"/>
  <c r="H2082" i="11" s="1"/>
  <c r="H2083" i="11" s="1"/>
  <c r="H2084" i="11" s="1"/>
  <c r="H2085" i="11" s="1"/>
  <c r="H2086" i="11" s="1"/>
  <c r="H1560" i="11"/>
  <c r="H666" i="11"/>
  <c r="H667" i="11" s="1"/>
  <c r="H668" i="11" s="1"/>
  <c r="H669" i="11" s="1"/>
  <c r="H3085" i="11"/>
  <c r="H2913" i="11"/>
  <c r="H2914" i="11" s="1"/>
  <c r="H17" i="11"/>
  <c r="H18" i="11" s="1"/>
  <c r="H19" i="11" s="1"/>
  <c r="H20" i="11" s="1"/>
  <c r="H1561" i="11"/>
  <c r="H1562" i="11" s="1"/>
  <c r="H490" i="11"/>
  <c r="H491" i="11" s="1"/>
  <c r="H492" i="11" s="1"/>
  <c r="H439" i="11"/>
  <c r="H440" i="11" s="1"/>
  <c r="H441" i="11" s="1"/>
  <c r="H803" i="11"/>
  <c r="H804" i="11" s="1"/>
  <c r="H805" i="11" s="1"/>
  <c r="H806" i="11" s="1"/>
  <c r="H807" i="11" s="1"/>
  <c r="H808" i="11" s="1"/>
  <c r="H809" i="11" s="1"/>
  <c r="H810" i="11" s="1"/>
  <c r="H811" i="11" s="1"/>
  <c r="H812" i="11" s="1"/>
  <c r="H813" i="11" s="1"/>
  <c r="H814" i="11" s="1"/>
  <c r="H815" i="11" s="1"/>
  <c r="H816" i="11" s="1"/>
  <c r="H817" i="11" s="1"/>
  <c r="H818" i="11" s="1"/>
  <c r="H819" i="11" s="1"/>
  <c r="H820" i="11" s="1"/>
  <c r="H1143" i="11"/>
  <c r="H1144" i="11" s="1"/>
  <c r="H1145" i="11" s="1"/>
  <c r="H1146" i="11" s="1"/>
  <c r="H1147" i="11" s="1"/>
  <c r="H1148" i="11" s="1"/>
  <c r="H651" i="11"/>
  <c r="H3050" i="11"/>
  <c r="H1272" i="11"/>
  <c r="H1273" i="11" s="1"/>
  <c r="H1274" i="11" s="1"/>
  <c r="H1275" i="11" s="1"/>
  <c r="H1276" i="11" s="1"/>
  <c r="H3042" i="11"/>
  <c r="G2596" i="11"/>
  <c r="I2596" i="11" s="1"/>
  <c r="H2413" i="11"/>
  <c r="H2414" i="11" s="1"/>
  <c r="H452" i="11"/>
  <c r="H453" i="11" s="1"/>
  <c r="H454" i="11" s="1"/>
  <c r="H455" i="11" s="1"/>
  <c r="H456" i="11" s="1"/>
  <c r="H1459" i="11"/>
  <c r="H1460" i="11" s="1"/>
  <c r="H1461" i="11" s="1"/>
  <c r="H1462" i="11" s="1"/>
  <c r="H2921" i="11"/>
  <c r="H2922" i="11" s="1"/>
  <c r="H690" i="11"/>
  <c r="G989" i="11"/>
  <c r="I989" i="11" s="1"/>
  <c r="H442" i="11"/>
  <c r="H443" i="11" s="1"/>
  <c r="H444" i="11" s="1"/>
  <c r="H445" i="11" s="1"/>
  <c r="H446" i="11" s="1"/>
  <c r="H447" i="11" s="1"/>
  <c r="H448" i="11" s="1"/>
  <c r="H449" i="11" s="1"/>
  <c r="H450" i="11" s="1"/>
  <c r="G901" i="11"/>
  <c r="I901" i="11" s="1"/>
  <c r="H1382" i="11"/>
  <c r="H1383" i="11" s="1"/>
  <c r="H1384" i="11" s="1"/>
  <c r="H1385" i="11" s="1"/>
  <c r="H1386" i="11" s="1"/>
  <c r="H1387" i="11" s="1"/>
  <c r="H1388" i="11" s="1"/>
  <c r="H1389" i="11" s="1"/>
  <c r="H1390" i="11" s="1"/>
  <c r="H1060" i="11"/>
  <c r="H1061" i="11" s="1"/>
  <c r="H2191" i="11"/>
  <c r="H2192" i="11" s="1"/>
  <c r="H1042" i="11"/>
  <c r="H1043" i="11" s="1"/>
  <c r="H1044" i="11" s="1"/>
  <c r="H1045" i="11" s="1"/>
  <c r="H1046" i="11" s="1"/>
  <c r="H1047" i="11" s="1"/>
  <c r="H3111" i="11"/>
  <c r="H640" i="11"/>
  <c r="H641" i="11" s="1"/>
  <c r="H642" i="11" s="1"/>
  <c r="H643" i="11" s="1"/>
  <c r="H2725" i="11"/>
  <c r="H2726" i="11" s="1"/>
  <c r="H1368" i="11"/>
  <c r="H1369" i="11" s="1"/>
  <c r="H1370" i="11" s="1"/>
  <c r="H1371" i="11" s="1"/>
  <c r="H1372" i="11" s="1"/>
  <c r="H1373" i="11" s="1"/>
  <c r="H1374" i="11" s="1"/>
  <c r="H1375" i="11" s="1"/>
  <c r="H2215" i="11"/>
  <c r="H2216" i="11" s="1"/>
  <c r="H2217" i="11" s="1"/>
  <c r="H2218" i="11" s="1"/>
  <c r="H2219" i="11" s="1"/>
  <c r="H2220" i="11" s="1"/>
  <c r="H2221" i="11" s="1"/>
  <c r="H2087" i="11"/>
  <c r="H1118" i="11"/>
  <c r="H1119" i="11" s="1"/>
  <c r="H1120" i="11" s="1"/>
  <c r="H1121" i="11" s="1"/>
  <c r="H1122" i="11" s="1"/>
  <c r="H1123" i="11" s="1"/>
  <c r="H1124" i="11" s="1"/>
  <c r="H1125" i="11" s="1"/>
  <c r="H1126" i="11" s="1"/>
  <c r="H1127" i="11" s="1"/>
  <c r="H1128" i="11" s="1"/>
  <c r="H1129" i="11" s="1"/>
  <c r="H1130" i="11" s="1"/>
  <c r="H1131" i="11" s="1"/>
  <c r="H1132" i="11" s="1"/>
  <c r="H1243" i="11"/>
  <c r="H1244" i="11" s="1"/>
  <c r="H2157" i="11"/>
  <c r="H636" i="11"/>
  <c r="H637" i="11" s="1"/>
  <c r="G2452" i="11"/>
  <c r="I2452" i="11" s="1"/>
  <c r="H600" i="11"/>
  <c r="H1378" i="11"/>
  <c r="H1341" i="11"/>
  <c r="H1342" i="11" s="1"/>
  <c r="H1343" i="11" s="1"/>
  <c r="H1344" i="11" s="1"/>
  <c r="H1345" i="11" s="1"/>
  <c r="H1346" i="11" s="1"/>
  <c r="H1347" i="11" s="1"/>
  <c r="H1348" i="11" s="1"/>
  <c r="G1324" i="11"/>
  <c r="I1324" i="11" s="1"/>
  <c r="H2286" i="11"/>
  <c r="H2923" i="11"/>
  <c r="H2953" i="11"/>
  <c r="H2954" i="11" s="1"/>
  <c r="H2955" i="11" s="1"/>
  <c r="H2820" i="11"/>
  <c r="H2173" i="11"/>
  <c r="H2391" i="11"/>
  <c r="H2392" i="11" s="1"/>
  <c r="H459" i="11"/>
  <c r="H2752" i="11"/>
  <c r="H2753" i="11" s="1"/>
  <c r="H2754" i="11" s="1"/>
  <c r="H2755" i="11" s="1"/>
  <c r="H2756" i="11" s="1"/>
  <c r="H1070" i="11"/>
  <c r="H1071" i="11" s="1"/>
  <c r="H1072" i="11" s="1"/>
  <c r="H1073" i="11" s="1"/>
  <c r="H451" i="11"/>
  <c r="H1323" i="11"/>
  <c r="H457" i="11"/>
  <c r="H458" i="11" s="1"/>
  <c r="H579" i="11"/>
  <c r="H580" i="11" s="1"/>
  <c r="G1196" i="11"/>
  <c r="I1196" i="11" s="1"/>
  <c r="H1391" i="11"/>
  <c r="H2169" i="11"/>
  <c r="H2170" i="11" s="1"/>
  <c r="H2171" i="11" s="1"/>
  <c r="H2172" i="11" s="1"/>
  <c r="H689" i="11"/>
  <c r="H563" i="11"/>
  <c r="H564" i="11" s="1"/>
  <c r="H565" i="11" s="1"/>
  <c r="G25" i="11"/>
  <c r="I25" i="11" s="1"/>
  <c r="H2092" i="11"/>
  <c r="H2093" i="11" s="1"/>
  <c r="H1401" i="11"/>
  <c r="H2847" i="11"/>
  <c r="H1285" i="11"/>
  <c r="H1286" i="11" s="1"/>
  <c r="H1287" i="11" s="1"/>
  <c r="H1288" i="11" s="1"/>
  <c r="H1289" i="11" s="1"/>
  <c r="H1290" i="11" s="1"/>
  <c r="H1291" i="11" s="1"/>
  <c r="H1292" i="11" s="1"/>
  <c r="H1293" i="11" s="1"/>
  <c r="H1294" i="11" s="1"/>
  <c r="H1295" i="11" s="1"/>
  <c r="H1296" i="11" s="1"/>
  <c r="H1297" i="11" s="1"/>
  <c r="H1353" i="11"/>
  <c r="H1354" i="11" s="1"/>
  <c r="H1355" i="11" s="1"/>
  <c r="H1356" i="11" s="1"/>
  <c r="H1357" i="11" s="1"/>
  <c r="H1419" i="11"/>
  <c r="H1420" i="11" s="1"/>
  <c r="H1421" i="11" s="1"/>
  <c r="H1422" i="11" s="1"/>
  <c r="H1423" i="11" s="1"/>
  <c r="H1424" i="11" s="1"/>
  <c r="H1425" i="11" s="1"/>
  <c r="H1426" i="11" s="1"/>
  <c r="H1427" i="11" s="1"/>
  <c r="H1428" i="11" s="1"/>
  <c r="H1429" i="11" s="1"/>
  <c r="H1430" i="11" s="1"/>
  <c r="H1431" i="11" s="1"/>
  <c r="H1432" i="11" s="1"/>
  <c r="H1433" i="11" s="1"/>
  <c r="H2142" i="11"/>
  <c r="H2887" i="11"/>
  <c r="H391" i="11"/>
  <c r="H392" i="11" s="1"/>
  <c r="H2874" i="11"/>
  <c r="H2" i="11"/>
  <c r="G1333" i="11"/>
  <c r="I1333" i="11" s="1"/>
  <c r="I1221" i="11"/>
  <c r="I89" i="11"/>
  <c r="I279" i="11"/>
  <c r="I2357" i="11"/>
  <c r="I1126" i="11"/>
  <c r="I1031" i="11"/>
  <c r="I535" i="11"/>
  <c r="I513" i="11"/>
  <c r="I2771" i="11"/>
  <c r="I1488" i="11"/>
  <c r="I1124" i="11"/>
  <c r="I283" i="11"/>
  <c r="I224" i="11"/>
  <c r="I2128" i="11"/>
  <c r="I212" i="11"/>
  <c r="I9" i="11"/>
  <c r="I2433" i="11"/>
  <c r="I2306" i="11"/>
  <c r="I1269" i="11"/>
  <c r="I1189" i="11"/>
  <c r="I217" i="11"/>
  <c r="I1894" i="11"/>
  <c r="I1201" i="11"/>
  <c r="I261" i="11"/>
  <c r="I2180" i="11"/>
  <c r="I1508" i="11"/>
  <c r="I1492" i="11"/>
  <c r="I2726" i="11"/>
  <c r="I104" i="11"/>
  <c r="I1627" i="11"/>
  <c r="I2275" i="11"/>
  <c r="I524" i="11"/>
  <c r="I353" i="11"/>
  <c r="I1902" i="11"/>
  <c r="I2389" i="11"/>
  <c r="I1578" i="11"/>
  <c r="I2186" i="11"/>
  <c r="I389" i="11"/>
  <c r="I68" i="11"/>
  <c r="I307" i="11"/>
  <c r="I2988" i="11"/>
  <c r="I190" i="11"/>
  <c r="I2008" i="11"/>
  <c r="I629" i="11"/>
  <c r="I1305" i="11"/>
  <c r="I2806" i="11"/>
  <c r="I1390" i="11"/>
  <c r="I478" i="11"/>
  <c r="I1121" i="11"/>
  <c r="I1750" i="11"/>
  <c r="I711" i="11"/>
  <c r="I324" i="11"/>
  <c r="I1421" i="11"/>
  <c r="I2894" i="11"/>
  <c r="I155" i="11"/>
  <c r="I773" i="11"/>
  <c r="I1799" i="11"/>
  <c r="I2471" i="11"/>
  <c r="I2896" i="11"/>
  <c r="I1360" i="11"/>
  <c r="I1082" i="11"/>
  <c r="I1316" i="11"/>
  <c r="I3034" i="11"/>
  <c r="I429" i="11"/>
  <c r="I707" i="11"/>
  <c r="I2948" i="11"/>
  <c r="I1167" i="11"/>
  <c r="I1380" i="11"/>
  <c r="I172" i="11"/>
  <c r="I934" i="11"/>
  <c r="I1179" i="11"/>
  <c r="I200" i="11"/>
  <c r="I1151" i="11"/>
  <c r="I310" i="11"/>
  <c r="I863" i="11"/>
  <c r="I2995" i="11"/>
  <c r="I781" i="11"/>
  <c r="I368" i="11"/>
  <c r="I2358" i="11"/>
  <c r="I525" i="11"/>
  <c r="I239" i="11"/>
  <c r="I975" i="11"/>
  <c r="I1586" i="11"/>
  <c r="I1534" i="11"/>
  <c r="I987" i="11"/>
  <c r="I46" i="11"/>
  <c r="I1354" i="11"/>
  <c r="I1006" i="11"/>
  <c r="I2869" i="11"/>
  <c r="I724" i="11"/>
  <c r="I1468" i="11"/>
  <c r="I229" i="11"/>
  <c r="I909" i="11"/>
  <c r="I91" i="11"/>
  <c r="I696" i="11"/>
  <c r="I2826" i="11"/>
  <c r="I299" i="11"/>
  <c r="I1027" i="11"/>
  <c r="I1372" i="11"/>
  <c r="I742" i="11"/>
  <c r="I2305" i="11"/>
  <c r="I2392" i="11"/>
  <c r="I1684" i="11"/>
  <c r="I1693" i="11"/>
  <c r="I449" i="11"/>
  <c r="I1280" i="11"/>
  <c r="I2148" i="11"/>
  <c r="I2789" i="11"/>
  <c r="I2511" i="11"/>
  <c r="I34" i="11"/>
  <c r="I2961" i="11"/>
  <c r="I873" i="11"/>
  <c r="I1044" i="11"/>
  <c r="I2895" i="11"/>
  <c r="I1395" i="11"/>
  <c r="I1111" i="11"/>
  <c r="I2004" i="11"/>
  <c r="I2418" i="11"/>
  <c r="I1288" i="11"/>
  <c r="I2218" i="11"/>
  <c r="I37" i="11"/>
  <c r="I2398" i="11"/>
  <c r="I1239" i="11"/>
  <c r="I1998" i="11"/>
  <c r="I1599" i="11"/>
  <c r="I1066" i="11"/>
  <c r="I3014" i="11"/>
  <c r="I1570" i="11"/>
  <c r="I2010" i="11"/>
  <c r="I2375" i="11"/>
  <c r="I2885" i="11"/>
  <c r="I1711" i="11"/>
  <c r="I2083" i="11"/>
  <c r="I446" i="11"/>
  <c r="I683" i="11"/>
  <c r="I410" i="11"/>
  <c r="I3135" i="11"/>
  <c r="I2401" i="11"/>
  <c r="I2759" i="11"/>
  <c r="I1132" i="11"/>
  <c r="I2132" i="11"/>
  <c r="I807" i="11"/>
  <c r="I461" i="11"/>
  <c r="H461" i="11"/>
  <c r="I627" i="11"/>
  <c r="I1982" i="11"/>
  <c r="I2353" i="11"/>
  <c r="I843" i="11"/>
  <c r="I1989" i="11"/>
  <c r="I1168" i="11"/>
  <c r="I361" i="11"/>
  <c r="I1297" i="11"/>
  <c r="I1180" i="11"/>
  <c r="I859" i="11"/>
  <c r="I935" i="11"/>
  <c r="I2308" i="11"/>
  <c r="I1584" i="11"/>
  <c r="I473" i="11"/>
  <c r="H1215" i="11"/>
  <c r="H1216" i="11" s="1"/>
  <c r="H1217" i="11" s="1"/>
  <c r="H1218" i="11" s="1"/>
  <c r="H1219" i="11" s="1"/>
  <c r="H1220" i="11" s="1"/>
  <c r="H1221" i="11" s="1"/>
  <c r="I612" i="11"/>
  <c r="I1569" i="11"/>
  <c r="I326" i="11"/>
  <c r="I2164" i="11"/>
  <c r="I663" i="11"/>
  <c r="I967" i="11"/>
  <c r="I65" i="11"/>
  <c r="I1083" i="11"/>
  <c r="I2160" i="11"/>
  <c r="I686" i="11"/>
  <c r="I536" i="11"/>
  <c r="I515" i="11"/>
  <c r="I1490" i="11"/>
  <c r="I1193" i="11"/>
  <c r="I1514" i="11"/>
  <c r="I1331" i="11"/>
  <c r="I2989" i="11"/>
  <c r="I148" i="11"/>
  <c r="I1479" i="11"/>
  <c r="I1959" i="11"/>
  <c r="I2790" i="11"/>
  <c r="I2560" i="11"/>
  <c r="I2799" i="11"/>
  <c r="I661" i="11"/>
  <c r="I485" i="11"/>
  <c r="I2114" i="11"/>
  <c r="I2903" i="11"/>
  <c r="I2477" i="11"/>
  <c r="I565" i="11"/>
  <c r="I2553" i="11"/>
  <c r="I1017" i="11"/>
  <c r="I2859" i="11"/>
  <c r="I2598" i="11"/>
  <c r="I2247" i="11"/>
  <c r="I3052" i="11"/>
  <c r="I2078" i="11"/>
  <c r="I2257" i="11"/>
  <c r="I1273" i="11"/>
  <c r="I673" i="11"/>
  <c r="I2464" i="11"/>
  <c r="I1231" i="11"/>
  <c r="I1990" i="11"/>
  <c r="I10" i="11"/>
  <c r="I1385" i="11"/>
  <c r="I2002" i="11"/>
  <c r="I1624" i="11"/>
  <c r="I2406" i="11"/>
  <c r="I2750" i="11"/>
  <c r="I2681" i="11"/>
  <c r="I2918" i="11"/>
  <c r="I1504" i="11"/>
  <c r="I1318" i="11"/>
  <c r="I1292" i="11"/>
  <c r="I3017" i="11"/>
  <c r="I2259" i="11"/>
  <c r="I13" i="11"/>
  <c r="I1660" i="11"/>
  <c r="I2848" i="11"/>
  <c r="I2577" i="11"/>
  <c r="I312" i="11"/>
  <c r="I1302" i="11"/>
  <c r="I139" i="11"/>
  <c r="I1944" i="11"/>
  <c r="I1346" i="11"/>
  <c r="I2543" i="11"/>
  <c r="I587" i="11"/>
  <c r="I584" i="11"/>
  <c r="I1673" i="11"/>
  <c r="I2176" i="11"/>
  <c r="I732" i="11"/>
  <c r="I571" i="11"/>
  <c r="H571" i="11"/>
  <c r="H572" i="11" s="1"/>
  <c r="I2360" i="11"/>
  <c r="I755" i="11"/>
  <c r="I288" i="11"/>
  <c r="I2409" i="11"/>
  <c r="I2855" i="11"/>
  <c r="I3090" i="11"/>
  <c r="I2597" i="11"/>
  <c r="I2245" i="11"/>
  <c r="I2938" i="11"/>
  <c r="I2077" i="11"/>
  <c r="I2811" i="11"/>
  <c r="I30" i="11"/>
  <c r="I1859" i="11"/>
  <c r="I3026" i="11"/>
  <c r="I1577" i="11"/>
  <c r="I3118" i="11"/>
  <c r="I1295" i="11"/>
  <c r="I1092" i="11"/>
  <c r="I2399" i="11"/>
  <c r="I2405" i="11"/>
  <c r="I2594" i="11"/>
  <c r="I2862" i="11"/>
  <c r="I2537" i="11"/>
  <c r="I1594" i="11"/>
  <c r="I3077" i="11"/>
  <c r="I2677" i="11"/>
  <c r="I2824" i="11"/>
  <c r="I655" i="11"/>
  <c r="I2857" i="11"/>
  <c r="I615" i="11"/>
  <c r="I2814" i="11"/>
  <c r="I2279" i="11"/>
  <c r="I398" i="11"/>
  <c r="I1262" i="11"/>
  <c r="I754" i="11"/>
  <c r="I669" i="11"/>
  <c r="I2324" i="11"/>
  <c r="I979" i="11"/>
  <c r="I1101" i="11"/>
  <c r="I672" i="11"/>
  <c r="I1505" i="11"/>
  <c r="I388" i="11"/>
  <c r="I768" i="11"/>
  <c r="I1034" i="11"/>
  <c r="I1099" i="11"/>
  <c r="I382" i="11"/>
  <c r="I1023" i="11"/>
  <c r="I185" i="11"/>
  <c r="I1433" i="11"/>
  <c r="I1483" i="11"/>
  <c r="I1503" i="11"/>
  <c r="I228" i="11"/>
  <c r="I827" i="11"/>
  <c r="I2738" i="11"/>
  <c r="I2602" i="11"/>
  <c r="I2685" i="11"/>
  <c r="I2541" i="11"/>
  <c r="I2050" i="11"/>
  <c r="I1939" i="11"/>
  <c r="I2058" i="11"/>
  <c r="I2633" i="11"/>
  <c r="I2585" i="11"/>
  <c r="I2441" i="11"/>
  <c r="I2680" i="11"/>
  <c r="I2536" i="11"/>
  <c r="I1971" i="11"/>
  <c r="I2701" i="11"/>
  <c r="I2066" i="11"/>
  <c r="I2641" i="11"/>
  <c r="I2497" i="11"/>
  <c r="I1792" i="11"/>
  <c r="I1862" i="11"/>
  <c r="I1718" i="11"/>
  <c r="I1910" i="11"/>
  <c r="I1765" i="11"/>
  <c r="I1622" i="11"/>
  <c r="I1883" i="11"/>
  <c r="I1931" i="11"/>
  <c r="I1786" i="11"/>
  <c r="I1858" i="11"/>
  <c r="I1714" i="11"/>
  <c r="I1784" i="11"/>
  <c r="I1640" i="11"/>
  <c r="I1831" i="11"/>
  <c r="I1687" i="11"/>
  <c r="I1590" i="11"/>
  <c r="I1794" i="11"/>
  <c r="I1709" i="11"/>
  <c r="I1117" i="11"/>
  <c r="I1329" i="11"/>
  <c r="I2349" i="11"/>
  <c r="I2348" i="11"/>
  <c r="I2346" i="11"/>
  <c r="I2356" i="11"/>
  <c r="I2365" i="11"/>
  <c r="I1527" i="11"/>
  <c r="I1526" i="11"/>
  <c r="I1525" i="11"/>
  <c r="I1524" i="11"/>
  <c r="I1523" i="11"/>
  <c r="I1163" i="11"/>
  <c r="I1206" i="11"/>
  <c r="I1205" i="11"/>
  <c r="I1204" i="11"/>
  <c r="I552" i="11"/>
  <c r="I558" i="11"/>
  <c r="I3028" i="11"/>
  <c r="I3062" i="11"/>
  <c r="I3011" i="11"/>
  <c r="I1499" i="11"/>
  <c r="I1045" i="11"/>
  <c r="I1159" i="11"/>
  <c r="I334" i="11"/>
  <c r="I831" i="11"/>
  <c r="I129" i="11"/>
  <c r="I2381" i="11"/>
  <c r="I999" i="11"/>
  <c r="I1174" i="11"/>
  <c r="I1018" i="11"/>
  <c r="I103" i="11"/>
  <c r="I883" i="11"/>
  <c r="I1145" i="11"/>
  <c r="I1041" i="11"/>
  <c r="I719" i="11"/>
  <c r="I142" i="11"/>
  <c r="I1007" i="11"/>
  <c r="I875" i="11"/>
  <c r="I2379" i="11"/>
  <c r="I850" i="11"/>
  <c r="I2729" i="11"/>
  <c r="I1517" i="11"/>
  <c r="I128" i="11"/>
  <c r="I2053" i="11"/>
  <c r="I18" i="11"/>
  <c r="I1194" i="11"/>
  <c r="I993" i="11"/>
  <c r="I78" i="11"/>
  <c r="I851" i="11"/>
  <c r="I359" i="11"/>
  <c r="I1019" i="11"/>
  <c r="I469" i="11"/>
  <c r="I1410" i="11"/>
  <c r="I758" i="11"/>
  <c r="I648" i="11"/>
  <c r="I1160" i="11"/>
  <c r="I286" i="11"/>
  <c r="I365" i="11"/>
  <c r="I1374" i="11"/>
  <c r="I752" i="11"/>
  <c r="I995" i="11"/>
  <c r="I756" i="11"/>
  <c r="I1478" i="11"/>
  <c r="I264" i="11"/>
  <c r="I958" i="11"/>
  <c r="I2126" i="11"/>
  <c r="I826" i="11"/>
  <c r="I2889" i="11"/>
  <c r="I1481" i="11"/>
  <c r="I193" i="11"/>
  <c r="I71" i="11"/>
  <c r="I553" i="11"/>
  <c r="I2196" i="11"/>
  <c r="I1431" i="11"/>
  <c r="I750" i="11"/>
  <c r="I278" i="11"/>
  <c r="I1369" i="11"/>
  <c r="I2139" i="11"/>
  <c r="I1496" i="11"/>
  <c r="I161" i="11"/>
  <c r="I3007" i="11"/>
  <c r="I1216" i="11"/>
  <c r="I735" i="11"/>
  <c r="I528" i="11"/>
  <c r="I2325" i="11"/>
  <c r="I253" i="11"/>
  <c r="I2842" i="11"/>
  <c r="I538" i="11"/>
  <c r="I262" i="11"/>
  <c r="I1722" i="11"/>
  <c r="I662" i="11"/>
  <c r="I2906" i="11"/>
  <c r="I1225" i="11"/>
  <c r="I1449" i="11"/>
  <c r="I2565" i="11"/>
  <c r="I2706" i="11"/>
  <c r="I1416" i="11"/>
  <c r="I2882" i="11"/>
  <c r="I1259" i="11"/>
  <c r="I2745" i="11"/>
  <c r="I2466" i="11"/>
  <c r="I602" i="11"/>
  <c r="I392" i="11"/>
  <c r="I2699" i="11"/>
  <c r="I1770" i="11"/>
  <c r="I2742" i="11"/>
  <c r="I2476" i="11"/>
  <c r="I2749" i="11"/>
  <c r="I2472" i="11"/>
  <c r="I2093" i="11"/>
  <c r="I1233" i="11"/>
  <c r="I2902" i="11"/>
  <c r="I1612" i="11"/>
  <c r="I1097" i="11"/>
  <c r="I3106" i="11"/>
  <c r="I2084" i="11"/>
  <c r="I2450" i="11"/>
  <c r="I2831" i="11"/>
  <c r="I3016" i="11"/>
  <c r="I1738" i="11"/>
  <c r="I2714" i="11"/>
  <c r="I2533" i="11"/>
  <c r="I367" i="11"/>
  <c r="I425" i="11"/>
  <c r="I292" i="11"/>
  <c r="I915" i="11"/>
  <c r="I676" i="11"/>
  <c r="I1518" i="11"/>
  <c r="I1613" i="11"/>
  <c r="I232" i="11"/>
  <c r="I1321" i="11"/>
  <c r="I2483" i="11"/>
  <c r="I2363" i="11"/>
  <c r="I2223" i="11"/>
  <c r="I64" i="11"/>
  <c r="I2581" i="11"/>
  <c r="I2062" i="11"/>
  <c r="I3114" i="11"/>
  <c r="I1465" i="11"/>
  <c r="I1559" i="11"/>
  <c r="I317" i="11"/>
  <c r="I430" i="11"/>
  <c r="I1188" i="11"/>
  <c r="I919" i="11"/>
  <c r="I533" i="11"/>
  <c r="I166" i="11"/>
  <c r="I2274" i="11"/>
  <c r="I2307" i="11"/>
  <c r="I1147" i="11"/>
  <c r="I1698" i="11"/>
  <c r="I2046" i="11"/>
  <c r="I1356" i="11"/>
  <c r="I1172" i="11"/>
  <c r="I1191" i="11"/>
  <c r="I794" i="11"/>
  <c r="I383" i="11"/>
  <c r="I402" i="11"/>
  <c r="I2971" i="11"/>
  <c r="I2367" i="11"/>
  <c r="I779" i="11"/>
  <c r="I169" i="11"/>
  <c r="I47" i="11"/>
  <c r="I2124" i="11"/>
  <c r="I414" i="11"/>
  <c r="I970" i="11"/>
  <c r="I2947" i="11"/>
  <c r="I1530" i="11"/>
  <c r="I337" i="11"/>
  <c r="I108" i="11"/>
  <c r="I496" i="11"/>
  <c r="I2271" i="11"/>
  <c r="I775" i="11"/>
  <c r="I195" i="11"/>
  <c r="I2135" i="11"/>
  <c r="I305" i="11"/>
  <c r="I1251" i="11"/>
  <c r="I1554" i="11"/>
  <c r="I748" i="11"/>
  <c r="I158" i="11"/>
  <c r="I94" i="11"/>
  <c r="I540" i="11"/>
  <c r="I247" i="11"/>
  <c r="I2803" i="11"/>
  <c r="I656" i="11"/>
  <c r="I2678" i="11"/>
  <c r="I2421" i="11"/>
  <c r="I1836" i="11"/>
  <c r="I621" i="11"/>
  <c r="I2268" i="11"/>
  <c r="I2110" i="11"/>
  <c r="I2698" i="11"/>
  <c r="I1914" i="11"/>
  <c r="I2741" i="11"/>
  <c r="I567" i="11"/>
  <c r="I2593" i="11"/>
  <c r="I2423" i="11"/>
  <c r="I3117" i="11"/>
  <c r="I659" i="11"/>
  <c r="I1080" i="11"/>
  <c r="I1383" i="11"/>
  <c r="I2531" i="11"/>
  <c r="I1756" i="11"/>
  <c r="I2933" i="11"/>
  <c r="I1100" i="11"/>
  <c r="I2852" i="11"/>
  <c r="I1104" i="11"/>
  <c r="I2830" i="11"/>
  <c r="I3015" i="11"/>
  <c r="I1882" i="11"/>
  <c r="I1364" i="11"/>
  <c r="I2570" i="11"/>
  <c r="I2256" i="11"/>
  <c r="I2201" i="11"/>
  <c r="I2548" i="11"/>
  <c r="I2521" i="11"/>
  <c r="I2006" i="11"/>
  <c r="I2646" i="11"/>
  <c r="I2234" i="11"/>
  <c r="I1373" i="11"/>
  <c r="I531" i="11"/>
  <c r="I1993" i="11"/>
  <c r="I2327" i="11"/>
  <c r="I2284" i="11"/>
  <c r="I156" i="11"/>
  <c r="I849" i="11"/>
  <c r="I1106" i="11"/>
  <c r="I1533" i="11"/>
  <c r="I189" i="11"/>
  <c r="I635" i="11"/>
  <c r="I1058" i="11"/>
  <c r="I2503" i="11"/>
  <c r="I197" i="11"/>
  <c r="I2263" i="11"/>
  <c r="I45" i="11"/>
  <c r="I350" i="11"/>
  <c r="I743" i="11"/>
  <c r="I2952" i="11"/>
  <c r="I214" i="11"/>
  <c r="I737" i="11"/>
  <c r="I2731" i="11"/>
  <c r="I2763" i="11"/>
  <c r="I2890" i="11"/>
  <c r="I2951" i="11"/>
  <c r="I2979" i="11"/>
  <c r="I1520" i="11"/>
  <c r="I2978" i="11"/>
  <c r="I2056" i="11"/>
  <c r="I1968" i="11"/>
  <c r="I474" i="11"/>
  <c r="I2153" i="11"/>
  <c r="I778" i="11"/>
  <c r="I784" i="11"/>
  <c r="I1548" i="11"/>
  <c r="I466" i="11"/>
  <c r="I2893" i="11"/>
  <c r="I2388" i="11"/>
  <c r="I761" i="11"/>
  <c r="I544" i="11"/>
  <c r="I2340" i="11"/>
  <c r="I235" i="11"/>
  <c r="I115" i="11"/>
  <c r="I542" i="11"/>
  <c r="I815" i="11"/>
  <c r="I1901" i="11"/>
  <c r="I1747" i="11"/>
  <c r="I2085" i="11"/>
  <c r="I2534" i="11"/>
  <c r="I1574" i="11"/>
  <c r="I3022" i="11"/>
  <c r="I623" i="11"/>
  <c r="I1670" i="11"/>
  <c r="I1705" i="11"/>
  <c r="I2163" i="11"/>
  <c r="I2522" i="11"/>
  <c r="I2723" i="11"/>
  <c r="I1307" i="11"/>
  <c r="I2807" i="11"/>
  <c r="I3075" i="11"/>
  <c r="I591" i="11"/>
  <c r="I2555" i="11"/>
  <c r="I1543" i="11"/>
  <c r="I2449" i="11"/>
  <c r="I2661" i="11"/>
  <c r="I2845" i="11"/>
  <c r="I6" i="11"/>
  <c r="I1085" i="11"/>
  <c r="I2530" i="11"/>
  <c r="I1912" i="11"/>
  <c r="I2910" i="11"/>
  <c r="I2740" i="11"/>
  <c r="I1112" i="11"/>
  <c r="I2651" i="11"/>
  <c r="I2427" i="11"/>
  <c r="I1619" i="11"/>
  <c r="I399" i="11"/>
  <c r="I2426" i="11"/>
  <c r="I593" i="11"/>
  <c r="I626" i="11"/>
  <c r="I2850" i="11"/>
  <c r="I2294" i="11"/>
  <c r="I1236" i="11"/>
  <c r="I1988" i="11"/>
  <c r="I2233" i="11"/>
  <c r="I1244" i="11"/>
  <c r="I1546" i="11"/>
  <c r="I546" i="11"/>
  <c r="I885" i="11"/>
  <c r="I1086" i="11"/>
  <c r="I819" i="11"/>
  <c r="I643" i="11"/>
  <c r="I757" i="11"/>
  <c r="I300" i="11"/>
  <c r="I897" i="11"/>
  <c r="I109" i="11"/>
  <c r="I1489" i="11"/>
  <c r="I957" i="11"/>
  <c r="I1249" i="11"/>
  <c r="I2130" i="11"/>
  <c r="I290" i="11"/>
  <c r="I1646" i="11"/>
  <c r="I1432" i="11"/>
  <c r="I336" i="11"/>
  <c r="I1287" i="11"/>
  <c r="I1413" i="11"/>
  <c r="I825" i="11"/>
  <c r="I2985" i="11"/>
  <c r="I1154" i="11"/>
  <c r="I194" i="11"/>
  <c r="I907" i="11"/>
  <c r="I1999" i="11"/>
  <c r="I342" i="11"/>
  <c r="I42" i="11"/>
  <c r="I1394" i="11"/>
  <c r="I1327" i="11"/>
  <c r="I3035" i="11"/>
  <c r="I1068" i="11"/>
  <c r="I2718" i="11"/>
  <c r="I1580" i="11"/>
  <c r="I982" i="11"/>
  <c r="I358" i="11"/>
  <c r="I2362" i="11"/>
  <c r="I14" i="11"/>
  <c r="I1423" i="11"/>
  <c r="I335" i="11"/>
  <c r="I145" i="11"/>
  <c r="I202" i="11"/>
  <c r="I2277" i="11"/>
  <c r="I339" i="11"/>
  <c r="I1403" i="11"/>
  <c r="I2314" i="11"/>
  <c r="I211" i="11"/>
  <c r="I1102" i="11"/>
  <c r="I397" i="11"/>
  <c r="I2280" i="11"/>
  <c r="I48" i="11"/>
  <c r="I797" i="11"/>
  <c r="I491" i="11"/>
  <c r="I1482" i="11"/>
  <c r="I240" i="11"/>
  <c r="I332" i="11"/>
  <c r="I2332" i="11"/>
  <c r="I130" i="11"/>
  <c r="I2133" i="11"/>
  <c r="I154" i="11"/>
  <c r="I946" i="11"/>
  <c r="I790" i="11"/>
  <c r="I1531" i="11"/>
  <c r="I386" i="11"/>
  <c r="I2873" i="11"/>
  <c r="I121" i="11"/>
  <c r="I642" i="11"/>
  <c r="I322" i="11"/>
  <c r="I611" i="11"/>
  <c r="I2041" i="11"/>
  <c r="I364" i="11"/>
  <c r="I3000" i="11"/>
  <c r="I75" i="11"/>
  <c r="I1187" i="11"/>
  <c r="I346" i="11"/>
  <c r="I2868" i="11"/>
  <c r="I2344" i="11"/>
  <c r="I199" i="11"/>
  <c r="I1127" i="11"/>
  <c r="I1414" i="11"/>
  <c r="I1501" i="11"/>
  <c r="I355" i="11"/>
  <c r="I786" i="11"/>
  <c r="I500" i="11"/>
  <c r="I2342" i="11"/>
  <c r="I379" i="11"/>
  <c r="I105" i="11"/>
  <c r="I959" i="11"/>
  <c r="I1658" i="11"/>
  <c r="I1891" i="11"/>
  <c r="I2292" i="11"/>
  <c r="I1568" i="11"/>
  <c r="I2747" i="11"/>
  <c r="I1263" i="11"/>
  <c r="I1814" i="11"/>
  <c r="I1849" i="11"/>
  <c r="I3100" i="11"/>
  <c r="I2258" i="11"/>
  <c r="I2722" i="11"/>
  <c r="I1970" i="11"/>
  <c r="I3074" i="11"/>
  <c r="I2610" i="11"/>
  <c r="I2836" i="11"/>
  <c r="I1073" i="11"/>
  <c r="I2554" i="11"/>
  <c r="I2442" i="11"/>
  <c r="I2630" i="11"/>
  <c r="I1227" i="11"/>
  <c r="I1451" i="11"/>
  <c r="I2517" i="11"/>
  <c r="I2079" i="11"/>
  <c r="I1088" i="11"/>
  <c r="I1313" i="11"/>
  <c r="I1938" i="11"/>
  <c r="I1418" i="11"/>
  <c r="I2242" i="11"/>
  <c r="I2829" i="11"/>
  <c r="I2615" i="11"/>
  <c r="I2739" i="11"/>
  <c r="I2248" i="11"/>
  <c r="I1764" i="11"/>
  <c r="I2955" i="11"/>
  <c r="I586" i="11"/>
  <c r="I1994" i="11"/>
  <c r="I2237" i="11"/>
  <c r="I1229" i="11"/>
  <c r="I2015" i="11"/>
  <c r="I2261" i="11"/>
  <c r="I2502" i="11"/>
  <c r="I2818" i="11"/>
  <c r="I131" i="11"/>
  <c r="I933" i="11"/>
  <c r="I770" i="11"/>
  <c r="I205" i="11"/>
  <c r="I813" i="11"/>
  <c r="I437" i="11"/>
  <c r="I1476" i="11"/>
  <c r="H2841" i="11"/>
  <c r="H2842" i="11" s="1"/>
  <c r="H2843" i="11" s="1"/>
  <c r="H2844" i="11" s="1"/>
  <c r="H2845" i="11" s="1"/>
  <c r="H2846" i="11" s="1"/>
  <c r="I404" i="11"/>
  <c r="I2922" i="11"/>
  <c r="I207" i="11"/>
  <c r="I1672" i="11"/>
  <c r="I3084" i="11"/>
  <c r="I658" i="11"/>
  <c r="I2960" i="11"/>
  <c r="I83" i="11"/>
  <c r="I986" i="11"/>
  <c r="I1253" i="11"/>
  <c r="I2205" i="11"/>
  <c r="I931" i="11"/>
  <c r="I177" i="11"/>
  <c r="I698" i="11"/>
  <c r="I180" i="11"/>
  <c r="I111" i="11"/>
  <c r="I82" i="11"/>
  <c r="I2137" i="11"/>
  <c r="I250" i="11"/>
  <c r="I760" i="11"/>
  <c r="I2262" i="11"/>
  <c r="I1696" i="11"/>
  <c r="I633" i="11"/>
  <c r="I2834" i="11"/>
  <c r="I1807" i="11"/>
  <c r="I1730" i="11"/>
  <c r="I1235" i="11"/>
  <c r="I2177" i="11"/>
  <c r="I716" i="11"/>
  <c r="I327" i="11"/>
  <c r="I2919" i="11"/>
  <c r="I2020" i="11"/>
  <c r="I1873" i="11"/>
  <c r="I8" i="11"/>
  <c r="I1258" i="11"/>
  <c r="I204" i="11"/>
  <c r="I1840" i="11"/>
  <c r="I1611" i="11"/>
  <c r="I1549" i="11"/>
  <c r="I2172" i="11"/>
  <c r="I1556" i="11"/>
  <c r="I731" i="11"/>
  <c r="I2754" i="11"/>
  <c r="I1540" i="11"/>
  <c r="I771" i="11"/>
  <c r="I191" i="11"/>
  <c r="I702" i="11"/>
  <c r="I434" i="11"/>
  <c r="I118" i="11"/>
  <c r="I188" i="11"/>
  <c r="I85" i="11"/>
  <c r="I703" i="11"/>
  <c r="I1507" i="11"/>
  <c r="I384" i="11"/>
  <c r="I839" i="11"/>
  <c r="I606" i="11"/>
  <c r="I60" i="11"/>
  <c r="I2972" i="11"/>
  <c r="I298" i="11"/>
  <c r="I2150" i="11"/>
  <c r="I2118" i="11"/>
  <c r="I196" i="11"/>
  <c r="I2090" i="11"/>
  <c r="I51" i="11"/>
  <c r="I1562" i="11"/>
  <c r="I242" i="11"/>
  <c r="I2339" i="11"/>
  <c r="I269" i="11"/>
  <c r="I2891" i="11"/>
  <c r="I112" i="11"/>
  <c r="I1177" i="11"/>
  <c r="I187" i="11"/>
  <c r="I2843" i="11"/>
  <c r="I343" i="11"/>
  <c r="I1120" i="11"/>
  <c r="I58" i="11"/>
  <c r="I2770" i="11"/>
  <c r="I226" i="11"/>
  <c r="I318" i="11"/>
  <c r="I107" i="11"/>
  <c r="I1301" i="11"/>
  <c r="I1545" i="11"/>
  <c r="I730" i="11"/>
  <c r="I1152" i="11"/>
  <c r="I479" i="11"/>
  <c r="I721" i="11"/>
  <c r="I1335" i="11"/>
  <c r="I1802" i="11"/>
  <c r="I1630" i="11"/>
  <c r="I1095" i="11"/>
  <c r="I2198" i="11"/>
  <c r="I2746" i="11"/>
  <c r="I1352" i="11"/>
  <c r="I1069" i="11"/>
  <c r="I3099" i="11"/>
  <c r="I1079" i="11"/>
  <c r="I1680" i="11"/>
  <c r="I2654" i="11"/>
  <c r="I1694" i="11"/>
  <c r="I2835" i="11"/>
  <c r="I36" i="11"/>
  <c r="I2100" i="11"/>
  <c r="I2486" i="11"/>
  <c r="I595" i="11"/>
  <c r="I1049" i="11"/>
  <c r="I1260" i="11"/>
  <c r="I1900" i="11"/>
  <c r="I2028" i="11"/>
  <c r="I2224" i="11"/>
  <c r="I2460" i="11"/>
  <c r="I2751" i="11"/>
  <c r="I2929" i="11"/>
  <c r="I2637" i="11"/>
  <c r="I1777" i="11"/>
  <c r="I2254" i="11"/>
  <c r="I1093" i="11"/>
  <c r="I597" i="11"/>
  <c r="I1142" i="11"/>
  <c r="I2011" i="11"/>
  <c r="I2795" i="11"/>
  <c r="I800" i="11"/>
  <c r="I2250" i="11"/>
  <c r="I2102" i="11"/>
  <c r="I61" i="11"/>
  <c r="I2802" i="11"/>
  <c r="I411" i="11"/>
  <c r="I541" i="11"/>
  <c r="I349" i="11"/>
  <c r="I767" i="11"/>
  <c r="I899" i="11"/>
  <c r="I3005" i="11"/>
  <c r="I1183" i="11"/>
  <c r="I874" i="11"/>
  <c r="I1426" i="11"/>
  <c r="I1198" i="11"/>
  <c r="I1035" i="11"/>
  <c r="I1655" i="11"/>
  <c r="I2446" i="11"/>
  <c r="I2655" i="11"/>
  <c r="I2800" i="11"/>
  <c r="I592" i="11"/>
  <c r="I2403" i="11"/>
  <c r="I1342" i="11"/>
  <c r="I2001" i="11"/>
  <c r="I660" i="11"/>
  <c r="I1072" i="11"/>
  <c r="I124" i="11"/>
  <c r="I2229" i="11"/>
  <c r="I2383" i="11"/>
  <c r="I2484" i="11"/>
  <c r="I2251" i="11"/>
  <c r="I1445" i="11"/>
  <c r="I622" i="11"/>
  <c r="I454" i="11"/>
  <c r="I1755" i="11"/>
  <c r="I2219" i="11"/>
  <c r="I634" i="11"/>
  <c r="I2974" i="11"/>
  <c r="I316" i="11"/>
  <c r="I344" i="11"/>
  <c r="I215" i="11"/>
  <c r="I1502" i="11"/>
  <c r="I1477" i="11"/>
  <c r="I67" i="11"/>
  <c r="I577" i="11"/>
  <c r="I373" i="11"/>
  <c r="I709" i="11"/>
  <c r="I1471" i="11"/>
  <c r="I2354" i="11"/>
  <c r="I745" i="11"/>
  <c r="I221" i="11"/>
  <c r="I1466" i="11"/>
  <c r="I1169" i="11"/>
  <c r="I814" i="11"/>
  <c r="I776" i="11"/>
  <c r="I2319" i="11"/>
  <c r="I1407" i="11"/>
  <c r="I1454" i="11"/>
  <c r="I2141" i="11"/>
  <c r="I974" i="11"/>
  <c r="I220" i="11"/>
  <c r="I3110" i="11"/>
  <c r="I740" i="11"/>
  <c r="I1461" i="11"/>
  <c r="I289" i="11"/>
  <c r="I983" i="11"/>
  <c r="I218" i="11"/>
  <c r="I2732" i="11"/>
  <c r="I2984" i="11"/>
  <c r="I2329" i="11"/>
  <c r="I340" i="11"/>
  <c r="I260" i="11"/>
  <c r="I79" i="11"/>
  <c r="I370" i="11"/>
  <c r="I144" i="11"/>
  <c r="I2116" i="11"/>
  <c r="I1055" i="11"/>
  <c r="I2272" i="11"/>
  <c r="I498" i="11"/>
  <c r="I1946" i="11"/>
  <c r="I2179" i="11"/>
  <c r="I671" i="11"/>
  <c r="I1683" i="11"/>
  <c r="I2209" i="11"/>
  <c r="I2907" i="11"/>
  <c r="I1679" i="11"/>
  <c r="I2510" i="11"/>
  <c r="I1838" i="11"/>
  <c r="I2488" i="11"/>
  <c r="I1312" i="11"/>
  <c r="I1063" i="11"/>
  <c r="I1115" i="11"/>
  <c r="I1565" i="11"/>
  <c r="I2927" i="11"/>
  <c r="I617" i="11"/>
  <c r="I1345" i="11"/>
  <c r="I3121" i="11"/>
  <c r="I2411" i="11"/>
  <c r="I1702" i="11"/>
  <c r="I2713" i="11"/>
  <c r="I2493" i="11"/>
  <c r="I1921" i="11"/>
  <c r="I2583" i="11"/>
  <c r="I1907" i="11"/>
  <c r="I1945" i="11"/>
  <c r="I2703" i="11"/>
  <c r="I1090" i="11"/>
  <c r="I1571" i="11"/>
  <c r="I3059" i="11"/>
  <c r="I2003" i="11"/>
  <c r="I1567" i="11"/>
  <c r="I2794" i="11"/>
  <c r="I2828" i="11"/>
  <c r="I628" i="11"/>
  <c r="I2963" i="11"/>
  <c r="I2783" i="11"/>
  <c r="I2638" i="11"/>
  <c r="I608" i="11"/>
  <c r="I98" i="11"/>
  <c r="I2309" i="11"/>
  <c r="I3021" i="11"/>
  <c r="I610" i="11"/>
  <c r="I2232" i="11"/>
  <c r="I1165" i="11"/>
  <c r="I796" i="11"/>
  <c r="I266" i="11"/>
  <c r="I1923" i="11"/>
  <c r="I492" i="11"/>
  <c r="I263" i="11"/>
  <c r="I1685" i="11"/>
  <c r="I470" i="11"/>
  <c r="I506" i="11"/>
  <c r="I272" i="11"/>
  <c r="I590" i="11"/>
  <c r="I268" i="11"/>
  <c r="I160" i="11"/>
  <c r="I2851" i="11"/>
  <c r="I29" i="11"/>
  <c r="H29" i="11"/>
  <c r="H30" i="11" s="1"/>
  <c r="H31" i="11" s="1"/>
  <c r="H32" i="11" s="1"/>
  <c r="H33" i="11" s="1"/>
  <c r="H34" i="11" s="1"/>
  <c r="H35" i="11" s="1"/>
  <c r="H36" i="11" s="1"/>
  <c r="H37" i="11" s="1"/>
  <c r="I2871" i="11"/>
  <c r="I588" i="11"/>
  <c r="I31" i="11"/>
  <c r="I717" i="11"/>
  <c r="I2797" i="11"/>
  <c r="I2203" i="11"/>
  <c r="I1140" i="11"/>
  <c r="I3101" i="11"/>
  <c r="I2220" i="11"/>
  <c r="I2018" i="11"/>
  <c r="I1344" i="11"/>
  <c r="I2121" i="11"/>
  <c r="I267" i="11"/>
  <c r="I101" i="11"/>
  <c r="I295" i="11"/>
  <c r="I1212" i="11"/>
  <c r="I2386" i="11"/>
  <c r="I706" i="11"/>
  <c r="I2322" i="11"/>
  <c r="I256" i="11"/>
  <c r="I2992" i="11"/>
  <c r="I722" i="11"/>
  <c r="I348" i="11"/>
  <c r="I1355" i="11"/>
  <c r="I15" i="11"/>
  <c r="I3025" i="11"/>
  <c r="I2037" i="11"/>
  <c r="I271" i="11"/>
  <c r="I939" i="11"/>
  <c r="I2767" i="11"/>
  <c r="I1515" i="11"/>
  <c r="I2785" i="11"/>
  <c r="I729" i="11"/>
  <c r="I1057" i="11"/>
  <c r="I354" i="11"/>
  <c r="I727" i="11"/>
  <c r="I313" i="11"/>
  <c r="I84" i="11"/>
  <c r="I178" i="11"/>
  <c r="I2334" i="11"/>
  <c r="I1460" i="11"/>
  <c r="I248" i="11"/>
  <c r="I1459" i="11"/>
  <c r="I1265" i="11"/>
  <c r="I122" i="11"/>
  <c r="I97" i="11"/>
  <c r="I88" i="11"/>
  <c r="I1203" i="11"/>
  <c r="I303" i="11"/>
  <c r="I499" i="11"/>
  <c r="I2321" i="11"/>
  <c r="I175" i="11"/>
  <c r="I575" i="11"/>
  <c r="I55" i="11"/>
  <c r="I2283" i="11"/>
  <c r="I502" i="11"/>
  <c r="I923" i="11"/>
  <c r="I467" i="11"/>
  <c r="I1405" i="11"/>
  <c r="I549" i="11"/>
  <c r="I947" i="11"/>
  <c r="I734" i="11"/>
  <c r="I910" i="11"/>
  <c r="I1774" i="11"/>
  <c r="I1075" i="11"/>
  <c r="H1075" i="11"/>
  <c r="H1076" i="11" s="1"/>
  <c r="H1077" i="11" s="1"/>
  <c r="H1078" i="11" s="1"/>
  <c r="H1079" i="11" s="1"/>
  <c r="H1080" i="11" s="1"/>
  <c r="H1081" i="11" s="1"/>
  <c r="H1082" i="11" s="1"/>
  <c r="H1083" i="11" s="1"/>
  <c r="H1084" i="11" s="1"/>
  <c r="H1085" i="11" s="1"/>
  <c r="H1086" i="11" s="1"/>
  <c r="H1087" i="11" s="1"/>
  <c r="H1088" i="11" s="1"/>
  <c r="H1089" i="11" s="1"/>
  <c r="H1090" i="11" s="1"/>
  <c r="H1091" i="11" s="1"/>
  <c r="H1092" i="11" s="1"/>
  <c r="H1093" i="11" s="1"/>
  <c r="H1094" i="11" s="1"/>
  <c r="H1095" i="11" s="1"/>
  <c r="H1096" i="11" s="1"/>
  <c r="H1097" i="11" s="1"/>
  <c r="H1098" i="11" s="1"/>
  <c r="H1099" i="11" s="1"/>
  <c r="H1100" i="11" s="1"/>
  <c r="H1101" i="11" s="1"/>
  <c r="H1102" i="11" s="1"/>
  <c r="H1103" i="11" s="1"/>
  <c r="H1104" i="11" s="1"/>
  <c r="H1105" i="11" s="1"/>
  <c r="H1106" i="11" s="1"/>
  <c r="H1107" i="11" s="1"/>
  <c r="H1108" i="11" s="1"/>
  <c r="H1109" i="11" s="1"/>
  <c r="H1110" i="11" s="1"/>
  <c r="H1111" i="11" s="1"/>
  <c r="H1112" i="11" s="1"/>
  <c r="H1113" i="11" s="1"/>
  <c r="H1114" i="11" s="1"/>
  <c r="H1115" i="11" s="1"/>
  <c r="I2591" i="11"/>
  <c r="I2578" i="11"/>
  <c r="I1427" i="11"/>
  <c r="I2231" i="11"/>
  <c r="I1218" i="11"/>
  <c r="I52" i="11"/>
  <c r="I766" i="11"/>
  <c r="I509" i="11"/>
  <c r="I206" i="11"/>
  <c r="I927" i="11"/>
  <c r="I134" i="11"/>
  <c r="I362" i="11"/>
  <c r="I1429" i="11"/>
  <c r="I2981" i="11"/>
  <c r="I2331" i="11"/>
  <c r="I245" i="11"/>
  <c r="I472" i="11"/>
  <c r="I125" i="11"/>
  <c r="I163" i="11"/>
  <c r="I3008" i="11"/>
  <c r="I1175" i="11"/>
  <c r="I417" i="11"/>
  <c r="I887" i="11"/>
  <c r="I2384" i="11"/>
  <c r="I92" i="11"/>
  <c r="I1150" i="11"/>
  <c r="I174" i="11"/>
  <c r="I2185" i="11"/>
  <c r="I1199" i="11"/>
  <c r="I911" i="11"/>
  <c r="I2278" i="11"/>
  <c r="I791" i="11"/>
  <c r="I275" i="11"/>
  <c r="I1011" i="11"/>
  <c r="I74" i="11"/>
  <c r="I2120" i="11"/>
  <c r="I891" i="11"/>
  <c r="I2996" i="11"/>
  <c r="I747" i="11"/>
  <c r="I1282" i="11"/>
  <c r="I2670" i="11"/>
  <c r="I1671" i="11"/>
  <c r="I1343" i="11"/>
  <c r="I1113" i="11"/>
  <c r="I685" i="11"/>
  <c r="I2590" i="11"/>
  <c r="I1827" i="11"/>
  <c r="I4" i="11"/>
  <c r="I2656" i="11"/>
  <c r="I3013" i="11"/>
  <c r="I2434" i="11"/>
  <c r="I1155" i="11"/>
  <c r="I1084" i="11"/>
  <c r="I1758" i="11"/>
  <c r="I2105" i="11"/>
  <c r="I1053" i="11"/>
  <c r="I1397" i="11"/>
  <c r="I1108" i="11"/>
  <c r="I1581" i="11"/>
  <c r="I2926" i="11"/>
  <c r="I1268" i="11"/>
  <c r="I2737" i="11"/>
  <c r="I2649" i="11"/>
  <c r="I1846" i="11"/>
  <c r="I599" i="11"/>
  <c r="I625" i="11"/>
  <c r="I2082" i="11"/>
  <c r="I1270" i="11"/>
  <c r="I2787" i="11"/>
  <c r="I2211" i="11"/>
  <c r="I2404" i="11"/>
  <c r="I2240" i="11"/>
  <c r="I1388" i="11"/>
  <c r="I3058" i="11"/>
  <c r="I406" i="11"/>
  <c r="I1922" i="11"/>
  <c r="I1366" i="11"/>
  <c r="I1573" i="11"/>
  <c r="I2470" i="11"/>
  <c r="I620" i="11"/>
  <c r="I2962" i="11"/>
  <c r="I2782" i="11"/>
  <c r="I1992" i="11"/>
  <c r="I360" i="11"/>
  <c r="I1039" i="11"/>
  <c r="I576" i="11"/>
  <c r="I1109" i="11"/>
  <c r="I2312" i="11"/>
  <c r="I2601" i="11"/>
  <c r="I2823" i="11"/>
  <c r="I1293" i="11"/>
  <c r="I2691" i="11"/>
  <c r="I1447" i="11"/>
  <c r="I1266" i="11"/>
  <c r="I2813" i="11"/>
  <c r="I1828" i="11"/>
  <c r="I580" i="11"/>
  <c r="I943" i="11"/>
  <c r="I1348" i="11"/>
  <c r="I2000" i="11"/>
  <c r="I543" i="11"/>
  <c r="I1128" i="11"/>
  <c r="I251" i="11"/>
  <c r="I1043" i="11"/>
  <c r="I3115" i="11"/>
  <c r="I1484" i="11"/>
  <c r="I293" i="11"/>
  <c r="I1046" i="11"/>
  <c r="I714" i="11"/>
  <c r="I415" i="11"/>
  <c r="I2792" i="11"/>
  <c r="I2253" i="11"/>
  <c r="I2410" i="11"/>
  <c r="I287" i="11"/>
  <c r="I2152" i="11"/>
  <c r="I329" i="11"/>
  <c r="I2866" i="11"/>
  <c r="H2866" i="11"/>
  <c r="H2867" i="11" s="1"/>
  <c r="H2868" i="11" s="1"/>
  <c r="H2869" i="11" s="1"/>
  <c r="H2870" i="11" s="1"/>
  <c r="H2871" i="11" s="1"/>
  <c r="H2872" i="11" s="1"/>
  <c r="H2873" i="11" s="1"/>
  <c r="I762" i="11"/>
  <c r="I1516" i="11"/>
  <c r="I372" i="11"/>
  <c r="I971" i="11"/>
  <c r="I395" i="11"/>
  <c r="I630" i="11"/>
  <c r="I1110" i="11"/>
  <c r="I468" i="11"/>
  <c r="I2187" i="11"/>
  <c r="I2202" i="11"/>
  <c r="I1076" i="11"/>
  <c r="I678" i="11"/>
  <c r="I2387" i="11"/>
  <c r="I2954" i="11"/>
  <c r="I1181" i="11"/>
  <c r="I838" i="11"/>
  <c r="I708" i="11"/>
  <c r="I1114" i="11"/>
  <c r="I1389" i="11"/>
  <c r="I2769" i="11"/>
  <c r="I681" i="11"/>
  <c r="I2296" i="11"/>
  <c r="I2013" i="11"/>
  <c r="I192" i="11"/>
  <c r="I5" i="11"/>
  <c r="I674" i="11"/>
  <c r="I573" i="11"/>
  <c r="I1475" i="11"/>
  <c r="I7" i="11"/>
  <c r="I787" i="11"/>
  <c r="I1470" i="11"/>
  <c r="I277" i="11"/>
  <c r="I198" i="11"/>
  <c r="I569" i="11"/>
  <c r="I1257" i="11"/>
  <c r="I1381" i="11"/>
  <c r="I639" i="11"/>
  <c r="I2217" i="11"/>
  <c r="I1412" i="11"/>
  <c r="I1220" i="11"/>
  <c r="I387" i="11"/>
  <c r="I2299" i="11"/>
  <c r="I1991" i="11"/>
  <c r="I2228" i="11"/>
  <c r="I1469" i="11"/>
  <c r="I448" i="11"/>
  <c r="I2337" i="11"/>
  <c r="I3030" i="11"/>
  <c r="I2931" i="11"/>
  <c r="I2778" i="11"/>
  <c r="I637" i="11"/>
  <c r="I1442" i="11"/>
  <c r="I3043" i="11"/>
  <c r="I2810" i="11"/>
  <c r="I376" i="11"/>
  <c r="I1997" i="11"/>
  <c r="I2241" i="11"/>
  <c r="I1052" i="11"/>
  <c r="I2507" i="11"/>
  <c r="I1965" i="11"/>
  <c r="I2468" i="11"/>
  <c r="I2719" i="11"/>
  <c r="I2538" i="11"/>
  <c r="I2523" i="11"/>
  <c r="I2606" i="11"/>
  <c r="I2689" i="11"/>
  <c r="I2545" i="11"/>
  <c r="I1919" i="11"/>
  <c r="I1631" i="11"/>
  <c r="I1867" i="11"/>
  <c r="I1782" i="11"/>
  <c r="I1051" i="11"/>
  <c r="I76" i="11"/>
  <c r="I1500" i="11"/>
  <c r="I1816" i="11"/>
  <c r="I1300" i="11"/>
  <c r="I1608" i="11"/>
  <c r="I537" i="11"/>
  <c r="I385" i="11"/>
  <c r="I477" i="11"/>
  <c r="I1981" i="11"/>
  <c r="I2036" i="11"/>
  <c r="I255" i="11"/>
  <c r="I969" i="11"/>
  <c r="I1362" i="11"/>
  <c r="I458" i="11"/>
  <c r="I381" i="11"/>
  <c r="I445" i="11"/>
  <c r="I1996" i="11"/>
  <c r="I1226" i="11"/>
  <c r="I341" i="11"/>
  <c r="I2119" i="11"/>
  <c r="I1446" i="11"/>
  <c r="I1178" i="11"/>
  <c r="I281" i="11"/>
  <c r="I1595" i="11"/>
  <c r="I624" i="11"/>
  <c r="I2526" i="11"/>
  <c r="I1947" i="11"/>
  <c r="I1455" i="11"/>
  <c r="I2631" i="11"/>
  <c r="I164" i="11"/>
  <c r="I1261" i="11"/>
  <c r="I1157" i="11"/>
  <c r="I2195" i="11"/>
  <c r="I2781" i="11"/>
  <c r="I616" i="11"/>
  <c r="I1739" i="11"/>
  <c r="I688" i="11"/>
  <c r="I1264" i="11"/>
  <c r="I2658" i="11"/>
  <c r="I1985" i="11"/>
  <c r="I135" i="11"/>
  <c r="I441" i="11"/>
  <c r="I2733" i="11"/>
  <c r="I1144" i="11"/>
  <c r="I2986" i="11"/>
  <c r="I183" i="11"/>
  <c r="I1686" i="11"/>
  <c r="I2397" i="11"/>
  <c r="I494" i="11"/>
  <c r="I168" i="11"/>
  <c r="I1606" i="11"/>
  <c r="I2914" i="11"/>
  <c r="I249" i="11"/>
  <c r="I1825" i="11"/>
  <c r="I1230" i="11"/>
  <c r="I1529" i="11"/>
  <c r="I173" i="11"/>
  <c r="I789" i="11"/>
  <c r="I2181" i="11"/>
  <c r="I2166" i="11"/>
  <c r="H2166" i="11"/>
  <c r="H2167" i="11" s="1"/>
  <c r="H2168" i="11" s="1"/>
  <c r="I87" i="11"/>
  <c r="I1746" i="11"/>
  <c r="I1131" i="11"/>
  <c r="I550" i="11"/>
  <c r="I2364" i="11"/>
  <c r="I304" i="11"/>
  <c r="I2755" i="11"/>
  <c r="I2107" i="11"/>
  <c r="I668" i="11"/>
  <c r="I1289" i="11"/>
  <c r="I1240" i="11"/>
  <c r="I1450" i="11"/>
  <c r="I308" i="11"/>
  <c r="I618" i="11"/>
  <c r="I294" i="11"/>
  <c r="I159" i="11"/>
  <c r="I2509" i="11"/>
  <c r="I1267" i="11"/>
  <c r="I1890" i="11"/>
  <c r="I1425" i="11"/>
  <c r="I209" i="11"/>
  <c r="I1217" i="11"/>
  <c r="I2080" i="11"/>
  <c r="I1232" i="11"/>
  <c r="I1984" i="11"/>
  <c r="I1096" i="11"/>
  <c r="I2014" i="11"/>
  <c r="I1029" i="11"/>
  <c r="I1486" i="11"/>
  <c r="I1600" i="11"/>
  <c r="I2009" i="11"/>
  <c r="I2007" i="11"/>
  <c r="I1875" i="11"/>
  <c r="I1877" i="11"/>
  <c r="I1733" i="11"/>
  <c r="I236" i="11"/>
  <c r="I1744" i="11"/>
  <c r="I12" i="11"/>
  <c r="I1575" i="11"/>
  <c r="I3039" i="11"/>
  <c r="I2944" i="11"/>
  <c r="I179" i="11"/>
  <c r="I1347" i="11"/>
  <c r="I1387" i="11"/>
  <c r="I1255" i="11"/>
  <c r="I2965" i="11"/>
  <c r="I380" i="11"/>
  <c r="I1319" i="11"/>
  <c r="I453" i="11"/>
  <c r="I1286" i="11"/>
  <c r="I39" i="11"/>
  <c r="I680" i="11"/>
  <c r="I1325" i="11"/>
  <c r="I2853" i="11"/>
  <c r="I1396" i="11"/>
  <c r="I3049" i="11"/>
  <c r="I2400" i="11"/>
  <c r="I2445" i="11"/>
  <c r="I2758" i="11"/>
  <c r="I1973" i="11"/>
  <c r="I1125" i="11"/>
  <c r="I2117" i="11"/>
  <c r="I951" i="11"/>
  <c r="I106" i="11"/>
  <c r="I19" i="11"/>
  <c r="I2147" i="11"/>
  <c r="I1521" i="11"/>
  <c r="I835" i="11"/>
  <c r="I1889" i="11"/>
  <c r="I244" i="11"/>
  <c r="I1291" i="11"/>
  <c r="I2016" i="11"/>
  <c r="I1311" i="11"/>
  <c r="I238" i="11"/>
  <c r="I333" i="11"/>
  <c r="I280" i="11"/>
  <c r="I483" i="11"/>
  <c r="I1422" i="11"/>
  <c r="I712" i="11"/>
  <c r="I1717" i="11"/>
  <c r="I1553" i="11"/>
  <c r="I1148" i="11"/>
  <c r="I323" i="11"/>
  <c r="I320" i="11"/>
  <c r="I1377" i="11"/>
  <c r="I2159" i="11"/>
  <c r="I2175" i="11"/>
  <c r="I2012" i="11"/>
  <c r="I1932" i="11"/>
  <c r="I583" i="11"/>
  <c r="I182" i="11"/>
  <c r="I1067" i="11"/>
  <c r="I497" i="11"/>
  <c r="I1384" i="11"/>
  <c r="I49" i="11"/>
  <c r="I564" i="11"/>
  <c r="G2679" i="11"/>
  <c r="G1852" i="11"/>
  <c r="G2619" i="11"/>
  <c r="G1457" i="11"/>
  <c r="G2366" i="11"/>
  <c r="G2347" i="11"/>
  <c r="G3061" i="11"/>
  <c r="G2355" i="11"/>
  <c r="G2490" i="11"/>
  <c r="G2475" i="11"/>
  <c r="G2542" i="11"/>
  <c r="G1609" i="11"/>
  <c r="G2096" i="11"/>
  <c r="G2440" i="11"/>
  <c r="G1647" i="11"/>
  <c r="G2535" i="11"/>
  <c r="G27" i="11"/>
  <c r="G1942" i="11"/>
  <c r="G1707" i="11"/>
  <c r="G2496" i="11"/>
  <c r="G1207" i="11"/>
  <c r="H1207" i="11" s="1"/>
  <c r="G3107" i="11"/>
  <c r="G1328" i="11"/>
  <c r="G2033" i="11"/>
  <c r="G2352" i="11"/>
  <c r="G3098" i="11"/>
  <c r="G1930" i="11"/>
  <c r="G3029" i="11"/>
  <c r="G3010" i="11"/>
  <c r="G3129" i="11"/>
  <c r="G557" i="11"/>
  <c r="G1940" i="11"/>
  <c r="G2588" i="11"/>
  <c r="G2444" i="11"/>
  <c r="G1162" i="11"/>
  <c r="G2809" i="11"/>
  <c r="G2023" i="11"/>
  <c r="G1621" i="11"/>
  <c r="G2506" i="11"/>
  <c r="G2690" i="11"/>
  <c r="G1528" i="11"/>
  <c r="G1116" i="11"/>
  <c r="H1116" i="11" s="1"/>
  <c r="H1117" i="11" s="1"/>
  <c r="G1926" i="11"/>
  <c r="G2607" i="11"/>
  <c r="G1637" i="11"/>
  <c r="G1909" i="11"/>
  <c r="G1766" i="11"/>
  <c r="G2059" i="11"/>
  <c r="G2603" i="11"/>
  <c r="G2625" i="11"/>
  <c r="G2481" i="11"/>
  <c r="G2708" i="11"/>
  <c r="G2564" i="11"/>
  <c r="G2717" i="11"/>
  <c r="G2668" i="11"/>
  <c r="G2524" i="11"/>
  <c r="G2702" i="11"/>
  <c r="G561" i="11"/>
  <c r="G644" i="11"/>
  <c r="G2049" i="11"/>
  <c r="G2900" i="11"/>
  <c r="G2930" i="11"/>
  <c r="G2447" i="11"/>
  <c r="G2469" i="11"/>
  <c r="G2696" i="11"/>
  <c r="G2552" i="11"/>
  <c r="G2072" i="11"/>
  <c r="G2659" i="11"/>
  <c r="G2515" i="11"/>
  <c r="G1975" i="11"/>
  <c r="G2463" i="11"/>
  <c r="G1863" i="11"/>
  <c r="G1719" i="11"/>
  <c r="G1791" i="11"/>
  <c r="G1884" i="11"/>
  <c r="G1929" i="11"/>
  <c r="G1785" i="11"/>
  <c r="G1641" i="11"/>
  <c r="G1865" i="11"/>
  <c r="G1209" i="11"/>
  <c r="G3126" i="11"/>
  <c r="G2572" i="11"/>
  <c r="G1437" i="11"/>
  <c r="G3070" i="11"/>
  <c r="G2684" i="11"/>
  <c r="G2540" i="11"/>
  <c r="G2060" i="11"/>
  <c r="G2647" i="11"/>
  <c r="G2350" i="11"/>
  <c r="G1866" i="11"/>
  <c r="G2711" i="11"/>
  <c r="G1941" i="11"/>
  <c r="G2057" i="11"/>
  <c r="G2320" i="11"/>
  <c r="G551" i="11"/>
  <c r="G556" i="11"/>
  <c r="G2065" i="11"/>
  <c r="G2459" i="11"/>
  <c r="G2428" i="11"/>
  <c r="G1893" i="11"/>
  <c r="G1749" i="11"/>
  <c r="G1605" i="11"/>
  <c r="G1820" i="11"/>
  <c r="G1676" i="11"/>
  <c r="G2779" i="11"/>
  <c r="G2567" i="11"/>
  <c r="G1810" i="11"/>
  <c r="G1666" i="11"/>
  <c r="G1881" i="11"/>
  <c r="G1737" i="11"/>
  <c r="G1593" i="11"/>
  <c r="G1817" i="11"/>
  <c r="G2302" i="11"/>
  <c r="G487" i="11"/>
  <c r="G2674" i="11"/>
  <c r="G1824" i="11"/>
  <c r="G1895" i="11"/>
  <c r="G1796" i="11"/>
  <c r="G1652" i="11"/>
  <c r="G1843" i="11"/>
  <c r="G1699" i="11"/>
  <c r="G1602" i="11"/>
  <c r="G1661" i="11"/>
  <c r="G3073" i="11"/>
  <c r="G419" i="11"/>
  <c r="G1728" i="11"/>
  <c r="G1669" i="11"/>
  <c r="G1832" i="11"/>
  <c r="G1688" i="11"/>
  <c r="G1879" i="11"/>
  <c r="G2300" i="11"/>
  <c r="G2318" i="11"/>
  <c r="G1473" i="11"/>
  <c r="G2808" i="11"/>
  <c r="G2695" i="11"/>
  <c r="G2551" i="11"/>
  <c r="G1542" i="11"/>
  <c r="G23" i="11"/>
  <c r="G2877" i="11"/>
  <c r="G1803" i="11"/>
  <c r="G1659" i="11"/>
  <c r="G1850" i="11"/>
  <c r="G1897" i="11"/>
  <c r="G1753" i="11"/>
  <c r="G2768" i="11"/>
  <c r="G1908" i="11"/>
  <c r="G2724" i="11"/>
  <c r="G2580" i="11"/>
  <c r="G1649" i="11"/>
  <c r="G1539" i="11"/>
  <c r="G1541" i="11"/>
  <c r="G2113" i="11"/>
  <c r="G2266" i="11"/>
  <c r="G3060" i="11"/>
  <c r="G3020" i="11"/>
  <c r="G2712" i="11"/>
  <c r="G2568" i="11"/>
  <c r="G2424" i="11"/>
  <c r="G1934" i="11"/>
  <c r="G1936" i="11"/>
  <c r="G1780" i="11"/>
  <c r="G1636" i="11"/>
  <c r="G560" i="11"/>
  <c r="G1440" i="11"/>
  <c r="G3122" i="11"/>
  <c r="G1787" i="11"/>
  <c r="G1643" i="11"/>
  <c r="G1917" i="11"/>
  <c r="G1773" i="11"/>
  <c r="G1629" i="11"/>
  <c r="G1853" i="11"/>
  <c r="G2040" i="11"/>
  <c r="G3012" i="11"/>
  <c r="G1860" i="11"/>
  <c r="G1716" i="11"/>
  <c r="G1735" i="11"/>
  <c r="G1591" i="11"/>
  <c r="G1697" i="11"/>
  <c r="G2035" i="11"/>
  <c r="G1176" i="11"/>
  <c r="G518" i="11"/>
  <c r="G3031" i="11"/>
  <c r="G2839" i="11"/>
  <c r="G568" i="11"/>
  <c r="G675" i="11"/>
  <c r="G2316" i="11"/>
  <c r="G1480" i="11"/>
  <c r="G503" i="11"/>
  <c r="G2025" i="11"/>
  <c r="G1278" i="11"/>
  <c r="G1139" i="11"/>
  <c r="G3048" i="11"/>
  <c r="G2372" i="11"/>
  <c r="G692" i="11"/>
  <c r="G2911" i="11"/>
  <c r="G3072" i="11"/>
  <c r="G1966" i="11"/>
  <c r="G2616" i="11"/>
  <c r="G1645" i="11"/>
  <c r="G2032" i="11"/>
  <c r="G2881" i="11"/>
  <c r="G3116" i="11"/>
  <c r="G1453" i="11"/>
  <c r="G1927" i="11"/>
  <c r="G2880" i="11"/>
  <c r="G802" i="11"/>
  <c r="G2315" i="11"/>
  <c r="G2313" i="11"/>
  <c r="G2761" i="11"/>
  <c r="G1361" i="11"/>
  <c r="G1871" i="11"/>
  <c r="G1870" i="11"/>
  <c r="G1954" i="11"/>
  <c r="G2069" i="11"/>
  <c r="G2700" i="11"/>
  <c r="G2556" i="11"/>
  <c r="G2064" i="11"/>
  <c r="G1681" i="11"/>
  <c r="G1844" i="11"/>
  <c r="G1700" i="11"/>
  <c r="G2940" i="11"/>
  <c r="G1326" i="11"/>
  <c r="H1326" i="11" s="1"/>
  <c r="H1327" i="11" s="1"/>
  <c r="G3044" i="11"/>
  <c r="G2901" i="11"/>
  <c r="G2904" i="11"/>
  <c r="G3068" i="11"/>
  <c r="G3040" i="11"/>
  <c r="G2436" i="11"/>
  <c r="G1896" i="11"/>
  <c r="G1752" i="11"/>
  <c r="G2626" i="11"/>
  <c r="G1790" i="11"/>
  <c r="G2672" i="11"/>
  <c r="G2528" i="11"/>
  <c r="G2048" i="11"/>
  <c r="G2635" i="11"/>
  <c r="G2491" i="11"/>
  <c r="G2688" i="11"/>
  <c r="G2544" i="11"/>
  <c r="G2052" i="11"/>
  <c r="G1839" i="11"/>
  <c r="G1695" i="11"/>
  <c r="G1905" i="11"/>
  <c r="G1761" i="11"/>
  <c r="G1617" i="11"/>
  <c r="G1841" i="11"/>
  <c r="G1192" i="11"/>
  <c r="G1279" i="11"/>
  <c r="G1439" i="11"/>
  <c r="H1439" i="11" s="1"/>
  <c r="G1444" i="11"/>
  <c r="G2482" i="11"/>
  <c r="G2558" i="11"/>
  <c r="G2660" i="11"/>
  <c r="G2516" i="11"/>
  <c r="G1976" i="11"/>
  <c r="G2623" i="11"/>
  <c r="G2479" i="11"/>
  <c r="G2669" i="11"/>
  <c r="G2620" i="11"/>
  <c r="G2676" i="11"/>
  <c r="G2532" i="11"/>
  <c r="G1704" i="11"/>
  <c r="G1626" i="11"/>
  <c r="G3113" i="11"/>
  <c r="G2928" i="11"/>
  <c r="G3103" i="11"/>
  <c r="G2970" i="11"/>
  <c r="G2562" i="11"/>
  <c r="G2448" i="11"/>
  <c r="G1654" i="11"/>
  <c r="G2051" i="11"/>
  <c r="G1964" i="11"/>
  <c r="G2611" i="11"/>
  <c r="G2467" i="11"/>
  <c r="G2657" i="11"/>
  <c r="G2513" i="11"/>
  <c r="G1961" i="11"/>
  <c r="G2664" i="11"/>
  <c r="G2520" i="11"/>
  <c r="G1956" i="11"/>
  <c r="G1692" i="11"/>
  <c r="G1751" i="11"/>
  <c r="G1607" i="11"/>
  <c r="G1808" i="11"/>
  <c r="G1664" i="11"/>
  <c r="G1732" i="11"/>
  <c r="G1588" i="11"/>
  <c r="G3056" i="11"/>
  <c r="G3083" i="11"/>
  <c r="H3083" i="11" s="1"/>
  <c r="H3084" i="11" s="1"/>
  <c r="G3082" i="11"/>
  <c r="G2964" i="11"/>
  <c r="G3080" i="11"/>
  <c r="H3080" i="11" s="1"/>
  <c r="G3079" i="11"/>
  <c r="G2817" i="11"/>
  <c r="G1798" i="11"/>
  <c r="G2525" i="11"/>
  <c r="G2945" i="11"/>
  <c r="G1949" i="11"/>
  <c r="G2055" i="11"/>
  <c r="G2652" i="11"/>
  <c r="G2508" i="11"/>
  <c r="G1869" i="11"/>
  <c r="G1725" i="11"/>
  <c r="G1876" i="11"/>
  <c r="G566" i="11"/>
  <c r="G2303" i="11"/>
  <c r="G2297" i="11"/>
  <c r="G2317" i="11"/>
  <c r="G3132" i="11"/>
  <c r="H3132" i="11" s="1"/>
  <c r="G2697" i="11"/>
  <c r="G2546" i="11"/>
  <c r="G2613" i="11"/>
  <c r="G2624" i="11"/>
  <c r="G2480" i="11"/>
  <c r="G2587" i="11"/>
  <c r="G2443" i="11"/>
  <c r="G2640" i="11"/>
  <c r="G1812" i="11"/>
  <c r="G1857" i="11"/>
  <c r="G1713" i="11"/>
  <c r="G1928" i="11"/>
  <c r="G1793" i="11"/>
  <c r="G1708" i="11"/>
  <c r="G2371" i="11"/>
  <c r="G501" i="11"/>
  <c r="G2959" i="11"/>
  <c r="G1359" i="11"/>
  <c r="G1538" i="11"/>
  <c r="G2621" i="11"/>
  <c r="G2628" i="11"/>
  <c r="G1800" i="11"/>
  <c r="G1656" i="11"/>
  <c r="G1916" i="11"/>
  <c r="G1772" i="11"/>
  <c r="G1628" i="11"/>
  <c r="G1781" i="11"/>
  <c r="G2764" i="11"/>
  <c r="G2370" i="11"/>
  <c r="G3024" i="11"/>
  <c r="G638" i="11"/>
  <c r="G1564" i="11"/>
  <c r="G1563" i="11"/>
  <c r="H1563" i="11" s="1"/>
  <c r="G3120" i="11"/>
  <c r="G3092" i="11"/>
  <c r="G1904" i="11"/>
  <c r="G1760" i="11"/>
  <c r="G1616" i="11"/>
  <c r="G548" i="11"/>
  <c r="G3055" i="11"/>
  <c r="G2884" i="11"/>
  <c r="G1441" i="11"/>
  <c r="G1448" i="11"/>
  <c r="G2909" i="11"/>
  <c r="G420" i="11"/>
  <c r="G2569" i="11"/>
  <c r="G1864" i="11"/>
  <c r="G2878" i="11"/>
  <c r="H2878" i="11" s="1"/>
  <c r="G3096" i="11"/>
  <c r="G2453" i="11"/>
  <c r="G2604" i="11"/>
  <c r="G1920" i="11"/>
  <c r="G1776" i="11"/>
  <c r="G1632" i="11"/>
  <c r="G1835" i="11"/>
  <c r="G1691" i="11"/>
  <c r="G1821" i="11"/>
  <c r="G1677" i="11"/>
  <c r="G1757" i="11"/>
  <c r="G2326" i="11"/>
  <c r="G529" i="11"/>
  <c r="G532" i="11"/>
  <c r="G2935" i="11"/>
  <c r="G2883" i="11"/>
  <c r="G2029" i="11"/>
  <c r="G2425" i="11"/>
  <c r="G3093" i="11"/>
  <c r="G1720" i="11"/>
  <c r="G3036" i="11"/>
  <c r="H3036" i="11" s="1"/>
  <c r="G3127" i="11"/>
  <c r="G3041" i="11"/>
  <c r="G2720" i="11"/>
  <c r="G2576" i="11"/>
  <c r="G2432" i="11"/>
  <c r="G2683" i="11"/>
  <c r="G2539" i="11"/>
  <c r="G1972" i="11"/>
  <c r="G2592" i="11"/>
  <c r="G1620" i="11"/>
  <c r="G1880" i="11"/>
  <c r="G1736" i="11"/>
  <c r="G1592" i="11"/>
  <c r="G1783" i="11"/>
  <c r="G1639" i="11"/>
  <c r="G1830" i="11"/>
  <c r="G1745" i="11"/>
  <c r="G1601" i="11"/>
  <c r="G2267" i="11"/>
  <c r="G2330" i="11"/>
  <c r="G2328" i="11"/>
  <c r="G1164" i="11"/>
  <c r="G522" i="11"/>
  <c r="G3019" i="11"/>
  <c r="G2760" i="11"/>
  <c r="G1452" i="11"/>
  <c r="G2957" i="11"/>
  <c r="I3130" i="11"/>
  <c r="O30" i="3" s="1"/>
  <c r="I2946" i="11"/>
  <c r="I413" i="11"/>
  <c r="I1048" i="11"/>
  <c r="I2045" i="11"/>
  <c r="I1436" i="11"/>
  <c r="I2197" i="11"/>
  <c r="I3042" i="11"/>
  <c r="I1060" i="11"/>
  <c r="I2157" i="11"/>
  <c r="I2044" i="11"/>
  <c r="I484" i="11"/>
  <c r="I2193" i="11"/>
  <c r="I1133" i="11"/>
  <c r="I636" i="11"/>
  <c r="I2874" i="11"/>
  <c r="I2109" i="11"/>
  <c r="I1277" i="11"/>
  <c r="I2" i="11"/>
  <c r="I452" i="11"/>
  <c r="I1349" i="11"/>
  <c r="I40" i="11"/>
  <c r="I2165" i="11"/>
  <c r="I640" i="11"/>
  <c r="I44" i="11"/>
  <c r="I1245" i="11"/>
  <c r="I2376" i="11"/>
  <c r="I1341" i="11"/>
  <c r="I2368" i="11"/>
  <c r="I1552" i="11"/>
  <c r="I1284" i="11"/>
  <c r="I21" i="11"/>
  <c r="I428" i="11"/>
  <c r="I436" i="11"/>
  <c r="I2762" i="11"/>
  <c r="I581" i="11"/>
  <c r="I605" i="11"/>
  <c r="I677" i="11"/>
  <c r="I16" i="11"/>
  <c r="I149" i="11"/>
  <c r="I3050" i="11"/>
  <c r="I460" i="11"/>
  <c r="I2898" i="11"/>
  <c r="I2092" i="11"/>
  <c r="I652" i="11"/>
  <c r="I3046" i="11"/>
  <c r="I2289" i="11"/>
  <c r="I28" i="11"/>
  <c r="I2188" i="11"/>
  <c r="I438" i="11"/>
  <c r="I1987" i="11"/>
  <c r="I1564" i="11"/>
  <c r="I2146" i="11"/>
  <c r="I1358" i="11"/>
  <c r="I2070" i="11"/>
  <c r="O7" i="3" s="1"/>
  <c r="I374" i="11"/>
  <c r="I2969" i="11"/>
  <c r="I1222" i="11"/>
  <c r="I2816" i="11"/>
  <c r="I555" i="11"/>
  <c r="I1376" i="11"/>
  <c r="I2391" i="11"/>
  <c r="I2167" i="11"/>
  <c r="I3085" i="11"/>
  <c r="I2017" i="11"/>
  <c r="I2772" i="11"/>
  <c r="I1070" i="11"/>
  <c r="I1536" i="11"/>
  <c r="I2413" i="11"/>
  <c r="I651" i="11"/>
  <c r="I1439" i="11"/>
  <c r="I2111" i="11"/>
  <c r="I3053" i="11"/>
  <c r="I1042" i="11"/>
  <c r="I2191" i="11"/>
  <c r="I2953" i="11"/>
  <c r="I3102" i="11"/>
  <c r="O27" i="3" s="1"/>
  <c r="I1326" i="11"/>
  <c r="I17" i="11"/>
  <c r="I1275" i="11"/>
  <c r="I2295" i="11"/>
  <c r="I2071" i="11"/>
  <c r="I2840" i="11"/>
  <c r="O14" i="3" s="1"/>
  <c r="I393" i="11"/>
  <c r="I3047" i="11"/>
  <c r="I3045" i="11"/>
  <c r="O20" i="3" s="1"/>
  <c r="I2047" i="11"/>
  <c r="I1392" i="11"/>
  <c r="I32" i="11"/>
  <c r="I1351" i="11"/>
  <c r="I1535" i="11"/>
  <c r="I1378" i="11"/>
  <c r="I2214" i="11"/>
  <c r="I1434" i="11"/>
  <c r="I578" i="11"/>
  <c r="I2269" i="11"/>
  <c r="I33" i="11"/>
  <c r="I694" i="11"/>
  <c r="I600" i="11"/>
  <c r="I1419" i="11"/>
  <c r="I1330" i="11"/>
  <c r="I579" i="11"/>
  <c r="I3086" i="11"/>
  <c r="I1303" i="11"/>
  <c r="I3069" i="11"/>
  <c r="O22" i="3" s="1"/>
  <c r="I1391" i="11"/>
  <c r="I3080" i="11"/>
  <c r="I403" i="11"/>
  <c r="I1363" i="11"/>
  <c r="I2725" i="11"/>
  <c r="I1064" i="11"/>
  <c r="I1274" i="11"/>
  <c r="I391" i="11"/>
  <c r="I2286" i="11"/>
  <c r="I1247" i="11"/>
  <c r="I1401" i="11"/>
  <c r="I2417" i="11"/>
  <c r="I2022" i="11"/>
  <c r="I1242" i="11"/>
  <c r="I2735" i="11"/>
  <c r="I2183" i="11"/>
  <c r="I1299" i="11"/>
  <c r="I2820" i="11"/>
  <c r="I1560" i="11"/>
  <c r="I2369" i="11"/>
  <c r="I435" i="11"/>
  <c r="I3003" i="11"/>
  <c r="I1207" i="11"/>
  <c r="I1382" i="11"/>
  <c r="I2878" i="11"/>
  <c r="I480" i="11"/>
  <c r="I1298" i="11"/>
  <c r="I3009" i="11"/>
  <c r="I2173" i="11"/>
  <c r="I650" i="11"/>
  <c r="I2285" i="11"/>
  <c r="I1223" i="11"/>
  <c r="I2206" i="11"/>
  <c r="I1398" i="11"/>
  <c r="I459" i="11"/>
  <c r="I3071" i="11"/>
  <c r="I1322" i="11"/>
  <c r="I490" i="11"/>
  <c r="I631" i="11"/>
  <c r="I1315" i="11"/>
  <c r="I1563" i="11"/>
  <c r="I2913" i="11"/>
  <c r="I1314" i="11"/>
  <c r="I3132" i="11"/>
  <c r="I3111" i="11"/>
  <c r="I2042" i="11"/>
  <c r="I2103" i="11"/>
  <c r="I666" i="11"/>
  <c r="I2087" i="11"/>
  <c r="I1544" i="11"/>
  <c r="I2879" i="11"/>
  <c r="I2265" i="11"/>
  <c r="I170" i="11"/>
  <c r="I439" i="11"/>
  <c r="I464" i="11"/>
  <c r="I1379" i="11"/>
  <c r="I427" i="11"/>
  <c r="I1400" i="11"/>
  <c r="I1367" i="11"/>
  <c r="I1977" i="11"/>
  <c r="I2727" i="11"/>
  <c r="I1214" i="11"/>
  <c r="I1339" i="11"/>
  <c r="I2777" i="11"/>
  <c r="I570" i="11"/>
  <c r="I3076" i="11"/>
  <c r="O25" i="3" s="1"/>
  <c r="I1065" i="11"/>
  <c r="I2190" i="11"/>
  <c r="I1272" i="11"/>
  <c r="I1243" i="11"/>
  <c r="I2987" i="11"/>
  <c r="I2780" i="11"/>
  <c r="I665" i="11"/>
  <c r="I2043" i="11"/>
  <c r="I407" i="11"/>
  <c r="I2815" i="11"/>
  <c r="I1323" i="11"/>
  <c r="I2393" i="11"/>
  <c r="I375" i="11"/>
  <c r="I1435" i="11"/>
  <c r="I1368" i="11"/>
  <c r="I2887" i="11"/>
  <c r="I2838" i="11"/>
  <c r="I3001" i="11"/>
  <c r="I2390" i="11"/>
  <c r="I409" i="11"/>
  <c r="I691" i="11"/>
  <c r="I3078" i="11"/>
  <c r="I2966" i="11"/>
  <c r="I687" i="11"/>
  <c r="I2412" i="11"/>
  <c r="I2415" i="11"/>
  <c r="I562" i="11"/>
  <c r="I2212" i="11"/>
  <c r="I690" i="11"/>
  <c r="I451" i="11"/>
  <c r="I423" i="11"/>
  <c r="I1871" i="11"/>
  <c r="I2774" i="11"/>
  <c r="I2773" i="11"/>
  <c r="I1375" i="11"/>
  <c r="I2968" i="11"/>
  <c r="I1119" i="11"/>
  <c r="I3063" i="11"/>
  <c r="I554" i="11"/>
  <c r="I563" i="11"/>
  <c r="I3" i="11"/>
  <c r="I1583" i="11"/>
  <c r="I2270" i="11"/>
  <c r="I799" i="11"/>
  <c r="I3054" i="11"/>
  <c r="I2837" i="11"/>
  <c r="I601" i="11"/>
  <c r="I1118" i="11"/>
  <c r="I2074" i="11"/>
  <c r="I171" i="11"/>
  <c r="I2243" i="11"/>
  <c r="I2923" i="11"/>
  <c r="I2775" i="11"/>
  <c r="I401" i="11"/>
  <c r="I649" i="11"/>
  <c r="I613" i="11"/>
  <c r="I41" i="11"/>
  <c r="I2967" i="11"/>
  <c r="I1353" i="11"/>
  <c r="I2876" i="11"/>
  <c r="I1054" i="11"/>
  <c r="I2182" i="11"/>
  <c r="I1587" i="11"/>
  <c r="I1137" i="11"/>
  <c r="I3131" i="11"/>
  <c r="I2920" i="11"/>
  <c r="I1074" i="11"/>
  <c r="I2073" i="11"/>
  <c r="I603" i="11"/>
  <c r="I2827" i="11"/>
  <c r="I689" i="11"/>
  <c r="I3136" i="11"/>
  <c r="O31" i="3" s="1"/>
  <c r="I2921" i="11"/>
  <c r="I670" i="11"/>
  <c r="I1059" i="11"/>
  <c r="I465" i="11"/>
  <c r="I1116" i="11"/>
  <c r="I582" i="11"/>
  <c r="I1537" i="11"/>
  <c r="I2155" i="11"/>
  <c r="I1561" i="11"/>
  <c r="I1415" i="11"/>
  <c r="I2757" i="11"/>
  <c r="I153" i="11"/>
  <c r="I2178" i="11"/>
  <c r="I1550" i="11"/>
  <c r="I2939" i="11"/>
  <c r="I2244" i="11"/>
  <c r="I2942" i="11"/>
  <c r="I2865" i="11"/>
  <c r="I3036" i="11"/>
  <c r="I2115" i="11"/>
  <c r="I457" i="11"/>
  <c r="I2142" i="11"/>
  <c r="I38" i="11"/>
  <c r="I1585" i="11"/>
  <c r="I1320" i="11"/>
  <c r="I2207" i="11"/>
  <c r="I481" i="11"/>
  <c r="I2099" i="11"/>
  <c r="I2854" i="11"/>
  <c r="I2788" i="11"/>
  <c r="I2883" i="11"/>
  <c r="I3112" i="11"/>
  <c r="I1143" i="11"/>
  <c r="I1254" i="11"/>
  <c r="I442" i="11"/>
  <c r="I3083" i="11"/>
  <c r="I1050" i="11"/>
  <c r="I1310" i="11"/>
  <c r="I2821" i="11"/>
  <c r="O12" i="3" s="1"/>
  <c r="I2382" i="11"/>
  <c r="I2804" i="11"/>
  <c r="I1402" i="11"/>
  <c r="I1224" i="11"/>
  <c r="I3081" i="11"/>
  <c r="I1134" i="11"/>
  <c r="I2088" i="11"/>
  <c r="I1872" i="11"/>
  <c r="I3119" i="11"/>
  <c r="I1979" i="11"/>
  <c r="I1285" i="11"/>
  <c r="I2194" i="11"/>
  <c r="I803" i="11"/>
  <c r="I1458" i="11"/>
  <c r="I3108" i="11"/>
  <c r="I2031" i="11"/>
  <c r="I2752" i="11"/>
  <c r="I2169" i="11"/>
  <c r="I2112" i="11"/>
  <c r="I1062" i="11"/>
  <c r="I2870" i="11"/>
  <c r="I2215" i="11"/>
  <c r="I3051" i="11"/>
  <c r="I418" i="11"/>
  <c r="I2915" i="11"/>
  <c r="I2847" i="11"/>
  <c r="H2287" i="11" l="1"/>
  <c r="H2288" i="11" s="1"/>
  <c r="H1463" i="11"/>
  <c r="H1464" i="11" s="1"/>
  <c r="H1465" i="11" s="1"/>
  <c r="H1466" i="11" s="1"/>
  <c r="H1467" i="11" s="1"/>
  <c r="H1468" i="11" s="1"/>
  <c r="H1469" i="11" s="1"/>
  <c r="H1470" i="11" s="1"/>
  <c r="H1471" i="11" s="1"/>
  <c r="H1472" i="11" s="1"/>
  <c r="H2763" i="11"/>
  <c r="H3002" i="11"/>
  <c r="H2094" i="11"/>
  <c r="H2095" i="11" s="1"/>
  <c r="H2096" i="11" s="1"/>
  <c r="H1138" i="11"/>
  <c r="H801" i="11"/>
  <c r="H493" i="11"/>
  <c r="H494" i="11" s="1"/>
  <c r="H3133" i="11"/>
  <c r="H1208" i="11"/>
  <c r="H2943" i="11"/>
  <c r="H2944" i="11" s="1"/>
  <c r="H2945" i="11" s="1"/>
  <c r="H573" i="11"/>
  <c r="H574" i="11" s="1"/>
  <c r="H575" i="11" s="1"/>
  <c r="H576" i="11" s="1"/>
  <c r="H577" i="11" s="1"/>
  <c r="H285" i="11"/>
  <c r="H286" i="11" s="1"/>
  <c r="H287" i="11" s="1"/>
  <c r="H288" i="11" s="1"/>
  <c r="H289" i="11" s="1"/>
  <c r="H290" i="11" s="1"/>
  <c r="H291" i="11" s="1"/>
  <c r="H292" i="11" s="1"/>
  <c r="H293" i="11" s="1"/>
  <c r="H294" i="11" s="1"/>
  <c r="H295" i="11" s="1"/>
  <c r="H296" i="11" s="1"/>
  <c r="H297" i="11" s="1"/>
  <c r="H298" i="11" s="1"/>
  <c r="H299" i="11" s="1"/>
  <c r="H300" i="11" s="1"/>
  <c r="H301" i="11" s="1"/>
  <c r="H302" i="11" s="1"/>
  <c r="H303" i="11" s="1"/>
  <c r="H304" i="11" s="1"/>
  <c r="H305" i="11" s="1"/>
  <c r="H306" i="11" s="1"/>
  <c r="H307" i="11" s="1"/>
  <c r="H308" i="11" s="1"/>
  <c r="H309" i="11" s="1"/>
  <c r="H310" i="11" s="1"/>
  <c r="H311" i="11" s="1"/>
  <c r="H312" i="11" s="1"/>
  <c r="H313" i="11" s="1"/>
  <c r="H314" i="11" s="1"/>
  <c r="H315" i="11" s="1"/>
  <c r="H316" i="11" s="1"/>
  <c r="H317" i="11" s="1"/>
  <c r="H318" i="11" s="1"/>
  <c r="H319" i="11" s="1"/>
  <c r="H320" i="11" s="1"/>
  <c r="H321" i="11" s="1"/>
  <c r="H322" i="11" s="1"/>
  <c r="H323" i="11" s="1"/>
  <c r="H324" i="11" s="1"/>
  <c r="H325" i="11" s="1"/>
  <c r="H326" i="11" s="1"/>
  <c r="H327" i="11" s="1"/>
  <c r="H328" i="11" s="1"/>
  <c r="H329" i="11" s="1"/>
  <c r="H330" i="11" s="1"/>
  <c r="H331" i="11" s="1"/>
  <c r="H332" i="11" s="1"/>
  <c r="H333" i="11" s="1"/>
  <c r="H334" i="11" s="1"/>
  <c r="H335" i="11" s="1"/>
  <c r="H336" i="11" s="1"/>
  <c r="H337" i="11" s="1"/>
  <c r="H338" i="11" s="1"/>
  <c r="H339" i="11" s="1"/>
  <c r="H340" i="11" s="1"/>
  <c r="H341" i="11" s="1"/>
  <c r="H342" i="11" s="1"/>
  <c r="H343" i="11" s="1"/>
  <c r="H344" i="11" s="1"/>
  <c r="H345" i="11" s="1"/>
  <c r="H346" i="11" s="1"/>
  <c r="H347" i="11" s="1"/>
  <c r="H348" i="11" s="1"/>
  <c r="H349" i="11" s="1"/>
  <c r="H350" i="11" s="1"/>
  <c r="H351" i="11" s="1"/>
  <c r="H352" i="11" s="1"/>
  <c r="H353" i="11" s="1"/>
  <c r="H354" i="11" s="1"/>
  <c r="H355" i="11" s="1"/>
  <c r="H356" i="11" s="1"/>
  <c r="H357" i="11" s="1"/>
  <c r="H358" i="11" s="1"/>
  <c r="H359" i="11" s="1"/>
  <c r="H360" i="11" s="1"/>
  <c r="H361" i="11" s="1"/>
  <c r="H362" i="11" s="1"/>
  <c r="H363" i="11" s="1"/>
  <c r="H364" i="11" s="1"/>
  <c r="H365" i="11" s="1"/>
  <c r="H366" i="11" s="1"/>
  <c r="H367" i="11" s="1"/>
  <c r="H368" i="11" s="1"/>
  <c r="H369" i="11" s="1"/>
  <c r="H370" i="11" s="1"/>
  <c r="H371" i="11" s="1"/>
  <c r="H372" i="11" s="1"/>
  <c r="H373" i="11" s="1"/>
  <c r="H374" i="11" s="1"/>
  <c r="H375" i="11" s="1"/>
  <c r="H376" i="11" s="1"/>
  <c r="H377" i="11" s="1"/>
  <c r="H378" i="11" s="1"/>
  <c r="H379" i="11" s="1"/>
  <c r="H380" i="11" s="1"/>
  <c r="H381" i="11" s="1"/>
  <c r="H382" i="11" s="1"/>
  <c r="H383" i="11" s="1"/>
  <c r="H384" i="11" s="1"/>
  <c r="H385" i="11" s="1"/>
  <c r="H386" i="11" s="1"/>
  <c r="H387" i="11" s="1"/>
  <c r="H388" i="11" s="1"/>
  <c r="H389" i="11" s="1"/>
  <c r="H390" i="11" s="1"/>
  <c r="H2174" i="11"/>
  <c r="H2175" i="11" s="1"/>
  <c r="H2176" i="11" s="1"/>
  <c r="H2177" i="11" s="1"/>
  <c r="H1149" i="11"/>
  <c r="H1150" i="11" s="1"/>
  <c r="H1151" i="11" s="1"/>
  <c r="H1152" i="11" s="1"/>
  <c r="H1153" i="11" s="1"/>
  <c r="H1154" i="11" s="1"/>
  <c r="H1155" i="11" s="1"/>
  <c r="H1156" i="11" s="1"/>
  <c r="H1157" i="11" s="1"/>
  <c r="H1158" i="11" s="1"/>
  <c r="H1159" i="11" s="1"/>
  <c r="H1160" i="11" s="1"/>
  <c r="H1161" i="11" s="1"/>
  <c r="H1162" i="11" s="1"/>
  <c r="H1163" i="11" s="1"/>
  <c r="H1164" i="11" s="1"/>
  <c r="H1165" i="11" s="1"/>
  <c r="H1166" i="11" s="1"/>
  <c r="H1167" i="11" s="1"/>
  <c r="H1168" i="11" s="1"/>
  <c r="H1169" i="11" s="1"/>
  <c r="H1170" i="11" s="1"/>
  <c r="H1171" i="11" s="1"/>
  <c r="H1172" i="11" s="1"/>
  <c r="H1173" i="11" s="1"/>
  <c r="H1174" i="11" s="1"/>
  <c r="H1175" i="11" s="1"/>
  <c r="H1176" i="11" s="1"/>
  <c r="H1177" i="11" s="1"/>
  <c r="H1178" i="11" s="1"/>
  <c r="H1179" i="11" s="1"/>
  <c r="H1180" i="11" s="1"/>
  <c r="H1181" i="11" s="1"/>
  <c r="H1182" i="11" s="1"/>
  <c r="H1183" i="11" s="1"/>
  <c r="H1184" i="11" s="1"/>
  <c r="H1185" i="11" s="1"/>
  <c r="H1186" i="11" s="1"/>
  <c r="H1187" i="11" s="1"/>
  <c r="H1188" i="11" s="1"/>
  <c r="H1189" i="11" s="1"/>
  <c r="H1190" i="11" s="1"/>
  <c r="H1191" i="11" s="1"/>
  <c r="H1192" i="11" s="1"/>
  <c r="H1193" i="11" s="1"/>
  <c r="H1194" i="11" s="1"/>
  <c r="H1195" i="11" s="1"/>
  <c r="H1196" i="11" s="1"/>
  <c r="H1197" i="11" s="1"/>
  <c r="H1198" i="11" s="1"/>
  <c r="H1199" i="11" s="1"/>
  <c r="H1200" i="11" s="1"/>
  <c r="H1201" i="11" s="1"/>
  <c r="H1202" i="11" s="1"/>
  <c r="H1203" i="11" s="1"/>
  <c r="H1204" i="11" s="1"/>
  <c r="H1205" i="11" s="1"/>
  <c r="H1206" i="11" s="1"/>
  <c r="H2924" i="11"/>
  <c r="H2925" i="11" s="1"/>
  <c r="H2926" i="11" s="1"/>
  <c r="H2927" i="11" s="1"/>
  <c r="H2928" i="11" s="1"/>
  <c r="H2929" i="11" s="1"/>
  <c r="H2930" i="11" s="1"/>
  <c r="H2931" i="11" s="1"/>
  <c r="H2932" i="11" s="1"/>
  <c r="H2933" i="11" s="1"/>
  <c r="H2934" i="11" s="1"/>
  <c r="H2935" i="11" s="1"/>
  <c r="H2936" i="11" s="1"/>
  <c r="H2937" i="11" s="1"/>
  <c r="H2938" i="11" s="1"/>
  <c r="H1246" i="11"/>
  <c r="H1135" i="11"/>
  <c r="H1136" i="11" s="1"/>
  <c r="H1304" i="11"/>
  <c r="H1305" i="11" s="1"/>
  <c r="H1306" i="11" s="1"/>
  <c r="H1307" i="11" s="1"/>
  <c r="H1308" i="11" s="1"/>
  <c r="H1309" i="11" s="1"/>
  <c r="H150" i="11"/>
  <c r="H151" i="11" s="1"/>
  <c r="H152" i="11" s="1"/>
  <c r="H462" i="11"/>
  <c r="H463" i="11" s="1"/>
  <c r="H3103" i="11"/>
  <c r="H2848" i="11"/>
  <c r="H654" i="11"/>
  <c r="H3070" i="11"/>
  <c r="H3043" i="11"/>
  <c r="H3064" i="11"/>
  <c r="H3065" i="11" s="1"/>
  <c r="H3066" i="11" s="1"/>
  <c r="H3067" i="11" s="1"/>
  <c r="H3068" i="11" s="1"/>
  <c r="H2781" i="11"/>
  <c r="H2420" i="11"/>
  <c r="H2421" i="11" s="1"/>
  <c r="H2422" i="11" s="1"/>
  <c r="H2423" i="11" s="1"/>
  <c r="H2888" i="11"/>
  <c r="H1281" i="11"/>
  <c r="H2970" i="11"/>
  <c r="H2143" i="11"/>
  <c r="H2144" i="11" s="1"/>
  <c r="H2145" i="11" s="1"/>
  <c r="H2222" i="11"/>
  <c r="H2223" i="11" s="1"/>
  <c r="H2224" i="11" s="1"/>
  <c r="H2225" i="11" s="1"/>
  <c r="H2226" i="11" s="1"/>
  <c r="H2227" i="11" s="1"/>
  <c r="H2228" i="11" s="1"/>
  <c r="H2229" i="11" s="1"/>
  <c r="H2230" i="11" s="1"/>
  <c r="H2231" i="11" s="1"/>
  <c r="H2232" i="11" s="1"/>
  <c r="H2233" i="11" s="1"/>
  <c r="H2234" i="11" s="1"/>
  <c r="H2235" i="11" s="1"/>
  <c r="H2236" i="11" s="1"/>
  <c r="H2237" i="11" s="1"/>
  <c r="H2238" i="11" s="1"/>
  <c r="H2239" i="11" s="1"/>
  <c r="H2240" i="11" s="1"/>
  <c r="H2241" i="11" s="1"/>
  <c r="H2242" i="11" s="1"/>
  <c r="H2243" i="11" s="1"/>
  <c r="H2244" i="11" s="1"/>
  <c r="H2245" i="11" s="1"/>
  <c r="H2246" i="11" s="1"/>
  <c r="H2247" i="11" s="1"/>
  <c r="H2248" i="11" s="1"/>
  <c r="H2249" i="11" s="1"/>
  <c r="H2250" i="11" s="1"/>
  <c r="H2251" i="11" s="1"/>
  <c r="H2252" i="11" s="1"/>
  <c r="H2253" i="11" s="1"/>
  <c r="H2254" i="11" s="1"/>
  <c r="H2255" i="11" s="1"/>
  <c r="H2256" i="11" s="1"/>
  <c r="H2257" i="11" s="1"/>
  <c r="H2258" i="11" s="1"/>
  <c r="H2259" i="11" s="1"/>
  <c r="H2260" i="11" s="1"/>
  <c r="H2261" i="11" s="1"/>
  <c r="H2262" i="11" s="1"/>
  <c r="H2263" i="11" s="1"/>
  <c r="H2264" i="11" s="1"/>
  <c r="H3087" i="11"/>
  <c r="H3088" i="11" s="1"/>
  <c r="H3089" i="11" s="1"/>
  <c r="H3090" i="11" s="1"/>
  <c r="H3091" i="11" s="1"/>
  <c r="H3092" i="11" s="1"/>
  <c r="H3093" i="11" s="1"/>
  <c r="H3094" i="11" s="1"/>
  <c r="H3095" i="11" s="1"/>
  <c r="H3096" i="11" s="1"/>
  <c r="H3097" i="11" s="1"/>
  <c r="H3098" i="11" s="1"/>
  <c r="H3099" i="11" s="1"/>
  <c r="H3100" i="11" s="1"/>
  <c r="H3101" i="11" s="1"/>
  <c r="H2899" i="11"/>
  <c r="H2900" i="11" s="1"/>
  <c r="H2901" i="11" s="1"/>
  <c r="H2902" i="11" s="1"/>
  <c r="H2903" i="11" s="1"/>
  <c r="H2904" i="11" s="1"/>
  <c r="H2905" i="11" s="1"/>
  <c r="H2906" i="11" s="1"/>
  <c r="H2907" i="11" s="1"/>
  <c r="H2908" i="11" s="1"/>
  <c r="H2909" i="11" s="1"/>
  <c r="H2910" i="11" s="1"/>
  <c r="H2911" i="11" s="1"/>
  <c r="H2912" i="11" s="1"/>
  <c r="H3037" i="11"/>
  <c r="H3038" i="11" s="1"/>
  <c r="H3039" i="11" s="1"/>
  <c r="H2290" i="11"/>
  <c r="H2291" i="11" s="1"/>
  <c r="H2292" i="11" s="1"/>
  <c r="H2293" i="11" s="1"/>
  <c r="H2294" i="11" s="1"/>
  <c r="H1333" i="11"/>
  <c r="H1334" i="11" s="1"/>
  <c r="H1335" i="11" s="1"/>
  <c r="H1336" i="11" s="1"/>
  <c r="H1337" i="11" s="1"/>
  <c r="H1338" i="11" s="1"/>
  <c r="I3087" i="11"/>
  <c r="H2956" i="11"/>
  <c r="H1324" i="11"/>
  <c r="H495" i="11"/>
  <c r="H496" i="11" s="1"/>
  <c r="H497" i="11" s="1"/>
  <c r="H498" i="11" s="1"/>
  <c r="H499" i="11" s="1"/>
  <c r="H500" i="11" s="1"/>
  <c r="H501" i="11" s="1"/>
  <c r="H502" i="11" s="1"/>
  <c r="H503" i="11" s="1"/>
  <c r="H504" i="11" s="1"/>
  <c r="H505" i="11" s="1"/>
  <c r="H506" i="11" s="1"/>
  <c r="H507" i="11" s="1"/>
  <c r="H508" i="11" s="1"/>
  <c r="H509" i="11" s="1"/>
  <c r="H510" i="11" s="1"/>
  <c r="H511" i="11" s="1"/>
  <c r="H512" i="11" s="1"/>
  <c r="H513" i="11" s="1"/>
  <c r="H514" i="11" s="1"/>
  <c r="H515" i="11" s="1"/>
  <c r="H516" i="11" s="1"/>
  <c r="H517" i="11" s="1"/>
  <c r="H518" i="11" s="1"/>
  <c r="H519" i="11" s="1"/>
  <c r="H520" i="11" s="1"/>
  <c r="H521" i="11" s="1"/>
  <c r="H522" i="11" s="1"/>
  <c r="H523" i="11" s="1"/>
  <c r="H524" i="11" s="1"/>
  <c r="H525" i="11" s="1"/>
  <c r="H526" i="11" s="1"/>
  <c r="H527" i="11" s="1"/>
  <c r="H528" i="11" s="1"/>
  <c r="H529" i="11" s="1"/>
  <c r="H530" i="11" s="1"/>
  <c r="H531" i="11" s="1"/>
  <c r="H532" i="11" s="1"/>
  <c r="H533" i="11" s="1"/>
  <c r="H534" i="11" s="1"/>
  <c r="H535" i="11" s="1"/>
  <c r="H536" i="11" s="1"/>
  <c r="H537" i="11" s="1"/>
  <c r="H538" i="11" s="1"/>
  <c r="H539" i="11" s="1"/>
  <c r="H540" i="11" s="1"/>
  <c r="H541" i="11" s="1"/>
  <c r="H542" i="11" s="1"/>
  <c r="H543" i="11" s="1"/>
  <c r="H544" i="11" s="1"/>
  <c r="H545" i="11" s="1"/>
  <c r="H546" i="11" s="1"/>
  <c r="H547" i="11" s="1"/>
  <c r="H548" i="11" s="1"/>
  <c r="H549" i="11" s="1"/>
  <c r="H550" i="11" s="1"/>
  <c r="H551" i="11" s="1"/>
  <c r="H552" i="11" s="1"/>
  <c r="H553" i="11" s="1"/>
  <c r="H554" i="11" s="1"/>
  <c r="H555" i="11" s="1"/>
  <c r="H556" i="11" s="1"/>
  <c r="H557" i="11" s="1"/>
  <c r="H558" i="11" s="1"/>
  <c r="H559" i="11" s="1"/>
  <c r="H560" i="11" s="1"/>
  <c r="H561" i="11" s="1"/>
  <c r="H3134" i="11"/>
  <c r="H821" i="11"/>
  <c r="H822" i="11" s="1"/>
  <c r="H823" i="11" s="1"/>
  <c r="H824" i="11" s="1"/>
  <c r="H825" i="11" s="1"/>
  <c r="H826" i="11" s="1"/>
  <c r="H827" i="11" s="1"/>
  <c r="H828" i="11" s="1"/>
  <c r="H829" i="11" s="1"/>
  <c r="H830" i="11" s="1"/>
  <c r="H831" i="11" s="1"/>
  <c r="H832" i="11" s="1"/>
  <c r="H833" i="11" s="1"/>
  <c r="H834" i="11" s="1"/>
  <c r="H835" i="11" s="1"/>
  <c r="H836" i="11" s="1"/>
  <c r="H837" i="11" s="1"/>
  <c r="H838" i="11" s="1"/>
  <c r="H839" i="11" s="1"/>
  <c r="H840" i="11" s="1"/>
  <c r="H841" i="11" s="1"/>
  <c r="H842" i="11" s="1"/>
  <c r="H843" i="11" s="1"/>
  <c r="H844" i="11" s="1"/>
  <c r="H845" i="11" s="1"/>
  <c r="H846" i="11" s="1"/>
  <c r="H847" i="11" s="1"/>
  <c r="H848" i="11" s="1"/>
  <c r="H849" i="11" s="1"/>
  <c r="H850" i="11" s="1"/>
  <c r="H851" i="11" s="1"/>
  <c r="H852" i="11" s="1"/>
  <c r="H853" i="11" s="1"/>
  <c r="H854" i="11" s="1"/>
  <c r="H855" i="11" s="1"/>
  <c r="H856" i="11" s="1"/>
  <c r="H857" i="11" s="1"/>
  <c r="H858" i="11" s="1"/>
  <c r="H859" i="11" s="1"/>
  <c r="H860" i="11" s="1"/>
  <c r="H861" i="11" s="1"/>
  <c r="H862" i="11" s="1"/>
  <c r="H863" i="11" s="1"/>
  <c r="H864" i="11" s="1"/>
  <c r="H865" i="11" s="1"/>
  <c r="H866" i="11" s="1"/>
  <c r="H867" i="11" s="1"/>
  <c r="H868" i="11" s="1"/>
  <c r="H869" i="11" s="1"/>
  <c r="H870" i="11" s="1"/>
  <c r="H871" i="11" s="1"/>
  <c r="H872" i="11" s="1"/>
  <c r="H873" i="11" s="1"/>
  <c r="H874" i="11" s="1"/>
  <c r="H875" i="11" s="1"/>
  <c r="H876" i="11" s="1"/>
  <c r="H877" i="11" s="1"/>
  <c r="H878" i="11" s="1"/>
  <c r="H879" i="11" s="1"/>
  <c r="H880" i="11" s="1"/>
  <c r="H881" i="11" s="1"/>
  <c r="H882" i="11" s="1"/>
  <c r="H883" i="11" s="1"/>
  <c r="H884" i="11" s="1"/>
  <c r="H885" i="11" s="1"/>
  <c r="H886" i="11" s="1"/>
  <c r="H887" i="11" s="1"/>
  <c r="H888" i="11" s="1"/>
  <c r="H889" i="11" s="1"/>
  <c r="H890" i="11" s="1"/>
  <c r="H891" i="11" s="1"/>
  <c r="H892" i="11" s="1"/>
  <c r="H893" i="11" s="1"/>
  <c r="H894" i="11" s="1"/>
  <c r="H895" i="11" s="1"/>
  <c r="H896" i="11" s="1"/>
  <c r="H897" i="11" s="1"/>
  <c r="H898" i="11" s="1"/>
  <c r="H899" i="11" s="1"/>
  <c r="H900" i="11" s="1"/>
  <c r="H901" i="11" s="1"/>
  <c r="H902" i="11" s="1"/>
  <c r="H903" i="11" s="1"/>
  <c r="H904" i="11" s="1"/>
  <c r="H905" i="11" s="1"/>
  <c r="H906" i="11" s="1"/>
  <c r="H907" i="11" s="1"/>
  <c r="H908" i="11" s="1"/>
  <c r="H909" i="11" s="1"/>
  <c r="H910" i="11" s="1"/>
  <c r="H911" i="11" s="1"/>
  <c r="H912" i="11" s="1"/>
  <c r="H913" i="11" s="1"/>
  <c r="H914" i="11" s="1"/>
  <c r="H915" i="11" s="1"/>
  <c r="H916" i="11" s="1"/>
  <c r="H917" i="11" s="1"/>
  <c r="H918" i="11" s="1"/>
  <c r="H919" i="11" s="1"/>
  <c r="H920" i="11" s="1"/>
  <c r="H921" i="11" s="1"/>
  <c r="H922" i="11" s="1"/>
  <c r="H923" i="11" s="1"/>
  <c r="H924" i="11" s="1"/>
  <c r="H925" i="11" s="1"/>
  <c r="H926" i="11" s="1"/>
  <c r="H927" i="11" s="1"/>
  <c r="H928" i="11" s="1"/>
  <c r="H929" i="11" s="1"/>
  <c r="H930" i="11" s="1"/>
  <c r="H931" i="11" s="1"/>
  <c r="H932" i="11" s="1"/>
  <c r="H933" i="11" s="1"/>
  <c r="H934" i="11" s="1"/>
  <c r="H935" i="11" s="1"/>
  <c r="H936" i="11" s="1"/>
  <c r="H937" i="11" s="1"/>
  <c r="H938" i="11" s="1"/>
  <c r="H939" i="11" s="1"/>
  <c r="H940" i="11" s="1"/>
  <c r="H941" i="11" s="1"/>
  <c r="H942" i="11" s="1"/>
  <c r="H943" i="11" s="1"/>
  <c r="H944" i="11" s="1"/>
  <c r="H945" i="11" s="1"/>
  <c r="H946" i="11" s="1"/>
  <c r="H947" i="11" s="1"/>
  <c r="H948" i="11" s="1"/>
  <c r="H949" i="11" s="1"/>
  <c r="H950" i="11" s="1"/>
  <c r="H951" i="11" s="1"/>
  <c r="H952" i="11" s="1"/>
  <c r="H953" i="11" s="1"/>
  <c r="H954" i="11" s="1"/>
  <c r="H955" i="11" s="1"/>
  <c r="H956" i="11" s="1"/>
  <c r="H957" i="11" s="1"/>
  <c r="H958" i="11" s="1"/>
  <c r="H959" i="11" s="1"/>
  <c r="H960" i="11" s="1"/>
  <c r="H961" i="11" s="1"/>
  <c r="H962" i="11" s="1"/>
  <c r="H963" i="11" s="1"/>
  <c r="H964" i="11" s="1"/>
  <c r="H965" i="11" s="1"/>
  <c r="H966" i="11" s="1"/>
  <c r="H967" i="11" s="1"/>
  <c r="H968" i="11" s="1"/>
  <c r="H969" i="11" s="1"/>
  <c r="H970" i="11" s="1"/>
  <c r="H971" i="11" s="1"/>
  <c r="H972" i="11" s="1"/>
  <c r="H973" i="11" s="1"/>
  <c r="H974" i="11" s="1"/>
  <c r="H975" i="11" s="1"/>
  <c r="H976" i="11" s="1"/>
  <c r="H977" i="11" s="1"/>
  <c r="H978" i="11" s="1"/>
  <c r="H979" i="11" s="1"/>
  <c r="H980" i="11" s="1"/>
  <c r="H981" i="11" s="1"/>
  <c r="H982" i="11" s="1"/>
  <c r="H983" i="11" s="1"/>
  <c r="H984" i="11" s="1"/>
  <c r="H985" i="11" s="1"/>
  <c r="H986" i="11" s="1"/>
  <c r="H987" i="11" s="1"/>
  <c r="H988" i="11" s="1"/>
  <c r="H989" i="11" s="1"/>
  <c r="H990" i="11" s="1"/>
  <c r="H991" i="11" s="1"/>
  <c r="H992" i="11" s="1"/>
  <c r="H993" i="11" s="1"/>
  <c r="H994" i="11" s="1"/>
  <c r="H995" i="11" s="1"/>
  <c r="H996" i="11" s="1"/>
  <c r="H997" i="11" s="1"/>
  <c r="H998" i="11" s="1"/>
  <c r="H999" i="11" s="1"/>
  <c r="H1000" i="11" s="1"/>
  <c r="H1001" i="11" s="1"/>
  <c r="H1002" i="11" s="1"/>
  <c r="H1003" i="11" s="1"/>
  <c r="H1004" i="11" s="1"/>
  <c r="H1005" i="11" s="1"/>
  <c r="H1006" i="11" s="1"/>
  <c r="H1007" i="11" s="1"/>
  <c r="H1008" i="11" s="1"/>
  <c r="H1009" i="11" s="1"/>
  <c r="H1010" i="11" s="1"/>
  <c r="H1011" i="11" s="1"/>
  <c r="H1012" i="11" s="1"/>
  <c r="H1013" i="11" s="1"/>
  <c r="H1014" i="11" s="1"/>
  <c r="H1015" i="11" s="1"/>
  <c r="H1016" i="11" s="1"/>
  <c r="H1017" i="11" s="1"/>
  <c r="H1018" i="11" s="1"/>
  <c r="H1019" i="11" s="1"/>
  <c r="H1020" i="11" s="1"/>
  <c r="H1021" i="11" s="1"/>
  <c r="H1022" i="11" s="1"/>
  <c r="H1023" i="11" s="1"/>
  <c r="H1024" i="11" s="1"/>
  <c r="H1025" i="11" s="1"/>
  <c r="H1026" i="11" s="1"/>
  <c r="H1027" i="11" s="1"/>
  <c r="H1028" i="11" s="1"/>
  <c r="H1029" i="11" s="1"/>
  <c r="H1030" i="11" s="1"/>
  <c r="H1031" i="11" s="1"/>
  <c r="H1032" i="11" s="1"/>
  <c r="H1033" i="11" s="1"/>
  <c r="H1034" i="11" s="1"/>
  <c r="H1035" i="11" s="1"/>
  <c r="H1036" i="11" s="1"/>
  <c r="H1037" i="11" s="1"/>
  <c r="H1038" i="11" s="1"/>
  <c r="H1039" i="11" s="1"/>
  <c r="H1040" i="11" s="1"/>
  <c r="H1041" i="11" s="1"/>
  <c r="H1350" i="11"/>
  <c r="H1351" i="11" s="1"/>
  <c r="H1352" i="11" s="1"/>
  <c r="H2875" i="11"/>
  <c r="H22" i="11"/>
  <c r="H23" i="11" s="1"/>
  <c r="H24" i="11" s="1"/>
  <c r="H25" i="11" s="1"/>
  <c r="H26" i="11" s="1"/>
  <c r="H27" i="11" s="1"/>
  <c r="H2158" i="11"/>
  <c r="H2159" i="11" s="1"/>
  <c r="H2160" i="11" s="1"/>
  <c r="H2161" i="11" s="1"/>
  <c r="H2162" i="11" s="1"/>
  <c r="H2163" i="11" s="1"/>
  <c r="H2164" i="11" s="1"/>
  <c r="H582" i="11"/>
  <c r="H583" i="11" s="1"/>
  <c r="H584" i="11" s="1"/>
  <c r="H585" i="11" s="1"/>
  <c r="H586" i="11" s="1"/>
  <c r="H587" i="11" s="1"/>
  <c r="H588" i="11" s="1"/>
  <c r="H589" i="11" s="1"/>
  <c r="H590" i="11" s="1"/>
  <c r="H591" i="11" s="1"/>
  <c r="H592" i="11" s="1"/>
  <c r="H593" i="11" s="1"/>
  <c r="H594" i="11" s="1"/>
  <c r="H595" i="11" s="1"/>
  <c r="H596" i="11" s="1"/>
  <c r="H597" i="11" s="1"/>
  <c r="H598" i="11" s="1"/>
  <c r="H599" i="11" s="1"/>
  <c r="I2453" i="11"/>
  <c r="I2055" i="11"/>
  <c r="I2544" i="11"/>
  <c r="I1139" i="11"/>
  <c r="H1139" i="11"/>
  <c r="H1140" i="11" s="1"/>
  <c r="H1141" i="11" s="1"/>
  <c r="H1142" i="11" s="1"/>
  <c r="I1897" i="11"/>
  <c r="I551" i="11"/>
  <c r="I1162" i="11"/>
  <c r="I1830" i="11"/>
  <c r="I2576" i="11"/>
  <c r="I529" i="11"/>
  <c r="I3096" i="11"/>
  <c r="I1760" i="11"/>
  <c r="I1772" i="11"/>
  <c r="I1793" i="11"/>
  <c r="I2697" i="11"/>
  <c r="I1949" i="11"/>
  <c r="I1732" i="11"/>
  <c r="I2467" i="11"/>
  <c r="I1704" i="11"/>
  <c r="I1444" i="11"/>
  <c r="I2688" i="11"/>
  <c r="I3068" i="11"/>
  <c r="I2069" i="11"/>
  <c r="I3116" i="11"/>
  <c r="I1278" i="11"/>
  <c r="H1278" i="11"/>
  <c r="H1279" i="11" s="1"/>
  <c r="H1280" i="11" s="1"/>
  <c r="I1697" i="11"/>
  <c r="I1787" i="11"/>
  <c r="I3060" i="11"/>
  <c r="I1850" i="11"/>
  <c r="I1879" i="11"/>
  <c r="I1796" i="11"/>
  <c r="I2567" i="11"/>
  <c r="I2320" i="11"/>
  <c r="I2572" i="11"/>
  <c r="I1975" i="11"/>
  <c r="I561" i="11"/>
  <c r="I1909" i="11"/>
  <c r="I2444" i="11"/>
  <c r="I3107" i="11"/>
  <c r="I2475" i="11"/>
  <c r="I1954" i="11"/>
  <c r="I1659" i="11"/>
  <c r="I2057" i="11"/>
  <c r="I2515" i="11"/>
  <c r="I1637" i="11"/>
  <c r="I2588" i="11"/>
  <c r="I1616" i="11"/>
  <c r="I2490" i="11"/>
  <c r="I1452" i="11"/>
  <c r="I1783" i="11"/>
  <c r="I3041" i="11"/>
  <c r="I1757" i="11"/>
  <c r="I1864" i="11"/>
  <c r="I3092" i="11"/>
  <c r="I1656" i="11"/>
  <c r="I1713" i="11"/>
  <c r="I2317" i="11"/>
  <c r="I2525" i="11"/>
  <c r="I1808" i="11"/>
  <c r="I1964" i="11"/>
  <c r="I2676" i="11"/>
  <c r="I1279" i="11"/>
  <c r="I2635" i="11"/>
  <c r="I2901" i="11"/>
  <c r="I1870" i="11"/>
  <c r="I2032" i="11"/>
  <c r="H2032" i="11"/>
  <c r="H2033" i="11" s="1"/>
  <c r="H2034" i="11" s="1"/>
  <c r="H2035" i="11" s="1"/>
  <c r="H2036" i="11" s="1"/>
  <c r="H2037" i="11" s="1"/>
  <c r="H2038" i="11" s="1"/>
  <c r="H2039" i="11" s="1"/>
  <c r="H2040" i="11" s="1"/>
  <c r="H2041" i="11" s="1"/>
  <c r="I503" i="11"/>
  <c r="I1735" i="11"/>
  <c r="I1440" i="11"/>
  <c r="H1440" i="11"/>
  <c r="H1441" i="11" s="1"/>
  <c r="H1442" i="11" s="1"/>
  <c r="H1443" i="11" s="1"/>
  <c r="H1444" i="11" s="1"/>
  <c r="H1445" i="11" s="1"/>
  <c r="H1446" i="11" s="1"/>
  <c r="H1447" i="11" s="1"/>
  <c r="H1448" i="11" s="1"/>
  <c r="H1449" i="11" s="1"/>
  <c r="H1450" i="11" s="1"/>
  <c r="H1451" i="11" s="1"/>
  <c r="H1452" i="11" s="1"/>
  <c r="H1453" i="11" s="1"/>
  <c r="H1454" i="11" s="1"/>
  <c r="H1455" i="11" s="1"/>
  <c r="H1456" i="11" s="1"/>
  <c r="H1457" i="11" s="1"/>
  <c r="I2113" i="11"/>
  <c r="H2113" i="11"/>
  <c r="H2114" i="11" s="1"/>
  <c r="I1803" i="11"/>
  <c r="I1832" i="11"/>
  <c r="I1824" i="11"/>
  <c r="I1676" i="11"/>
  <c r="I1941" i="11"/>
  <c r="I1209" i="11"/>
  <c r="H1209" i="11"/>
  <c r="H1210" i="11" s="1"/>
  <c r="H1211" i="11" s="1"/>
  <c r="H1212" i="11" s="1"/>
  <c r="H1213" i="11" s="1"/>
  <c r="I2659" i="11"/>
  <c r="I2524" i="11"/>
  <c r="I2607" i="11"/>
  <c r="I1940" i="11"/>
  <c r="I2496" i="11"/>
  <c r="I2355" i="11"/>
  <c r="I1928" i="11"/>
  <c r="I2611" i="11"/>
  <c r="I2491" i="11"/>
  <c r="I2025" i="11"/>
  <c r="I2266" i="11"/>
  <c r="H2266" i="11"/>
  <c r="H2267" i="11" s="1"/>
  <c r="H2268" i="11" s="1"/>
  <c r="I1688" i="11"/>
  <c r="I1895" i="11"/>
  <c r="I2779" i="11"/>
  <c r="H2779" i="11"/>
  <c r="I3126" i="11"/>
  <c r="I2702" i="11"/>
  <c r="I2760" i="11"/>
  <c r="H2760" i="11"/>
  <c r="H2761" i="11" s="1"/>
  <c r="I1592" i="11"/>
  <c r="I3127" i="11"/>
  <c r="I1677" i="11"/>
  <c r="I2569" i="11"/>
  <c r="I3120" i="11"/>
  <c r="H3120" i="11"/>
  <c r="H3121" i="11" s="1"/>
  <c r="H3122" i="11" s="1"/>
  <c r="H3123" i="11" s="1"/>
  <c r="H3124" i="11" s="1"/>
  <c r="H3125" i="11" s="1"/>
  <c r="H3126" i="11" s="1"/>
  <c r="H3127" i="11" s="1"/>
  <c r="H3128" i="11" s="1"/>
  <c r="H3129" i="11" s="1"/>
  <c r="I1800" i="11"/>
  <c r="I1857" i="11"/>
  <c r="I2297" i="11"/>
  <c r="H2297" i="11"/>
  <c r="H2298" i="11" s="1"/>
  <c r="H2299" i="11" s="1"/>
  <c r="H2300" i="11" s="1"/>
  <c r="H2301" i="11" s="1"/>
  <c r="H2302" i="11" s="1"/>
  <c r="H2303" i="11" s="1"/>
  <c r="H2304" i="11" s="1"/>
  <c r="H2305" i="11" s="1"/>
  <c r="H2306" i="11" s="1"/>
  <c r="H2307" i="11" s="1"/>
  <c r="H2308" i="11" s="1"/>
  <c r="H2309" i="11" s="1"/>
  <c r="H2310" i="11" s="1"/>
  <c r="H2311" i="11" s="1"/>
  <c r="H2312" i="11" s="1"/>
  <c r="H2313" i="11" s="1"/>
  <c r="H2314" i="11" s="1"/>
  <c r="H2315" i="11" s="1"/>
  <c r="H2316" i="11" s="1"/>
  <c r="H2317" i="11" s="1"/>
  <c r="H2318" i="11" s="1"/>
  <c r="H2319" i="11" s="1"/>
  <c r="H2320" i="11" s="1"/>
  <c r="H2321" i="11" s="1"/>
  <c r="H2322" i="11" s="1"/>
  <c r="H2323" i="11" s="1"/>
  <c r="H2324" i="11" s="1"/>
  <c r="H2325" i="11" s="1"/>
  <c r="H2326" i="11" s="1"/>
  <c r="H2327" i="11" s="1"/>
  <c r="H2328" i="11" s="1"/>
  <c r="H2329" i="11" s="1"/>
  <c r="H2330" i="11" s="1"/>
  <c r="H2331" i="11" s="1"/>
  <c r="H2332" i="11" s="1"/>
  <c r="H2333" i="11" s="1"/>
  <c r="H2334" i="11" s="1"/>
  <c r="H2335" i="11" s="1"/>
  <c r="H2336" i="11" s="1"/>
  <c r="H2337" i="11" s="1"/>
  <c r="H2338" i="11" s="1"/>
  <c r="H2339" i="11" s="1"/>
  <c r="H2340" i="11" s="1"/>
  <c r="H2341" i="11" s="1"/>
  <c r="H2342" i="11" s="1"/>
  <c r="H2343" i="11" s="1"/>
  <c r="H2344" i="11" s="1"/>
  <c r="H2345" i="11" s="1"/>
  <c r="H2346" i="11" s="1"/>
  <c r="H2347" i="11" s="1"/>
  <c r="H2348" i="11" s="1"/>
  <c r="H2349" i="11" s="1"/>
  <c r="H2350" i="11" s="1"/>
  <c r="H2351" i="11" s="1"/>
  <c r="H2352" i="11" s="1"/>
  <c r="H2353" i="11" s="1"/>
  <c r="H2354" i="11" s="1"/>
  <c r="H2355" i="11" s="1"/>
  <c r="H2356" i="11" s="1"/>
  <c r="H2357" i="11" s="1"/>
  <c r="H2358" i="11" s="1"/>
  <c r="H2359" i="11" s="1"/>
  <c r="H2360" i="11" s="1"/>
  <c r="H2361" i="11" s="1"/>
  <c r="H2362" i="11" s="1"/>
  <c r="H2363" i="11" s="1"/>
  <c r="H2364" i="11" s="1"/>
  <c r="H2365" i="11" s="1"/>
  <c r="H2366" i="11" s="1"/>
  <c r="H2367" i="11" s="1"/>
  <c r="I1798" i="11"/>
  <c r="I1607" i="11"/>
  <c r="I2051" i="11"/>
  <c r="I2620" i="11"/>
  <c r="I1192" i="11"/>
  <c r="I2048" i="11"/>
  <c r="H2048" i="11"/>
  <c r="I3044" i="11"/>
  <c r="H3044" i="11"/>
  <c r="I1645" i="11"/>
  <c r="I1480" i="11"/>
  <c r="I1716" i="11"/>
  <c r="I560" i="11"/>
  <c r="I1541" i="11"/>
  <c r="I2877" i="11"/>
  <c r="H2877" i="11"/>
  <c r="I1669" i="11"/>
  <c r="I2674" i="11"/>
  <c r="I1820" i="11"/>
  <c r="I2711" i="11"/>
  <c r="I1865" i="11"/>
  <c r="I2072" i="11"/>
  <c r="H2072" i="11"/>
  <c r="I2668" i="11"/>
  <c r="I1926" i="11"/>
  <c r="I557" i="11"/>
  <c r="I1707" i="11"/>
  <c r="I3061" i="11"/>
  <c r="I1745" i="11"/>
  <c r="I1628" i="11"/>
  <c r="I1588" i="11"/>
  <c r="H1588" i="11"/>
  <c r="H1589" i="11" s="1"/>
  <c r="H1590" i="11" s="1"/>
  <c r="H1591" i="11" s="1"/>
  <c r="H1592" i="11" s="1"/>
  <c r="H1593" i="11" s="1"/>
  <c r="H1594" i="11" s="1"/>
  <c r="H1595" i="11" s="1"/>
  <c r="H1596" i="11" s="1"/>
  <c r="H1597" i="11" s="1"/>
  <c r="H1598" i="11" s="1"/>
  <c r="H1599" i="11" s="1"/>
  <c r="H1600" i="11" s="1"/>
  <c r="H1601" i="11" s="1"/>
  <c r="H1602" i="11" s="1"/>
  <c r="H1603" i="11" s="1"/>
  <c r="H1604" i="11" s="1"/>
  <c r="H1605" i="11" s="1"/>
  <c r="H1606" i="11" s="1"/>
  <c r="H1607" i="11" s="1"/>
  <c r="H1608" i="11" s="1"/>
  <c r="H1609" i="11" s="1"/>
  <c r="H1610" i="11" s="1"/>
  <c r="H1611" i="11" s="1"/>
  <c r="H1612" i="11" s="1"/>
  <c r="H1613" i="11" s="1"/>
  <c r="H1614" i="11" s="1"/>
  <c r="H1615" i="11" s="1"/>
  <c r="H1616" i="11" s="1"/>
  <c r="H1617" i="11" s="1"/>
  <c r="H1618" i="11" s="1"/>
  <c r="H1619" i="11" s="1"/>
  <c r="H1620" i="11" s="1"/>
  <c r="H1621" i="11" s="1"/>
  <c r="H1622" i="11" s="1"/>
  <c r="H1623" i="11" s="1"/>
  <c r="H1624" i="11" s="1"/>
  <c r="H1625" i="11" s="1"/>
  <c r="H1626" i="11" s="1"/>
  <c r="H1627" i="11" s="1"/>
  <c r="H1628" i="11" s="1"/>
  <c r="H1629" i="11" s="1"/>
  <c r="H1630" i="11" s="1"/>
  <c r="H1631" i="11" s="1"/>
  <c r="H1632" i="11" s="1"/>
  <c r="H1633" i="11" s="1"/>
  <c r="H1634" i="11" s="1"/>
  <c r="H1635" i="11" s="1"/>
  <c r="H1636" i="11" s="1"/>
  <c r="H1637" i="11" s="1"/>
  <c r="H1638" i="11" s="1"/>
  <c r="H1639" i="11" s="1"/>
  <c r="H1640" i="11" s="1"/>
  <c r="H1641" i="11" s="1"/>
  <c r="H1642" i="11" s="1"/>
  <c r="H1643" i="11" s="1"/>
  <c r="H1644" i="11" s="1"/>
  <c r="H1645" i="11" s="1"/>
  <c r="H1646" i="11" s="1"/>
  <c r="H1647" i="11" s="1"/>
  <c r="H1648" i="11" s="1"/>
  <c r="H1649" i="11" s="1"/>
  <c r="H1650" i="11" s="1"/>
  <c r="H1651" i="11" s="1"/>
  <c r="H1652" i="11" s="1"/>
  <c r="H1653" i="11" s="1"/>
  <c r="H1654" i="11" s="1"/>
  <c r="H1655" i="11" s="1"/>
  <c r="H1656" i="11" s="1"/>
  <c r="H1657" i="11" s="1"/>
  <c r="H1658" i="11" s="1"/>
  <c r="H1659" i="11" s="1"/>
  <c r="H1660" i="11" s="1"/>
  <c r="H1661" i="11" s="1"/>
  <c r="H1662" i="11" s="1"/>
  <c r="H1663" i="11" s="1"/>
  <c r="H1664" i="11" s="1"/>
  <c r="H1665" i="11" s="1"/>
  <c r="H1666" i="11" s="1"/>
  <c r="H1667" i="11" s="1"/>
  <c r="H1668" i="11" s="1"/>
  <c r="H1669" i="11" s="1"/>
  <c r="H1670" i="11" s="1"/>
  <c r="H1671" i="11" s="1"/>
  <c r="H1672" i="11" s="1"/>
  <c r="H1673" i="11" s="1"/>
  <c r="H1674" i="11" s="1"/>
  <c r="H1675" i="11" s="1"/>
  <c r="H1676" i="11" s="1"/>
  <c r="H1677" i="11" s="1"/>
  <c r="H1678" i="11" s="1"/>
  <c r="H1679" i="11" s="1"/>
  <c r="H1680" i="11" s="1"/>
  <c r="H1681" i="11" s="1"/>
  <c r="H1682" i="11" s="1"/>
  <c r="H1683" i="11" s="1"/>
  <c r="H1684" i="11" s="1"/>
  <c r="H1685" i="11" s="1"/>
  <c r="H1686" i="11" s="1"/>
  <c r="H1687" i="11" s="1"/>
  <c r="H1688" i="11" s="1"/>
  <c r="H1689" i="11" s="1"/>
  <c r="H1690" i="11" s="1"/>
  <c r="H1691" i="11" s="1"/>
  <c r="H1692" i="11" s="1"/>
  <c r="H1693" i="11" s="1"/>
  <c r="H1694" i="11" s="1"/>
  <c r="H1695" i="11" s="1"/>
  <c r="H1696" i="11" s="1"/>
  <c r="H1697" i="11" s="1"/>
  <c r="H1698" i="11" s="1"/>
  <c r="H1699" i="11" s="1"/>
  <c r="H1700" i="11" s="1"/>
  <c r="H1701" i="11" s="1"/>
  <c r="H1702" i="11" s="1"/>
  <c r="H1703" i="11" s="1"/>
  <c r="H1704" i="11" s="1"/>
  <c r="H1705" i="11" s="1"/>
  <c r="H1706" i="11" s="1"/>
  <c r="H1707" i="11" s="1"/>
  <c r="H1708" i="11" s="1"/>
  <c r="H1709" i="11" s="1"/>
  <c r="H1710" i="11" s="1"/>
  <c r="H1711" i="11" s="1"/>
  <c r="H1712" i="11" s="1"/>
  <c r="H1713" i="11" s="1"/>
  <c r="H1714" i="11" s="1"/>
  <c r="H1715" i="11" s="1"/>
  <c r="H1716" i="11" s="1"/>
  <c r="H1717" i="11" s="1"/>
  <c r="H1718" i="11" s="1"/>
  <c r="H1719" i="11" s="1"/>
  <c r="H1720" i="11" s="1"/>
  <c r="H1721" i="11" s="1"/>
  <c r="H1722" i="11" s="1"/>
  <c r="H1723" i="11" s="1"/>
  <c r="H1724" i="11" s="1"/>
  <c r="H1725" i="11" s="1"/>
  <c r="H1726" i="11" s="1"/>
  <c r="H1727" i="11" s="1"/>
  <c r="H1728" i="11" s="1"/>
  <c r="H1729" i="11" s="1"/>
  <c r="H1730" i="11" s="1"/>
  <c r="H1731" i="11" s="1"/>
  <c r="H1732" i="11" s="1"/>
  <c r="H1733" i="11" s="1"/>
  <c r="H1734" i="11" s="1"/>
  <c r="H1735" i="11" s="1"/>
  <c r="H1736" i="11" s="1"/>
  <c r="H1737" i="11" s="1"/>
  <c r="H1738" i="11" s="1"/>
  <c r="H1739" i="11" s="1"/>
  <c r="H1740" i="11" s="1"/>
  <c r="H1741" i="11" s="1"/>
  <c r="H1742" i="11" s="1"/>
  <c r="H1743" i="11" s="1"/>
  <c r="H1744" i="11" s="1"/>
  <c r="H1745" i="11" s="1"/>
  <c r="H1746" i="11" s="1"/>
  <c r="H1747" i="11" s="1"/>
  <c r="H1748" i="11" s="1"/>
  <c r="H1749" i="11" s="1"/>
  <c r="H1750" i="11" s="1"/>
  <c r="H1751" i="11" s="1"/>
  <c r="H1752" i="11" s="1"/>
  <c r="H1753" i="11" s="1"/>
  <c r="H1754" i="11" s="1"/>
  <c r="H1755" i="11" s="1"/>
  <c r="H1756" i="11" s="1"/>
  <c r="H1757" i="11" s="1"/>
  <c r="H1758" i="11" s="1"/>
  <c r="H1759" i="11" s="1"/>
  <c r="H1760" i="11" s="1"/>
  <c r="H1761" i="11" s="1"/>
  <c r="H1762" i="11" s="1"/>
  <c r="H1763" i="11" s="1"/>
  <c r="H1764" i="11" s="1"/>
  <c r="H1765" i="11" s="1"/>
  <c r="H1766" i="11" s="1"/>
  <c r="H1767" i="11" s="1"/>
  <c r="H1768" i="11" s="1"/>
  <c r="H1769" i="11" s="1"/>
  <c r="H1770" i="11" s="1"/>
  <c r="H1771" i="11" s="1"/>
  <c r="H1772" i="11" s="1"/>
  <c r="H1773" i="11" s="1"/>
  <c r="H1774" i="11" s="1"/>
  <c r="H1775" i="11" s="1"/>
  <c r="H1776" i="11" s="1"/>
  <c r="H1777" i="11" s="1"/>
  <c r="H1778" i="11" s="1"/>
  <c r="H1779" i="11" s="1"/>
  <c r="H1780" i="11" s="1"/>
  <c r="H1781" i="11" s="1"/>
  <c r="H1782" i="11" s="1"/>
  <c r="H1783" i="11" s="1"/>
  <c r="H1784" i="11" s="1"/>
  <c r="H1785" i="11" s="1"/>
  <c r="H1786" i="11" s="1"/>
  <c r="H1787" i="11" s="1"/>
  <c r="H1788" i="11" s="1"/>
  <c r="H1789" i="11" s="1"/>
  <c r="H1790" i="11" s="1"/>
  <c r="H1791" i="11" s="1"/>
  <c r="H1792" i="11" s="1"/>
  <c r="H1793" i="11" s="1"/>
  <c r="H1794" i="11" s="1"/>
  <c r="H1795" i="11" s="1"/>
  <c r="H1796" i="11" s="1"/>
  <c r="H1797" i="11" s="1"/>
  <c r="H1798" i="11" s="1"/>
  <c r="H1799" i="11" s="1"/>
  <c r="H1800" i="11" s="1"/>
  <c r="H1801" i="11" s="1"/>
  <c r="H1802" i="11" s="1"/>
  <c r="H1803" i="11" s="1"/>
  <c r="H1804" i="11" s="1"/>
  <c r="H1805" i="11" s="1"/>
  <c r="H1806" i="11" s="1"/>
  <c r="H1807" i="11" s="1"/>
  <c r="H1808" i="11" s="1"/>
  <c r="H1809" i="11" s="1"/>
  <c r="H1810" i="11" s="1"/>
  <c r="H1811" i="11" s="1"/>
  <c r="H1812" i="11" s="1"/>
  <c r="H1813" i="11" s="1"/>
  <c r="H1814" i="11" s="1"/>
  <c r="H1815" i="11" s="1"/>
  <c r="H1816" i="11" s="1"/>
  <c r="H1817" i="11" s="1"/>
  <c r="H1818" i="11" s="1"/>
  <c r="H1819" i="11" s="1"/>
  <c r="H1820" i="11" s="1"/>
  <c r="H1821" i="11" s="1"/>
  <c r="H1822" i="11" s="1"/>
  <c r="H1823" i="11" s="1"/>
  <c r="H1824" i="11" s="1"/>
  <c r="H1825" i="11" s="1"/>
  <c r="H1826" i="11" s="1"/>
  <c r="H1827" i="11" s="1"/>
  <c r="H1828" i="11" s="1"/>
  <c r="H1829" i="11" s="1"/>
  <c r="H1830" i="11" s="1"/>
  <c r="H1831" i="11" s="1"/>
  <c r="H1832" i="11" s="1"/>
  <c r="H1833" i="11" s="1"/>
  <c r="H1834" i="11" s="1"/>
  <c r="H1835" i="11" s="1"/>
  <c r="H1836" i="11" s="1"/>
  <c r="H1837" i="11" s="1"/>
  <c r="H1838" i="11" s="1"/>
  <c r="H1839" i="11" s="1"/>
  <c r="H1840" i="11" s="1"/>
  <c r="H1841" i="11" s="1"/>
  <c r="H1842" i="11" s="1"/>
  <c r="H1843" i="11" s="1"/>
  <c r="H1844" i="11" s="1"/>
  <c r="H1845" i="11" s="1"/>
  <c r="H1846" i="11" s="1"/>
  <c r="H1847" i="11" s="1"/>
  <c r="H1848" i="11" s="1"/>
  <c r="H1849" i="11" s="1"/>
  <c r="H1850" i="11" s="1"/>
  <c r="H1851" i="11" s="1"/>
  <c r="H1852" i="11" s="1"/>
  <c r="H1853" i="11" s="1"/>
  <c r="H1854" i="11" s="1"/>
  <c r="H1855" i="11" s="1"/>
  <c r="H1856" i="11" s="1"/>
  <c r="H1857" i="11" s="1"/>
  <c r="H1858" i="11" s="1"/>
  <c r="H1859" i="11" s="1"/>
  <c r="H1860" i="11" s="1"/>
  <c r="H1861" i="11" s="1"/>
  <c r="H1862" i="11" s="1"/>
  <c r="H1863" i="11" s="1"/>
  <c r="H1864" i="11" s="1"/>
  <c r="H1865" i="11" s="1"/>
  <c r="H1866" i="11" s="1"/>
  <c r="H1867" i="11" s="1"/>
  <c r="H1868" i="11" s="1"/>
  <c r="H1869" i="11" s="1"/>
  <c r="H1870" i="11" s="1"/>
  <c r="H1871" i="11" s="1"/>
  <c r="H1872" i="11" s="1"/>
  <c r="H1873" i="11" s="1"/>
  <c r="H1874" i="11" s="1"/>
  <c r="H1875" i="11" s="1"/>
  <c r="H1876" i="11" s="1"/>
  <c r="H1877" i="11" s="1"/>
  <c r="H1878" i="11" s="1"/>
  <c r="H1879" i="11" s="1"/>
  <c r="H1880" i="11" s="1"/>
  <c r="H1881" i="11" s="1"/>
  <c r="H1882" i="11" s="1"/>
  <c r="H1883" i="11" s="1"/>
  <c r="H1884" i="11" s="1"/>
  <c r="H1885" i="11" s="1"/>
  <c r="H1886" i="11" s="1"/>
  <c r="H1887" i="11" s="1"/>
  <c r="H1888" i="11" s="1"/>
  <c r="H1889" i="11" s="1"/>
  <c r="H1890" i="11" s="1"/>
  <c r="H1891" i="11" s="1"/>
  <c r="H1892" i="11" s="1"/>
  <c r="H1893" i="11" s="1"/>
  <c r="H1894" i="11" s="1"/>
  <c r="H1895" i="11" s="1"/>
  <c r="H1896" i="11" s="1"/>
  <c r="H1897" i="11" s="1"/>
  <c r="H1898" i="11" s="1"/>
  <c r="H1899" i="11" s="1"/>
  <c r="H1900" i="11" s="1"/>
  <c r="H1901" i="11" s="1"/>
  <c r="H1902" i="11" s="1"/>
  <c r="H1903" i="11" s="1"/>
  <c r="H1904" i="11" s="1"/>
  <c r="H1905" i="11" s="1"/>
  <c r="H1906" i="11" s="1"/>
  <c r="H1907" i="11" s="1"/>
  <c r="H1908" i="11" s="1"/>
  <c r="H1909" i="11" s="1"/>
  <c r="H1910" i="11" s="1"/>
  <c r="H1911" i="11" s="1"/>
  <c r="H1912" i="11" s="1"/>
  <c r="H1913" i="11" s="1"/>
  <c r="H1914" i="11" s="1"/>
  <c r="H1915" i="11" s="1"/>
  <c r="H1916" i="11" s="1"/>
  <c r="H1917" i="11" s="1"/>
  <c r="H1918" i="11" s="1"/>
  <c r="H1919" i="11" s="1"/>
  <c r="H1920" i="11" s="1"/>
  <c r="H1921" i="11" s="1"/>
  <c r="H1922" i="11" s="1"/>
  <c r="H1923" i="11" s="1"/>
  <c r="H1924" i="11" s="1"/>
  <c r="H1925" i="11" s="1"/>
  <c r="H1926" i="11" s="1"/>
  <c r="H1927" i="11" s="1"/>
  <c r="H1928" i="11" s="1"/>
  <c r="H1929" i="11" s="1"/>
  <c r="H1930" i="11" s="1"/>
  <c r="H1931" i="11" s="1"/>
  <c r="H1932" i="11" s="1"/>
  <c r="H1933" i="11" s="1"/>
  <c r="H1934" i="11" s="1"/>
  <c r="H1935" i="11" s="1"/>
  <c r="H1936" i="11" s="1"/>
  <c r="H1937" i="11" s="1"/>
  <c r="H1938" i="11" s="1"/>
  <c r="H1939" i="11" s="1"/>
  <c r="H1940" i="11" s="1"/>
  <c r="H1941" i="11" s="1"/>
  <c r="H1942" i="11" s="1"/>
  <c r="H1943" i="11" s="1"/>
  <c r="H1944" i="11" s="1"/>
  <c r="H1945" i="11" s="1"/>
  <c r="H1946" i="11" s="1"/>
  <c r="H1947" i="11" s="1"/>
  <c r="H1948" i="11" s="1"/>
  <c r="H1949" i="11" s="1"/>
  <c r="H1950" i="11" s="1"/>
  <c r="H1951" i="11" s="1"/>
  <c r="H1952" i="11" s="1"/>
  <c r="H1953" i="11" s="1"/>
  <c r="H1954" i="11" s="1"/>
  <c r="H1955" i="11" s="1"/>
  <c r="H1956" i="11" s="1"/>
  <c r="H1957" i="11" s="1"/>
  <c r="H1958" i="11" s="1"/>
  <c r="H1959" i="11" s="1"/>
  <c r="H1960" i="11" s="1"/>
  <c r="H1961" i="11" s="1"/>
  <c r="H1962" i="11" s="1"/>
  <c r="H1963" i="11" s="1"/>
  <c r="H1964" i="11" s="1"/>
  <c r="H1965" i="11" s="1"/>
  <c r="H1966" i="11" s="1"/>
  <c r="H1967" i="11" s="1"/>
  <c r="H1968" i="11" s="1"/>
  <c r="H1969" i="11" s="1"/>
  <c r="H1970" i="11" s="1"/>
  <c r="H1971" i="11" s="1"/>
  <c r="H1972" i="11" s="1"/>
  <c r="H1973" i="11" s="1"/>
  <c r="H1974" i="11" s="1"/>
  <c r="H1975" i="11" s="1"/>
  <c r="H1976" i="11" s="1"/>
  <c r="I2482" i="11"/>
  <c r="I1453" i="11"/>
  <c r="I3020" i="11"/>
  <c r="I1810" i="11"/>
  <c r="I644" i="11"/>
  <c r="H644" i="11"/>
  <c r="H645" i="11" s="1"/>
  <c r="H646" i="11" s="1"/>
  <c r="H647" i="11" s="1"/>
  <c r="H648" i="11" s="1"/>
  <c r="I2542" i="11"/>
  <c r="I1639" i="11"/>
  <c r="I1361" i="11"/>
  <c r="I2616" i="11"/>
  <c r="I2316" i="11"/>
  <c r="I1860" i="11"/>
  <c r="I1636" i="11"/>
  <c r="I1539" i="11"/>
  <c r="I23" i="11"/>
  <c r="I1728" i="11"/>
  <c r="I487" i="11"/>
  <c r="H487" i="11"/>
  <c r="H488" i="11" s="1"/>
  <c r="H489" i="11" s="1"/>
  <c r="I1605" i="11"/>
  <c r="I1866" i="11"/>
  <c r="I1641" i="11"/>
  <c r="I2552" i="11"/>
  <c r="I2717" i="11"/>
  <c r="I3129" i="11"/>
  <c r="I1942" i="11"/>
  <c r="I2347" i="11"/>
  <c r="I1821" i="11"/>
  <c r="I420" i="11"/>
  <c r="I1812" i="11"/>
  <c r="I2303" i="11"/>
  <c r="I1751" i="11"/>
  <c r="I1654" i="11"/>
  <c r="I2669" i="11"/>
  <c r="I1841" i="11"/>
  <c r="I2528" i="11"/>
  <c r="I522" i="11"/>
  <c r="I1880" i="11"/>
  <c r="I1720" i="11"/>
  <c r="I1691" i="11"/>
  <c r="I2909" i="11"/>
  <c r="H1564" i="11"/>
  <c r="H1565" i="11" s="1"/>
  <c r="H1566" i="11" s="1"/>
  <c r="H1567" i="11" s="1"/>
  <c r="H1568" i="11" s="1"/>
  <c r="H1569" i="11" s="1"/>
  <c r="H1570" i="11" s="1"/>
  <c r="H1571" i="11" s="1"/>
  <c r="H1572" i="11" s="1"/>
  <c r="H1573" i="11" s="1"/>
  <c r="H1574" i="11" s="1"/>
  <c r="H1575" i="11" s="1"/>
  <c r="H1576" i="11" s="1"/>
  <c r="H1577" i="11" s="1"/>
  <c r="H1578" i="11" s="1"/>
  <c r="H1579" i="11" s="1"/>
  <c r="H1580" i="11" s="1"/>
  <c r="H1581" i="11" s="1"/>
  <c r="H1582" i="11" s="1"/>
  <c r="I2621" i="11"/>
  <c r="I2640" i="11"/>
  <c r="I566" i="11"/>
  <c r="H566" i="11"/>
  <c r="H567" i="11" s="1"/>
  <c r="H568" i="11" s="1"/>
  <c r="H569" i="11" s="1"/>
  <c r="I3079" i="11"/>
  <c r="H3079" i="11"/>
  <c r="I1692" i="11"/>
  <c r="I2448" i="11"/>
  <c r="I2479" i="11"/>
  <c r="I1617" i="11"/>
  <c r="I2672" i="11"/>
  <c r="I2940" i="11"/>
  <c r="H2940" i="11"/>
  <c r="H2941" i="11" s="1"/>
  <c r="I2761" i="11"/>
  <c r="I1966" i="11"/>
  <c r="I675" i="11"/>
  <c r="H675" i="11"/>
  <c r="H676" i="11" s="1"/>
  <c r="I3012" i="11"/>
  <c r="I1780" i="11"/>
  <c r="I1649" i="11"/>
  <c r="I1542" i="11"/>
  <c r="I419" i="11"/>
  <c r="H419" i="11"/>
  <c r="H420" i="11" s="1"/>
  <c r="H421" i="11" s="1"/>
  <c r="H422" i="11" s="1"/>
  <c r="I2302" i="11"/>
  <c r="I1749" i="11"/>
  <c r="I2350" i="11"/>
  <c r="I1785" i="11"/>
  <c r="I2696" i="11"/>
  <c r="I2564" i="11"/>
  <c r="I1528" i="11"/>
  <c r="I3010" i="11"/>
  <c r="H3010" i="11"/>
  <c r="H3011" i="11" s="1"/>
  <c r="H3012" i="11" s="1"/>
  <c r="H3013" i="11" s="1"/>
  <c r="H3014" i="11" s="1"/>
  <c r="H3015" i="11" s="1"/>
  <c r="H3016" i="11" s="1"/>
  <c r="H3017" i="11" s="1"/>
  <c r="H3018" i="11" s="1"/>
  <c r="H3019" i="11" s="1"/>
  <c r="H3020" i="11" s="1"/>
  <c r="H3021" i="11" s="1"/>
  <c r="H3022" i="11" s="1"/>
  <c r="H3023" i="11" s="1"/>
  <c r="H3024" i="11" s="1"/>
  <c r="H3025" i="11" s="1"/>
  <c r="H3026" i="11" s="1"/>
  <c r="H3027" i="11" s="1"/>
  <c r="H3028" i="11" s="1"/>
  <c r="H3029" i="11" s="1"/>
  <c r="H3030" i="11" s="1"/>
  <c r="H3031" i="11" s="1"/>
  <c r="H3032" i="11" s="1"/>
  <c r="H3033" i="11" s="1"/>
  <c r="H3034" i="11" s="1"/>
  <c r="H3035" i="11" s="1"/>
  <c r="I27" i="11"/>
  <c r="I2366" i="11"/>
  <c r="I2628" i="11"/>
  <c r="I2817" i="11"/>
  <c r="H2817" i="11"/>
  <c r="H2818" i="11" s="1"/>
  <c r="H2819" i="11" s="1"/>
  <c r="I1164" i="11"/>
  <c r="I1620" i="11"/>
  <c r="I3093" i="11"/>
  <c r="I1835" i="11"/>
  <c r="I1448" i="11"/>
  <c r="I638" i="11"/>
  <c r="H638" i="11"/>
  <c r="H639" i="11" s="1"/>
  <c r="I1538" i="11"/>
  <c r="H1538" i="11"/>
  <c r="H1539" i="11" s="1"/>
  <c r="H1540" i="11" s="1"/>
  <c r="H1541" i="11" s="1"/>
  <c r="H1542" i="11" s="1"/>
  <c r="H1543" i="11" s="1"/>
  <c r="I2443" i="11"/>
  <c r="I1876" i="11"/>
  <c r="I1956" i="11"/>
  <c r="I2562" i="11"/>
  <c r="I2623" i="11"/>
  <c r="I1761" i="11"/>
  <c r="I1790" i="11"/>
  <c r="I1700" i="11"/>
  <c r="I2313" i="11"/>
  <c r="I3072" i="11"/>
  <c r="H3072" i="11"/>
  <c r="I568" i="11"/>
  <c r="I2040" i="11"/>
  <c r="I1936" i="11"/>
  <c r="I2580" i="11"/>
  <c r="I2551" i="11"/>
  <c r="I3073" i="11"/>
  <c r="I1817" i="11"/>
  <c r="I1893" i="11"/>
  <c r="I2647" i="11"/>
  <c r="I1929" i="11"/>
  <c r="I2469" i="11"/>
  <c r="I2708" i="11"/>
  <c r="I2690" i="11"/>
  <c r="I3029" i="11"/>
  <c r="I2535" i="11"/>
  <c r="I1457" i="11"/>
  <c r="I2432" i="11"/>
  <c r="I1708" i="11"/>
  <c r="I2657" i="11"/>
  <c r="I3040" i="11"/>
  <c r="H3040" i="11"/>
  <c r="H3041" i="11" s="1"/>
  <c r="I2035" i="11"/>
  <c r="I2300" i="11"/>
  <c r="I1437" i="11"/>
  <c r="H1437" i="11"/>
  <c r="H1438" i="11" s="1"/>
  <c r="I1766" i="11"/>
  <c r="I2720" i="11"/>
  <c r="I1916" i="11"/>
  <c r="I1664" i="11"/>
  <c r="I2904" i="11"/>
  <c r="I3122" i="11"/>
  <c r="I1736" i="11"/>
  <c r="I2592" i="11"/>
  <c r="I1632" i="11"/>
  <c r="I1976" i="11"/>
  <c r="I1905" i="11"/>
  <c r="I2626" i="11"/>
  <c r="I1844" i="11"/>
  <c r="I2315" i="11"/>
  <c r="I2911" i="11"/>
  <c r="I2839" i="11"/>
  <c r="H2839" i="11"/>
  <c r="I1853" i="11"/>
  <c r="I1934" i="11"/>
  <c r="I2724" i="11"/>
  <c r="I2695" i="11"/>
  <c r="I1661" i="11"/>
  <c r="I1593" i="11"/>
  <c r="I2428" i="11"/>
  <c r="I2060" i="11"/>
  <c r="I1884" i="11"/>
  <c r="I2447" i="11"/>
  <c r="I2481" i="11"/>
  <c r="I2506" i="11"/>
  <c r="I1930" i="11"/>
  <c r="I1647" i="11"/>
  <c r="I2619" i="11"/>
  <c r="I1591" i="11"/>
  <c r="I3019" i="11"/>
  <c r="I2328" i="11"/>
  <c r="I2425" i="11"/>
  <c r="I1441" i="11"/>
  <c r="I3024" i="11"/>
  <c r="I1359" i="11"/>
  <c r="H1359" i="11"/>
  <c r="H1360" i="11" s="1"/>
  <c r="H1361" i="11" s="1"/>
  <c r="H1362" i="11" s="1"/>
  <c r="I2587" i="11"/>
  <c r="I1725" i="11"/>
  <c r="I2964" i="11"/>
  <c r="I2520" i="11"/>
  <c r="I2330" i="11"/>
  <c r="I1972" i="11"/>
  <c r="I2029" i="11"/>
  <c r="I1776" i="11"/>
  <c r="I2884" i="11"/>
  <c r="I2370" i="11"/>
  <c r="H2370" i="11"/>
  <c r="H2371" i="11" s="1"/>
  <c r="H2372" i="11" s="1"/>
  <c r="H2373" i="11" s="1"/>
  <c r="H2374" i="11" s="1"/>
  <c r="H2375" i="11" s="1"/>
  <c r="I2959" i="11"/>
  <c r="I2480" i="11"/>
  <c r="I1869" i="11"/>
  <c r="I3082" i="11"/>
  <c r="H3082" i="11"/>
  <c r="I2664" i="11"/>
  <c r="I2516" i="11"/>
  <c r="I1695" i="11"/>
  <c r="I1752" i="11"/>
  <c r="I1681" i="11"/>
  <c r="I802" i="11"/>
  <c r="H802" i="11"/>
  <c r="I692" i="11"/>
  <c r="H692" i="11"/>
  <c r="H693" i="11" s="1"/>
  <c r="I3031" i="11"/>
  <c r="I1629" i="11"/>
  <c r="I2424" i="11"/>
  <c r="H2424" i="11"/>
  <c r="H2425" i="11" s="1"/>
  <c r="H2426" i="11" s="1"/>
  <c r="H2427" i="11" s="1"/>
  <c r="H2428" i="11" s="1"/>
  <c r="H2429" i="11" s="1"/>
  <c r="H2430" i="11" s="1"/>
  <c r="H2431" i="11" s="1"/>
  <c r="H2432" i="11" s="1"/>
  <c r="H2433" i="11" s="1"/>
  <c r="H2434" i="11" s="1"/>
  <c r="H2435" i="11" s="1"/>
  <c r="H2436" i="11" s="1"/>
  <c r="H2437" i="11" s="1"/>
  <c r="H2438" i="11" s="1"/>
  <c r="H2439" i="11" s="1"/>
  <c r="H2440" i="11" s="1"/>
  <c r="H2441" i="11" s="1"/>
  <c r="H2442" i="11" s="1"/>
  <c r="H2443" i="11" s="1"/>
  <c r="H2444" i="11" s="1"/>
  <c r="H2445" i="11" s="1"/>
  <c r="H2446" i="11" s="1"/>
  <c r="H2447" i="11" s="1"/>
  <c r="H2448" i="11" s="1"/>
  <c r="H2449" i="11" s="1"/>
  <c r="H2450" i="11" s="1"/>
  <c r="H2451" i="11" s="1"/>
  <c r="H2452" i="11" s="1"/>
  <c r="H2453" i="11" s="1"/>
  <c r="H2454" i="11" s="1"/>
  <c r="H2455" i="11" s="1"/>
  <c r="H2456" i="11" s="1"/>
  <c r="H2457" i="11" s="1"/>
  <c r="H2458" i="11" s="1"/>
  <c r="H2459" i="11" s="1"/>
  <c r="H2460" i="11" s="1"/>
  <c r="H2461" i="11" s="1"/>
  <c r="H2462" i="11" s="1"/>
  <c r="H2463" i="11" s="1"/>
  <c r="H2464" i="11" s="1"/>
  <c r="H2465" i="11" s="1"/>
  <c r="H2466" i="11" s="1"/>
  <c r="H2467" i="11" s="1"/>
  <c r="H2468" i="11" s="1"/>
  <c r="H2469" i="11" s="1"/>
  <c r="H2470" i="11" s="1"/>
  <c r="H2471" i="11" s="1"/>
  <c r="H2472" i="11" s="1"/>
  <c r="H2473" i="11" s="1"/>
  <c r="H2474" i="11" s="1"/>
  <c r="H2475" i="11" s="1"/>
  <c r="H2476" i="11" s="1"/>
  <c r="H2477" i="11" s="1"/>
  <c r="H2478" i="11" s="1"/>
  <c r="H2479" i="11" s="1"/>
  <c r="H2480" i="11" s="1"/>
  <c r="H2481" i="11" s="1"/>
  <c r="H2482" i="11" s="1"/>
  <c r="H2483" i="11" s="1"/>
  <c r="H2484" i="11" s="1"/>
  <c r="H2485" i="11" s="1"/>
  <c r="H2486" i="11" s="1"/>
  <c r="H2487" i="11" s="1"/>
  <c r="H2488" i="11" s="1"/>
  <c r="H2489" i="11" s="1"/>
  <c r="H2490" i="11" s="1"/>
  <c r="H2491" i="11" s="1"/>
  <c r="H2492" i="11" s="1"/>
  <c r="H2493" i="11" s="1"/>
  <c r="H2494" i="11" s="1"/>
  <c r="H2495" i="11" s="1"/>
  <c r="H2496" i="11" s="1"/>
  <c r="H2497" i="11" s="1"/>
  <c r="H2498" i="11" s="1"/>
  <c r="H2499" i="11" s="1"/>
  <c r="H2500" i="11" s="1"/>
  <c r="H2501" i="11" s="1"/>
  <c r="H2502" i="11" s="1"/>
  <c r="H2503" i="11" s="1"/>
  <c r="H2504" i="11" s="1"/>
  <c r="H2505" i="11" s="1"/>
  <c r="H2506" i="11" s="1"/>
  <c r="H2507" i="11" s="1"/>
  <c r="H2508" i="11" s="1"/>
  <c r="H2509" i="11" s="1"/>
  <c r="H2510" i="11" s="1"/>
  <c r="H2511" i="11" s="1"/>
  <c r="H2512" i="11" s="1"/>
  <c r="H2513" i="11" s="1"/>
  <c r="H2514" i="11" s="1"/>
  <c r="H2515" i="11" s="1"/>
  <c r="H2516" i="11" s="1"/>
  <c r="H2517" i="11" s="1"/>
  <c r="H2518" i="11" s="1"/>
  <c r="H2519" i="11" s="1"/>
  <c r="H2520" i="11" s="1"/>
  <c r="H2521" i="11" s="1"/>
  <c r="H2522" i="11" s="1"/>
  <c r="H2523" i="11" s="1"/>
  <c r="H2524" i="11" s="1"/>
  <c r="H2525" i="11" s="1"/>
  <c r="H2526" i="11" s="1"/>
  <c r="H2527" i="11" s="1"/>
  <c r="H2528" i="11" s="1"/>
  <c r="H2529" i="11" s="1"/>
  <c r="H2530" i="11" s="1"/>
  <c r="H2531" i="11" s="1"/>
  <c r="H2532" i="11" s="1"/>
  <c r="H2533" i="11" s="1"/>
  <c r="H2534" i="11" s="1"/>
  <c r="H2535" i="11" s="1"/>
  <c r="H2536" i="11" s="1"/>
  <c r="H2537" i="11" s="1"/>
  <c r="H2538" i="11" s="1"/>
  <c r="H2539" i="11" s="1"/>
  <c r="H2540" i="11" s="1"/>
  <c r="H2541" i="11" s="1"/>
  <c r="H2542" i="11" s="1"/>
  <c r="H2543" i="11" s="1"/>
  <c r="H2544" i="11" s="1"/>
  <c r="H2545" i="11" s="1"/>
  <c r="H2546" i="11" s="1"/>
  <c r="H2547" i="11" s="1"/>
  <c r="H2548" i="11" s="1"/>
  <c r="H2549" i="11" s="1"/>
  <c r="H2550" i="11" s="1"/>
  <c r="H2551" i="11" s="1"/>
  <c r="H2552" i="11" s="1"/>
  <c r="H2553" i="11" s="1"/>
  <c r="H2554" i="11" s="1"/>
  <c r="H2555" i="11" s="1"/>
  <c r="H2556" i="11" s="1"/>
  <c r="H2557" i="11" s="1"/>
  <c r="H2558" i="11" s="1"/>
  <c r="H2559" i="11" s="1"/>
  <c r="H2560" i="11" s="1"/>
  <c r="H2561" i="11" s="1"/>
  <c r="H2562" i="11" s="1"/>
  <c r="H2563" i="11" s="1"/>
  <c r="H2564" i="11" s="1"/>
  <c r="H2565" i="11" s="1"/>
  <c r="H2566" i="11" s="1"/>
  <c r="H2567" i="11" s="1"/>
  <c r="H2568" i="11" s="1"/>
  <c r="H2569" i="11" s="1"/>
  <c r="H2570" i="11" s="1"/>
  <c r="H2571" i="11" s="1"/>
  <c r="H2572" i="11" s="1"/>
  <c r="H2573" i="11" s="1"/>
  <c r="H2574" i="11" s="1"/>
  <c r="H2575" i="11" s="1"/>
  <c r="H2576" i="11" s="1"/>
  <c r="H2577" i="11" s="1"/>
  <c r="H2578" i="11" s="1"/>
  <c r="H2579" i="11" s="1"/>
  <c r="H2580" i="11" s="1"/>
  <c r="H2581" i="11" s="1"/>
  <c r="H2582" i="11" s="1"/>
  <c r="H2583" i="11" s="1"/>
  <c r="H2584" i="11" s="1"/>
  <c r="H2585" i="11" s="1"/>
  <c r="H2586" i="11" s="1"/>
  <c r="H2587" i="11" s="1"/>
  <c r="H2588" i="11" s="1"/>
  <c r="H2589" i="11" s="1"/>
  <c r="H2590" i="11" s="1"/>
  <c r="H2591" i="11" s="1"/>
  <c r="H2592" i="11" s="1"/>
  <c r="H2593" i="11" s="1"/>
  <c r="H2594" i="11" s="1"/>
  <c r="H2595" i="11" s="1"/>
  <c r="H2596" i="11" s="1"/>
  <c r="H2597" i="11" s="1"/>
  <c r="H2598" i="11" s="1"/>
  <c r="H2599" i="11" s="1"/>
  <c r="H2600" i="11" s="1"/>
  <c r="H2601" i="11" s="1"/>
  <c r="H2602" i="11" s="1"/>
  <c r="H2603" i="11" s="1"/>
  <c r="H2604" i="11" s="1"/>
  <c r="H2605" i="11" s="1"/>
  <c r="H2606" i="11" s="1"/>
  <c r="H2607" i="11" s="1"/>
  <c r="H2608" i="11" s="1"/>
  <c r="H2609" i="11" s="1"/>
  <c r="H2610" i="11" s="1"/>
  <c r="H2611" i="11" s="1"/>
  <c r="H2612" i="11" s="1"/>
  <c r="H2613" i="11" s="1"/>
  <c r="H2614" i="11" s="1"/>
  <c r="H2615" i="11" s="1"/>
  <c r="H2616" i="11" s="1"/>
  <c r="H2617" i="11" s="1"/>
  <c r="H2618" i="11" s="1"/>
  <c r="H2619" i="11" s="1"/>
  <c r="H2620" i="11" s="1"/>
  <c r="H2621" i="11" s="1"/>
  <c r="H2622" i="11" s="1"/>
  <c r="H2623" i="11" s="1"/>
  <c r="H2624" i="11" s="1"/>
  <c r="H2625" i="11" s="1"/>
  <c r="H2626" i="11" s="1"/>
  <c r="H2627" i="11" s="1"/>
  <c r="H2628" i="11" s="1"/>
  <c r="H2629" i="11" s="1"/>
  <c r="H2630" i="11" s="1"/>
  <c r="H2631" i="11" s="1"/>
  <c r="H2632" i="11" s="1"/>
  <c r="H2633" i="11" s="1"/>
  <c r="H2634" i="11" s="1"/>
  <c r="H2635" i="11" s="1"/>
  <c r="H2636" i="11" s="1"/>
  <c r="H2637" i="11" s="1"/>
  <c r="H2638" i="11" s="1"/>
  <c r="H2639" i="11" s="1"/>
  <c r="H2640" i="11" s="1"/>
  <c r="H2641" i="11" s="1"/>
  <c r="H2642" i="11" s="1"/>
  <c r="H2643" i="11" s="1"/>
  <c r="H2644" i="11" s="1"/>
  <c r="H2645" i="11" s="1"/>
  <c r="H2646" i="11" s="1"/>
  <c r="H2647" i="11" s="1"/>
  <c r="H2648" i="11" s="1"/>
  <c r="H2649" i="11" s="1"/>
  <c r="H2650" i="11" s="1"/>
  <c r="H2651" i="11" s="1"/>
  <c r="H2652" i="11" s="1"/>
  <c r="H2653" i="11" s="1"/>
  <c r="H2654" i="11" s="1"/>
  <c r="H2655" i="11" s="1"/>
  <c r="H2656" i="11" s="1"/>
  <c r="H2657" i="11" s="1"/>
  <c r="H2658" i="11" s="1"/>
  <c r="H2659" i="11" s="1"/>
  <c r="H2660" i="11" s="1"/>
  <c r="H2661" i="11" s="1"/>
  <c r="H2662" i="11" s="1"/>
  <c r="H2663" i="11" s="1"/>
  <c r="H2664" i="11" s="1"/>
  <c r="H2665" i="11" s="1"/>
  <c r="H2666" i="11" s="1"/>
  <c r="H2667" i="11" s="1"/>
  <c r="H2668" i="11" s="1"/>
  <c r="H2669" i="11" s="1"/>
  <c r="H2670" i="11" s="1"/>
  <c r="H2671" i="11" s="1"/>
  <c r="H2672" i="11" s="1"/>
  <c r="H2673" i="11" s="1"/>
  <c r="H2674" i="11" s="1"/>
  <c r="H2675" i="11" s="1"/>
  <c r="H2676" i="11" s="1"/>
  <c r="H2677" i="11" s="1"/>
  <c r="H2678" i="11" s="1"/>
  <c r="H2679" i="11" s="1"/>
  <c r="H2680" i="11" s="1"/>
  <c r="H2681" i="11" s="1"/>
  <c r="H2682" i="11" s="1"/>
  <c r="H2683" i="11" s="1"/>
  <c r="H2684" i="11" s="1"/>
  <c r="H2685" i="11" s="1"/>
  <c r="H2686" i="11" s="1"/>
  <c r="H2687" i="11" s="1"/>
  <c r="H2688" i="11" s="1"/>
  <c r="H2689" i="11" s="1"/>
  <c r="H2690" i="11" s="1"/>
  <c r="H2691" i="11" s="1"/>
  <c r="H2692" i="11" s="1"/>
  <c r="H2693" i="11" s="1"/>
  <c r="H2694" i="11" s="1"/>
  <c r="H2695" i="11" s="1"/>
  <c r="H2696" i="11" s="1"/>
  <c r="H2697" i="11" s="1"/>
  <c r="H2698" i="11" s="1"/>
  <c r="H2699" i="11" s="1"/>
  <c r="H2700" i="11" s="1"/>
  <c r="H2701" i="11" s="1"/>
  <c r="H2702" i="11" s="1"/>
  <c r="H2703" i="11" s="1"/>
  <c r="H2704" i="11" s="1"/>
  <c r="H2705" i="11" s="1"/>
  <c r="H2706" i="11" s="1"/>
  <c r="H2707" i="11" s="1"/>
  <c r="H2708" i="11" s="1"/>
  <c r="H2709" i="11" s="1"/>
  <c r="H2710" i="11" s="1"/>
  <c r="H2711" i="11" s="1"/>
  <c r="H2712" i="11" s="1"/>
  <c r="H2713" i="11" s="1"/>
  <c r="H2714" i="11" s="1"/>
  <c r="H2715" i="11" s="1"/>
  <c r="H2716" i="11" s="1"/>
  <c r="H2717" i="11" s="1"/>
  <c r="H2718" i="11" s="1"/>
  <c r="H2719" i="11" s="1"/>
  <c r="H2720" i="11" s="1"/>
  <c r="H2721" i="11" s="1"/>
  <c r="H2722" i="11" s="1"/>
  <c r="H2723" i="11" s="1"/>
  <c r="H2724" i="11" s="1"/>
  <c r="I1908" i="11"/>
  <c r="I2808" i="11"/>
  <c r="H2808" i="11"/>
  <c r="H2809" i="11" s="1"/>
  <c r="H2810" i="11" s="1"/>
  <c r="H2811" i="11" s="1"/>
  <c r="H2812" i="11" s="1"/>
  <c r="H2813" i="11" s="1"/>
  <c r="H2814" i="11" s="1"/>
  <c r="I1602" i="11"/>
  <c r="I1737" i="11"/>
  <c r="I2459" i="11"/>
  <c r="I2540" i="11"/>
  <c r="I1791" i="11"/>
  <c r="I2930" i="11"/>
  <c r="I2625" i="11"/>
  <c r="I1621" i="11"/>
  <c r="I3098" i="11"/>
  <c r="I2440" i="11"/>
  <c r="I1852" i="11"/>
  <c r="I532" i="11"/>
  <c r="I2546" i="11"/>
  <c r="I1626" i="11"/>
  <c r="I2700" i="11"/>
  <c r="I1643" i="11"/>
  <c r="I1652" i="11"/>
  <c r="I2463" i="11"/>
  <c r="I1328" i="11"/>
  <c r="H1328" i="11"/>
  <c r="H1329" i="11" s="1"/>
  <c r="I2957" i="11"/>
  <c r="I2326" i="11"/>
  <c r="I1904" i="11"/>
  <c r="I2945" i="11"/>
  <c r="I2532" i="11"/>
  <c r="I2881" i="11"/>
  <c r="I2267" i="11"/>
  <c r="I2539" i="11"/>
  <c r="I1920" i="11"/>
  <c r="I3055" i="11"/>
  <c r="H3055" i="11"/>
  <c r="H3056" i="11" s="1"/>
  <c r="H3057" i="11" s="1"/>
  <c r="H3058" i="11" s="1"/>
  <c r="H3059" i="11" s="1"/>
  <c r="H3060" i="11" s="1"/>
  <c r="H3061" i="11" s="1"/>
  <c r="H3062" i="11" s="1"/>
  <c r="I2764" i="11"/>
  <c r="H2764" i="11"/>
  <c r="H2765" i="11" s="1"/>
  <c r="H2766" i="11" s="1"/>
  <c r="H2767" i="11" s="1"/>
  <c r="H2768" i="11" s="1"/>
  <c r="H2769" i="11" s="1"/>
  <c r="H2770" i="11" s="1"/>
  <c r="H2771" i="11" s="1"/>
  <c r="I501" i="11"/>
  <c r="I2624" i="11"/>
  <c r="I2508" i="11"/>
  <c r="I1961" i="11"/>
  <c r="I2660" i="11"/>
  <c r="I1896" i="11"/>
  <c r="I2880" i="11"/>
  <c r="H2880" i="11"/>
  <c r="H2881" i="11" s="1"/>
  <c r="H2882" i="11" s="1"/>
  <c r="H2883" i="11" s="1"/>
  <c r="H2884" i="11" s="1"/>
  <c r="H2885" i="11" s="1"/>
  <c r="H2886" i="11" s="1"/>
  <c r="I518" i="11"/>
  <c r="I2568" i="11"/>
  <c r="I1473" i="11"/>
  <c r="H1473" i="11"/>
  <c r="H1474" i="11" s="1"/>
  <c r="H1475" i="11" s="1"/>
  <c r="H1476" i="11" s="1"/>
  <c r="H1477" i="11" s="1"/>
  <c r="H1478" i="11" s="1"/>
  <c r="H1479" i="11" s="1"/>
  <c r="H1480" i="11" s="1"/>
  <c r="H1481" i="11" s="1"/>
  <c r="H1482" i="11" s="1"/>
  <c r="H1483" i="11" s="1"/>
  <c r="H1484" i="11" s="1"/>
  <c r="H1485" i="11" s="1"/>
  <c r="H1486" i="11" s="1"/>
  <c r="H1487" i="11" s="1"/>
  <c r="H1488" i="11" s="1"/>
  <c r="H1489" i="11" s="1"/>
  <c r="H1490" i="11" s="1"/>
  <c r="H1491" i="11" s="1"/>
  <c r="H1492" i="11" s="1"/>
  <c r="H1493" i="11" s="1"/>
  <c r="H1494" i="11" s="1"/>
  <c r="H1495" i="11" s="1"/>
  <c r="H1496" i="11" s="1"/>
  <c r="H1497" i="11" s="1"/>
  <c r="H1498" i="11" s="1"/>
  <c r="H1499" i="11" s="1"/>
  <c r="H1500" i="11" s="1"/>
  <c r="H1501" i="11" s="1"/>
  <c r="H1502" i="11" s="1"/>
  <c r="H1503" i="11" s="1"/>
  <c r="H1504" i="11" s="1"/>
  <c r="H1505" i="11" s="1"/>
  <c r="H1506" i="11" s="1"/>
  <c r="H1507" i="11" s="1"/>
  <c r="H1508" i="11" s="1"/>
  <c r="H1509" i="11" s="1"/>
  <c r="H1510" i="11" s="1"/>
  <c r="H1511" i="11" s="1"/>
  <c r="H1512" i="11" s="1"/>
  <c r="H1513" i="11" s="1"/>
  <c r="H1514" i="11" s="1"/>
  <c r="H1515" i="11" s="1"/>
  <c r="H1516" i="11" s="1"/>
  <c r="H1517" i="11" s="1"/>
  <c r="H1518" i="11" s="1"/>
  <c r="H1519" i="11" s="1"/>
  <c r="H1520" i="11" s="1"/>
  <c r="H1521" i="11" s="1"/>
  <c r="H1522" i="11" s="1"/>
  <c r="H1523" i="11" s="1"/>
  <c r="H1524" i="11" s="1"/>
  <c r="H1525" i="11" s="1"/>
  <c r="H1526" i="11" s="1"/>
  <c r="H1527" i="11" s="1"/>
  <c r="H1528" i="11" s="1"/>
  <c r="H1529" i="11" s="1"/>
  <c r="H1530" i="11" s="1"/>
  <c r="H1531" i="11" s="1"/>
  <c r="H1532" i="11" s="1"/>
  <c r="H1533" i="11" s="1"/>
  <c r="H1534" i="11" s="1"/>
  <c r="I1881" i="11"/>
  <c r="I2065" i="11"/>
  <c r="I1719" i="11"/>
  <c r="I2900" i="11"/>
  <c r="I2603" i="11"/>
  <c r="I2023" i="11"/>
  <c r="H2023" i="11"/>
  <c r="H2024" i="11" s="1"/>
  <c r="H2025" i="11" s="1"/>
  <c r="H2026" i="11" s="1"/>
  <c r="H2027" i="11" s="1"/>
  <c r="H2028" i="11" s="1"/>
  <c r="H2029" i="11" s="1"/>
  <c r="H2030" i="11" s="1"/>
  <c r="I2352" i="11"/>
  <c r="I2096" i="11"/>
  <c r="I2679" i="11"/>
  <c r="I2928" i="11"/>
  <c r="I1839" i="11"/>
  <c r="I2064" i="11"/>
  <c r="I2372" i="11"/>
  <c r="I1773" i="11"/>
  <c r="I2768" i="11"/>
  <c r="I1699" i="11"/>
  <c r="I2684" i="11"/>
  <c r="I1601" i="11"/>
  <c r="I2683" i="11"/>
  <c r="I2935" i="11"/>
  <c r="I2604" i="11"/>
  <c r="I548" i="11"/>
  <c r="I1781" i="11"/>
  <c r="I2371" i="11"/>
  <c r="I2613" i="11"/>
  <c r="I2652" i="11"/>
  <c r="I3056" i="11"/>
  <c r="I2513" i="11"/>
  <c r="I3113" i="11"/>
  <c r="H3113" i="11"/>
  <c r="I2558" i="11"/>
  <c r="I2052" i="11"/>
  <c r="I2436" i="11"/>
  <c r="I2556" i="11"/>
  <c r="I1927" i="11"/>
  <c r="I3048" i="11"/>
  <c r="H3048" i="11"/>
  <c r="I1176" i="11"/>
  <c r="I1917" i="11"/>
  <c r="I2712" i="11"/>
  <c r="I1753" i="11"/>
  <c r="I2318" i="11"/>
  <c r="I1843" i="11"/>
  <c r="I1666" i="11"/>
  <c r="I556" i="11"/>
  <c r="I1863" i="11"/>
  <c r="I2049" i="11"/>
  <c r="I2059" i="11"/>
  <c r="I2809" i="11"/>
  <c r="I2033" i="11"/>
  <c r="I1609" i="11"/>
  <c r="O8" i="3"/>
  <c r="O21" i="3"/>
  <c r="O26" i="3"/>
  <c r="O17" i="3"/>
  <c r="O29" i="3"/>
  <c r="O13" i="3"/>
  <c r="O6" i="3"/>
  <c r="O10" i="3"/>
  <c r="O24" i="3"/>
  <c r="O19" i="3"/>
  <c r="I3103" i="11"/>
  <c r="O28" i="3" s="1"/>
  <c r="I654" i="11"/>
  <c r="I3070" i="11"/>
  <c r="O23" i="3" s="1"/>
  <c r="I1281" i="11"/>
  <c r="O4" i="3" s="1"/>
  <c r="I2970" i="11"/>
  <c r="H2971" i="11" l="1"/>
  <c r="H1282" i="11"/>
  <c r="H2889" i="11"/>
  <c r="H2097" i="11"/>
  <c r="H2782" i="11"/>
  <c r="H1325" i="11"/>
  <c r="H2049" i="11"/>
  <c r="H3114" i="11"/>
  <c r="H2957" i="11"/>
  <c r="H3073" i="11"/>
  <c r="H655" i="11"/>
  <c r="H3135" i="11"/>
  <c r="H2849" i="11"/>
  <c r="H3049" i="11"/>
  <c r="H3104" i="11"/>
  <c r="H3115" i="11" l="1"/>
  <c r="H2098" i="11"/>
  <c r="H3105" i="11"/>
  <c r="H1283" i="11"/>
  <c r="H656" i="11"/>
  <c r="H3074" i="11"/>
  <c r="H2050" i="11"/>
  <c r="H2783" i="11"/>
  <c r="H2890" i="11"/>
  <c r="H2850" i="11"/>
  <c r="H2972" i="11"/>
  <c r="H2958" i="11"/>
  <c r="H2973" i="11" l="1"/>
  <c r="H2851" i="11"/>
  <c r="H3116" i="11"/>
  <c r="H2959" i="11"/>
  <c r="H2891" i="11"/>
  <c r="H2784" i="11"/>
  <c r="H2051" i="11"/>
  <c r="H3075" i="11"/>
  <c r="H657" i="11"/>
  <c r="H3106" i="11"/>
  <c r="H2052" i="11" l="1"/>
  <c r="H3117" i="11"/>
  <c r="H2974" i="11"/>
  <c r="H2892" i="11"/>
  <c r="H3107" i="11"/>
  <c r="H2785" i="11"/>
  <c r="H2960" i="11"/>
  <c r="H658" i="11"/>
  <c r="H2852" i="11"/>
  <c r="H659" i="11" l="1"/>
  <c r="H2961" i="11"/>
  <c r="H2786" i="11"/>
  <c r="H2893" i="11"/>
  <c r="H2975" i="11"/>
  <c r="H3118" i="11"/>
  <c r="H2853" i="11"/>
  <c r="H2053" i="11"/>
  <c r="H2054" i="11" l="1"/>
  <c r="H2854" i="11"/>
  <c r="H2976" i="11"/>
  <c r="H2894" i="11"/>
  <c r="H2787" i="11"/>
  <c r="H2962" i="11"/>
  <c r="H660" i="11"/>
  <c r="H661" i="11" l="1"/>
  <c r="H2963" i="11"/>
  <c r="H2788" i="11"/>
  <c r="H2895" i="11"/>
  <c r="H2977" i="11"/>
  <c r="H2855" i="11"/>
  <c r="H2055" i="11"/>
  <c r="H2978" i="11" l="1"/>
  <c r="H2896" i="11"/>
  <c r="H2789" i="11"/>
  <c r="H2056" i="11"/>
  <c r="H2964" i="11"/>
  <c r="H2856" i="11"/>
  <c r="H662" i="11"/>
  <c r="H2965" i="11" l="1"/>
  <c r="H2057" i="11"/>
  <c r="H2790" i="11"/>
  <c r="H663" i="11"/>
  <c r="H2897" i="11"/>
  <c r="H2857" i="11"/>
  <c r="H2979" i="11"/>
  <c r="H664" i="11" l="1"/>
  <c r="H2791" i="11"/>
  <c r="H2980" i="11"/>
  <c r="H2058" i="11"/>
  <c r="H2858" i="11"/>
  <c r="H2859" i="11" l="1"/>
  <c r="H2059" i="11"/>
  <c r="H2981" i="11"/>
  <c r="H2792" i="11"/>
  <c r="H2793" i="11" l="1"/>
  <c r="H2060" i="11"/>
  <c r="H2982" i="11"/>
  <c r="H2860" i="11"/>
  <c r="H2861" i="11" l="1"/>
  <c r="H2983" i="11"/>
  <c r="H2061" i="11"/>
  <c r="H2794" i="11"/>
  <c r="H2795" i="11" l="1"/>
  <c r="H2062" i="11"/>
  <c r="H2984" i="11"/>
  <c r="H2862" i="11"/>
  <c r="H2863" i="11" l="1"/>
  <c r="H2985" i="11"/>
  <c r="H2063" i="11"/>
  <c r="H2796" i="11"/>
  <c r="H2797" i="11" l="1"/>
  <c r="H2064" i="11"/>
  <c r="H2986" i="11"/>
  <c r="H2864" i="11"/>
  <c r="H2065" i="11" l="1"/>
  <c r="H2798" i="11"/>
  <c r="H2799" i="11" l="1"/>
  <c r="H2066" i="11"/>
  <c r="H2067" i="11" l="1"/>
  <c r="H2800" i="11"/>
  <c r="H2801" i="11" l="1"/>
  <c r="H2068" i="11"/>
  <c r="H2069" i="11" l="1"/>
  <c r="H2802" i="11"/>
  <c r="H2803" i="11"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C844A790-82AF-4F0E-B218-D621550AAC7D}" keepAlive="1" name="Query - Supplemental Type Certificates (STC)" description="Connection to the 'Supplemental Type Certificates (STC)' query in the workbook." type="5" refreshedVersion="7" background="1" saveData="1">
    <dbPr connection="Provider=Microsoft.Mashup.OleDb.1;Data Source=$Workbook$;Location=&quot;Supplemental Type Certificates (STC)&quot;;Extended Properties=&quot;&quot;" command="SELECT * FROM [Supplemental Type Certificates (STC)]"/>
  </connection>
  <connection id="2" xr16:uid="{84C63F5A-D51E-48C8-BBAE-60BDD135D18F}" keepAlive="1" name="Query - Supplemental Type Certificates (STC) (2)" description="Connection to the 'Supplemental Type Certificates (STC) (2)' query in the workbook." type="5" refreshedVersion="7" background="1" saveData="1">
    <dbPr connection="Provider=Microsoft.Mashup.OleDb.1;Data Source=$Workbook$;Location=&quot;Supplemental Type Certificates (STC) (2)&quot;;Extended Properties=&quot;&quot;" command="SELECT * FROM [Supplemental Type Certificates (STC) (2)]"/>
  </connection>
  <connection id="3" xr16:uid="{A66E9D28-B3DA-4033-BDC4-BCCCD594533C}" keepAlive="1" name="Query - Supplemental Type Certificates (STC) (3)" description="Connection to the 'Supplemental Type Certificates (STC) (3)' query in the workbook." type="5" refreshedVersion="7" background="1" saveData="1">
    <dbPr connection="Provider=Microsoft.Mashup.OleDb.1;Data Source=$Workbook$;Location=&quot;Supplemental Type Certificates (STC) (3)&quot;;Extended Properties=&quot;&quot;" command="SELECT * FROM [Supplemental Type Certificates (STC) (3)]"/>
  </connection>
  <connection id="4" xr16:uid="{ACDE75F9-AD55-4493-930E-9F4FDBEBFE8E}" keepAlive="1" name="Query - Supplemental Type Certificates (STC) (4)" description="Connection to the 'Supplemental Type Certificates (STC) (4)' query in the workbook." type="5" refreshedVersion="7" background="1" saveData="1">
    <dbPr connection="Provider=Microsoft.Mashup.OleDb.1;Data Source=$Workbook$;Location=&quot;Supplemental Type Certificates (STC) (4)&quot;;Extended Properties=&quot;&quot;" command="SELECT * FROM [Supplemental Type Certificates (STC) (4)]"/>
  </connection>
  <connection id="5" xr16:uid="{6FCB30CA-CDF9-4AC8-81D9-DCF01BD7D751}" keepAlive="1" name="Query - Supplemental Type Certificates (STC) (5)" description="Connection to the 'Supplemental Type Certificates (STC) (5)' query in the workbook." type="5" refreshedVersion="7" background="1" saveData="1">
    <dbPr connection="Provider=Microsoft.Mashup.OleDb.1;Data Source=$Workbook$;Location=&quot;Supplemental Type Certificates (STC) (5)&quot;;Extended Properties=&quot;&quot;" command="SELECT * FROM [Supplemental Type Certificates (STC) (5)]"/>
  </connection>
</connections>
</file>

<file path=xl/sharedStrings.xml><?xml version="1.0" encoding="utf-8"?>
<sst xmlns="http://schemas.openxmlformats.org/spreadsheetml/2006/main" count="30488" uniqueCount="1962">
  <si>
    <t>Column1</t>
  </si>
  <si>
    <t>Column8</t>
  </si>
  <si>
    <t>Column9</t>
  </si>
  <si>
    <t>Column10</t>
  </si>
  <si>
    <t>Column11</t>
  </si>
  <si>
    <t>Column12</t>
  </si>
  <si>
    <t>Column13</t>
  </si>
  <si>
    <t>STC Number</t>
  </si>
  <si>
    <t>Description</t>
  </si>
  <si>
    <t>Status</t>
  </si>
  <si>
    <t>CFR Part Reference</t>
  </si>
  <si>
    <t>STC Holder</t>
  </si>
  <si>
    <t>Office of Primary Responsibility</t>
  </si>
  <si>
    <t>TC Number</t>
  </si>
  <si>
    <t>Make</t>
  </si>
  <si>
    <t>Model/Series</t>
  </si>
  <si>
    <t>Product Type</t>
  </si>
  <si>
    <t>Product Subtype</t>
  </si>
  <si>
    <t>CFR Subpart/Appendix Reference</t>
  </si>
  <si>
    <t>CFR Section Reference</t>
  </si>
  <si>
    <t>SA00744DE</t>
  </si>
  <si>
    <t>Installation of the Automatic Dependent Surveillance  Broadcast (ADS-B) Out Equipment using a Trig Avionics TT31 Transponder and an approved position sensor</t>
  </si>
  <si>
    <t>Current</t>
  </si>
  <si>
    <t>Part 21 | Part 23 | Part 25 | Part 27 | Part 29</t>
  </si>
  <si>
    <t>Peregrine</t>
  </si>
  <si>
    <t>Denver ACO Branch, Tel: +1 (303) 342-1080</t>
  </si>
  <si>
    <t>A-791 | A10EU | A9EU | 7A11 | 7A12 | A11WE | A17WE | 1A3 | A18CE | A21CE | A36EU | A29EU | A1CE | 3A15 | A-777 | 5A3 | 5A4 | 3A16 | A23CE | A12CE | 3A20 | A29CE | A30CE | TC 779 | A-773 | A-768 | 3A19 | A-799 | 3A12 | 3A17 | A13CE | A20CE | 5A6 | 3A13 | 3A24 | A-790 | A4CE | A16CE | 3A21 | 3A10 | 3A25 | A2CE | A6CE | A7CE | A25CE | A42EU | A18EU | A34CE | A00009CH | A12SO | A00006SE | A47CE | TA4CH | 7A13 | A16EU | 1A21 | A55EU | A69EU | A67EU | A64EU | A7EA | A13EA | A-780 | A00011LA | A75EU | A49CE | A57EU | A-717 | 3A18 | A-804 | A2WI | 3A1 | A6SW | 2A3 | 7A5 | A-813 | 7A15 | 1A4 | 1A6 | 1A10 | 1A15 | 2A13 | A1EA | A20SO | A8EA | A3SO | A7SO | A18SO | A19SO | A25SO | A44CE | 1A13 | A-782 | A-769 | A73EU | A17SO | 7A14 | A51EU | A6EA | A-766 | A46CE | A11EA | A16EA | 6A1 | 2A4 | A12SW | A-767 | A-806 | A-815 | A19EA | A31EU | ATC 542 | A68EU | TA5CH | A76EU</t>
  </si>
  <si>
    <t>AD Holdings Inc</t>
  </si>
  <si>
    <t>T-211</t>
  </si>
  <si>
    <t>Aircraft</t>
  </si>
  <si>
    <t>Small Airplane</t>
  </si>
  <si>
    <t>Sec. 111 | Sec. 113 | Sec. 115 | Sec. 117 | Sec. 119 | Sec. 120 | Sec. 21.47 | Sec. 21.101 | Sec. 21.115 | Sec. 21.120 | Sec. 23.301 | Sec. 23.303 | Sec. 23.305 | Sec. 23.307 | Sec. 23.321 | Sec. 23.471 | Sec. 23.561 | Sec. 23.601 | Sec. 23.603 | Sec. 23.605 | Sec. 23.607 | Sec. 23.609 | Sec. 23.611 | Sec. 23.613 | Sec. 23.619 | Sec. 23.625 | Sec. 23.671 | Sec. 23.771 | Sec. 23.773 | Sec. 23.777 | Sec. 23.1301 | Sec. 23.1309 | Sec. 23.1322 | Sec. 23.1351 | Sec. 23.1357 | Sec. 23.1359 | Sec. 23.1365 | Sec. 23.1431</t>
  </si>
  <si>
    <t>Aermacchi S.p.A.</t>
  </si>
  <si>
    <t>F.260</t>
  </si>
  <si>
    <t>F.260B</t>
  </si>
  <si>
    <t>F.260C</t>
  </si>
  <si>
    <t>F.260D</t>
  </si>
  <si>
    <t>S.205 - 18/F</t>
  </si>
  <si>
    <t>S.205 - 18/R</t>
  </si>
  <si>
    <t>S.205 - 20/F</t>
  </si>
  <si>
    <t>S.205 - 20/R</t>
  </si>
  <si>
    <t/>
  </si>
  <si>
    <t>S.205 - 22/R</t>
  </si>
  <si>
    <t>S.208</t>
  </si>
  <si>
    <t>S.208A</t>
  </si>
  <si>
    <t>Aeromere S.A.</t>
  </si>
  <si>
    <t>Aeronautica Macchi S.p.A.</t>
  </si>
  <si>
    <t>Aerostar Aircraft Corporation</t>
  </si>
  <si>
    <t>400</t>
  </si>
  <si>
    <t>Alexandria Aircraft, LLC</t>
  </si>
  <si>
    <t>American Champion Aircraft Corp.</t>
  </si>
  <si>
    <t>APEX Aircraft</t>
  </si>
  <si>
    <t>B-N Group Ltd.</t>
  </si>
  <si>
    <t>Beechcraft Corporation</t>
  </si>
  <si>
    <t>35</t>
  </si>
  <si>
    <t>36</t>
  </si>
  <si>
    <t>Bellanca Aircraft Corporation</t>
  </si>
  <si>
    <t>Cessna Aircraft Company</t>
  </si>
  <si>
    <t>182</t>
  </si>
  <si>
    <t>182A</t>
  </si>
  <si>
    <t>182B</t>
  </si>
  <si>
    <t>182C</t>
  </si>
  <si>
    <t>182D</t>
  </si>
  <si>
    <t>182E</t>
  </si>
  <si>
    <t>182F</t>
  </si>
  <si>
    <t>182G</t>
  </si>
  <si>
    <t>182H</t>
  </si>
  <si>
    <t>182J</t>
  </si>
  <si>
    <t>182K</t>
  </si>
  <si>
    <t>182L</t>
  </si>
  <si>
    <t>182M</t>
  </si>
  <si>
    <t>182N</t>
  </si>
  <si>
    <t>182P</t>
  </si>
  <si>
    <t>182Q</t>
  </si>
  <si>
    <t>182R</t>
  </si>
  <si>
    <t>182S</t>
  </si>
  <si>
    <t>182T</t>
  </si>
  <si>
    <t>R182</t>
  </si>
  <si>
    <t>T182</t>
  </si>
  <si>
    <t>T182T</t>
  </si>
  <si>
    <t>TR182</t>
  </si>
  <si>
    <t>Cirrus Design Corporation</t>
  </si>
  <si>
    <t>Commander Aircraft Corporation</t>
  </si>
  <si>
    <t>Cub Crafters, Inc.</t>
  </si>
  <si>
    <t>Diamond Aircraft Industries GmbH</t>
  </si>
  <si>
    <t>Diamond Aircraft Industries Inc</t>
  </si>
  <si>
    <t>Dornier-Werke GmbH</t>
  </si>
  <si>
    <t>Dornier Luftfahrt GmbH</t>
  </si>
  <si>
    <t>Dynac Aerospace Corporation</t>
  </si>
  <si>
    <t>EADS-PZL Warszawa-Okecie S.A.</t>
  </si>
  <si>
    <t>Extra Flugzeugproduktions-und Vertriebs-GmbH</t>
  </si>
  <si>
    <t>FLS Aerospace (Lovaux) Ltd.</t>
  </si>
  <si>
    <t>Found Aircraft Canada, Inc.</t>
  </si>
  <si>
    <t>Found Brothers Aviation Limited</t>
  </si>
  <si>
    <t>FS 2003 Corp.</t>
  </si>
  <si>
    <t>GA 8 Airvan (Pty) Ltd</t>
  </si>
  <si>
    <t>General Avia Costruzioni Aeronautiche</t>
  </si>
  <si>
    <t>Grob-Werke</t>
  </si>
  <si>
    <t>Howard Aircraft Foundation</t>
  </si>
  <si>
    <t>Interceptor Aircraft Inc</t>
  </si>
  <si>
    <t>JGS Properties, LLC</t>
  </si>
  <si>
    <t>King's Engineering Fellowship, The</t>
  </si>
  <si>
    <t>MICCO Aircraft Company</t>
  </si>
  <si>
    <t>Mooney Aircraft Corporation</t>
  </si>
  <si>
    <t>Mooney International Corporation</t>
  </si>
  <si>
    <t>Nardi S.A.</t>
  </si>
  <si>
    <t>Piaggio &amp; C.</t>
  </si>
  <si>
    <t>Pilatus Aircraft Limited</t>
  </si>
  <si>
    <t>Piper Aircraft, Inc.</t>
  </si>
  <si>
    <t>PA-46-350P</t>
  </si>
  <si>
    <t>PA-46R-350T</t>
  </si>
  <si>
    <t>Polskie Zaklady Lotnieze Spolka zo.o</t>
  </si>
  <si>
    <t>Revo, Incorporated</t>
  </si>
  <si>
    <t>Sierra Hotel Aero, Inc.</t>
  </si>
  <si>
    <t>Sky Enterprises, Inc.</t>
  </si>
  <si>
    <t>Slingsby Aviation Ltd.</t>
  </si>
  <si>
    <t>SOCATA - Groupe Aerospatiale</t>
  </si>
  <si>
    <t>SOCATA</t>
  </si>
  <si>
    <t>STOL Aircraft Corporation</t>
  </si>
  <si>
    <t>Swift Museum Foundation, Inc.</t>
  </si>
  <si>
    <t>Symphony Aircraft Industries Inc</t>
  </si>
  <si>
    <t>True Flight Holdings LLC</t>
  </si>
  <si>
    <t>Twin Commander Aircraft LLC</t>
  </si>
  <si>
    <t>Univair Aircraft Corporation</t>
  </si>
  <si>
    <t>Viking Air Limited</t>
  </si>
  <si>
    <t>Vulcanair S.p.A.</t>
  </si>
  <si>
    <t>Waco Aircraft Company, The</t>
  </si>
  <si>
    <t>WSK PZL Mielec and OBR SK Mielec</t>
  </si>
  <si>
    <t>Zenair Ltd.</t>
  </si>
  <si>
    <t>Zlin Aircraft a.s.</t>
  </si>
  <si>
    <t>SA00756DE</t>
  </si>
  <si>
    <t>Installation of Automatic Dependent Surveillance  Broadcast (ADS-B) Out Equipment using a Trig Avionics TT22 Transponder and an approved Global Positioning System (GPS) Position Sensor</t>
  </si>
  <si>
    <t>A10EU | A9EU | 7A11 | 7A12 | A11WE | A17WE | 1A3 | A18CE | A21CE | A36EU | A8SO | A29EU | A1CE | 3A15 | A-777 | 5A3 | 5A4 | 3A16 | A23CE | A12CE | 3A20 | A29CE | A30CE | TC 779 | A-773 | A-768 | 5A2 | 3A19 | A-799 | 3A12 | 3A17 | A13CE | A20CE | 5A6 | 3A13 | 3A24 | A-790 | A4CE | A16CE | 3A21 | 3A10 | 3A25 | A2CE | A6CE | A7CE | A25CE | A42EU | A18EU | A34CE | A12SO | 7A13 | A16EU | 1A21 | A55EU | A7EA | A13EA | A-780 | A-717 | 3A18 | A5SW | 3A23 | 3A1 | A6SW | 2A3 | 7A5 | A-813 | 7A15 | 1A4 | 1A6 | 1A10 | 1A15 | 2A13 | A1EA | A20SO | A8EA | A3SO | A7SO | A18SO | A23SO | A19SO | A25SO | 1A13 | A-782 | A-769 | A17SO | 7A14 | A51EU | A6EA | A-766 | A28CE | A11EA | A16EA | 6A1 | 2A4 | A12SW | A-767 | A-806 | A-815 | A19EA</t>
  </si>
  <si>
    <t>Sec. 111 | Sec. 113 | Sec. 115 | Sec. 117 | Sec. 119 | Sec. 120 | Sec. 21.47 | Sec. 21.101 | Sec. 21.115 | Sec. 21.120 | Sec. 23.301 | Sec. 23.303 | Sec. 23.305 | Sec. 23.307 | Sec. 23.321 | Sec. 23.471 | Sec. 23.561 | Sec. 23.601 | Sec. 23.603 | Sec. 23.605 | Sec. 23.607 | Sec. 23.609 | Sec. 23.611 | Sec. 23.613 | Sec. 23.619 | Sec. 23.625 | Sec. 23.671 | Sec. 23.771 | Sec. 23.773 | Sec. 23.777 | Sec. 23.1301 | Sec. 23.1309 | Sec. 23.1322 | Sec. 23.1351 | Sec. 23.1357 | Sec. 23.1359 | Sec. 23.1365 | Sec. 23.1381 | Sec. 23.1431</t>
  </si>
  <si>
    <t>Aviat Aircraft Inc</t>
  </si>
  <si>
    <t>M7 Aerospace LLC</t>
  </si>
  <si>
    <t>Maule Aerospace Technology, Inc.</t>
  </si>
  <si>
    <t>Textron Aviation Inc.</t>
  </si>
  <si>
    <t>SA00762DE</t>
  </si>
  <si>
    <t>Installation of the MidContinent MD302 Standby Digital Flight Instrument System</t>
  </si>
  <si>
    <t>Part 21 | Part 23</t>
  </si>
  <si>
    <t>A25SO</t>
  </si>
  <si>
    <t>Sec. 111 | Sec. 113 | Sec. 115 | Sec. 117 | Sec. 119 | Sec. 120 | Sec. 21.47 | Sec. 21.93 | Sec. 23.1311</t>
  </si>
  <si>
    <t>PA-46-500TP</t>
  </si>
  <si>
    <t>SA00765DE</t>
  </si>
  <si>
    <t>Installation of Automatic Dependent Surveillance  Broadcast (ADS-B) Out functionality using the BendixKing KT74 Transponder and qualified position sensor</t>
  </si>
  <si>
    <t>A-791 | A10EU | A9EU | 7A11 | 7A12 | A11WE | A17WE | 1A3 | A18CE | A21CE | A36EU | A29EU | A-773 | A42EU | A18EU | A00009CH | A12SO | A47CE | TA4CH | 1A21 | A55EU | A69EU | A67EU | A64EU | A7EA | A13EA | A-780 | A00011LA | A75EU | A49CE | A57EU | A-717 | 3A18 | A-804 | A2WI | A6EA | A2PC | A10SW | 3A1 | A6SW | 2A3 | 7A5 | A50CE | A-813 | A78EU | 7A15 | 1A4 | 1A6 | 1A10 | 1A15 | 2A13 | A1EA | A20SO | A8EA | A3SO | A7SO | A18SO | A19SO | A25SO | A44CE | A54EU | 1A13 | 7A13 | A16EU | A15EU | A-782 | A-769 | A73EU | A17SO | 7A14 | A51EU | A60EU | A-766 | A46CE | A-768 | 3A19 | A-799 | 3A12 | 3A17 | A13CE | A20CE | 5A6 | 3A13 | 3A24 | A-790 | A1CE | A24CE | A4CE | A16CE | A37CE | 3A21 | 3A10 | 3A25 | A2CE | A6CE | 3A15 | A-777 | A7CE | A25CE | A28CE | 5A3 | 5A4 | A1WI | 3A16 | A23CE | A12CE | 3A20 | A29CE | A30CE | A14CE | A31CE | TC 779 | A34CE | A00006SE | A11EA | A16EA | 6A1 | 2A4 | A12SW | A-767 | A-806 | A-815 | A9EA | A19EA | A31EU | A61EU | ATC 542 | A68EU | TA5CH | A76EU</t>
  </si>
  <si>
    <t>Sec. 111 | Sec. 113 | Sec. 115 | Sec. 117 | Sec. 119 | Sec. 120 | Sec. 21.101 | Sec. 21.115 | Sec. 23.301 | Sec. 23.303 | Sec. 23.305 | Sec. 23.307 | Sec. 23.321 | Sec. 23.471 | Sec. 23.561 | Sec. 23.601 | Sec. 23.603 | Sec. 23.605 | Sec. 23.607 | Sec. 23.609 | Sec. 23.611 | Sec. 23.613 | Sec. 23.619 | Sec. 23.625 | Sec. 23.671 | Sec. 23.771 | Sec. 23.773 | Sec. 23.777 | Sec. 23.1301 | Sec. 23.1309 | Sec. 23.1322 | Sec. 23.1325 | Sec. 23.1351 | Sec. 23.1357 | Sec. 23.1359 | Sec. 23.1365 | Sec. 23.1431</t>
  </si>
  <si>
    <t>Extra Flugzeugproduktions- und Vertriebs- GmbH</t>
  </si>
  <si>
    <t>GROB Aircraft AG</t>
  </si>
  <si>
    <t>Legend Aviation &amp; Marine, LLC</t>
  </si>
  <si>
    <t>Mitsubishi Heavy Industries, Ltd.</t>
  </si>
  <si>
    <t>Pacific Aerospace Limited</t>
  </si>
  <si>
    <t>Reims Aviation S.A.</t>
  </si>
  <si>
    <t>RUAG Aerospace Services GmbH</t>
  </si>
  <si>
    <t>Short Brothers &amp; Harland Ltd.</t>
  </si>
  <si>
    <t>208</t>
  </si>
  <si>
    <t>208B</t>
  </si>
  <si>
    <t>Topcub Aircraft, Inc</t>
  </si>
  <si>
    <t>SA00765DE Page 2</t>
  </si>
  <si>
    <t>3A13</t>
  </si>
  <si>
    <t>SA01031DE</t>
  </si>
  <si>
    <t>Installation of the Garmin GSR 56 SATCOM transceiver and Flightstream 210 transceiver</t>
  </si>
  <si>
    <t>A00007SE</t>
  </si>
  <si>
    <t>Daher Aircraft Design, LLC</t>
  </si>
  <si>
    <t>Kodiak 100</t>
  </si>
  <si>
    <t>Sec. 21.47 | Sec. 21.101 | Sec. 21.115 | Sec. 21.120</t>
  </si>
  <si>
    <t>SA01822WI</t>
  </si>
  <si>
    <t>Installation of a True Blue TB44 Lithium Ion Battery.</t>
  </si>
  <si>
    <t>Mid-Continent Instruments and Avionics</t>
  </si>
  <si>
    <t>Wichita ACO Branch, Tel: +1 (316) 946-4100</t>
  </si>
  <si>
    <t>A37CE</t>
  </si>
  <si>
    <t>Sec. 111 | Sec. 113 | Sec. 115 | Sec. 117 | Sec. 119 | Sec. 120 | Sec. 21.47 | Sec. 21.101 | Sec. 21.115 | Sec. 21.120</t>
  </si>
  <si>
    <t>SA01835WI</t>
  </si>
  <si>
    <t>Installation of Trig Avionics TY-96 or TY-97 VHF Communications Radio</t>
  </si>
  <si>
    <t>A-791 | A10EU | A9EU | 7A11 | 7A12 | A11WE | A17WE | 1A3 | A18CE | A21CE | A36EU | A29EU | 5A3 | 5A4 | A23CE | A12CE | A29CE | A30CE | TC 779 | A-773 | A42EU | A18EU | A00009CH | A12SO | A47CE | TA4CH | 1A21 | A55EU | A69EU | A67EU | A64EU | A7EA | A13EA | A-780 | A00011LA | A75EU | A49CE | A57EU | A-717 | 3A18 | A-804 | A2WI | 3A23 | 3A1 | A6SW | 2A3 | 7A5 | A-813 | 7A15 | 1A4 | 1A6 | 1A10 | 1A15 | 2A13 | A1EA | A20SO | A8EA | A3SO | A7SO | A18SO | A19SO | A25SO | A44CE | 1A13 | 7A13 | A16EU | A-782 | A-769 | A73EU | A17SO | 7A14 | A51EU | A6EA | A-766 | A46CE | A-768 | 3A19 | A-799 | 3A12 | 3A17 | A13CE | A20CE | 5A6 | 3A13 | 3A24 | A-790 | A1CE | A4CE | A16CE | 3A21 | 3A10 | 3A25 | A2CE | A6CE | 3A15 | A-777 | A7CE | A25CE | 3A16 | 3A20 | A34CE | A00006SE | A11EA | A16EA | 6A1 | 2A4 | A12SW | A-767 | A-806 | A-815 | A19EA | A31EU | ATC 542 | A68EU | TA5CH | A76EU</t>
  </si>
  <si>
    <t>Sec. 111 | Sec. 113 | Sec. 115 | Sec. 117 | Sec. 119 | Sec. 120 | Sec. 21.47 | Sec. 21.101 | Sec. 21.115 | Sec. 21.120 | Sec. 23.301 | Sec. 23.303 | Sec. 23.305 | Sec. 23.307 | Sec. 23.337 | Sec. 23.341 | Sec. 23.473 | Sec. 23.561 | Sec. 23.601 | Sec. 23.603 | Sec. 23.605 | Sec. 23.607 | Sec. 23.609 | Sec. 23.611 | Sec. 23.613 | Sec. 23.619 | Sec. 23.625 | Sec. 23.671 | Sec. 23.771 | Sec. 23.773 | Sec. 23.777 | Sec. 23.1301 | Sec. 23.1309 | Sec. 23.1311 | Sec. 23.1321 | Sec. 23.1351 | Sec. 23.1357 | Sec. 23.1359 | Sec. 23.1365 | Sec. 23.1431</t>
  </si>
  <si>
    <t>SR00764DE</t>
  </si>
  <si>
    <t>Installation of Automatic Dependent Surveillance - Broadcast (ADS-B) Out functionality using the Trig Avionics TT22 Transponder and Freeflight Systems 1201 Global Positioning System (GPS) with Wide Area Augmentation System (WAAS)</t>
  </si>
  <si>
    <t>Part 21 | Part 29</t>
  </si>
  <si>
    <t>H1NE</t>
  </si>
  <si>
    <t>Sikorsky Aircraft Corporation</t>
  </si>
  <si>
    <t>S-76A</t>
  </si>
  <si>
    <t>Rotorcraft</t>
  </si>
  <si>
    <t>Sec. 21.47 | Sec. 21.93 | Sec. 21.101 | Sec. 21.115 | Sec. 21.120</t>
  </si>
  <si>
    <t>S-76B</t>
  </si>
  <si>
    <t>S-76C</t>
  </si>
  <si>
    <t>SR00821DE</t>
  </si>
  <si>
    <t>Installation of Automatic Dependent Surveillance - Broadcast (ADS-B) Out and in functionality using the BendixKing KT74 Transponder and qualified position sensor and ADS-B In Receiver</t>
  </si>
  <si>
    <t>H88EU | H9EU | H11EU | H2SW | R00001RC | H3WE | H10WE</t>
  </si>
  <si>
    <t>Airbus Helicopters Deutschland GmbH</t>
  </si>
  <si>
    <t>EC135 P1</t>
  </si>
  <si>
    <t>Sec. 111 | Sec. 113 | Sec. 115 | Sec. 117 | Sec. 119 | Sec. 120 | Sec. 21.47 | Sec. 21.101 | Sec. 21.115 | Sec. 21.120 | Sec. 27.251 | Sec. 27.301 | Sec. 27.303 | Sec. 27.305 | Sec. 27.307 | Sec. 27.337 | Sec. 27.341 | Sec. 27.471 | Sec. 27.561 | Sec. 27.601 | Sec. 27.603 | Sec. 27.605 | Sec. 27.607 | Sec. 27.609 | Sec. 27.610 | Sec. 27.611 | Sec. 27.613 | Sec. 27.619 | Sec. 27.625 | Sec. 27.671 | Sec. 27.771 | Sec. 27.773 | Sec. 27.777 | Sec. 27.1301 | Sec. 27.1307 | Sec. 27.1309 | Sec. 27.1316 | Sec. 27.1317 | Sec. 27.1321 | Sec. 27.1322 | Sec. 27.1351 | Sec. 27.1357 | Sec. 27.1365 | Sec. 27.1381 | Sec. 27.1529 | Sec. 27.1541 | Sec. 27.1581</t>
  </si>
  <si>
    <t>EC135 P2</t>
  </si>
  <si>
    <t>EC135 P2+</t>
  </si>
  <si>
    <t>EC135 T1</t>
  </si>
  <si>
    <t>EC135 T2</t>
  </si>
  <si>
    <t>EC135 T2+</t>
  </si>
  <si>
    <t>EC135P3</t>
  </si>
  <si>
    <t>EC135T3</t>
  </si>
  <si>
    <t>Airbus Helicopters</t>
  </si>
  <si>
    <t>Bell Helicopter Textron Canada Limited</t>
  </si>
  <si>
    <t>MD Helicopters, Inc.</t>
  </si>
  <si>
    <t>Robinson Helicopter Company</t>
  </si>
  <si>
    <t>SR00828DE</t>
  </si>
  <si>
    <t>Installation of Automatic Dependent Surveillance  Broadcast (ADS-B) Out functionality using the Garmin G330ES or G33H ES Transponder and qualified position sensor</t>
  </si>
  <si>
    <t>H7EU | H88EU | H9EU | H2SW</t>
  </si>
  <si>
    <t>Agusta S.p.A.</t>
  </si>
  <si>
    <t>A109</t>
  </si>
  <si>
    <t>Sec. 111 | Sec. 113 | Sec. 115 | Sec. 117 | Sec. 119 | Sec. 120 | Sec. 21.47 | Sec. 21.101 | Sec. 21.115 | Sec. 21.120 | Sec. 27.301 | Sec. 27.303 | Sec. 27.305 | Sec. 27.307 | Sec. 27.337 | Sec. 27.341 | Sec. 27.471 | Sec. 27.561 | Sec. 27.601 | Sec. 27.603 | Sec. 27.605 | Sec. 27.607 | Sec. 27.609 | Sec. 27.610 | Sec. 27.611 | Sec. 27.613 | Sec. 27.619 | Sec. 27.625 | Sec. 27.671 | Sec. 27.771 | Sec. 27.773 | Sec. 27.777 | Sec. 27.1301 | Sec. 27.1307 | Sec. 27.1309 | Sec. 27.1316 | Sec. 27.1317 | Sec. 27.1321 | Sec. 27.1322 | Sec. 27.1351 | Sec. 27.1357 | Sec. 27.1365 | Sec. 27.1381 | Sec. 27.1529 | Sec. 27.1541 | Sec. 27.1581 | Sec. 27.1583 | Sec. 27.1585</t>
  </si>
  <si>
    <t>SR00847DE</t>
  </si>
  <si>
    <t>Replacement of Honeywell (formerly Sperry) ED-800 cathode ray tube (CRT) display, part number (p/n) 7003110-901/-902, with Esterline CMC Electronics CMA-6800 multi-purpose liquid crystal display (LCD), p/n 100-604045-001/-002, respectively</t>
  </si>
  <si>
    <t>Sec. 111 | Sec. 113 | Sec. 115 | Sec. 117 | Sec. 119 | Sec. 120 | Sec. 21.47 | Sec. 21.120</t>
  </si>
  <si>
    <t>SR00851DE</t>
  </si>
  <si>
    <t>Installation of Automatic Dependent Surveillance - Broadcast (ADS-B) Out functionality using the Garmin GTX 330ES transponder and a qualified position sensor</t>
  </si>
  <si>
    <t>H13EU</t>
  </si>
  <si>
    <t>MBB-BK 117 A-1</t>
  </si>
  <si>
    <t>Sec. 21.47 | Sec. 21.120</t>
  </si>
  <si>
    <t>MBB-BK 117 A-3</t>
  </si>
  <si>
    <t>MBB-BK 117 A-4</t>
  </si>
  <si>
    <t>MBB-BK 117 B-1</t>
  </si>
  <si>
    <t>MBB-BK 117 B-2</t>
  </si>
  <si>
    <t>MBB-BK 117 C-1</t>
  </si>
  <si>
    <t>MBB-BK 117 C-2</t>
  </si>
  <si>
    <t>SR00925DE</t>
  </si>
  <si>
    <t>Installation of Garmin GTX 335/335R and GTX345/345R transponders to provide ADS-B Out and In functionality</t>
  </si>
  <si>
    <t>Part 21 | Part 23 | Part 25 | Part 27 | Part 29 | Part 91 | Part 121 | Part 125 | Part 135</t>
  </si>
  <si>
    <t>H13EU | H10EU | H4EU | H9SW | H1SW | H4SW | 1H16 | H9EA | H6EA | R00002RD | 1H15 | H1NE | R00024BO</t>
  </si>
  <si>
    <t>Sec. 21.29 | Sec. 21.47 | Sec. 29.15 | Sec. 91.21 | Sec. 21.101 | Sec. 21.111 | Sec. 21.113 | Sec. 21.115 | Sec. 21.117 | Sec. 21.119 | Sec. 21.120 | Sec. 29.301 | Sec. 29.303 | Sec. 29.305 | Sec. 29.307 | Sec. 29.337 | Sec. 29.341 | Sec. 29.397 | Sec. 29.471 | Sec. 29.561 | Sec. 29.601 | Sec. 29.603 | Sec. 29.605 | Sec. 29.607 | Sec. 29.609 | Sec. 29.610 | Sec. 29.611 | Sec. 29.613 | Sec. 29.619 | Sec. 29.625 | Sec. 29.671 | Sec. 29.771 | Sec. 29.773 | Sec. 29.777 | Sec. 29.853 | Sec. 121.306 | Sec. 125.204 | Sec. 135.144 | Sec. 29.1301 | Sec. 29.1309 | Sec. 29.1316 | Sec. 29.1317 | Sec. 29.1321 | Sec. 29.1322 | Sec. 29.1351 | Sec. 29.1353 | Sec. 29.1357 | Sec. 29.1359 | Sec. 29.1381 | Sec. 29.1431 | Sec. 29.1501 | Sec. 29.1541 | Sec. 29.1555 | Sec. 29.1581 | Sec. 29.1583 | Sec. 29.1585</t>
  </si>
  <si>
    <t>AS-365N2</t>
  </si>
  <si>
    <t>AS-365N3</t>
  </si>
  <si>
    <t>EC 155B</t>
  </si>
  <si>
    <t>EC155B1</t>
  </si>
  <si>
    <t>SA-365N1</t>
  </si>
  <si>
    <t>AS332C</t>
  </si>
  <si>
    <t>AS332C1</t>
  </si>
  <si>
    <t>AS332L</t>
  </si>
  <si>
    <t>AS332L1</t>
  </si>
  <si>
    <t>AS332L2</t>
  </si>
  <si>
    <t>EC225LP</t>
  </si>
  <si>
    <t>Bell Helicopter Textron, A Division of Textron Canada</t>
  </si>
  <si>
    <t>Bell Textron, Inc.</t>
  </si>
  <si>
    <t>Columbia Helicopters, Inc.</t>
  </si>
  <si>
    <t>Erickson Incorporated, DBA Erickson Air-Crane</t>
  </si>
  <si>
    <t>Leonardo S.p.a.</t>
  </si>
  <si>
    <t>Sikorsky Aircraft</t>
  </si>
  <si>
    <t>Bell Helicopter Textron, Inc.</t>
  </si>
  <si>
    <t>ST00790DE</t>
  </si>
  <si>
    <t>Installation of BendixKing CAS 67B Traffic Alert and Collision Avoidance System (TCAS) II Version 7.1</t>
  </si>
  <si>
    <t>A3EU | A21EA | A13NM | A46EU | A12EA | A16NM | A2SW | A10CE | T00008WI | A2WE | A22CE | A9NM</t>
  </si>
  <si>
    <t>BAe.125 Series 1000A</t>
  </si>
  <si>
    <t>Large Airplane</t>
  </si>
  <si>
    <t>Sec. 111 | Sec. 113 | Sec. 115 | Sec. 117 | Sec. 119 | Sec. 120 | Sec. 21.47 | Sec. 21.93 | Sec. 21.101 | Sec. 21.115 | Sec. 21.120 | Sec. 25.143 | Sec. 25.301 | Sec. 25.303 | Sec. 25.305 | Sec. 25.561 | Sec. 25.601 | Sec. 25.603 | Sec. 25.609 | Sec. 25.629 | Sec. 25.869 | Sec. 25.1301 | Sec. 25.1302 | Sec. 25.1303 | Sec. 25.1307 | Sec. 25.1309 | Sec. 25.1316 | Sec. 25.1317 | Sec. 25.1321 | Sec. 25.1322 | Sec. 25.1331 | Sec. 25.1333 | Sec. 25.1335 | Sec. 25.1351 | Sec. 25.1353 | Sec. 25.1355 | Sec. 25.1357 | Sec. 25.1381 | Sec. 25.1529 | Sec. 25.1581 | Sec. 25.1585</t>
  </si>
  <si>
    <t>BAe.125 Series 1000B</t>
  </si>
  <si>
    <t>BAe.125 Series 800A (C-29A)</t>
  </si>
  <si>
    <t>BAe.125 Series 800A (U-125)</t>
  </si>
  <si>
    <t>BAe.125 Series 800A</t>
  </si>
  <si>
    <t>BH.125 Series 400A</t>
  </si>
  <si>
    <t>Hawker 1000</t>
  </si>
  <si>
    <t>Hawker 800 (U-125A)</t>
  </si>
  <si>
    <t>Hawker 800</t>
  </si>
  <si>
    <t>Hawker 800XP</t>
  </si>
  <si>
    <t>HS.125 Series 700A</t>
  </si>
  <si>
    <t>Bombardier Inc.</t>
  </si>
  <si>
    <t>CL-600-1A11 (CL-600)</t>
  </si>
  <si>
    <t>CL-600-2A12 (CL-601)</t>
  </si>
  <si>
    <t>CL-600-2B16 (CL-601-3A)</t>
  </si>
  <si>
    <t>CL-600-2B16 (CL-601-3R)</t>
  </si>
  <si>
    <t>CL-600-2B16 (CL-604)</t>
  </si>
  <si>
    <t>Dassault Aviation</t>
  </si>
  <si>
    <t>Gulfstream Aerospace Corporation</t>
  </si>
  <si>
    <t>Gulfstream Aerospace LP</t>
  </si>
  <si>
    <t>Israel Aircraft Industries, Ltd.</t>
  </si>
  <si>
    <t>Learjet Inc.</t>
  </si>
  <si>
    <t>31</t>
  </si>
  <si>
    <t>31A</t>
  </si>
  <si>
    <t>35A (C-21A)</t>
  </si>
  <si>
    <t>36A</t>
  </si>
  <si>
    <t>45</t>
  </si>
  <si>
    <t>Sabreliner Aviation LLC</t>
  </si>
  <si>
    <t>550</t>
  </si>
  <si>
    <t>ST00813DE</t>
  </si>
  <si>
    <t>Replacement of Honeywell (formerly Sperry) ED-800 cathode ray tube (CRT) display, part number 7003110-90 I or 7003110-902, with Esterline CMC Electronics CMA-6800 multi-purpose liquid crystal display (LCD),</t>
  </si>
  <si>
    <t>A3EU | A14EA | A21EA | A13NM | A46EU | A-817 | A12EA | A9NM</t>
  </si>
  <si>
    <t>Sec. 111 | Sec. 113 | Sec. 115 | Sec. 117 | Sec. 119 | Sec. 120 | Sec. 25.6 | Sec. 21.101 | Sec. 21.115 | Sec. 25.301 | Sec. 25.303 | Sec. 25.305 | Sec. 25.307 | Sec. 25.337 | Sec. 25.341 | Sec. 25.473 | Sec. 25.561 | Sec. 25.601 | Sec. 25.603 | Sec. 25.605 | Sec. 25.607 | Sec. 25.609 | Sec. 25.611 | Sec. 25.613 | Sec. 25.619 | Sec. 25.625 | Sec. 25.771 | Sec. 25.773 | Sec. 25.777 | Sec. 25.1301 | Sec. 25.1303 | Sec. 25.1309 | Sec. 25.1321 | Sec. 25.1322 | Sec. 25.1333 | Sec. 25.1335 | Sec. 25.1351 | Sec. 25.1357 | Sec. 25.1381 | Sec. 25.1431 | Sec. 25.1555 | Sec. 25.1581</t>
  </si>
  <si>
    <t>BAe.125 Series 800B</t>
  </si>
  <si>
    <t>Fokker Services B.V.</t>
  </si>
  <si>
    <t>ST00835DE</t>
  </si>
  <si>
    <t>Installation of Automatic Dependent Surveillance - Broadcast (ADS-B) Out and In functionality using the Garmin GTX 335R and GTX 345R Transponders plus qualified position sensor</t>
  </si>
  <si>
    <t>A16SW | A3EU | A33EU | A7EU | A46EU | A16NM | A2SW | A10CE | A22CE | A9NM</t>
  </si>
  <si>
    <t>Small/Large Airplane</t>
  </si>
  <si>
    <t>Sec. 25.6 | Sec. 21.47 | Sec. 21.101 | Sec. 21.111 | Sec. 21.113 | Sec. 21.115 | Sec. 21.117 | Sec. 21.119 | Sec. 21.120 | Sec. 25.301 | Sec. 25.303 | Sec. 25.305 | Sec. 25.307 | Sec. 25.337 | Sec. 25.341 | Sec. 25.473 | Sec. 25.561 | Sec. 25.601 | Sec. 25.603 | Sec. 25.605 | Sec. 25.607 | Sec. 25.609 | Sec. 25.611 | Sec. 25.613 | Sec. 25.619 | Sec. 25.625 | Sec. 25.671 | Sec. 25.771 | Sec. 25.773 | Sec. 25.777 | Sec. 25.853 | Sec. 25.1301 | Sec. 25.1309 | Sec. 25.1316 | Sec. 25.1317 | Sec. 25.1321 | Sec. 25.1322 | Sec. 25.1351 | Sec. 25.1357 | Sec. 25.1359 | Sec. 25.1431 | Sec. 25.1529 | Sec. 25.1555 | Sec. 25.1581 | Sec. 25.1583</t>
  </si>
  <si>
    <t>400A</t>
  </si>
  <si>
    <t>400T</t>
  </si>
  <si>
    <t>BH.125 Series 600A</t>
  </si>
  <si>
    <t>HS.125 Series 600A</t>
  </si>
  <si>
    <t>HS.125 Series 600B</t>
  </si>
  <si>
    <t>HS.125 Series 600B/1</t>
  </si>
  <si>
    <t>HS.125 Series 600B/2</t>
  </si>
  <si>
    <t>HS.125 Series 600B/3</t>
  </si>
  <si>
    <t>HS.125 Series 700B</t>
  </si>
  <si>
    <t>HS.125 Series F600B</t>
  </si>
  <si>
    <t>MU-300-10</t>
  </si>
  <si>
    <t>Israel Aircraft Industries</t>
  </si>
  <si>
    <t>Ltd.</t>
  </si>
  <si>
    <t>ST00841DE</t>
  </si>
  <si>
    <t>Installation of Automatic Dependent Surveillance  Broadcast (ADS-B) Out functionality using the Rockwell Collins TDR-94D Enhanced Surveillance Mode S Transponders paired with the Rockwell Collins GPS-4000S WAAS GPS Receivers, plus installation of the IOC-4000</t>
  </si>
  <si>
    <t>Part 21 | Part 25</t>
  </si>
  <si>
    <t>Learjet Inc</t>
  </si>
  <si>
    <t>A21EA</t>
  </si>
  <si>
    <t>ST00857DE</t>
  </si>
  <si>
    <t>Installation of MD215 Standby Altimeter</t>
  </si>
  <si>
    <t>A3EU | A9NM</t>
  </si>
  <si>
    <t>Sec. 111 | Sec. 113 | Sec. 115 | Sec. 117 | Sec. 119 | Sec. 120 | Sec. 25.6 | Sec. 21.47 | Sec. 25.13 | Sec. 21.101 | Sec. 21.115 | Sec. 21.120 | Sec. 25.301 | Sec. 25.303 | Sec. 25.305 | Sec. 25.307 | Sec. 25.321 | Sec. 25.471 | Sec. 25.561 | Sec. 25.601 | Sec. 25.603 | Sec. 25.605 | Sec. 25.607 | Sec. 25.609 | Sec. 25.611 | Sec. 25.613 | Sec. 25.619 | Sec. 25.771 | Sec. 25.773 | Sec. 25.777 | Sec. 25.1301 | Sec. 25.1309 | Sec. 25.1321 | Sec. 25.1322 | Sec. 25.1325 | Sec. 25.1331 | Sec. 25.1333 | Sec. 25.1351 | Sec. 25.1357 | Sec. 25.1359 | Sec. 25.1381 | Sec. 25.1431 | Sec. 25.1529 | Sec. 25.1543 | Sec. 25.1555 | Sec. 25.1581</t>
  </si>
  <si>
    <t>ST00882DE</t>
  </si>
  <si>
    <t>Installation of Becker Avionics BXT6553 transponder</t>
  </si>
  <si>
    <t>A21EA | A46EU | A12EA | A16NM | A10CE | A22CE | A3EU | A9NM</t>
  </si>
  <si>
    <t>Sec. 25.6 | Sec. 21.47 | Sec. 21.101 | Sec. 21.115 | Sec. 21.120 | Sec. 25.301 | Sec. 25.303 | Sec. 25.305 | Sec. 25.307 | Sec. 25.337 | Sec. 25.341 | Sec. 25.473 | Sec. 25.561 | Sec. 25.601 | Sec. 25.603 | Sec. 25.605 | Sec. 25.607 | Sec. 25.609 | Sec. 25.611 | Sec. 25.613 | Sec. 25.619 | Sec. 25.625 | Sec. 25.671 | Sec. 25.771 | Sec. 25.773 | Sec. 25.777 | Sec. 25.853 | Sec. 25.869 | Sec. 25.1301 | Sec. 25.1309 | Sec. 25.1316 | Sec. 25.1317 | Sec. 25.1321 | Sec. 25.1322 | Sec. 25.1351 | Sec. 25.1353 | Sec. 25.1357 | Sec. 25.1359 | Sec. 25.1431 | Sec. 25.1529 | Sec. 25.1555 | Sec. 25.1581 | Sec. 25.1583</t>
  </si>
  <si>
    <t>ST00883DE</t>
  </si>
  <si>
    <t>Installation of Grumman LitefLCR-100 Attitude Heading and Reference System (AHRS) in place of existing LCR-93 AHRS</t>
  </si>
  <si>
    <t>A22CE</t>
  </si>
  <si>
    <t>560XL</t>
  </si>
  <si>
    <t>Sec. 111 | Sec. 113 | Sec. 115 | Sec. 117 | Sec. 119 | Sec. 120 | Sec. 21.47 | Sec. 21.101 | Sec. 21.115 | Sec. 21.120 | Sec. 25.1316 | Sec. 25.1317</t>
  </si>
  <si>
    <t>ST00892DE</t>
  </si>
  <si>
    <t>Installation of dual BendixKing KT 74 Transponders and optional BendixKing KGX 150 Receiver</t>
  </si>
  <si>
    <t>Sec. 111 | Sec. 113 | Sec. 115 | Sec. 117 | Sec. 119 | Sec. 120 | Sec. 21.47 | Sec. 21.101 | Sec. 21.115 | Sec. 21.120 | Sec. 25.301 | Sec. 25.303</t>
  </si>
  <si>
    <t>ST00895DE</t>
  </si>
  <si>
    <t>Installation of the Garmin G700 TXi Avionics Suite</t>
  </si>
  <si>
    <t>Part 21 | Part 25 | Part 26</t>
  </si>
  <si>
    <t>A31SO</t>
  </si>
  <si>
    <t>Yaborã Indústria Aeronáutica S.A.</t>
  </si>
  <si>
    <t>EMB-120</t>
  </si>
  <si>
    <t>Sec. 21.101 | Sec. 21.111 | Sec. 21.113 | Sec. 21.115 | Sec. 21.117 | Sec. 21.119 | Sec. 21.120</t>
  </si>
  <si>
    <t>EMB-120ER</t>
  </si>
  <si>
    <t>EMB-120FC</t>
  </si>
  <si>
    <t>EMB-120QC</t>
  </si>
  <si>
    <t>EMB-120RT</t>
  </si>
  <si>
    <t>ST00912DE</t>
  </si>
  <si>
    <t>Installation of Future Air Navigation System (FANS) 1/A+, Remote Oceanic Controller Pilot Data Link Communications (CPDLC), Automatic Dependent Surveillance - Contract (ADS-C), and CPDLC Departure Clearance (CPDLC-DCL)</t>
  </si>
  <si>
    <t>A53NM</t>
  </si>
  <si>
    <t>Galaxy</t>
  </si>
  <si>
    <t>Gulfstream 200</t>
  </si>
  <si>
    <t>ST00934DE</t>
  </si>
  <si>
    <t>A21EA | A46EU | T00011AT | A12EA | T00008WI | A22CE | A9NM | T00012WI | T00007WI | A3EU</t>
  </si>
  <si>
    <t>Sec. 111 | Sec. 113 | Sec. 115 | Sec. 117 | Sec. 119 | Sec. 120 | Sec. 25.6 | Sec. 21.47 | Sec. 21.101 | Sec. 21.115 | Sec. 21.120 | Sec. 25.301 | Sec. 25.303 | Sec. 25.305 | Sec. 25.307 | Sec. 25.337 | Sec. 25.341 | Sec. 25.473 | Sec. 25.561 | Sec. 25.601 | Sec. 25.603 | Sec. 25.605 | Sec. 25.607 | Sec. 25.609 | Sec. 25.611 | Sec. 25.613 | Sec. 25.619 | Sec. 25.625 | Sec. 25.671 | Sec. 25.771 | Sec. 25.773 | Sec. 25.777 | Sec. 25.853 | Sec. 25.869 | Sec. 25.1301 | Sec. 25.1309 | Sec. 25.1316 | Sec. 25.1317 | Sec. 25.1321 | Sec. 25.1322 | Sec. 25.1351 | Sec. 25.1353 | Sec. 25.1357 | Sec. 25.1431 | Sec. 25.1529 | Sec. 25.1555 | Sec. 25.1581 | Sec. 25.1583</t>
  </si>
  <si>
    <t>Embraer S.A.</t>
  </si>
  <si>
    <t>ST01035DE</t>
  </si>
  <si>
    <t>Installation of replacement aft bay Heat Exchanger Blower Fans</t>
  </si>
  <si>
    <t>T00013WI</t>
  </si>
  <si>
    <t>4000</t>
  </si>
  <si>
    <t>Sec. 21.101 | Sec. 21.111 | Sec. 21.113 | Sec. 21.115 | Sec. 21.117 | Sec. 21.119 | Sec. 21.120 | Sec. 25.301</t>
  </si>
  <si>
    <t>ST01066DE</t>
  </si>
  <si>
    <t>Installation of the Aviation Clean Air Airborne Air &amp; Surface Purification System</t>
  </si>
  <si>
    <t>A21EA | A46EU | A12EA</t>
  </si>
  <si>
    <t>Sec. 21.101 | Sec. 21.111 | Sec. 21.113 | Sec. 21.115 | Sec. 21.117 | Sec. 21.119 | Sec. 21.120 | Sec. 25.301 | Sec. 25.303 | Sec. 25.305 | Sec. 25.307 | Sec. 25.337 | Sec. 25.341 | Sec. 25.561 | Sec. 25.601 | Sec. 25.603 | Sec. 25.605 | Sec. 25.607 | Sec. 25.609 | Sec. 25.611 | Sec. 25.613 | Sec. 25.831 | Sec. 25.832 | Sec. 25.853 | Sec. 25.869 | Sec. 25.1301 | Sec. 25.1307 | Sec. 25.1309 | Sec. 25.1351 | Sec. 25.1353 | Sec. 25.1357 | Sec. 25.1431 | Sec. 25.1529 | Sec. 25.1541</t>
  </si>
  <si>
    <t>ST01070DE</t>
  </si>
  <si>
    <t>Installation of the Curtiss-Wright Fortress Flight Data Recorder (with Cockpit Voice Recorder)</t>
  </si>
  <si>
    <t>A10CE | T00008WI | A3EU | T00007WI</t>
  </si>
  <si>
    <t>Sec. 25.6 | Sec. 21.101 | Sec. 21.111 | Sec. 21.113 | Sec. 21.115 | Sec. 21.117 | Sec. 21.119 | Sec. 21.120 | Sec. 25.301 | Sec. 25.303 | Sec. 25.305 | Sec. 25.307 | Sec. 25.337 | Sec. 25.341 | Sec. 25.473 | Sec. 25.561 | Sec. 25.601 | Sec. 25.603 | Sec. 25.605 | Sec. 25.607 | Sec. 25.609 | Sec. 25.611 | Sec. 25.613 | Sec. 25.619 | Sec. 25.671 | Sec. 25.771 | Sec. 25.773 | Sec. 25.777 | Sec. 25.853 | Sec. 25.869 | Sec. 25.1301 | Sec. 25.1309 | Sec. 25.1321 | Sec. 25.1322 | Sec. 25.1351 | Sec. 25.1353 | Sec. 25.1357 | Sec. 25.1431 | Sec. 25.1457 | Sec. 25.1529 | Sec. 25.1555 | Sec. 25.1581 | Sec. 25.1583</t>
  </si>
  <si>
    <t>ST01075DE</t>
  </si>
  <si>
    <t>Installation of Supplemental Flap/Slat Actuator Heater System</t>
  </si>
  <si>
    <t>A16NM</t>
  </si>
  <si>
    <t>G150</t>
  </si>
  <si>
    <t>Sec. 21.101 | Sec. 21.115</t>
  </si>
  <si>
    <t>ST01083DE</t>
  </si>
  <si>
    <t>A16NM | A10CE | A22CE</t>
  </si>
  <si>
    <t>Sec. 21.101 | Sec. 21.111 | Sec. 21.113 | Sec. 21.115 | Sec. 21.117 | Sec. 21.119 | Sec. 21.120 | Sec. 25.301 | Sec. 25.303 | Sec. 25.305 | Sec. 25.307 | Sec. 25.337 | Sec. 25.341 | Sec. 25.561 | Sec. 25.601 | Sec. 25.603 | Sec. 25.605 | Sec. 25.607 | Sec. 25.609 | Sec. 25.611 | Sec. 25.613 | Sec. 25.831 | Sec. 25.832 | Sec. 25.853 | Sec. 25.869 | Sec. 25.1301 | Sec. 25.1307 | Sec. 25.1309 | Sec. 25.1351 | Sec. 25.1353 | Sec. 25.1357 | Sec. 25.1431 | Sec. 25.1519 | Sec. 25.1529 | Sec. 25.1541</t>
  </si>
  <si>
    <t>Column1.1</t>
  </si>
  <si>
    <t>PA-46-350P | PA-46-500TP | PA-46R-350T</t>
  </si>
  <si>
    <t xml:space="preserve">SA00765DE </t>
  </si>
  <si>
    <t>182 | 182A | 182B | 182C | 182D | 182E | 182F | 182G | 182H | 182J | 182K | 182L | 182M | 182N | 182P | 182Q | 182R | 182S | 182T | R182 | T182 | T182T | TR182</t>
  </si>
  <si>
    <t>208 | 208B</t>
  </si>
  <si>
    <t>S-76A | S-76B | S-76C</t>
  </si>
  <si>
    <t>Airbus Helicopters Deutschland GmbH | Airbus Helicopters | Bell Helicopter Textron Canada Limited | MD Helicopters, Inc. | Robinson Helicopter Company</t>
  </si>
  <si>
    <t>Agusta S.p.A. | Airbus Helicopters Deutschland GmbH | Airbus Helicopters | Bell Helicopter Textron Canada Limited</t>
  </si>
  <si>
    <t>A109 | Airbus Helicopters Deutschland GmbH\EC135 P1 | Airbus Helicopters Deutschland GmbH\EC135 P2 | Airbus Helicopters Deutschland GmbH\EC135 P2+ | Airbus Helicopters Deutschland GmbH\EC135 T1 | Airbus Helicopters Deutschland GmbH\EC135 T2 | Airbus Helicopters Deutschland GmbH\EC135 T2+ | Airbus Helicopters\AS-350B | Airbus Helicopters\AS-350B1 | Airbus Helicopters\AS-350B2 | Airbus Helicopters\AS-350B3 | Airbus Helicopters\AS-350BA | Airbus Helicopters\AS-350C | Airbus Helicopters\AS-350D | Airbus Helicopters\AS-350D1 | Airbus Helicopters\EC 130 B4 | Airbus Helicopters\EC 130 T2 | Bell Helicopter Textron Canada Limited\407</t>
  </si>
  <si>
    <t>AD Holdings Inc | Aermacchi S.p.A. | Aeromere S.A. | Aeronautica Macchi S.p.A. | Aerostar Aircraft Corporation | Alexandria Aircraft, LLC | American Champion Aircraft Corp. | APEX Aircraft | B-N Group Ltd. | Beechcraft Corporation | Bellanca Aircraft Corporation | Cessna Aircraft Company | Cirrus Design Corporation | Commander Aircraft Corporation | Cub Crafters, Inc. | Diamond Aircraft Industries GmbH | Diamond Aircraft Industries Inc | Dornier-Werke GmbH | Dornier Luftfahrt GmbH | Dynac Aerospace Corporation | EADS-PZL Warszawa-Okecie S.A. | Extra Flugzeugproduktions-und Vertriebs-GmbH | FLS Aerospace (Lovaux) Ltd. | Found Aircraft Canada, Inc. | Found Brothers Aviation Limited | FS 2003 Corp. | GA 8 Airvan (Pty) Ltd | General Avia Costruzioni Aeronautiche | Grob-Werke | Howard Aircraft Foundation | Interceptor Aircraft Inc | JGS Properties, LLC | King's Engineering Fellowship, The | MICCO Aircraft Company | Mooney Aircraft Corporation | Mooney International Corporation | Nardi S.A. | Piaggio &amp; C. | Pilatus Aircraft Limited | Piper Aircraft, Inc. | Polskie Zaklady Lotnieze Spolka zo.o | Revo, Incorporated | Sierra Hotel Aero, Inc. | Sky Enterprises, Inc. | Slingsby Aviation Ltd. | SOCATA - Groupe Aerospatiale | SOCATA | STOL Aircraft Corporation | Swift Museum Foundation, Inc. | Symphony Aircraft Industries Inc | True Flight Holdings LLC | Twin Commander Aircraft LLC | Univair Aircraft Corporation | Viking Air Limited | Vulcanair S.p.A. | Waco Aircraft Company, The | WSK PZL Mielec and OBR SK Mielec | Zenair Ltd. | Zlin Aircraft a.s.</t>
  </si>
  <si>
    <t>T-211 | Aermacchi S.p.A.\F.260 | Aermacchi S.p.A.\F.260B | Aermacchi S.p.A.\F.260C | Aermacchi S.p.A.\F.260D | Aermacchi S.p.A.\F.260E | Aermacchi S.p.A.\F.260F | Aermacchi S.p.A.\S.205 - 18/F | Aermacchi S.p.A.\S.205 - 18/R | Aermacchi S.p.A.\S.205 - 20/F | Aermacchi S.p.A.\S.205 - 20/R | Aermacchi S.p.A.\S.205 - 22/R | Aermacchi S.p.A.\S.208 | Aermacchi S.p.A.\S.208A | Aeromere S.A.\Falco F.8.L. | Aeronautica Macchi S.p.A.\AL 60-B | Aeronautica Macchi S.p.A.\AL 60-C5 | Aeronautica Macchi S.p.A.\AL 60-F5 | Aeronautica Macchi S.p.A.\AL 60 | Aerostar Aircraft Corporation\360 | Aerostar Aircraft Corporation\400 | Aerostar Aircraft Corporation\PA-60-600 (Aerostar 600) | Aerostar Aircraft Corporation\PA-60-601 (Aerostar 601) | Aerostar Aircraft Corporation\PA-60-601P (Aerostar 601P) | Aerostar Aircraft Corporation\PA-60-602P (Aerostar 602P) | Aerostar Aircraft Corporation\PA-60-700P (Aerostar 700P) | Alexandria Aircraft, LLC\14-19-2 | Alexandria Aircraft, LLC\14-19-3 | Alexandria Aircraft, LLC\14-19-3A | Alexandria Aircraft, LLC\14-19 | AlexandriaAircraft, LLC\17-30 | Alexandria Aircraft, LLC\17-30A | Alexandria Aircraft, LLC\17-31 | Alexandria Aircraft, LLC\17-31A | Alexandria Aircraft, LLC\17-31ATC | Alexandria Aircraft, LLC\17-31TC | American Champion Aircraft Corp.\8GCBC | American Champion Aircraft Corp.\8KCAB | APEX Aircraft\CAP 10 B | B-N Group Ltd.\BN2A MK. III-2 | B-N Group Ltd.\BN2A MK. III-3 | B-N Group Ltd.\BN2A MK. III | Beechcraft Corporation\19A | Beechcraft Corporation\23 | Beechcraft Corporation\35-33 | Beechcraft Corporation\35-A33 | Beechcraft Corporation\35-B33 | Beechcraft Corporation\35-C33 | Beechcraft Corporation\35-C33A | Beechcraft Corporation\35 | Beechcraft Corporation\35R | Beechcraft Corporation\36 | Beechcraft Corporation\45 (Military YT-34) | Beechcraft Corporation\50 | Beechcraft Corporation\56TC | Beechcraft Corporation\58 | Beechcraft Corporation\58A | Beechcraft Corporation\58P | Beechcraft Corporation\58PA | Beechcraft Corporation\58TC | Beechcraft Corporation\58TCA | Beechcraft Corporation\60 | Beechcraft Corporation\65-80 | Beechcraft Corporation\65-88 | Beechcraft Corporation\65-A80-8800 | Beechcraft Corporation\65-A80 | Beechcraft Corporation\65-B80 | Beechcraft Corporation\65 | Beechcraft Corporation\70 | Beechcraft Corporation\76 | Beechcraft Corporation\77 | Beechcraft Corporation\95-55 | Beechcraft Corporation\95-A55 | Beechcraft Corporation\95-B55 | Beechcraft Corporation\95-B55A | Beechcraft Corporation\95-B55B | Beechcraft Corporation\95-C55 | Beechcraft Corporation\95-C55A | Beechcraft Corporation\95 | Beechcraft Corporation\A23-19 | Beechcraft Corporation\A23-24 | Beechcraft Corporation\A23 | Beechcraft Corporation\A23A | Beechcraft Corporation\A24 | Beechcraft Corporation\A24R | Beechcraft Corporation\A35 | Beechcraft Corporation\A36 | Beechcraft Corporation\A36TC | Beechcraft Corporation\A45 (Military T-34A, B-45) | Beechcraft Corporation\A56TC | Beechcraft Corporation\A60 | Beechcraft Corporation\A65-8200 | Beechcraft Corporation\A65 | Beechcraft Corporation\B19 | Beechcraft Corporation\B23 | Beechcraft Corporation\B24R | Beechcraft Corporation\B35 | Beechcraft Corporation\B36TC | Beechcraft Corporation\B50 | Beechcraft Corporation\B60 | Beechcraft Corporation\B95 | Beechcraft Corporation\B95A | Beechcraft Corporation\C23 | Beechcraft Corporation\C24R | Beechcraft Corporation\C35 | Beechcraft Corporation\C50 | Beechcraft Corporation\D35 | Beechcraft Corporation\D45 (Military T-34B) | Beechcraft Corporation\D50 | Beechcraft Corporation\D50A | Beechcraft Corporation\D50B | Beechcraft Corporation\D50C | Beechcraft Corporation\D50E-5990 | Beechcraft Corporation\D50E | Beechcraft Corporation\D55 | Beechcraft Corporation\D55A | Beechcraft Corporation\D95A | Beechcraft Corporation\E33 | Beechcraft Corporation\E33A | Beechcraft Corporation\E33C | Beechcraft Corporation\E35 | Beechcraft Corporation\E50 | Beechcraft Corporation\E55 | Beechcraft Corporation\E55A | Beechcraft Corporation\E95 | Beechcraft Corporation\F33 | Beechcraft Corporation\F33A | Beechcraft Corporation\F33C | Beechcraft Corporation\F35 | Beechcraft Corporation\F50 | Beechcraft Corporation\G17S | Beechcraft Corporation\G33 | Beechcraft Corporation\G35 | Beechcraft Corporation\G50 | Beechcraft Corporation\H35 | Beechcraft Corporation\H50 | Beechcraft Corporation\J35 | Beechcraft Corporation\J50 | Beechcraft Corporation\K35 | Beechcraft Corporation\M19A | Beechcraft Corporation\M35 | Beechcraft Corporation\N35 | Beechcraft Corporation\P35 | Beechcraft Corporation\S35 | Beechcraft Corporation\V35 | Beechcraft Corporation\V35A | Beechcraft Corporation\V35B | Bellanca Aircraft Corporation\14-13-2 | Bellanca Aircraft Corporation\14-13-3 | Bellanca Aircraft Corporation\14-13-3W | Bellanca Aircraft Corporation\14-13 | Cessna Aircraft Company\120 | Cessna Aircraft Company\140 | Cessna Aircraft Company\150 | Cessna Aircraft Company\150A | Cessna Aircraft Company\150B | Cessna Aircraft Company\150C | Cessna Aircraft Company\150D | Cessna Aircraft Company\150E | Cessna Aircraft Company\150F | Cessna Aircraft Company\150G | Cessna Aircraft Company\150H | Cessna Aircraft Company\150J | Cessna Aircraft Company\150K | Cessna Aircraft Company\150L | Cessna Aircraft Company\150M | Cessna Aircraft Company\152 | Cessna Aircraft Company\170 | CessnaAircraft Company\170A | Cessna Aircraft Company\170B | Cessna Aircraft Company\172 | Cessna Aircraft Company\172A | Cessna Aircraft Company\172B | Cessna Aircraft Company\172C | Cessna Aircraft Company\172D | Cessna Aircraft Company\172E | Cessna Aircraft Company\172F (USAF T-41A) | Cessna Aircraft Company\172G | Cessna Aircraft Company\172H (USAF T-41A) | Cessna Aircraft Company\172I | Cessna Aircraft Company\172K | Cessna Aircraft Company\172L | Cessna Aircraft Company\172M | Cessna Aircraft Company\172N | Cessna Aircraft Company\172P | Cessna Aircraft Company\172Q | Cessna Aircraft Company\172R | Cessna Aircraft Company\172RG | Cessna Aircraft Company\172S | Cessna Aircraft Company\175 | Cessna Aircraft Company\175A | Cessna Aircraft Company\175B | Cessna Aircraft Company\175C | Cessna Aircraft Company\177 | Cessna Aircraft Company\177A | Cessna Aircraft Company\177B | Cessna Aircraft Company\177RG | Cessna Aircraft Company\180 | Cessna Aircraft Company\180A | Cessna Aircraft Company\180B | Cessna Aircraft Company\180C | Cessna Aircraft Company\180D | Cessna Aircraft Company\180E | Cessna Aircraft Company\180F | Cessna Aircraft Company\180G | Cessna Aircraft Company\180H | Cessna Aircraft Company\180J | Cessna Aircraft Company\180K | Cessna Aircraft Company\182 | Cessna Aircraft Company\182A | Cessna Aircraft Company\182B | Cessna Aircraft Company\182C | Cessna Aircraft Company\182D | Cessna Aircraft Company\182E | Cessna Aircraft Company\182F | Cessna Aircraft Company\182G | Cessna Aircraft Company\182H | Cessna Aircraft Company\182J | Cessna Aircraft Company\182K | Cessna Aircraft Company\182L | Cessna Aircraft Company\182M | Cessna Aircraft Company\182N | Cessna Aircraft Company\182P | Cessna Aircraft Company\182Q | Cessna Aircraft Company\182R | Cessna Aircraft Company\182S | Cessna Aircraft Company\182T | Cessna Aircraft Company\185 | Cessna Aircraft Company\185A | Cessna Aircraft Company\185B | Cessna Aircraft Company\185C | Cessna Aircraft Company\185D | Cessna Aircraft Company\185E | Cessna Aircraft Company\190 | Cessna Aircraft Company\195 | Cessna Aircraft Company\195A | Cessna Aircraft Company\195B | Cessna Aircraft Company\206 | Cessna Aircraft Company\206H | Cessna Aircraft Company\207 | Cessna Aircraft Company\207A | Cessna Aircraft Company\210 | Cessna Aircraft Company\210A | Cessna Aircraft Company\210B | Cessna Aircraft Company\210C | Cessna Aircraft Company\210D | Cessna Aircraft Company\210E | Cessna Aircraft Company\210F | Cessna Aircraft Company\210G | Cessna Aircraft Company\210H | Cessna Aircraft Company\210J | Cessna Aircraft Company\210K | Cessna Aircraft Company\210L | Cessna Aircraft Company\210M | Cessna Aircraft Company\210N | Cessna Aircraft Company\210R | Cessna Aircraft Company\310 | Cessna Aircraft Company\310A | Cessna Aircraft Company\310B | Cessna Aircraft Company\310C | Cessna Aircraft Company\310D | Cessna Aircraft Company\310E | Cessna Aircraft Company\310F | Cessna Aircraft Company\310G | Cessna Aircraft Company\310H | Cessna Aircraft Company\310I | Cessna Aircraft Company\310J-1 | Cessna Aircraft Company\310J | Cessna Aircraft Company\310K | Cessna Aircraft Company\310L | Cessna Aircraft Company\310N | Cessna Aircraft Company\310P | Cessna Aircraft Company\310Q | Cessna Aircraft Company\310R | Cessna Aircraft Company\320-1 | Cessna Aircraft Company\320 | Cessna Aircraft Company\320A | Cessna Aircraft Company\320B | Cessna Aircraft Company\320C | Cessna Aircraft Company\320D | Cessna Aircraft Company\320E | Cessna Aircraft Company\320F | Cessna Aircraft Company\335 | Cessna Aircraft Company\336 | Cessna Aircraft Company\337 | Cessna Aircraft Company\337A | Cessna Aircraft Company\337B | Cessna Aircraft Company\337C | Cessna Aircraft Company\337D | Cessna Aircraft Company\337E | Cessna Aircraft Company\337F | Cessna Aircraft Company\337G | Cessna Aircraft Company\337H | Cessna Aircraft Company\340 | Cessna Aircraft Company\340A | Cessna Aircraft Company\401 | Cessna Aircraft Company\401A | Cessna Aircraft Company\401B | Cessna Aircraft Company\402 | Cessna Aircraft Company\402A | Cessna Aircraft Company\402B | Cessna Aircraft Company\402C | Cessna Aircraft Company\404 | Cessna Aircraft Company\406 | Cessna Aircraft Company\411 | Cessna Aircraft Company\411A | Cessna Aircraft Company\414 | Cessna Aircraft Company\414A | Cessna Aircraft Company\421 | Cessna Aircraft Company\421A | Cessna Aircraft Company\421B | Cessna Aircraft Company\421C | Cessna Aircraft Company\A185E | Cessna Aircraft Company\A185F | Cessna Aircraft Company\E310H | Cessna Aircraft Company\E310J | Cessna Aircraft Company\F182P | Cessna Aircraft Company\F182Q | Cessna Aircraft Company\FR172E | Cessna Aircraft Company\FR172F | Cessna Aircraft Company\FR172G | Cessna Aircraft Company\FR172H | Cessna Aircraft Company\FR172J | Cessna Aircraft Company\FR172K | Cessna Aircraft Company\FR182 | Cessna Aircraft Company\M337B | Cessna Aircraft Company\P172D | Cessna Aircraft Company\P206 | Cessna Aircraft Company\P206A | Cessna Aircraft Company\P206B | Cessna Aircraft Company\P206C | Cessna Aircraft Company\P206D | Cessna Aircraft Company\P206E | Cessna Aircraft Company\P210N | Cessna Aircraft Company\P210R | Cessna Aircraft Company\P337H | Cessna Aircraft Company\R172E | Cessna Aircraft Company\R172F | Cessna Aircraft Company\R172G | Cessna Aircraft Company\R172H | Cessna Aircraft Company\R172J | Cessna Aircraft Company\R172K | Cessna Aircraft Company\R182 | Cessna Aircraft Company\T182 | Cessna Aircraft Company\T182T | Cessna Aircraft Company\T206H | Cessna Aircraft Company\T207 | Cessna Aircraft Company\T207A | Cessna Aircraft Company\T210F | Cessna Aircraft Company\T210G | Cessna Aircraft Company\T210H | Cessna Aircraft Company\T210J | Cessna Aircraft Company\T210L | Cessna Aircraft Company\T210M | Cessna Aircraft Company\T210N | Cessna Aircraft Company\T210R | Cessna Aircraft Company\T303 | Cessna Aircraft Company\T310P | Cessna Aircraft Company\T310Q | Cessna Aircraft Company\T310R | Cessna Aircraft Company\T337B | Cessna Aircraft Company\T337C | Cessna Aircraft Company\T337D | Cessna Aircraft Company\T337E | Cessna Aircraft Company\T337F | Cessna Aircraft Company\T337G | Cessna Aircraft Company\T337H-SP | Cessna Aircraft Company\T337H | Cessna Aircraft Company\TP206A | Cessna Aircraft Company\TP206B | Cessna Aircraft Company\TP206C | Cessna Aircraft Company\TP206D | Cessna AircraftCompany\TP206E | Cessna Aircraft Company\TR182 | Cessna Aircraft Company\TU206A | Cessna Aircraft Company\TU206B | Cessna Aircraft Company\TU206C | Cessna Aircraft Company\TU206D | Cessna Aircraft Company\TU206E | Cessna Aircraft Company\TU206F | Cessna Aircraft Company\TU206G | Cessna Aircraft Company\U206 | Cessna Aircraft Company\U206A | Cessna Aircraft Company\U206B | Cessna Aircraft Company\U206C | Cessna Aircraft Company\U206D | Cessna Aircraft Company\U206E | Cessna Aircraft Company\U206F | Cessna Aircraft Company\U206G | Cirrus Design Corporation\SR20 | Cirrus Design Corporation\SR22 | Commander Aircraft Corporation\112 | Commander Aircraft Corporation\112B | Commander Aircraft Corporation\112TC | Commander Aircraft Corporation\112TCA | Commander Aircraft Corporation\114 | Commander Aircraft Corporation\114A | Commander Aircraft Corporation\114B | Commander Aircraft Corporation\114TC | Cub Crafters, Inc.\CC18-180 | Cub Crafters, Inc.\CC18-180A | Diamond Aircraft Industries GmbH\DA 40 | Diamond Aircraft Industries GmbH\DA 40F | Diamond Aircraft Industries Inc\DA20-A1 | Diamond Aircraft Industries Inc\DA20-C1 | Dornier-Werke GmbH\Do 28 A-1 | Dornier-Werke GmbH\Do 28 B-1 | Dornier Luftfahrt GmbH\Do 28 D-1 | Dornier Luftfahrt GmbH\Do 28 D | Dornier Luftfahrt GmbH\Dornier 228-100 | Dornier Luftfahrt GmbH\Dornier 228-101 | Dynac Aerospace Corporation\Aero Commander 100-180 | Dynac Aerospace Corporation\Aero Commander 100 | Dynac Aerospace Corporation\Aero Commander 100A | Dynac Aerospace Corporation\Volaire 10 | Dynac Aerospace Corporation\Volaire 10A | EADS-PZL Warszawa-Okecie S.A.\PZL-104 WILGA 80 | EADS-PZL Warszawa-Okecie S.A.\PZL-104M WILGA 2000 | EADS-PZL Warszawa-Okecie S.A.\PZL-104MA WILGA 2000 | EADS-PZL Warszawa-Okecie S.A.\PZL-KOLIBER 150A | EADS-PZL Warszawa-Okecie S.A.\PZL-KOLIBER 160A | Extra Flugzeugproduktions-und Vertriebs-GmbH\EA-300 | Extra Flugzeugproduktions-und Vertriebs-GmbH\EA-300/200 | Extra Flugzeugproduktions-und Vertriebs-GmbH\EA-300L | Extra Flugzeugproduktions-und Vertriebs-GmbH\EA-300S | FLS Aerospace (Lovaux) Ltd.\OA7 Optica Series 300 | Found Aircraft Canada, Inc.\FBA-2C | Found Aircraft Canada, Inc.\FBA-2C1 | Found Aircraft Canada, Inc.\FBA-2C2 | Found Aircraft Canada, Inc.\FBA-2C3 | Found Aircraft Canada, Inc.\FBA-2C3T | Found Aircraft Canada, Inc.\FBA-2C4 | Found Aircraft Canada, Inc.\FBA-2C4T | Found Brothers Aviation Limited\FBA Centennial 100 | FS 2003 Corp.\PA-12 | FS 2003 Corp.\PA-12S | GA 8 Airvan (Pty) Ltd\GA8 | General Avia Costruzioni Aeronautiche\F22B | General Avia Costruzioni Aeronautiche\F22C | General Avia Costruzioni Aeronautiche\F22R | Grob-Werke\G120A | Grob-Werke\GROB G115 | Grob-Werke\GROB G115A | Grob-Werke\GROB G115B | Grob-Werke\GROB G115C | Grob-Werke\GROB G115C2 | Grob-Werke\GROB G115D | Grob-Werke\GROB G115D2 | Grob-Werke\GROB G115EG | Howard Aircraft Foundation\DGA-15W | Interceptor Aircraft Inc\200 | Interceptor Aircraft Inc\200A | Interceptor Aircraft Inc\200B | Interceptor Aircraft Inc\200C | Interceptor Aircraft Inc\200D | JGS Properties, LLC\11A | JGS Properties, LLC\11E | King's Engineering Fellowship, The\44 | MICCO Aircraft Company\MAC-125C | MICCO Aircraft Company\MAC-145 | MICCO Aircraft Company\MAC-145A | MICCO Aircraft Company\MAC-145B | Mooney Aircraft Corporation\M22 | Mooney International Corporation\M20 | Mooney International Corporation\M20A | Mooney International Corporation\M20B | Mooney International Corporation\M20C | Mooney International Corporation\M20D | Mooney International Corporation\M20E | Mooney International Corporation\M20F | Mooney International Corporation\M20G | Mooney International Corporation\M20J | Mooney International Corporation\M20K | Mooney International Corporation\M20L | Mooney International Corporation\M20M | Mooney International Corporation\M20R | Mooney International Corporation\M20S | Mooney International Corporation\M20TN | Nardi S.A.\FN-333 | Piaggio &amp; C.\P.136-L | Piaggio &amp; C.\P.136-L1 | Piaggio &amp; C.\P.136-L2 | Pilatus Aircraft Limited\PC-6-H1 | Pilatus Aircraft Limited\PC-6-H2 | Pilatus Aircraft Limited\PC-6 | Pilatus Aircraft Limited\PC-6/350-H1 | Pilatus Aircraft Limited\PC-6/350-H2 | Pilatus Aircraft Limited\PC-6/350 | Piper Aircraft, Inc.\PA-20-115 | Piper Aircraft, Inc.\PA-20-135 | Piper Aircraft, Inc.\PA-20 | Piper Aircraft, Inc.\PA-20S-115 | Piper Aircraft, Inc.\PA-20S-135 | Piper Aircraft, Inc.\PA-20S | Piper Aircraft, Inc.\PA-22-108 | Piper Aircraft, Inc.\PA-22-135 | Piper Aircraft, Inc.\PA-22-150 | Piper Aircraft, Inc.\PA-22-160 | Piper Aircraft, Inc.\PA-22 | Piper Aircraft, Inc.\PA-22S-135 | Piper Aircraft, Inc.\PA-22S-150 | Piper Aircraft, Inc.\PA-22S-160 | Piper Aircraft, Inc.\PA-23-160 | Piper Aircraft, Inc.\PA-23-235 | Piper Aircraft, Inc.\PA-23-250 | Piper Aircraft, Inc.\PA-23 | Piper Aircraft, Inc.\PA-24-250 | Piper Aircraft, Inc.\PA-24-260 | Piper Aircraft, Inc.\PA-24-400 | Piper Aircraft, Inc.\PA-24 | Piper Aircraft, Inc.\PA-28-140 | Piper Aircraft, Inc.\PA-28-150 | Piper Aircraft, Inc.\PA-28-151 | Piper Aircraft, Inc.\PA-28-160 | Piper Aircraft, Inc.\PA-28-161 | Piper Aircraft, Inc.\PA-28-180 | Piper Aircraft, Inc.\PA-28-181 | Piper Aircraft, Inc.\PA-28-201T | Piper Aircraft, Inc.\PA-28-235 | Piper Aircraft, Inc.\PA-28-236 | Piper Aircraft, Inc.\PA-28R-180 | Piper Aircraft, Inc.\PA-28R-200 | Piper Aircraft, Inc.\PA-28R-201 | Piper Aircraft, Inc.\PA-28R-201T | Piper Aircraft, Inc.\PA-28RT-201 | Piper Aircraft, Inc.\PA-28RT-201T | Piper Aircraft, Inc.\PA-28S-160 | Piper Aircraft, Inc.\PA-28S-180 | Piper Aircraft, Inc.\PA-30 | Piper Aircraft, Inc.\PA-31-300 | Piper Aircraft, Inc.\PA-31-325 | Piper Aircraft, Inc.\PA-31-350 | Piper Aircraft, Inc.\PA-31 | Piper Aircraft, Inc.\PA-31P-350 | Piper Aircraft, Inc.\PA-31P | Piper Aircraft, Inc.\PA-32-260 | Piper Aircraft, Inc.\PA-32-300 | Piper Aircraft, Inc.\PA-32-301 | Piper Aircraft, Inc.\PA-32-301FT | Piper Aircraft, Inc.\PA-32-301T | Piper Aircraft, Inc.\PA-32-301XTC | Piper Aircraft, Inc.\PA-32R-300 | Piper Aircraft, Inc.\PA-32R-301 (HP) | Piper Aircraft, Inc.\PA-32R-301 (SP) | Piper Aircraft, Inc.\PA-32R-301T | Piper Aircraft, Inc.\PA-32RT-300 | Piper Aircraft, Inc.\PA-32RT-300T | Piper Aircraft, Inc.\PA-32S-300 | Piper Aircraft, Inc.\PA-34-200 | Piper Aircraft, Inc.\PA-34-200T | Piper Aircraft, Inc.\PA-34-220T | Piper Aircraft, Inc.\PA-38-112 | Piper Aircraft,Inc.\PA-39 | Piper Aircraft, Inc.\PA-40 | Piper Aircraft, Inc.\PA-44-180 | Piper Aircraft, Inc.\PA-44-180T | Piper Aircraft, Inc.\PA-46-310P | Piper Aircraft, Inc.\PA-46-350P | Piper Aircraft, Inc.\PA-46R-350T | Piper Aircraft, Inc.\PA-E23-250 | Polskie Zaklady Lotnieze Spolka zo.o\PZL M26 01 | Revo, Incorporated\Colonial C-1 | Revo, Incorporated\Colonial C-2 | Revo, Incorporated\Lake LA-4-200 | Revo, Incorporated\Lake LA-4 | Revo, Incorporated\Lake LA-4A | Revo, Incorporated\Lake LA-4P | Revo, Incorporated\Lake Model 250 | Sierra Hotel Aero, Inc.\Navion (Army L-17A) | Sierra Hotel Aero, Inc.\Navion A (Army L-17B and L-17C) | Sierra Hotel Aero, Inc.\Navion B | Sierra Hotel Aero, Inc.\Navion D | Sierra Hotel Aero, Inc.\Navion E | Sierra Hotel Aero, Inc.\Navion F | Sierra Hotel Aero, Inc.\Navion G | Sierra Hotel Aero, Inc.\Navion H | Sky Enterprises, Inc.\RC-3 | Slingsby Aviation Ltd.\T67M260-T3A | Slingsby Aviation Ltd.\T67M260 | SOCATA - Groupe Aerospatiale\GA-7 | SOCATA\MS 880B | SOCATA\MS 885 | SOCATA\MS 892A-150 | SOCATA\MS 892E-150 | SOCATA\MS893A | SOCATA\MS 893E | SOCATA\MS 894A | SOCATA\MS 894E | SOCATA\Rallye 100S | SOCATA\Rallye 150 ST | SOCATA\Rallye 150 T | SOCATA\Rallye 235 E | SOCATA\Rallye 235C | SOCATA\TB 10 | SOCATA\TB 20 | SOCATA\TB 200 | SOCATA\TB 21 | SOCATA\TB9 | STOL Aircraft Corporation\UC-1 | Swift Museum Foundation, Inc.\GC-1A | Swift Museum Foundation, Inc.\GC-1B | Symphony Aircraft Industries Inc\OMF-100-160 | Symphony Aircraft Industries Inc\SA 160 | True Flight Holdings LLC\AA-1 | True Flight Holdings LLC\AA-1A | True Flight Holdings LLC\AA-1B | True Flight Holdings LLC\AA-1C | True Flight Holdings LLC\AA-5 | True Flight Holdings LLC\AA-5A | True Flight Holdings LLC\AA-5B | True Flight Holdings LLC\AG-5B | Twin Commander Aircraft LLC\500-A | Twin Commander Aircraft LLC\500-B | Twin Commander Aircraft LLC\500-S | Twin Commander Aircraft LLC\500-U | Twin Commander Aircraft LLC\500 | Twin Commander Aircraft LLC\520 | Twin Commander Aircraft LLC\560-A | Twin Commander Aircraft LLC\560-E | Twin Commander Aircraft LLC\560-F | Twin Commander Aircraft LLC\560 | Twin Commander Aircraft LLC\680-E | Twin Commander Aircraft LLC\680-F | Twin Commander Aircraft LLC\680-FL | Twin Commander Aircraft LLC\680-FL(P) | Twin Commander Aircraft LLC\680 | Twin Commander Aircraft LLC\685 | Twin Commander Aircraft LLC\700 | Twin Commander Aircraft LLC\720 | Univair Aircraft Corporation\108-1 | Univair Aircraft Corporation\108-2 | Univair Aircraft Corporation\108-3 | Univair Aircraft Corporation\108-5 | Univair Aircraft Corporation\108 | Viking Air Limited\DHC-2 Mk.I | Viking Air Limited\DHC-2 Mk.II | Viking Air Limited\DHC-3 | Viking Air Limited\TR-1 | Vulcanair S.p.A.\AP68 TP Series 300 Spartacus | Vulcanair S.p.A.\AP68TP 600 Viator | Vulcanair S.p.A.\P 68 | Vulcanair S.p.A.\P 68 Observer | Vulcanair S.p.A.\P 68B | Vulcanair S.p.A.\P 68C-TC | Vulcanair S.p.A.\P 68C | Vulcanair S.p.A.\P68 Observer 2 | Vulcanair S.p.A.\P68TC Observer | Waco Aircraft Company, The\YMF | WSK PZL Mielec and OBR SK Mielec\PZL M20 03 | Zenair Ltd.\CH2000 | Zlin Aircraft a.s.\Z-143L | Zlin Aircraft a.s.\Z-242L</t>
  </si>
  <si>
    <t>Aermacchi S.p.A. | Aeromere S.A. | Aeronautica Macchi S.p.A. | Aerostar Aircraft Corporation | Alexandria Aircraft, LLC | American Champion Aircraft Corp. | APEX Aircraft | Aviat Aircraft Inc | B-N Group Ltd. | Beechcraft Corporation | Bellanca Aircraft Corporation | Cessna Aircraft Company | Commander Aircraft Corporation | Dornier-Werke GmbH | Dornier Luftfahrt GmbH | Dynac Aerospace Corporation | EADS-PZL Warszawa-Okecie S.A. | Found Aircraft Canada, Inc. | Found Brothers Aviation Limited | FS 2003 Corp. | Howard Aircraft Foundation | Interceptor Aircraft Inc | M7 Aerospace LLC | Maule Aerospace Technology, Inc. | MICCO Aircraft Company | Mooney Aircraft Corporation | Mooney International Corporation | Nardi S.A. | Piaggio &amp; C. | Pilatus Aircraft Limited | Piper Aircraft, Inc. | Revo, Incorporated | Sierra Hotel Aero, Inc. | Sky Enterprises, Inc. | SOCATA - Groupe Aerospatiale | SOCATA | STOL Aircraft Corporation | Swift Museum Foundation, Inc. | Textron Aviation Inc. | True Flight Holdings LLC | Twin Commander Aircraft LLC | Univair Aircraft Corporation | Viking Air Limited</t>
  </si>
  <si>
    <t>F.260 | F.260B | F.260C | F.260D | S.205 - 18/F | S.205 - 18/R | S.205 - 20/F | S.205 - 20/R | S.205 - 22/R | S.208 | S.208A | Aeromere S.A.\Falco F.8.L. | Aeronautica Macchi S.p.A.\AL 60-B | Aeronautica Macchi S.p.A.\AL 60-C5 | Aeronautica Macchi S.p.A.\AL 60-F5 | Aeronautica Macchi S.p.A.\AL 60 | Aerostar Aircraft Corporation\360 | Aerostar Aircraft Corporation\400 | Aerostar Aircraft Corporation\PA-60-600 (Aerostar 600) | Aerostar Aircraft Corporation\PA-60-601 (Aerostar 601) | Aerostar Aircraft Corporation\PA-60-601P (Aerostar 601P) | Aerostar Aircraft Corporation\PA-60-602P (Aerostar 602P) | Aerostar Aircraft Corporation\PA-60-700P (Aerostar 700P) | Alexandria Aircraft, LLC\14-19-2 | Alexandria Aircraft, LLC\14-19-3 | Alexandria Aircraft, LLC\14-19-3A | Alexandria Aircraft, LLC\14-19 | Alexandria Aircraft, LLC\17-30 | Alexandria Aircraft, LLC\17-30A | Alexandria Aircraft, LLC\17-31 | Alexandria Aircraft, LLC\17-31A | Alexandria Aircraft, LLC\17-31ATC | Alexandria Aircraft, LLC\17-31TC | American Champion Aircraft Corp.\8GCBC | American Champion Aircraft Corp.\8KCAB | APEX Aircraft\CAP 10 B | Aviat Aircraft Inc\S-2C | B-N Group Ltd.\BN2A MK. III-2 | B-N Group Ltd.\BN2A MK. III-3 | B-N Group Ltd.\BN2A MK. III | Beechcraft Corporation\19A | Beechcraft Corporation\23 | Beechcraft Corporation\35-33 | Beechcraft Corporation\35-A33 | Beechcraft Corporation\35-B33 | Beechcraft Corporation\35-C33 | Beechcraft Corporation\35-C33A | Beechcraft Corporation\35 | Beechcraft Corporation\35R | Beechcraft Corporation\36 | Beechcraft Corporation\45 (Military YT-34) | Beechcraft Corporation\50 | Beechcraft Corporation\56TC | Beechcraft Corporation\58 | Beechcraft Corporation\58A | Beechcraft Corporation\58P | Beechcraft Corporation\58PA | Beechcraft Corporation\58TC | Beechcraft Corporation\58TCA | Beechcraft Corporation\60 | Beechcraft Corporation\65-80 | Beechcraft Corporation\65-88 | Beechcraft Corporation\65-A80-8800 | Beechcraft Corporation\65-A80 | Beechcraft Corporation\65-B80 | Beechcraft Corporation\65 | Beechcraft Corporation\70 | Beechcraft Corporation\76 | Beechcraft Corporation\77 | Beechcraft Corporation\95-55 | Beechcraft Corporation\95-A55 | Beechcraft Corporation\95-B55 | Beechcraft Corporation\95-B55A | Beechcraft Corporation\95-B55B | Beechcraft Corporation\95-C55 | Beechcraft Corporation\95-C55A | Beechcraft Corporation\95 | Beechcraft Corporation\A23-19 | Beechcraft Corporation\A23-24 | Beechcraft Corporation\A23 | Beechcraft Corporation\A23A | Beechcraft Corporation\A24 | Beechcraft Corporation\A24R | Beechcraft Corporation\A35 | Beechcraft Corporation\A36 | Beechcraft Corporation\A36TC | Beechcraft Corporation\A45 (Military T-34A, B-45) | Beechcraft Corporation\A56TC | Beechcraft Corporation\A60 | Beechcraft Corporation\A65-8200 | Beechcraft Corporation\A65 | Beechcraft Corporation\B19 | Beechcraft Corporation\B23 | Beechcraft Corporation\B24R | Beechcraft Corporation\B35 | Beechcraft Corporation\B36TC | Beechcraft Corporation\B50 | Beechcraft Corporation\B60 | Beechcraft Corporation\B95 | Beechcraft Corporation\B95A | Beechcraft Corporation\C23 | Beechcraft Corporation\C24R | Beechcraft Corporation\C35 | Beechcraft Corporation\C50 | Beechcraft Corporation\D35 | Beechcraft Corporation\D45 (Military T-34B) | Beechcraft Corporation\D50 | Beechcraft Corporation\D50A | Beechcraft Corporation\D50B | Beechcraft Corporation\D50C | Beechcraft Corporation\D50E-5990 | Beechcraft Corporation\D50E | Beechcraft Corporation\D55 | Beechcraft Corporation\D55A | Beechcraft Corporation\D95A | Beechcraft Corporation\E33 | Beechcraft Corporation\E33A | Beechcraft Corporation\E33C | Beechcraft Corporation\E35 | Beechcraft Corporation\E50 | Beechcraft Corporation\E55 | Beechcraft Corporation\E55A | Beechcraft Corporation\E95 | Beechcraft Corporation\F33 | Beechcraft Corporation\F33A | Beechcraft Corporation\F33C | Beechcraft Corporation\F35 | Beechcraft Corporation\F50 | Beechcraft Corporation\G17S | Beechcraft Corporation\G33 | Beechcraft Corporation\G35 | Beechcraft Corporation\G50 | Beechcraft Corporation\H35 | Beechcraft Corporation\H50 | Beechcraft Corporation\J35 | Beechcraft Corporation\J50 | Beechcraft Corporation\K35 | Beechcraft Corporation\M19A | Beechcraft Corporation\M35 | Beechcraft Corporation\N35 | Beechcraft Corporation\P35 | Beechcraft Corporation\S35 | Beechcraft Corporation\V35 | Beechcraft Corporation\V35A | Beechcraft Corporation\V35B | Bellanca Aircraft Corporation\14-13-2 | Bellanca Aircraft Corporation\14-13-3 | Bellanca Aircraft Corporation\14-13-3W | Bellanca Aircraft Corporation\14-13 | Cessna Aircraft Company\120 | Cessna Aircraft Company\140 | Cessna Aircraft Company\140A | Cessna Aircraft Company\150 | Cessna Aircraft Company\150A | Cessna Aircraft Company\150B | Cessna Aircraft Company\150C | Cessna Aircraft Company\150D | Cessna Aircraft Company\150E | Cessna Aircraft Company\150F | Cessna Aircraft Company\150G | Cessna Aircraft Company\150H | Cessna Aircraft Company\150J | Cessna Aircraft Company\150K | Cessna Aircraft Company\150L | Cessna Aircraft Company\150M | Cessna Aircraft Company\152 | Cessna Aircraft Company\170 | Cessna Aircraft Company\170A | Cessna Aircraft Company\170B | Cessna Aircraft Company\172 | Cessna Aircraft Company\172A | Cessna Aircraft Company\172B | Cessna Aircraft Company\172C | Cessna Aircraft Company\172D | Cessna Aircraft Company\172E | Cessna Aircraft Company\172F (USAF T-41A) | Cessna Aircraft Company\172G | Cessna Aircraft Company\172H (USAF T-41A) | Cessna Aircraft Company\172I | Cessna Aircraft Company\172K | Cessna Aircraft Company\172L | Cessna Aircraft Company\172M | Cessna Aircraft Company\172N | Cessna Aircraft Company\172P | Cessna Aircraft Company\172Q | Cessna Aircraft Company\172R | Cessna Aircraft Company\172RG | Cessna Aircraft Company\172S | Cessna Aircraft Company\175 | Cessna Aircraft Company\175A | Cessna Aircraft Company\175B | Cessna Aircraft Company\175C | Cessna Aircraft Company\177 | Cessna Aircraft Company\177A | Cessna Aircraft Company\177B | Cessna Aircraft Company\177RG | Cessna Aircraft Company\180 | Cessna Aircraft Company\180A | Cessna Aircraft Company\180B | Cessna Aircraft Company\180C | Cessna Aircraft Company\180D | Cessna Aircraft Company\180E | Cessna Aircraft Company\180F | Cessna Aircraft Company\180G | Cessna Aircraft Company\180H | Cessna Aircraft Company\180J | Cessna Aircraft Company\180K | Cessna Aircraft Company\182 | Cessna Aircraft Company\182A | Cessna Aircraft Company\182B | Cessna Aircraft Company\182C | Cessna Aircraft Company\182D | Cessna Aircraft Company\182E | Cessna Aircraft Company\182F | Cessna Aircraft Company\182G | Cessna Aircraft Company\182H | Cessna Aircraft Company\182J | Cessna Aircraft Company\182K | Cessna Aircraft Company\182L | Cessna Aircraft Company\182M | Cessna Aircraft Company\182N | Cessna Aircraft Company\182P | Cessna Aircraft Company\182Q | Cessna Aircraft Company\182R | Cessna Aircraft Company\182S | Cessna Aircraft Company\182T | Cessna Aircraft Company\185 | Cessna Aircraft Company\185A | Cessna Aircraft Company\185B | Cessna Aircraft Company\185C | Cessna Aircraft Company\185D | Cessna Aircraft Company\185E | Cessna Aircraft Company\190 | Cessna Aircraft Company\195 | Cessna Aircraft Company\195A | Cessna Aircraft Company\195B | Cessna Aircraft Company\206 | Cessna Aircraft Company\207 | Cessna Aircraft Company\207A | Cessna Aircraft Company\210-5 (205) | Cessna Aircraft Company\210-5A (205A) | Cessna Aircraft Company\210 | Cessna Aircraft Company\210A | Cessna Aircraft Company\210B | Cessna Aircraft Company\210C | Cessna Aircraft Company\210D | Cessna Aircraft Company\210E | Cessna Aircraft Company\210F | Cessna Aircraft Company\210G | Cessna Aircraft Company\210H | Cessna Aircraft Company\210J | Cessna Aircraft Company\210K | Cessna Aircraft Company\210L | Cessna Aircraft Company\210M | Cessna Aircraft Company\210N | Cessna Aircraft Company\210R | Cessna Aircraft Company\310 | Cessna Aircraft Company\310A | Cessna Aircraft Company\310B | Cessna Aircraft Company\310C | Cessna Aircraft Company\310D | Cessna Aircraft Company\310E | Cessna Aircraft Company\310F | Cessna Aircraft Company\310G | Cessna Aircraft Company\310H | Cessna Aircraft Company\310I | Cessna Aircraft Company\310J-1 | Cessna Aircraft Company\310J | Cessna Aircraft Company\310K | Cessna Aircraft Company\310L | Cessna Aircraft Company\310N | Cessna Aircraft Company\310P | Cessna Aircraft Company\310Q | Cessna Aircraft Company\310R | Cessna Aircraft Company\320-1 | Cessna Aircraft Company\320 | Cessna Aircraft Company\320A | Cessna Aircraft Company\320B | Cessna Aircraft Company\320C | Cessna Aircraft Company\320D | Cessna Aircraft Company\320E | Cessna Aircraft Company\320F | Cessna Aircraft Company\335 | Cessna Aircraft Company\336 | Cessna Aircraft Company\337 | Cessna Aircraft Company\337A | Cessna Aircraft Company\337B | Cessna Aircraft Company\337C | Cessna Aircraft Company\337D | Cessna Aircraft Company\337E | Cessna Aircraft Company\337F | Cessna Aircraft Company\337G | Cessna Aircraft Company\337H | Cessna Aircraft Company\340 | Cessna Aircraft Company\340A | Cessna Aircraft Company\401 | Cessna Aircraft Company\401A | Cessna Aircraft Company\401B | Cessna Aircraft Company\402 | Cessna Aircraft Company\402A | Cessna Aircraft Company\402B | Cessna Aircraft Company\402C | Cessna Aircraft Company\404 | Cessna Aircraft Company\406 | Cessna Aircraft Company\411 | Cessna Aircraft Company\411A | Cessna Aircraft Company\414 | Cessna Aircraft Company\414A | Cessna Aircraft Company\421 | Cessna Aircraft Company\421A | Cessna Aircraft Company\421B | Cessna Aircraft Company\421C | Cessna Aircraft Company\A185E | Cessna Aircraft Company\A185F | Cessna Aircraft Company\E310H | Cessna Aircraft Company\E310J | Cessna Aircraft Company\F182P | Cessna Aircraft Company\F182Q | Cessna Aircraft Company\FR172E | Cessna Aircraft Company\FR172F | Cessna Aircraft Company\FR172G | Cessna Aircraft Company\FR172H | Cessna Aircraft Company\FR172J | Cessna Aircraft Company\FR172K | Cessna Aircraft Company\FR182 | Cessna Aircraft Company\M337B | Cessna Aircraft Company\P172D | Cessna Aircraft Company\P206 | Cessna Aircraft Company\P206A | Cessna Aircraft Company\P206B | Cessna Aircraft Company\P206C | Cessna Aircraft Company\P206D | Cessna Aircraft Company\P206E | Cessna Aircraft Company\P210N | Cessna Aircraft Company\P210R | Cessna Aircraft Company\P337H | Cessna Aircraft Company\R172E | Cessna Aircraft Company\R172F | Cessna Aircraft Company\R172G | Cessna Aircraft Company\R172H | Cessna Aircraft Company\R172J | Cessna Aircraft Company\R172K | Cessna Aircraft Company\R182 | Cessna Aircraft Company\T182 | Cessna Aircraft Company\T182T | Cessna Aircraft Company\T207 | Cessna Aircraft Company\T207A | Cessna Aircraft Company\T210F | Cessna Aircraft Company\T210G | Cessna Aircraft Company\T210H | Cessna Aircraft Company\T210J | Cessna Aircraft Company\T210L | Cessna Aircraft Company\T210M | Cessna Aircraft Company\T210N | Cessna Aircraft Company\T210R | Cessna Aircraft Company\T303 | Cessna Aircraft Company\T310P | Cessna Aircraft Company\T310Q | Cessna Aircraft Company\T310R | Cessna Aircraft Company\T337B | Cessna Aircraft Company\T337C | Cessna Aircraft Company\T337D | Cessna Aircraft Company\T337E | Cessna Aircraft Company\T337F | Cessna Aircraft Company\T337G | Cessna Aircraft Company\T337H-SP | Cessna Aircraft Company\T337H | Cessna Aircraft Company\TP206A | Cessna Aircraft Company\TP206B | Cessna Aircraft Company\TP206C | Cessna Aircraft Company\TP206D | Cessna Aircraft Company\TP206E | Cessna Aircraft Company\TR182 | Cessna Aircraft Company\TU206A | Cessna Aircraft Company\TU206B | Cessna Aircraft Company\TU206C | Cessna Aircraft Company\TU206D | Cessna Aircraft Company\TU206E | Cessna Aircraft Company\TU206F | Cessna Aircraft Company\TU206G | Cessna Aircraft Company\U206 | Cessna Aircraft Company\U206A | Cessna Aircraft Company\U206B | Cessna Aircraft Company\U206C | Cessna Aircraft Company\U206D | Cessna Aircraft Company\U206E | Cessna Aircraft Company\U206F | Cessna Aircraft Company\U206G | Commander Aircraft Corporation\112 | Commander Aircraft Corporation\112B | Commander Aircraft Corporation\112TC | Commander Aircraft Corporation\112TCA | Commander Aircraft Corporation\114 | Commander Aircraft Corporation\114A | Dornier-Werke GmbH\Do 28 A-1 | Dornier-Werke GmbH\Do 28 B-1 | Dornier Luftfahrt GmbH\Do 28 D-1 | Dornier Luftfahrt GmbH\Do 28 D | Dornier Luftfahrt GmbH\Dornier 228-100 | Dornier Luftfahrt GmbH\Dornier 228-200 | Dynac Aerospace Corporation\Aero Commander 100-180 | Dynac Aerospace Corporation\Aero Commander 100 | Dynac Aerospace Corporation\Aero Commander 100A | Dynac Aerospace Corporation\Volaire 10 | Dynac Aerospace Corporation\Volaire 10A | EADS-PZL Warszawa-Okecie S.A.\PZL-104 WILGA 80 | Found Aircraft Canada, Inc.\FBA-2C | Found Brothers Aviation Limited\FBA Centennial 100 | FS 2003 Corp.\PA-12 | FS 2003 Corp.\PA-12S | Howard Aircraft Foundation\DGA-15W | Interceptor Aircraft Inc\200 | Interceptor Aircraft Inc\200A | Interceptor Aircraft Inc\200B | Interceptor Aircraft Inc\200C | Interceptor Aircraft Inc\200D | M7 Aerospace LLC\SA226-AT | M7 Aerospace LLC\SA226-T | M7 Aerospace LLC\SA226-T(B) | M7 Aerospace LLC\SA26-AT | Maule Aerospace Technology, Inc.\M-4-180C | Maule Aerospace Technology, Inc.\M-4-180S | Maule Aerospace Technology, Inc.\M-4-180T | Maule Aerospace Technology, Inc.\M-4-180V | Maule Aerospace Technology, Inc.\M-4-210 | Maule Aerospace Technology, Inc.\M-4-210C | Maule Aerospace Technology, Inc.\M-4-210S | Maule Aerospace Technology, Inc.\M-4-210T | Maule Aerospace Technology, Inc.\M-4 | Maule Aerospace Technology, Inc.\M-4C | Maule Aerospace Technology, Inc.\M-4S | Maule Aerospace Technology, Inc.\M-4T | Maule Aerospace Technology, Inc.\M-5-180C | Maule Aerospace Technology, Inc.\M-5-200 | Maule Aerospace Technology, Inc.\M-5-210C | Maule Aerospace Technology, Inc.\M-5-210TC | Maule Aerospace Technology, Inc.\M-5-220C | Maule Aerospace Technology, Inc.\M-5-235C | Maule Aerospace Technology, Inc.\M-6-180 | Maule Aerospace Technology, Inc.\M-6-235 | Maule Aerospace Technology, Inc.\M-7-235 | Maule Aerospace Technology, Inc.\M-7-235A | Maule Aerospace Technology, Inc.\M-7-235B | Maule Aerospace Technology, Inc.\M-7-235C | Maule Aerospace Technology, Inc.\M-7-260 | Maule Aerospace Technology, Inc.\M-7-260C | Maule Aerospace Technology, Inc.\M-7-420A | Maule Aerospace Technology, Inc.\M-7-420AC | Maule Aerospace Technology, Inc.\M-8-235 | Maule Aerospace Technology, Inc.\M-9-235 | Maule Aerospace Technology, Inc.\MT-7-235 | Maule Aerospace Technology, Inc.\MT-7-260 | Maule Aerospace Technology, Inc.\MT-7-420 | Maule Aerospace Technology, Inc.\MX-7-160 | Maule Aerospace Technology, Inc.\MX-7-160C | Maule Aerospace Technology, Inc.\MX-7-180 | Maule Aerospace Technology, Inc.\MX-7-180A | Maule Aerospace Technology, Inc.\MX-7-180AC | Maule Aerospace Technology, Inc.\MX-7-180B | Maule Aerospace Technology, Inc.\MX-7-180C | Maule Aerospace Technology, Inc.\MXT-7-180 | Maule Aerospace Technology, Inc.\MXT-7-180A | MICCO Aircraft Company\MAC-125C | MICCO Aircraft Company\MAC-145 | Mooney Aircraft Corporation\M22 | Mooney International Corporation\M20 | Mooney International Corporation\M20A | Mooney International Corporation\M20B | Mooney International Corporation\M20C | Mooney International Corporation\M20D | Mooney International Corporation\M20E | Mooney International Corporation\M20F | Mooney International Corporation\M20G | Mooney International Corporation\M20J | Mooney International Corporation\M20K | Mooney International Corporation\M20L | Mooney International Corporation\M20M | Mooney International Corporation\M20R | Mooney International Corporation\M20S | Nardi S.A.\FN-333 | Piaggio &amp; C.\P.136-L | Piaggio &amp; C.\P.136-L1 | Piaggio &amp; C.\P.136-L2 | Pilatus Aircraft Limited\PC-6-H1 | Pilatus Aircraft Limited\PC-6-H2 | Pilatus Aircraft Limited\PC-6 | Pilatus Aircraft Limited\PC-6/350-H1 | Pilatus Aircraft Limited\PC-6/350-H2 | Pilatus Aircraft Limited\PC-6/350 | Piper Aircraft, Inc.\PA-20-115 | Piper Aircraft, Inc.\PA-20-135 | Piper Aircraft, Inc.\PA-20 | Piper Aircraft, Inc.\PA-20S-115 | Piper Aircraft, Inc.\PA-20S-135 | Piper Aircraft, Inc.\PA-20S | Piper Aircraft, Inc.\PA-22-108 | Piper Aircraft, Inc.\PA-22-135 | Piper Aircraft, Inc.\PA-22-150 | Piper Aircraft, Inc.\PA-22-160 | Piper Aircraft, Inc.\PA-22 | Piper Aircraft, Inc.\PA-22S-135 | Piper Aircraft, Inc.\PA-22S-150 | Piper Aircraft, Inc.\PA-22S-160 | Piper Aircraft, Inc.\PA-23-160 | Piper Aircraft, Inc.\PA-23-235 | Piper Aircraft, Inc.\PA-23-250 | Piper Aircraft, Inc.\PA-23 | Piper Aircraft, Inc.\PA-24-250 | Piper Aircraft, Inc.\PA-24-260 | Piper Aircraft, Inc.\PA-24-400 | Piper Aircraft, Inc.\PA-24 | Piper Aircraft, Inc.\PA-28-140 | Piper Aircraft, Inc.\PA-28-150 | Piper Aircraft, Inc.\PA-28-151 | Piper Aircraft, Inc.\PA-28-160 | Piper Aircraft, Inc.\PA-28-180 | Piper Aircraft, Inc.\PA-28-201T | Piper Aircraft, Inc.\PA-28-235 | Piper Aircraft, Inc.\PA-28-236 | Piper Aircraft, Inc.\PA-28R-180 | Piper Aircraft, Inc.\PA-28R-200 | Piper Aircraft, Inc.\PA-28R-201 | Piper Aircraft, Inc.\PA-28R-201T | Piper Aircraft, Inc.\PA-28RT-201 | Piper Aircraft, Inc.\PA-28RT-201T | Piper Aircraft, Inc.\PA-28S-160 | Piper Aircraft, Inc.\PA-28S-180 | Piper Aircraft, Inc.\PA-30 | Piper Aircraft, Inc.\PA-31-300 | Piper Aircraft, Inc.\PA-31-325 | Piper Aircraft, Inc.\PA-31-350 | Piper Aircraft, Inc.\PA-31 | Piper Aircraft, Inc.\PA-31P-350 | Piper Aircraft, Inc.\PA-31P | Piper Aircraft, Inc.\PA-32-260 | Piper Aircraft, Inc.\PA-32-300 | Piper Aircraft, Inc.\PA-32R-300 | Piper Aircraft, Inc.\PA-32RT-300 | Piper Aircraft, Inc.\PA-32RT-300T | Piper Aircraft, Inc.\PA-32S-300 | Piper Aircraft, Inc.\PA-34-200 | Piper Aircraft, Inc.\PA-34-200T | Piper Aircraft, Inc.\PA-38-112 | Piper Aircraft, Inc.\PA-39 | Piper Aircraft, Inc.\PA-40 | Piper Aircraft, Inc.\PA-42-720 | Piper Aircraft, Inc.\PA-42 | Piper Aircraft, Inc.\PA-44-180 | Piper Aircraft, Inc.\PA-44-180T | Piper Aircraft, Inc.\PA-46-310P | Piper Aircraft, Inc.\PA-46-350P | Piper Aircraft, Inc.\PA-46R-350T | Piper Aircraft, Inc.\PA-E23-250 | Revo, Incorporated\Colonial C-1 | Revo, Incorporated\Colonial C-2 | Revo, Incorporated\Lake LA-4-200 | Revo, Incorporated\Lake LA-4 | Revo, Incorporated\Lake LA-4A | Revo, Incorporated\Lake LA-4P | Revo, Incorporated\Lake Model 250 | Sierra Hotel Aero, Inc.\Navion (Army L-17A) | Sierra Hotel Aero, Inc.\Navion A (Army L-17B and L-17C) | Sierra Hotel Aero, Inc.\Navion B | Sierra Hotel Aero, Inc.\Navion D | Sierra Hotel Aero, Inc.\Navion E | Sierra Hotel Aero, Inc.\Navion F | Sierra Hotel Aero, Inc.\Navion G | Sierra Hotel Aero, Inc.\Navion H | Sky Enterprises, Inc.\RC-3 | SOCATA - Groupe Aerospatiale\GA-7 | SOCATA\MS 880B | SOCATA\MS 885 | SOCATA\MS 892A-150 | SOCATA\MS 892E-150 | SOCATA\MS 893A | SOCATA\MS 893E | SOCATA\MS 894A | SOCATA\MS 894E | SOCATA\Rallye 100S | SOCATA\Rallye 150 ST | SOCATA\Rallye 150 T | SOCATA\Rallye 235 E | SOCATA\Rallye 235C | SOCATA\TB 10 | SOCATA\TB 20 | SOCATA\TB 200 | SOCATA\TB 21 | SOCATA\TB9 | STOL Aircraft Corporation\UC-1 | Swift Museum Foundation, Inc.\GC-1A | Swift Museum Foundation, Inc.\GC-1B | Textron Aviation Inc.\425 | Textron Aviation Inc.\441 | True Flight Holdings LLC\AA-1 | True Flight Holdings LLC\AA-1A | True Flight Holdings LLC\AA-1B | True Flight Holdings LLC\AA-1C | True Flight Holdings LLC\AA-5 | True Flight Holdings LLC\AA-5A | True Flight Holdings LLC\AA-5B | Twin Commander Aircraft LLC\500-A | Twin Commander Aircraft LLC\500-B | Twin Commander Aircraft LLC\500-S | Twin Commander Aircraft LLC\500-U | Twin Commander Aircraft LLC\500 | Twin Commander Aircraft LLC\520 | Twin Commander Aircraft LLC\560-A | Twin Commander Aircraft LLC\560-E | Twin Commander Aircraft LLC\560-F | Twin Commander Aircraft LLC\560 | Twin Commander Aircraft LLC\680-E | Twin Commander Aircraft LLC\680-F | Twin Commander Aircraft LLC\680-FL | Twin Commander Aircraft LLC\680-FL(P) | Twin Commander Aircraft LLC\680 | Twin Commander Aircraft LLC\685 | Twin Commander Aircraft LLC\700 | Twin Commander Aircraft LLC\720 | Univair Aircraft Corporation\108-1 | Univair Aircraft Corporation\108-2 | Univair AircraftCorporation\108-3 | Univair Aircraft Corporation\108-5 | Univair Aircraft Corporation\108 | Viking Air Limited\DHC-2 Mk.I | Viking Air Limited\DHC-2 Mk.II | Viking Air Limited\DHC-3 | Viking Air Limited\TR-1</t>
  </si>
  <si>
    <t>AD Holdings Inc | Aermacchi S.p.A. | Aeromere S.A. | Aeronautica Macchi S.p.A. | Aerostar Aircraft Corporation | Alexandria Aircraft, LLC | American Champion Aircraft Corp. | APEX Aircraft | B-N Group Ltd. | Bellanca Aircraft Corporation | Cessna Aircraft Company | Cirrus Design Corporation | Commander Aircraft Corporation | Diamond Aircraft Industries GmbH | Diamond Aircraft Industries Inc | Dynac Aerospace Corporation | EADS-PZL Warszawa-Okecie S.A. | Extra Flugzeugproduktions- und Vertriebs- GmbH | FLS Aerospace (Lovaux) Ltd. | Found Aircraft Canada, Inc. | Found Brothers Aviation Limited | FS 2003 Corp. | GA 8 Airvan (Pty) Ltd | General Avia Costruzioni Aeronautiche | GROB Aircraft AG | Howard Aircraft Foundation | Interceptor Aircraft Inc | JGS Properties, LLC | King's Engineering Fellowship, The | Legend Aviation &amp; Marine, LLC | Mitsubishi Heavy Industries, Ltd. | MICCO Aircraft Company | Mooney Aircraft Corporation | Mooney International Corporation | Nardi S.A. | Pacific Aerospace Limited | Piaggio &amp; C. | Pilatus Aircraft Limited | Piper Aircraft, Inc. | Polskie Zaklady Lotnieze Spolka zo.o | Reims Aviation S.A. | Revo, Incorporated | RUAG Aerospace Services GmbH | Short Brothers &amp; Harland Ltd. | Sierra Hotel Aero, Inc. | Sky Enterprises, Inc. | Slingsby Aviation Ltd. | SOCATA - Groupe Aerospatiale | SOCATA | Swift Museum Foundation, Inc. | Symphony Aircraft Industries Inc | Textron Aviation Inc. | Topcub Aircraft, Inc | True Flight Holdings LLC | Twin Commander Aircraft LLC | Univair Aircraft Corporation | Viking Air Limited | Vulcanair S.p.A. | Waco Aircraft Company, The | WSK PZL Mielec and OBR SK Mielec | Zenair Ltd. | Zlin Aircraft a.s.</t>
  </si>
  <si>
    <t>T-211 | Aermacchi S.p.A.\F.260 | Aermacchi S.p.A.\F.260B | Aermacchi S.p.A.\F.260C | Aermacchi S.p.A.\F.260D | Aermacchi S.p.A.\F.260E | Aermacchi S.p.A.\F.260F | Aermacchi S.p.A.\S.205 - 18/F | Aermacchi S.p.A.\S.205 - 18/R | Aermacchi S.p.A.\S.205 - 20/F | Aermacchi S.p.A.\S.205 - 20/R | Aermacchi S.p.A.\S.205 - 22/R | Aermacchi S.p.A.\S.208 | Aermacchi S.p.A.\S.208A | Aeromere S.A.\Falco F.8.L. | Aeronautica Macchi S.p.A.\AL 60-B | Aeronautica Macchi S.p.A.\AL 60-C5 | Aeronautica Macchi S.p.A.\AL 60-F5 | Aeronautica Macchi S.p.A.\AL 60 | Aerostar Aircraft Corporation\360 | Aerostar Aircraft Corporation\400 | Aerostar Aircraft Corporation\PA-60-600 (Aerostar 600) | Aerostar Aircraft Corporation\PA-60-601 (Aerostar 601) | Aerostar Aircraft Corporation\PA-60-601P (Aerostar 601P) | Aerostar Aircraft Corporation\PA-60-602P (Aerostar 602P) | Aerostar Aircraft Corporation\PA-60-700P (Aerostar 700P) | Alexandria Aircraft, LLC\14-19-2 | Alexandria Aircraft, LLC\14-19-3 | Alexandria Aircraft, LLC\14-19-3A | Alexandria Aircraft, LLC\14-19 | AlexandriaAircraft, LLC\17-30 | Alexandria Aircraft, LLC\17-30A | Alexandria Aircraft, LLC\17-31 | Alexandria Aircraft, LLC\17-31A | Alexandria Aircraft, LLC\17-31ATC | Alexandria Aircraft, LLC\17-31TC | American Champion Aircraft Corp.\8GCBC | American Champion Aircraft Corp.\8KCAB | APEX Aircraft\CAP 10 B | B-N Group Ltd.\BN2A MK. III-2 | B-N Group Ltd.\BN2A MK. III-3 | B-N Group Ltd.\BN2A MK. III | Bellanca Aircraft Corporation\14-13-2 | Bellanca Aircraft Corporation\14-13-3 | Bellanca Aircraft Corporation\14-13-3W | Bellanca Aircraft Corporation\14-13 | Cessna Aircraft Company\F182P | Cessna Aircraft Company\F182Q | Cessna Aircraft Company\FR172E | Cessna Aircraft Company\FR172F | Cessna Aircraft Company\FR172G | Cessna Aircraft Company\FR172H | Cessna Aircraft Company\FR172J | Cessna Aircraft Company\FR172K | Cessna Aircraft Company\FR182 | Cirrus Design Corporation\SR20 | Cirrus Design Corporation\SR22 | Commander Aircraft Corporation\112 | Commander Aircraft Corporation\112B | Commander Aircraft Corporation\112TC | Commander Aircraft Corporation\112TCA | Commander Aircraft Corporation\114 | Commander Aircraft Corporation\114A | Commander Aircraft Corporation\114B | Commander Aircraft Corporation\114TC | Diamond Aircraft Industries GmbH\DA 40 | Diamond Aircraft Industries GmbH\DA 40F | Diamond Aircraft Industries Inc\DA20-A1 | Diamond Aircraft Industries Inc\DA20-C1 | Dynac Aerospace Corporation\Aero Commander 100-180 | Dynac Aerospace Corporation\Aero Commander 100 | Dynac Aerospace Corporation\Aero Commander 100A | Dynac Aerospace Corporation\Volaire 10 | Dynac Aerospace Corporation\Volaire 10A | EADS-PZL Warszawa-Okecie S.A.\PZL-104 WILGA 80 | EADS-PZL Warszawa-Okecie S.A.\PZL-104M WILGA 2000 | EADS-PZL Warszawa-Okecie S.A.\PZL-104MA WILGA 2000 | EADS-PZL Warszawa-Okecie S.A.\PZL-KOLIBER 150A | EADS-PZL Warszawa-Okecie S.A.\PZL-KOLIBER 160A | Extra Flugzeugproduktions- und Vertriebs- GmbH\EA-300 | Extra Flugzeugproduktions- und Vertriebs- GmbH\EA-300/200 | Extra Flugzeugproduktions- und Vertriebs- GmbH\EA-300L | Extra Flugzeugproduktions- und Vertriebs- GmbH\EA-300S | FLS Aerospace (Lovaux) Ltd.\OA7 Optica Series 300 | Found Aircraft Canada, Inc.\FBA-2C | Found Aircraft Canada, Inc.\FBA-2C1 | Found Aircraft Canada, Inc.\FBA-2C2 | Found Aircraft Canada, Inc.\FBA-2C3 | Found Aircraft Canada, Inc.\FBA-2C3T | Found Aircraft Canada, Inc.\FBA-2C4 | Found Aircraft Canada, Inc.\FBA-2C4T | Found Brothers Aviation Limited\FBA Centennial 100 | FS 2003 Corp.\PA-12 | FS 2003 Corp.\PA-12S | GA 8 Airvan (Pty) Ltd\GA8 | General Avia Costruzioni Aeronautiche\F22B | General Avia Costruzioni Aeronautiche\F22C | General Avia Costruzioni Aeronautiche\F22R | GROB Aircraft AG\G120A | GROB Aircraft AG\GROB G115 | GROB Aircraft AG\GROB G115A | GROB Aircraft AG\GROB G115B | GROB Aircraft AG\GROB G115C | GROB Aircraft AG\GROB G115C2 | GROB Aircraft AG\GROB G115D | GROB Aircraft AG\GROB G115D2 | GROB Aircraft AG\GROB G115EG | Howard Aircraft Foundation\DGA-15W | Interceptor Aircraft Inc\200 | Interceptor Aircraft Inc\200A | Interceptor Aircraft Inc\200B | Interceptor Aircraft Inc\200C | Interceptor Aircraft Inc\200D | Interceptor Aircraft Inc\400 | JGS Properties, LLC\11A | JGS Properties, LLC\11E | King's Engineering Fellowship, The\44 | Legend Aviation &amp; Marine, LLC\UC-1 | Mitsubishi Heavy Industries, Ltd.\MU-2B-10 | Mitsubishi Heavy Industries, Ltd.\MU-2B-15 | Mitsubishi Heavy Industries, Ltd.\MU-2B-20 | Mitsubishi Heavy Industries, Ltd.\MU-2B-25 | Mitsubishi Heavy Industries, Ltd.\MU-2B-26 | Mitsubishi Heavy Industries, Ltd.\MU-2B-26A | Mitsubishi Heavy Industries, Ltd.\MU-2B-30 | Mitsubishi Heavy Industries, Ltd.\MU-2B-35 | Mitsubishi Heavy Industries, Ltd.\MU-2B-36 | Mitsubishi Heavy Industries, Ltd.\MU-2B-36A | Mitsubishi Heavy Industries, Ltd.\MU-2B-40 | Mitsubishi Heavy Industries, Ltd.\MU-2B-60 | Mitsubishi Heavy Industries, Ltd.\MU-2B | MICCO Aircraft Company\MAC-125C | MICCO Aircraft Company\MAC-145 | MICCO Aircraft Company\MAC-145A | MICCO Aircraft Company\MAC-145B | Mooney Aircraft Corporation\M22 | Mooney International Corporation\M20 | Mooney International Corporation\M20A | Mooney International Corporation\M20B | Mooney International Corporation\M20C | Mooney International Corporation\M20D | Mooney International Corporation\M20E | Mooney International Corporation\M20F | Mooney International Corporation\M20G | Mooney International Corporation\M20J | Mooney International Corporation\M20K | Mooney International Corporation\M20L | Mooney International Corporation\M20M | Mooney International Corporation\M20R | Mooney International Corporation\M20S | Nardi S.A.\FN-333 | Pacific Aerospace Limited\750XL | Piaggio &amp; C.\P.136-L | Piaggio &amp; C.\P.136-L1 | Piaggio &amp; C.\P.136-L2 | Pilatus Aircraft Limited\PC-12 | Pilatus Aircraft Limited\PC-12/45 | Pilatus Aircraft Limited\PC-12/47 | Pilatus Aircraft Limited\PC-12/47E | Pilatus Aircraft Limited\PC-6-H1 | Pilatus Aircraft Limited\PC-6-H2 | Pilatus Aircraft Limited\PC-6 | Pilatus Aircraft Limited\PC-6/350-H1 | Pilatus Aircraft Limited\PC-6/350-H2 | Pilatus Aircraft Limited\PC-6/350 | Pilatus Aircraft Limited\PC-6/A-H1 | Pilatus Aircraft Limited\PC-6/A-H2 | Pilatus Aircraft Limited\PC-6/A | Pilatus Aircraft Limited\PC-6/B-H2 | Pilatus Aircraft Limited\PC-6/B1-H2 | Pilatus Aircraft Limited\PC-6/B2-H2 | Pilatus Aircraft Limited\PC-6/B2-H4 | Pilatus Aircraft Limited\PC-6/C-H2 | Pilatus Aircraft Limited\PC-6/C1-H2 | Piper Aircraft, Inc.\PA-20-115 | Piper Aircraft, Inc.\PA-20-135 | Piper Aircraft, Inc.\PA-20 | Piper Aircraft, Inc.\PA-20S-115 | Piper Aircraft, Inc.\PA-20S-135 | Piper Aircraft, Inc.\PA-20S | Piper Aircraft, Inc.\PA-22-108 | Piper Aircraft, Inc.\PA-22-135 | Piper Aircraft, Inc.\PA-22-150 | Piper Aircraft, Inc.\PA-22-160 | Piper Aircraft, Inc.\PA-22 | Piper Aircraft, Inc.\PA-22S-135 | Piper Aircraft, Inc.\PA-22S-150 | Piper Aircraft, Inc.\PA-22S-160 | Piper Aircraft, Inc.\PA-23-160 | Piper Aircraft, Inc.\PA-23-235 | Piper Aircraft, Inc.\PA-23-250 | Piper Aircraft, Inc.\PA-23 | Piper Aircraft, Inc.\PA-24-250 | Piper Aircraft, Inc.\PA-24-260 | Piper Aircraft, Inc.\PA-24-400 | Piper Aircraft, Inc.\PA-24 | Piper Aircraft, Inc.\PA-28-140 | Piper Aircraft, Inc.\PA-28-150 | Piper Aircraft, Inc.\PA-28-151 | Piper Aircraft, Inc.\PA-28-160 | Piper Aircraft, Inc.\PA-28-161 | Piper Aircraft, Inc.\PA-28-180 | Piper Aircraft, Inc.\PA-28-181 | Piper Aircraft, Inc.\PA-28-201T | Piper Aircraft, Inc.\PA-28-235 | Piper Aircraft, Inc.\PA-28-236 | Piper Aircraft, Inc.\PA-28R-180 | Piper Aircraft, Inc.\PA-28R-200 | Piper Aircraft, Inc.\PA-28R-201 | Piper Aircraft, Inc.\PA-28R-201T | Piper Aircraft, Inc.\PA-28RT-201 | Piper Aircraft, Inc.\PA-28RT-201T | Piper Aircraft, Inc.\PA-28S-160 | Piper Aircraft, Inc.\PA-28S-180 | Piper Aircraft, Inc.\PA-30 | Piper Aircraft, Inc.\PA-31-300 | Piper Aircraft, Inc.\PA-31-325 | Piper Aircraft, Inc.\PA-31-350 | Piper Aircraft, Inc.\PA-31 | Piper Aircraft, Inc.\PA-31P-350 | Piper Aircraft, Inc.\PA-31P | Piper Aircraft, Inc.\PA-31T | Piper Aircraft, Inc.\PA-31T1 | Piper Aircraft, Inc.\PA-31T2 | Piper Aircraft, Inc.\PA-31T3 | Piper Aircraft, Inc.\PA-32-260 | Piper Aircraft, Inc.\PA-32-300 | Piper Aircraft, Inc.\PA-32-301 | Piper Aircraft, Inc.\PA-32-301FT | Piper Aircraft, Inc.\PA-32-301T | Piper Aircraft, Inc.\PA-32-301XTC | Piper Aircraft, Inc.\PA-32R-300 | Piper Aircraft, Inc.\PA-32R-301 (HP) | Piper Aircraft, Inc.\PA-32R-301 (SP) | Piper Aircraft, Inc.\PA-32R-301T | Piper Aircraft, Inc.\PA-32RT-300 | Piper Aircraft, Inc.\PA-32RT-300T | Piper Aircraft, Inc.\PA-32S-300 | Piper Aircraft, Inc.\PA-34-200 | Piper Aircraft, Inc.\PA-34-200T | Piper Aircraft, Inc.\PA-34-220T | Piper Aircraft, Inc.\PA-38-112 | Piper Aircraft, Inc.\PA-39 | Piper Aircraft, Inc.\PA-40 | Piper Aircraft, Inc.\PA-44-180 | Piper Aircraft, Inc.\PA-44-180T | Piper Aircraft, Inc.\PA-46-310P | Piper Aircraft, Inc.\PA-46-350P | Piper Aircraft, Inc.\PA-46-500TP | Piper Aircraft, Inc.\PA-46R-350T | Piper Aircraft, Inc.\PA-E23-250 | Polskie Zaklady Lotnieze Spolka zo.o\PZL M26 01 | Reims Aviation S.A.\F406 | Revo, Incorporated\Colonial C-1 | Revo, Incorporated\Colonial C-2 | Revo, Incorporated\Lake LA-4-200 | Revo, Incorporated\Lake LA-4 | Revo, Incorporated\Lake LA-4A | Revo, Incorporated\Lake LA-4P | Revo, Incorporated\Lake Model 250 | RUAG Aerospace Services GmbH\Do 28 A-1 | RUAG Aerospace Services GmbH\Do 28 B-1 | RUAG Aerospace Services GmbH\Do 28 D-1 | RUAG Aerospace Services GmbH\Do 28 D | RUAG Aerospace Services GmbH\Dornier 228-100 | RUAG Aerospace Services GmbH\Dornier 228-200 | Short Brothers &amp; Harland Ltd.\SC-7 Skyvan Series 2 | Short Brothers &amp; Harland Ltd.\SC-7 Skyvan Series 3 | Sierra Hotel Aero, Inc.\Navion (Army L-17A) | Sierra Hotel Aero, Inc.\Navion A (Army L-17B and L-17C) | Sierra Hotel Aero, Inc.\Navion B | Sierra Hotel Aero, Inc.\Navion D | Sierra Hotel Aero, Inc.\Navion E | Sierra Hotel Aero, Inc.\Navion F | Sierra Hotel Aero, Inc.\Navion G | Sierra Hotel Aero, Inc.\Navion H | Sky Enterprises, Inc.\RC-3 | Slingsby Aviation Ltd.\T67M260-T3A | Slingsby Aviation Ltd.\T67M260 | SOCATA - Groupe Aerospatiale\GA-7 | SOCATA\MS 880B | SOCATA\MS 885 | SOCATA\MS 892A-150 | SOCATA\MS 892E-150 | SOCATA\MS 893A | SOCATA\MS 893E | SOCATA\MS 894A | SOCATA\MS 894E | SOCATA\Rallye 100S | SOCATA\Rallye 150 ST | SOCATA\Rallye 150 T | SOCATA\Rallye 235 E | SOCATA\Rallye 235C | SOCATA\TB 10 | SOCATA\TB 20 | SOCATA\TB 200 | SOCATA\TB 21 | SOCATA\TB9 | SOCATA\TBM 700 | Swift Museum Foundation, Inc.\GC-1A | Swift Museum Foundation, Inc.\GC-1B | Symphony Aircraft Industries Inc\OMF-100-160 | Symphony Aircraft Industries Inc\SA 160 | Textron Aviation Inc.\120 | Textron Aviation Inc.\140 | Textron Aviation Inc.\150 | Textron Aviation Inc.\150A | Textron Aviation Inc.\150B | Textron Aviation Inc.\150C | Textron Aviation Inc.\150D | Textron Aviation Inc.\150E | Textron Aviation Inc.\150F | Textron Aviation Inc.\150G | Textron Aviation Inc.\150H | Textron Aviation Inc.\150J | Textron Aviation Inc.\150K | Textron Aviation Inc.\150L | Textron Aviation Inc.\150M | Textron Aviation Inc.\152 | Textron Aviation Inc.\170 | Textron Aviation Inc.\170A | Textron Aviation Inc.\170B | Textron Aviation Inc.\172 | Textron Aviation Inc.\172A | Textron Aviation Inc.\172B | Textron Aviation Inc.\172C | Textron Aviation Inc.\172D | Textron Aviation Inc.\172E | Textron Aviation Inc.\172F (USAF T-41A) | Textron Aviation Inc.\172G | Textron Aviation Inc.\172H (USAF T-41A) | Textron Aviation Inc.\172I | Textron Aviation Inc.\172K | Textron Aviation Inc.\172L | Textron Aviation Inc.\172M | Textron Aviation Inc.\172N | Textron Aviation Inc.\172P | Textron Aviation Inc.\172Q | Textron Aviation Inc.\172R | Textron Aviation Inc.\172RG | Textron Aviation Inc.\172S | Textron Aviation Inc.\175 | Textron Aviation Inc.\175A | Textron Aviation Inc.\175B | Textron Aviation Inc.\175C | Textron Aviation Inc.\177 | Textron Aviation Inc.\177A | Textron Aviation Inc.\177B | Textron Aviation Inc.\177RG | Textron Aviation Inc.\180 | Textron Aviation Inc.\180A | Textron Aviation Inc.\180B | Textron Aviation Inc.\180C | Textron Aviation Inc.\180D | Textron Aviation Inc.\180E | Textron Aviation Inc.\180F | Textron Aviation Inc.\180G | Textron Aviation Inc.\180H | Textron Aviation Inc.\180J | Textron Aviation Inc.\180K | Textron Aviation Inc.\182 | Textron Aviation Inc.\182A | Textron Aviation Inc.\182B | Textron Aviation Inc.\182C | Textron Aviation Inc.\182D | Textron Aviation Inc.\182E | Textron Aviation Inc.\182F | Textron Aviation Inc.\182G | Textron Aviation Inc.\182H | Textron Aviation Inc.\182J | Textron Aviation Inc.\182K | Textron Aviation Inc.\182L | Textron Aviation Inc.\182M | Textron Aviation Inc.\182N | Textron Aviation Inc.\182P | Textron Aviation Inc.\182Q | Textron Aviation Inc.\182R | Textron Aviation Inc.\182S | Textron Aviation Inc.\185 | Textron Aviation Inc.\185A | Textron Aviation Inc.\185B | Textron Aviation Inc.\185C | Textron Aviation Inc.\185D | Textron Aviation Inc.\185E | Textron Aviation Inc.\190 | Textron Aviation Inc.\195 | Textron Aviation Inc.\195A | Textron Aviation Inc.\195B | Textron Aviation Inc.\19A | Textron Aviation Inc.\200 | Textron Aviation Inc.\200C | Textron Aviation Inc.\200CT | Textron Aviation Inc.\200T | Textron Aviation Inc.\206 | Textron Aviation Inc.\206H | Textron Aviation Inc.\207 | Textron Aviation Inc.\207A | Textron Aviation Inc.\208 | Textron Aviation Inc.\208B | Textron Aviation Inc.\210-5 (205) | Textron Aviation Inc.\210-5A (205A) | Textron Aviation Inc.\210 | Textron Aviation Inc.\210A | Textron Aviation Inc.\210B | Textron Aviation Inc.\210C | Textron Aviation Inc.\210D | Textron Aviation Inc.\210E | Textron Aviation Inc.\210F | Textron Aviation Inc.\210G | Textron Aviation Inc.\210H | Textron Aviation Inc.\210J | Textron Aviation Inc.\210K | Textron Aviation Inc.\210L | Textron Aviation Inc.\210M | Textron Aviation Inc.\210N | Textron Aviation Inc.\210R | Textron Aviation Inc.\23 | Textron Aviation Inc.\310 | Textron Aviation Inc.\310A | Textron Aviation Inc.\310B | Textron Aviation Inc.\310C | Textron Aviation Inc.\310D | Textron Aviation Inc.\310E | Textron Aviation Inc.\310F | Textron Aviation Inc.\310G | Textron Aviation Inc.\310H | Textron Aviation Inc.\310I | Textron Aviation Inc.\310J-1 | Textron Aviation Inc.\310J | Textron Aviation Inc.\310K | Textron Aviation Inc.\310L | Textron Aviation Inc.\310N | Textron Aviation Inc.\310P | Textron Aviation Inc.\310Q | Textron Aviation Inc.\310R | Textron Aviation Inc.\320-1 | Textron Aviation Inc.\320 | Textron Aviation Inc.\320A | Textron Aviation Inc.\320B | Textron Aviation Inc.\320C | Textron Aviation Inc.\320D | Textron Aviation Inc.\320E | Textron Aviation Inc.\320F | Textron Aviation Inc.\335 | Textron Aviation Inc.\336 | Textron Aviation Inc.\337 | Textron Aviation Inc.\337A | Textron Aviation Inc.\337B | Textron Aviation Inc.\337C | Textron Aviation Inc.\337D | Textron Aviation Inc.\337E | Textron Aviation Inc.\337F | Textron Aviation Inc.\337G | Textron Aviation Inc.\337H | Textron Aviation Inc.\340 | Textron Aviation Inc.\340A | Textron Aviation Inc.\35-33 | Textron Aviation Inc.\35-A33 | Textron Aviation Inc.\35-B33 | Textron Aviation Inc.\35-C33 | Textron Aviation Inc.\35-C33A | Textron Aviation Inc.\35 | Textron Aviation Inc.\35R | Textron Aviation Inc.\36 | Textron Aviation Inc.\401 | Textron Aviation Inc.\401A | Textron Aviation Inc.\401B | Textron Aviation Inc.\402 | Textron Aviation Inc.\402A | Textron Aviation Inc.\402B | Textron Aviation Inc.\402C | Textron Aviation Inc.\404 | Textron Aviation Inc.\406 | Textron Aviation Inc.\411 | Textron Aviation Inc.\411A | Textron Aviation Inc.\414 | Textron Aviation Inc.\414A | Textron Aviation Inc.\421 | Textron Aviation Inc.\421A | Textron Aviation Inc.\421B | Textron Aviation Inc.\421C | Textron Aviation Inc.\425 | Textron Aviation Inc.\441 | Textron Aviation Inc.\45 (Military YT-34) | Textron Aviation Inc.\50 | Textron Aviation Inc.\525 | Textron Aviation Inc.\525A | Textron Aviation Inc.\56TC | Textron Aviation Inc.\58 | Textron Aviation Inc.\58A | Textron Aviation Inc.\58P | Textron Aviation Inc.\58PA | Textron Aviation Inc.\58TC | Textron Aviation Inc.\58TCA | Textron Aviation Inc.\60 | Textron Aviation Inc.\65-80 | Textron Aviation Inc.\65-88 | Textron Aviation Inc.\65-90 | Textron Aviation Inc.\65-A80-8800 | Textron Aviation Inc.\65-A80 | Textron Aviation Inc.\65-A90-1 | Textron Aviation Inc.\65-A90-2 | Textron Aviation Inc.\65-A90-3 | Textron Aviation Inc.\65-A90-4 | Textron Aviation Inc.\65-B80 | Textron Aviation Inc.\65 | Textron Aviation Inc.\70 | Textron Aviation Inc.\76 | Textron Aviation Inc.\77 | Textron Aviation Inc.\95-55 | Textron Aviation Inc.\95-A55 | Textron Aviation Inc.\95-B55 | Textron Aviation Inc.\95-B55A | Textron Aviation Inc.\95-B55B | Textron Aviation Inc.\95-C55 | Textron Aviation Inc.\95-C55A | Textron Aviation Inc.\95 | Textron Aviation Inc.\99 | Textron Aviation Inc.\99A (FACH) | Textron Aviation Inc.\99A | TextronAviation Inc.\A100-1 (U-21J) | Textron Aviation Inc.\A150K | Textron Aviation Inc.\A150L | Textron Aviation Inc.\A150M | Textron Aviation Inc.\A152 | Textron Aviation Inc.\A185E | Textron Aviation Inc.\A185F | Textron Aviation Inc.\A200 (C-12A) | Textron Aviation Inc.\A200 (C-12C) | Textron Aviation Inc.\A200C (UC-12B) | Textron Aviation Inc.\A200CT (C-12D) | Textron Aviation Inc.\A200CT (C-12F) | Textron Aviation Inc.\A200CT (FWC-12D) | Textron Aviation Inc.\A200CT (RC-12D) | Textron Aviation Inc.\A200CT (RC-12G) | Textron Aviation Inc.\A200CT (RC-12H) | Textron Aviation Inc.\A23-19 | Textron Aviation Inc.\A23-24 | Textron Aviation Inc.\A23 | Textron Aviation Inc.\A23A | Textron Aviation Inc.\A24 | Textron Aviation Inc.\A24R | Textron Aviation Inc.\A35 | Textron Aviation Inc.\A36 | Textron Aviation Inc.\A36TC | Textron Aviation Inc.\A45 (Military T-34A, B-45) | Textron Aviation Inc.\A56TC | Textron Aviation Inc.\A60 | Textron Aviation Inc.\A65-8200 | Textron Aviation Inc.\A65 | Textron Aviation Inc.\A99 | Textron Aviation Inc.\A99A | Textron Aviation Inc.\B100 | Textron Aviation Inc.\B19 | Textron Aviation Inc.\B200 | Textron Aviation Inc.\B200C (C-12F) | Textron Aviation Inc.\B200C (C-12R) | Textron Aviation Inc.\B200C (UC-12F) | Textron Aviation Inc.\B200C (UC-12M) | Textron Aviation Inc.\B200C | Textron Aviation Inc.\B200CGT | Textron Aviation Inc.\B200CT | Textron Aviation Inc.\B200GT | Textron Aviation Inc.\B23 | Textron Aviation Inc.\B24R | Textron Aviation Inc.\B35 | Textron Aviation Inc.\B36TC | Textron Aviation Inc.\B50 | Textron Aviation Inc.\B60 | Textron Aviation Inc.\B90 | Textron Aviation Inc.\B95 | Textron Aviation Inc.\B95A | Textron Aviation Inc.\B99 | Textron Aviation Inc.\C23 | Textron Aviation Inc.\C24R | Textron Aviation Inc.\C35 | Textron Aviation Inc.\C50 | Textron Aviation Inc.\C90 | Textron Aviation Inc.\C90A | Textron Aviation Inc.\C90GT | Textron Aviation Inc.\C90GTi | Textron Aviation Inc.\C99 | Textron Aviation Inc.\D35 | Textron Aviation Inc.\D45 (Military T-34B) | Textron Aviation Inc.\D50 | Textron Aviation Inc.\D50A | Textron Aviation Inc.\D50B | Textron AviationInc.\D50C | Textron Aviation Inc.\D50E-5990 | Textron Aviation Inc.\D50E | Textron Aviation Inc.\D55 | Textron Aviation Inc.\D55A | Textron Aviation Inc.\D95A | Textron Aviation Inc.\E310H | Textron Aviation Inc.\E310J | Textron Aviation Inc.\E33 | Textron Aviation Inc.\E33A | Textron Aviation Inc.\E33C | Textron Aviation Inc.\E35 | Textron Aviation Inc.\E50 | Textron Aviation Inc.\E55 | Textron Aviation Inc.\E55A | Textron Aviation Inc.\E90 | Textron Aviation Inc.\E95 | Textron Aviation Inc.\F33 | Textron Aviation Inc.\F33A | Textron Aviation Inc.\F33C | Textron Aviation Inc.\F35 | Textron Aviation Inc.\F50 | Textron Aviation Inc.\F90 | Textron Aviation Inc.\G17S | Textron Aviation Inc.\G33 | Textron Aviation Inc.\G35 | Textron Aviation Inc.\G50 | Textron Aviation Inc.\H35 | Textron Aviation Inc.\H50 | Textron Aviation Inc.\H90 | Textron Aviation Inc.\J35 | Textron Aviation Inc.\J50 | Textron Aviation Inc.\K35 | Textron Aviation Inc.\M19A | Textron Aviation Inc.\M337B | Textron Aviation Inc.\M35 | Textron Aviation Inc.\N35 | Textron Aviation Inc.\P172D | Textron Aviation Inc.\P206 | Textron Aviation Inc.\P206A | Textron Aviation Inc.\P206B | Textron Aviation Inc.\P206C | Textron Aviation Inc.\P206D | Textron Aviation Inc.\P206E | Textron Aviation Inc.\P210N | Textron Aviation Inc.\P210R | Textron Aviation Inc.\P337H | Textron Aviation Inc.\P35 | Textron Aviation Inc.\R172E | Textron Aviation Inc.\R172F | Textron Aviation Inc.\R172G | Textron Aviation Inc.\R172H | Textron Aviation Inc.\R172J | Textron Aviation Inc.\R172K | Textron Aviation Inc.\R182 | Textron Aviation Inc.\S35 | Textron Aviation Inc.\T182 | Textron Aviation Inc.\T182T | Textron Aviation Inc.\T206H | Textron Aviation Inc.\T207 | Textron Aviation Inc.\T207A | Textron Aviation Inc.\T210F | Textron Aviation Inc.\T210G | Textron Aviation Inc.\T210H | Textron Aviation Inc.\T210J | Textron Aviation Inc.\T210K | Textron Aviation Inc.\T210L | Textron Aviation Inc.\T210M | Textron Aviation Inc.\T210N | Textron Aviation Inc.\T210R | Textron Aviation Inc.\T303 | Textron Aviation Inc.\T310P | Textron Aviation Inc.\T310Q | Textron Aviation Inc.\T310R | Textron Aviation Inc.\T337B | Textron Aviation Inc.\T337C | Textron Aviation Inc.\T337D | Textron Aviation Inc.\T337E | Textron Aviation Inc.\T337F | Textron Aviation Inc.\T337G | Textron Aviation Inc.\T337H-SP | Textron Aviation Inc.\T337H | Textron Aviation Inc.\TP206A | Textron Aviation Inc.\TP206B | Textron Aviation Inc.\TP206C | Textron Aviation Inc.\TP206D | Textron Aviation Inc.\TP206E | Textron Aviation Inc.\TR182 | Textron Aviation Inc.\TU206A | Textron Aviation Inc.\TU206B | Textron Aviation Inc.\TU206C | Textron Aviation Inc.\TU206D | Textron Aviation Inc.\TU206E | Textron Aviation Inc.\TU206F | Textron Aviation Inc.\TU206G | Textron Aviation Inc.\U206 | Textron Aviation Inc.\U206A | Textron Aviation Inc.\U206B | Textron Aviation Inc.\U206C | Textron Aviation Inc.\U206D | Textron Aviation Inc.\U206E | Textron Aviation Inc.\U206F | Textron Aviation Inc.\U206G | Textron Aviation Inc.\V35 | Textron Aviation Inc.\V35A | Textron Aviation Inc.\V35B | Topcub Aircraft, Inc\CC18-180 | Topcub Aircraft, Inc\CC18-180A | True Flight Holdings LLC\AA-1 | True Flight Holdings LLC\AA-1A | True Flight Holdings LLC\AA-1B | True Flight Holdings LLC\AA-1C | True Flight Holdings LLC\AA-5 | True Flight Holdings LLC\AA-5A | True Flight Holdings LLC\AA-5B | True Flight Holdings LLC\AG-5B | Twin Commander Aircraft LLC\500-A | Twin Commander Aircraft LLC\500-B | Twin Commander Aircraft LLC\500-S | Twin Commander Aircraft LLC\500-U | Twin Commander Aircraft LLC\500 | Twin Commander Aircraft LLC\520 | Twin Commander Aircraft LLC\560-A | Twin Commander Aircraft LLC\560-E | Twin Commander Aircraft LLC\560-F | Twin Commander Aircraft LLC\560 | Twin Commander Aircraft LLC\680-E | Twin Commander Aircraft LLC\680-F | Twin Commander Aircraft LLC\680-FL | Twin Commander Aircraft LLC\680-FL(P) | Twin Commander Aircraft LLC\680-T | Twin Commander Aircraft LLC\680-V | Twin Commander Aircraft LLC\680-W | Twin Commander Aircraft LLC\680 | Twin Commander Aircraft LLC\681 | Twin Commander Aircraft LLC\685 | Twin Commander Aircraft LLC\690 | Twin Commander Aircraft LLC\690A | Twin Commander Aircraft LLC\690B | Twin Commander Aircraft LLC\690C | Twin Commander Aircraft LLC\690D | Twin Commander Aircraft LLC\695 | Twin Commander Aircraft LLC\695A | Twin Commander Aircraft LLC\695B | Twin Commander Aircraft LLC\700 | Twin Commander Aircraft LLC\720 | Univair Aircraft Corporation\108-1 | Univair Aircraft Corporation\108-2 | Univair Aircraft Corporation\108-3 | Univair Aircraft Corporation\108-5 | Univair Aircraft Corporation\108 | Viking Air Limited\DHC-2 Mk.I | Viking Air Limited\DHC-2 Mk.II | Viking Air Limited\DHC-2 Mk.III | Viking Air Limited\DHC-3 | Viking Air Limited\DHC-6-1 | Viking Air Limited\DHC-6-100 | Viking Air Limited\DHC-6-200 | Viking Air Limited\DHC-6-300 | Viking Air Limited\TR-1 | Vulcanair S.p.A.\AP68 TP Series 300 Spartacus | Vulcanair S.p.A.\AP68TP 600 Viator | Vulcanair S.p.A.\P 68 | Vulcanair S.p.A.\P 68 Observer | Vulcanair S.p.A.\P 68B | Vulcanair S.p.A.\P 68C-TC | Vulcanair S.p.A.\P 68C | Vulcanair S.p.A.\P68 Observer 2 | Vulcanair S.p.A.\P68TC Observer | Vulcanair S.p.A.\SF600 | Vulcanair S.p.A.\SF600A | Waco Aircraft Company, The\YMF | WSK PZL Mielec and OBR SK Mielec\PZL M20 03 | Zenair Ltd.\CH2000 | Zlin Aircraft a.s.\Z-143L | Zlin Aircraft a.s.\Z-242L</t>
  </si>
  <si>
    <t>AD Holdings Inc | Aermacchi S.p.A. | Aeromere S.A. | Aeronautica Macchi S.p.A. | Aerostar Aircraft Corporation | Alexandria Aircraft, LLC | American Champion Aircraft Corp. | APEX Aircraft | B-N Group Ltd. | Beechcraft Corporation | Bellanca Aircraft Corporation | Cessna Aircraft Company | Cirrus Design Corporation | Commander Aircraft Corporation | Diamond Aircraft Industries GmbH | Diamond Aircraft Industries Inc | Dynac Aerospace Corporation | EADS-PZL Warszawa-Okecie S.A. | Extra Flugzeugproduktions- und Vertriebs- GmbH | FLS Aerospace (Lovaux) Ltd. | Found Aircraft Canada, Inc. | Found Brothers Aviation Limited | FS 2003 Corp. | GA 8 Airvan (Pty) Ltd | General Avia Costruzioni Aeronautiche | GROB Aircraft AG | Howard Aircraft Foundation | Interceptor Aircraft Inc | JGS Properties, LLC | King's Engineering Fellowship, The | Maule Aerospace Technology, Inc. | MICCO Aircraft Company | Mooney Aircraft Corporation | Mooney International Corporation | Nardi S.A. | Piaggio &amp; C. | Pilatus Aircraft Limited | Piper Aircraft, Inc. | Polskie Zaklady Lotnieze Spolka zo.o | Revo, Incorporated | RUAG Aerospace Services GmbH | Sierra Hotel Aero, Inc. | Sky Enterprises, Inc. | Slingsby Aviation Ltd. | SOCATA - Groupe Aerospatiale | SOCATA | STOL Aircraft Corporation | Swift Museum Foundation, Inc. | Symphony Aircraft Industries Inc | Textron Aviation Inc. | Topcub Aircraft, Inc | True Flight Holdings LLC | Twin Commander Aircraft LLC | Univair Aircraft Corporation | Viking Air Limited | Vulcanair S.p.A. | Waco Aircraft Company, The | WSK PZL Mielec and OBR SK Mielec | Zenair Ltd. | Zlin Aircraft a.s.</t>
  </si>
  <si>
    <t>T-211 | Aermacchi S.p.A.\F.260 | Aermacchi S.p.A.\F.260B | Aermacchi S.p.A.\F.260C | Aermacchi S.p.A.\F.260D | Aermacchi S.p.A.\F.260E | Aermacchi S.p.A.\F.260F | Aermacchi S.p.A.\S.205 - 18/F | Aermacchi S.p.A.\S.205 - 18/R | Aermacchi S.p.A.\S.205 - 20/F | Aermacchi S.p.A.\S.205 - 20/R | Aermacchi S.p.A.\S.205 - 22/R | Aermacchi S.p.A.\S.208 | Aermacchi S.p.A.\S.208A | Aeromere S.A.\Falco F.8.L. | Aeronautica Macchi S.p.A.\AL 60-B | Aeronautica Macchi S.p.A.\AL 60-C5 | Aeronautica Macchi S.p.A.\AL 60-F5 | Aeronautica Macchi S.p.A.\AL 60 | Aerostar Aircraft Corporation\360 | Aerostar Aircraft Corporation\400 | Aerostar Aircraft Corporation\PA-60-600 (Aerostar 600) | Aerostar Aircraft Corporation\PA-60-601 (Aerostar 601) | Aerostar Aircraft Corporation\PA-60-601P (Aerostar 601P) | Aerostar Aircraft Corporation\PA-60-602P (Aerostar 602P) | Aerostar Aircraft Corporation\PA-60-700P (Aerostar 700P) | Alexandria Aircraft, LLC\14-19-2 | Alexandria Aircraft, LLC\14-19-3 | Alexandria Aircraft, LLC\14-19-3A | Alexandria Aircraft, LLC\14-19 | AlexandriaAircraft, LLC\17-30 | Alexandria Aircraft, LLC\17-30A | Alexandria Aircraft, LLC\17-31 | Alexandria Aircraft, LLC\17-31A | Alexandria Aircraft, LLC\17-31ATC | Alexandria Aircraft, LLC\17-31TC | American Champion Aircraft Corp.\8GCBC | American Champion Aircraft Corp.\8KCAB | APEX Aircraft\CAP 10 B | B-N Group Ltd.\BN2A MK. III-2 | B-N Group Ltd.\BN2A MK. III-3 | B-N Group Ltd.\BN2A MK. III | Beechcraft Corporation\45 (Military YT-34) | Beechcraft Corporation\50 | Beechcraft Corporation\58P | Beechcraft Corporation\58PA | Beechcraft Corporation\58TC | Beechcraft Corporation\58TCA | Beechcraft Corporation\60 | Beechcraft Corporation\76 | Beechcraft Corporation\77 | Beechcraft Corporation\A45 (Military T-34A, B-45) | Beechcraft Corporation\A60 | Beechcraft Corporation\B50 | Beechcraft Corporation\B60 | Beechcraft Corporation\C50 | Beechcraft Corporation\D45 (Military T-34B) | Beechcraft Corporation\D50 | Beechcraft Corporation\D50A | Beechcraft Corporation\D50B | Beechcraft Corporation\D50C | Beechcraft Corporation\D50E-5990 | Beechcraft Corporation\D50E | Beechcraft Corporation\E50 | Beechcraft Corporation\F50 | Beechcraft Corporation\G17S | Beechcraft Corporation\G50 | Beechcraft Corporation\H50 | Beechcraft Corporation\J50 | Bellanca Aircraft Corporation\14-13-2 | Bellanca Aircraft Corporation\14-13-3 | Bellanca Aircraft Corporation\14-13-3W | Bellanca Aircraft Corporation\14-13 | Cessna Aircraft Company\F182P | Cessna Aircraft Company\F182Q | Cessna Aircraft Company\FR172E | Cessna Aircraft Company\FR172F | Cessna Aircraft Company\FR172G | Cessna Aircraft Company\FR172H | Cessna Aircraft Company\FR172J | Cessna Aircraft Company\FR172K | Cessna Aircraft Company\FR182 | Cirrus Design Corporation\SR20 | Cirrus Design Corporation\SR22 | Commander Aircraft Corporation\112 | Commander Aircraft Corporation\112B | Commander Aircraft Corporation\112TC | Commander Aircraft Corporation\112TCA | Commander Aircraft Corporation\114 | Commander Aircraft Corporation\114A | Commander Aircraft Corporation\114B | Commander Aircraft Corporation\114TC | Diamond Aircraft Industries GmbH\DA 40 | Diamond Aircraft Industries GmbH\DA 40F | Diamond Aircraft Industries Inc\DA20-A1 | Diamond Aircraft Industries Inc\DA20-C1 | Dynac Aerospace Corporation\Aero Commander 100-180 | Dynac Aerospace Corporation\Aero Commander 100A | Dynac Aerospace Corporation\Volaire 10 | Dynac Aerospace Corporation\Volaire 10A | EADS-PZL Warszawa-Okecie S.A.\PZL-104 WILGA 80 | EADS-PZL Warszawa-Okecie S.A.\PZL-104M WILGA 2000 | EADS-PZL Warszawa-Okecie S.A.\PZL-104MA WILGA 2000 | EADS-PZL Warszawa-Okecie S.A.\PZL-KOLIBER 150A | EADS-PZL Warszawa-Okecie S.A.\PZL-KOLIBER 160A | Extra Flugzeugproduktions- und Vertriebs- GmbH\EA-300 | Extra Flugzeugproduktions- und Vertriebs- GmbH\EA-300/200 | Extra Flugzeugproduktions- und Vertriebs- GmbH\EA-300L | Extra Flugzeugproduktions- und Vertriebs- GmbH\EA-300S | FLS Aerospace (Lovaux) Ltd.\OA7 Optica Series 300 | Found Aircraft Canada, Inc.\FBA-2C | Found Aircraft Canada, Inc.\FBA-2C1 | Found Aircraft Canada, Inc.\FBA-2C2 | Found Aircraft Canada, Inc.\FBA-2C3 | Found Aircraft Canada, Inc.\FBA-2C3T | Found Aircraft Canada,Inc.\FBA-2C4 | Found Aircraft Canada, Inc.\FBA-2C4T | Found Brothers Aviation Limited\FBA Centennial 100 | FS 2003 Corp.\PA-12 | FS 2003 Corp.\PA-12S | GA 8 Airvan (Pty) Ltd\GA8 | General Avia Costruzioni Aeronautiche\F22B | General Avia Costruzioni Aeronautiche\F22C | General Avia Costruzioni Aeronautiche\F22R | GROB Aircraft AG\G120A | GROB Aircraft AG\GROB G115 | GROB Aircraft AG\GROB G115A | GROB Aircraft AG\GROB G115B | GROB Aircraft AG\GROB G115C | GROB Aircraft AG\GROB G115C2 | GROB Aircraft AG\GROB G115D | GROB Aircraft AG\GROB G115D2 | GROB Aircraft AG\GROB G115EG | Howard Aircraft Foundation\DGA-15W | Interceptor Aircraft Inc\200 | Interceptor Aircraft Inc\200A | Interceptor Aircraft Inc\200B | Interceptor Aircraft Inc\200C | Interceptor Aircraft Inc\200D | JGS Properties, LLC\11A | JGS Properties, LLC\11E | King's Engineering Fellowship, The\44 | Maule Aerospace Technology, Inc.\Bee Dee M-4 | Maule Aerospace Technology, Inc.\M-4-180C | Maule Aerospace Technology, Inc.\M-4-180S | Maule Aerospace Technology, Inc.\M-4-180T | Maule Aerospace Technology, Inc.\M-4-180V | Maule Aerospace Technology, Inc.\M-4-210 | Maule Aerospace Technology, Inc.\M-4-210C | Maule Aerospace Technology, Inc.\M-4-210S | Maule Aerospace Technology, Inc.\M-4-210T | Maule Aerospace Technology, Inc.\M-4-220 | Maule Aerospace Technology, Inc.\M-4-220C | Maule Aerospace Technology, Inc.\M-4-220S | Maule Aerospace Technology, Inc.\M-4-220T | Maule Aerospace Technology, Inc.\M-4 | Maule Aerospace Technology, Inc.\M-4C | Maule Aerospace Technology, Inc.\M-4S | Maule Aerospace Technology, Inc.\M-4T | Maule Aerospace Technology, Inc.\M-5-180C | Maule Aerospace Technology, Inc.\M-5-200 | Maule Aerospace Technology, Inc.\M-5-210C | Maule Aerospace Technology, Inc.\M-5-210TC | Maule Aerospace Technology, Inc.\M-5-220C | Maule Aerospace Technology, Inc.\M-5-235C | Maule Aerospace Technology, Inc.\M-6-180 | Maule Aerospace Technology, Inc.\M-6-235 | Maule Aerospace Technology, Inc.\M-7-235 | Maule Aerospace Technology, Inc.\M-7-235A | Maule Aerospace Technology, Inc.\M-7-235B | Maule Aerospace Technology,Inc.\M-7-235C | Maule Aerospace Technology, Inc.\M-7-260 | Maule Aerospace Technology, Inc.\M-7-260C | Maule Aerospace Technology, Inc.\M-7-420A | Maule Aerospace Technology, Inc.\M-7-420AC | Maule Aerospace Technology, Inc.\M-8-235 | Maule Aerospace Technology, Inc.\M-9-235 | Maule Aerospace Technology, Inc.\MT-7-235 | Maule Aerospace Technology, Inc.\MT-7-260 | Maule Aerospace Technology, Inc.\MT-7-420 | Maule Aerospace Technology, Inc.\MX-7-160 | Maule Aerospace Technology, Inc.\MX-7-160C | Maule Aerospace Technology, Inc.\MX-7-180 | Maule Aerospace Technology, Inc.\MX-7-180A | Maule Aerospace Technology, Inc.\MX-7-180AC | Maule Aerospace Technology, Inc.\MX-7-180B | Maule Aerospace Technology, Inc.\MX-7-180C | Maule Aerospace Technology, Inc.\MX-7-235 | Maule Aerospace Technology, Inc.\MX-7-420 | Maule Aerospace Technology, Inc.\MXT-7-160 | Maule Aerospace Technology, Inc.\MXT-7-180 | Maule Aerospace Technology, Inc.\MXT-7-180A | MICCO Aircraft Company\MAC-125C | MICCO Aircraft Company\MAC-145 | MICCO Aircraft Company\MAC-145A | MICCO Aircraft Company\MAC-145B | Mooney Aircraft Corporation\M22 | Mooney International Corporation\M20 | Mooney International Corporation\M20A | Mooney International Corporation\M20B | Mooney International Corporation\M20C | Mooney International Corporation\M20D | Mooney International Corporation\M20E | Mooney International Corporation\M20F | Mooney International Corporation\M20G | Mooney International Corporation\M20J | Mooney International Corporation\M20K | Mooney International Corporation\M20L | Mooney International Corporation\M20M | Mooney International Corporation\M20R | Mooney International Corporation\M20S | Mooney International Corporation\M20TN | Nardi S.A.\FN-333 | Piaggio &amp; C.\P.136-L | Piaggio &amp; C.\P.136-L1 | Piaggio &amp; C.\P.136-L2 | Pilatus Aircraft Limited\PC-6-H1 | Pilatus Aircraft Limited\PC-6-H2 | Pilatus Aircraft Limited\PC-6 | Pilatus Aircraft Limited\PC-6/350-H1 | Pilatus Aircraft Limited\PC-6/350-H2 | Pilatus Aircraft Limited\PC-6/350 | Piper Aircraft, Inc.\PA-20-115 | Piper Aircraft, Inc.\PA-20-135 | Piper Aircraft, Inc.\PA-20 | Piper Aircraft, Inc.\PA-20S-115 | Piper Aircraft, Inc.\PA-20S-135 | Piper Aircraft, Inc.\PA-20S | Piper Aircraft, Inc.\PA-22-108 | Piper Aircraft, Inc.\PA-22-135 | Piper Aircraft, Inc.\PA-22-150 | Piper Aircraft, Inc.\PA-22-160 | Piper Aircraft, Inc.\PA-22 | Piper Aircraft, Inc.\PA-22S-135 | Piper Aircraft, Inc.\PA-22S-150 | Piper Aircraft, Inc.\PA-22S-160 | Piper Aircraft, Inc.\PA-23-160 | Piper Aircraft, Inc.\PA-23-235 | Piper Aircraft, Inc.\PA-23-250 (Navy UO-1) | Piper Aircraft, Inc.\PA-23-250 | Piper Aircraft, Inc.\PA-23 | Piper Aircraft, Inc.\PA-24-250 | Piper Aircraft, Inc.\PA-24-260 | Piper Aircraft, Inc.\PA-24-400 | Piper Aircraft, Inc.\PA-24 | Piper Aircraft, Inc.\PA-28-140 | Piper Aircraft, Inc.\PA-28-150 | Piper Aircraft, Inc.\PA-28-151 | Piper Aircraft, Inc.\PA-28-160 | Piper Aircraft, Inc.\PA-28-161 | Piper Aircraft, Inc.\PA-28-180 | Piper Aircraft, Inc.\PA-28-181 | Piper Aircraft, Inc.\PA-28-201T | Piper Aircraft, Inc.\PA-28-235 | Piper Aircraft, Inc.\PA-28-236 | Piper Aircraft, Inc.\PA-28R-180 | Piper Aircraft, Inc.\PA-28R-200 | Piper Aircraft, Inc.\PA-28R-201 | Piper Aircraft, Inc.\PA-28R-201T | Piper Aircraft, Inc.\PA-28RT-201 | Piper Aircraft, Inc.\PA-28RT-201T | Piper Aircraft, Inc.\PA-28S-160 | Piper Aircraft, Inc.\PA-28S-180 | Piper Aircraft, Inc.\PA-30 | Piper Aircraft, Inc.\PA-31-300 | Piper Aircraft, Inc.\PA-31-325 | Piper Aircraft, Inc.\PA-31-350 | Piper Aircraft, Inc.\PA-31 | Piper Aircraft, Inc.\PA-31P-350 | Piper Aircraft, Inc.\PA-31P | Piper Aircraft, Inc.\PA-32-260 | Piper Aircraft, Inc.\PA-32-300 | Piper Aircraft, Inc.\PA-32-301 | Piper Aircraft, Inc.\PA-32-301FT | Piper Aircraft, Inc.\PA-32-301T | Piper Aircraft, Inc.\PA-32-301XTC | Piper Aircraft, Inc.\PA-32R-300 | Piper Aircraft, Inc.\PA-32R-301 (HP) | Piper Aircraft, Inc.\PA-32R-301 (SP) | Piper Aircraft, Inc.\PA-32R-301T | Piper Aircraft, Inc.\PA-32RT-300 | Piper Aircraft, Inc.\PA-32RT-300T | Piper Aircraft, Inc.\PA-32S-300 | Piper Aircraft, Inc.\PA-34-200 | Piper Aircraft, Inc.\PA-34-200T | Piper Aircraft, Inc.\PA-34-220T | Piper Aircraft, Inc.\PA-38-112 | Piper Aircraft, Inc.\PA-39 | Piper Aircraft, Inc.\PA-40 | Piper Aircraft, Inc.\PA-44-180 | Piper Aircraft, Inc.\PA-44-180T | Piper Aircraft, Inc.\PA-46-310P | Piper Aircraft, Inc.\PA-46-350P | Piper Aircraft, Inc.\PA-46R-350T | Piper Aircraft, Inc.\PA-E23-250 | Polskie Zaklady Lotnieze Spolka zo.o\PZL M26 01 | Revo, Incorporated\Colonial C-1 | Revo, Incorporated\Colonial C-2 | Revo, Incorporated\Lake LA-4-200 | Revo, Incorporated\Lake LA-4 | Revo, Incorporated\Lake LA-4A | Revo, Incorporated\Lake LA-4P | Revo, Incorporated\Lake Model 250 | RUAG Aerospace Services GmbH\Do 28 A-1 | RUAG Aerospace Services GmbH\Do 28 B-1 | RUAG Aerospace Services GmbH\Do 28 D-1 | RUAG Aerospace Services GmbH\Do 28 D | RUAG Aerospace Services GmbH\Dornier 228-100 | RUAG Aerospace Services GmbH\Dornier 228-200 | Sierra Hotel Aero, Inc.\Navion (Army L-17A) | Sierra Hotel Aero, Inc.\Navion A (Army L-17B and L-17C) | Sierra Hotel Aero, Inc.\Navion B | Sierra Hotel Aero, Inc.\Navion D | Sierra Hotel Aero, Inc.\Navion E | Sierra Hotel Aero, Inc.\Navion F | Sierra Hotel Aero, Inc.\Navion G | Sierra Hotel Aero, Inc.\Navion H | Sky Enterprises, Inc.\RC-3 | Slingsby Aviation Ltd.\T67M260-T3A | Slingsby Aviation Ltd.\T67M260 | SOCATA - Groupe Aerospatiale\GA-7 | SOCATA\MS 880B | SOCATA\MS 885 | SOCATA\MS 892A-150 | SOCATA\MS 892E-150 | SOCATA\MS 893A | SOCATA\MS 893E | SOCATA\MS 894A | SOCATA\MS 894E | SOCATA\Rallye 100S | SOCATA\Rallye 150 ST | SOCATA\Rallye 150 T | SOCATA\Rallye 235 E | SOCATA\Rallye 235C | SOCATA\TB 10 | SOCATA\TB 20 | SOCATA\TB 200 | SOCATA\TB 21 | SOCATA\TB9 | STOL Aircraft Corporation\UC-1 | Swift Museum Foundation, Inc.\GC-1A | Swift Museum Foundation, Inc.\GC-1B | Symphony Aircraft Industries Inc\OMF-100-160 | Symphony Aircraft Industries Inc\SA 160 | Textron Aviation Inc.\120 | Textron Aviation Inc.\140 | Textron Aviation Inc.\150 | Textron Aviation Inc.\150B | Textron Aviation Inc.\150C | Textron Aviation Inc.\150D | Textron Aviation Inc.\150E | Textron Aviation Inc.\150F | Textron Aviation Inc.\150G | Textron Aviation Inc.\150H | Textron Aviation Inc.\150J | Textron Aviation Inc.\150K | Textron Aviation Inc.\150L | Textron Aviation Inc.\150M | Textron Aviation Inc.\152 | Textron Aviation Inc.\170 | Textron Aviation Inc.\170A | Textron Aviation Inc.\170B | Textron Aviation Inc.\172 | Textron Aviation Inc.\172A | Textron Aviation Inc.\172B | Textron Aviation Inc.\172C | Textron Aviation Inc.\172D | Textron Aviation Inc.\172E | Textron Aviation Inc.\172F (USAF T-41A) | Textron Aviation Inc.\172G | Textron Aviation Inc.\172H (USAF T-41A) | Textron Aviation Inc.\172I | Textron Aviation Inc.\172K | Textron Aviation Inc.\172L | Textron Aviation Inc.\172M | Textron Aviation Inc.\172N | Textron Aviation Inc.\172P | Textron Aviation Inc.\172Q | Textron Aviation Inc.\172R | Textron Aviation Inc.\172RG | Textron Aviation Inc.\172S | Textron Aviation Inc.\175 | Textron Aviation Inc.\175A | Textron Aviation Inc.\175B | Textron Aviation Inc.\175C | Textron Aviation Inc.\177 | Textron Aviation Inc.\177A | Textron Aviation Inc.\177B | Textron Aviation Inc.\177RG | Textron Aviation Inc.\180 | Textron Aviation Inc.\180A | Textron Aviation Inc.\180B | Textron Aviation Inc.\180C | Textron Aviation Inc.\180D | Textron Aviation Inc.\180E | Textron Aviation Inc.\180F | Textron Aviation Inc.\180G | Textron Aviation Inc.\180H | Textron Aviation Inc.\180J | Textron Aviation Inc.\180K | Textron Aviation Inc.\182 | Textron Aviation Inc.\182A | Textron Aviation Inc.\182B | Textron Aviation Inc.\182C | Textron Aviation Inc.\182D | Textron Aviation Inc.\182E | Textron Aviation Inc.\182F | Textron Aviation Inc.\182G | Textron Aviation Inc.\182H | Textron Aviation Inc.\182J | Textron Aviation Inc.\182K | Textron Aviation Inc.\182L | Textron Aviation Inc.\182M | Textron Aviation Inc.\182N | Textron Aviation Inc.\182P | Textron Aviation Inc.\182Q | Textron Aviation Inc.\182R | Textron Aviation Inc.\182S | Textron Aviation Inc.\182T | Textron Aviation Inc.\185 | Textron Aviation Inc.\185A | Textron Aviation Inc.\185B | Textron Aviation Inc.\185C | Textron Aviation Inc.\185D | Textron Aviation Inc.\185E | Textron Aviation Inc.\190 | Textron Aviation Inc.\195 | Textron Aviation Inc.\195A | Textron Aviation Inc.\195B | Textron Aviation Inc.\19A | Textron Aviation Inc.\206 | Textron Aviation Inc.\206H | Textron Aviation Inc.\207 | Textron Aviation Inc.\207A | Textron Aviation Inc.\210 | Textron Aviation Inc.\210A | Textron Aviation Inc.\210B | Textron Aviation Inc.\210C | Textron Aviation Inc.\210D | Textron Aviation Inc.\210E | Textron Aviation Inc.\210F | Textron Aviation Inc.\210G | Textron Aviation Inc.\210H | Textron Aviation Inc.\210J | Textron Aviation Inc.\210K | Textron Aviation Inc.\210L | Textron Aviation Inc.\210M | Textron Aviation Inc.\210N | Textron Aviation Inc.\210R | Textron Aviation Inc.\23 | Textron Aviation Inc.\310 | Textron Aviation Inc.\310A | Textron Aviation Inc.\310B | Textron Aviation Inc.\310C | Textron Aviation Inc.\310D | Textron Aviation Inc.\310E | Textron Aviation Inc.\310F | Textron Aviation Inc.\310G | Textron Aviation Inc.\310H | Textron Aviation Inc.\310I | Textron Aviation Inc.\310J-1 | Textron Aviation Inc.\310J | Textron Aviation Inc.\310K | Textron Aviation Inc.\310L | Textron Aviation Inc.\310N | Textron Aviation Inc.\310P | Textron Aviation Inc.\310Q | Textron Aviation Inc.\310R | Textron Aviation Inc.\320-1 | Textron Aviation Inc.\320 | Textron Aviation Inc.\320A | Textron Aviation Inc.\320B | Textron Aviation Inc.\320C | Textron Aviation Inc.\320D | Textron Aviation Inc.\320E | Textron Aviation Inc.\320F | Textron Aviation Inc.\335 | Textron Aviation Inc.\336 | Textron Aviation Inc.\337 | Textron Aviation Inc.\337A | Textron Aviation Inc.\337B | Textron Aviation Inc.\337C | Textron Aviation Inc.\337D | Textron Aviation Inc.\337E | Textron Aviation Inc.\337F | Textron Aviation Inc.\337G | Textron Aviation Inc.\337H | Textron Aviation Inc.\340 | Textron Aviation Inc.\340A | Textron Aviation Inc.\35-33 | Textron Aviation Inc.\35-A33 | Textron Aviation Inc.\35-B33 | Textron Aviation Inc.\35-C33 | Textron Aviation Inc.\35-C33A | Textron Aviation Inc.\35 | Textron Aviation Inc.\35R | Textron Aviation Inc.\36 | Textron Aviation Inc.\401 | Textron Aviation Inc.\401A | Textron Aviation Inc.\401B | Textron Aviation Inc.\402 | Textron Aviation Inc.\402A | Textron Aviation Inc.\402B | Textron Aviation Inc.\402C | Textron Aviation Inc.\404 | Textron Aviation Inc.\406 | Textron Aviation Inc.\411 | Textron Aviation Inc.\411A | Textron Aviation Inc.\414 | Textron Aviation Inc.\414A | Textron Aviation Inc.\421 | Textron Aviation Inc.\421A | Textron Aviation Inc.\421B | Textron Aviation Inc.\421C | Textron Aviation Inc.\425 | Textron Aviation Inc.\56TC | Textron Aviation Inc.\58 | Textron Aviation Inc.\58A | Textron Aviation Inc.\65-80 | Textron Aviation Inc.\65-88 | Textron Aviation Inc.\65-90 | Textron Aviation Inc.\65-A80-8800 | Textron Aviation Inc.\65-A80 | Textron Aviation Inc.\65-B80 | Textron Aviation Inc.\65 | Textron Aviation Inc.\70 | Textron Aviation Inc.\95-55 | Textron Aviation Inc.\95-A55 | Textron Aviation Inc.\95-B55 | Textron Aviation Inc.\95-B55A | Textron Aviation Inc.\95-B55B | Textron Aviation Inc.\95-C55 | Textron Aviation Inc.\95-C55A | Textron Aviation Inc.\95 | Textron Aviation Inc.\A152 | Textron Aviation Inc.\A185E | Textron Aviation Inc.\A185F | Textron Aviation Inc.\A23-19 | Textron Aviation Inc.\A23-24 | Textron Aviation Inc.\A23 | Textron Aviation Inc.\A23A | Textron Aviation Inc.\A24 | Textron Aviation Inc.\A24R | Textron Aviation Inc.\A35 | Textron Aviation Inc.\A36 | Textron Aviation Inc.\A36TC | Textron Aviation Inc.\A56TC | Textron Aviation Inc.\A65-8200 | Textron Aviation Inc.\A65 | Textron Aviation Inc.\B19 | Textron Aviation Inc.\B23 | Textron Aviation Inc.\B24R | Textron Aviation Inc.\B35 | Textron Aviation Inc.\B36TC | Textron Aviation Inc.\B95 | Textron Aviation Inc.\B95A | Textron Aviation Inc.\C23 | Textron Aviation Inc.\C24R | Textron Aviation Inc.\C35 | Textron Aviation Inc.\D35 | Textron Aviation Inc.\D55 | Textron Aviation Inc.\D55A | Textron Aviation Inc.\D95A | Textron Aviation Inc.\E310H | Textron Aviation Inc.\E310J | Textron Aviation Inc.\E33 | Textron Aviation Inc.\E33A | Textron Aviation Inc.\E33C | Textron Aviation Inc.\E35 | Textron Aviation Inc.\E55 | Textron Aviation Inc.\E55A | Textron Aviation Inc.\E95 | Textron Aviation Inc.\F33 | Textron Aviation Inc.\F33A | Textron Aviation Inc.\F33C | Textron Aviation Inc.\F35 | Textron Aviation Inc.\G33 | Textron Aviation Inc.\G35 | Textron Aviation Inc.\H35 | Textron Aviation Inc.\J35 | Textron Aviation Inc.\K35 | Textron Aviation Inc.\M19A | Textron Aviation Inc.\M337B | Textron Aviation Inc.\M35 | Textron Aviation Inc.\N35 | Textron Aviation Inc.\P172D | Textron Aviation Inc.\P206 | Textron Aviation Inc.\P206A | Textron Aviation Inc.\P206B | Textron Aviation Inc.\P206C | Textron Aviation Inc.\P206D | Textron Aviation Inc.\P206E | Textron Aviation Inc.\P210N | Textron Aviation Inc.\P210R | Textron Aviation Inc.\P337H | Textron Aviation Inc.\P35 | Textron Aviation Inc.\R172E | Textron Aviation Inc.\R172F | Textron Aviation Inc.\R172G | Textron Aviation Inc.\R172H | Textron Aviation Inc.\R172J | Textron Aviation Inc.\R172K | Textron Aviation Inc.\R182 | Textron Aviation Inc.\S35 | Textron Aviation Inc.\T182 | Textron Aviation Inc.\T182T | Textron Aviation Inc.\T206H | Textron Aviation Inc.\T207 | Textron Aviation Inc.\T207A | Textron Aviation Inc.\T210F | Textron Aviation Inc.\T210G | Textron Aviation Inc.\T210H | Textron Aviation Inc.\T210J | Textron Aviation Inc.\T210K | Textron Aviation Inc.\T210L | Textron Aviation Inc.\T210R | Textron Aviation Inc.\T303 | Textron Aviation Inc.\T310P | Textron Aviation Inc.\T310Q | Textron Aviation Inc.\T310R | Textron Aviation Inc.\T337B | Textron Aviation Inc.\T337C | Textron Aviation Inc.\T337D | Textron Aviation Inc.\T337E | Textron Aviation Inc.\T337F | Textron Aviation Inc.\T337G | Textron Aviation Inc.\T337H-SP | Textron Aviation Inc.\T337H | Textron Aviation Inc.\TP206A | Textron Aviation Inc.\TP206B | Textron Aviation Inc.\TP206C | Textron Aviation Inc.\TP206D | Textron Aviation Inc.\TP206E | Textron Aviation Inc.\TR182 | Textron Aviation Inc.\TU206A | Textron Aviation Inc.\TU206B | Textron Aviation Inc.\TU206C | Textron Aviation Inc.\TU206D | Textron Aviation Inc.\TU206E | Textron Aviation Inc.\TU206F | Textron Aviation Inc.\TU206G | Textron Aviation Inc.\U206 | Textron Aviation Inc.\U206A | Textron Aviation Inc.\U206B | Textron Aviation Inc.\U206C | Textron Aviation Inc.\U206D | Textron Aviation Inc.\U206E | Textron Aviation Inc.\U206F | Textron Aviation Inc.\U206G | Textron Aviation Inc.\V35 | Textron Aviation Inc.\V35A | Textron Aviation Inc.\V35B | Topcub Aircraft, Inc\CC18-180 | Topcub Aircraft, Inc\CC18-180A | True Flight Holdings LLC\AA-1 | True Flight Holdings LLC\AA-1A | True Flight Holdings LLC\AA-1B | True Flight Holdings LLC\AA-1C | True Flight Holdings LLC\AA-5 | True Flight Holdings LLC\AA-5A | True Flight Holdings LLC\AA-5B | True Flight Holdings LLC\AG-5B | Twin Commander Aircraft LLC\500-A | Twin Commander Aircraft LLC\500-B | Twin Commander Aircraft LLC\500-S | Twin Commander Aircraft LLC\500-U | Twin Commander Aircraft LLC\500 | Twin Commander Aircraft LLC\520 | Twin Commander Aircraft LLC\560-A | Twin Commander Aircraft LLC\560-E | Twin Commander Aircraft LLC\560-F | Twin Commander Aircraft LLC\560 | Twin Commander Aircraft LLC\680-E | Twin Commander Aircraft LLC\680-F | Twin Commander Aircraft LLC\680-FL | Twin Commander Aircraft LLC\680 | Twin Commander Aircraft LLC\685 | Twin Commander Aircraft LLC\700 | Twin Commander Aircraft LLC\720 | Univair Aircraft Corporation\108-1 | Univair Aircraft Corporation\108-2 | Univair Aircraft Corporation\108-3 | Univair Aircraft Corporation\108-5 | Univair Aircraft Corporation\108 | Viking Air Limited\DHC-2 Mk.I | Viking Air Limited\DHC-2 Mk.II | Viking Air Limited\DHC-2 Mk.III | Viking Air Limited\DHC-3 | Viking Air Limited\TR-1 | Vulcanair S.p.A.\AP68 TP Series 300 Spartacus | Vulcanair S.p.A.\AP68TP 600 Viator | Vulcanair S.p.A.\P 68 | Vulcanair S.p.A.\P 68 Observer | Vulcanair S.p.A.\P 68B | Vulcanair S.p.A.\P 68C-TC | Vulcanair S.p.A.\P 68C | Vulcanair S.p.A.\P.68R | Vulcanair S.p.A.\P68 Observer 2 | Vulcanair S.p.A.\P68TC Observer | Waco Aircraft Company, The\YMF | WSK PZL Mielec and OBR SK Mielec\PZL M20 03 | Zenair Ltd.\CH2000 | Zlin Aircraft a.s.\Z-143L | Zlin Aircraft a.s.\Z-242L</t>
  </si>
  <si>
    <t>EC135 P1 | EC135 P2 | EC135 P2+ | EC135 T1 | EC135 T2 | EC135 T2+ | EC135P3 | EC135T3 | Airbus Helicopters\AS-350B | Airbus Helicopters\AS-350B1 | Airbus Helicopters\AS-350B2 | Airbus Helicopters\AS-350B3 | Airbus Helicopters\AS-350BA | Airbus Helicopters\AS-350C | Airbus Helicopters\AS-350D | Airbus Helicopters\AS-350D1 | Airbus Helicopters\AS355E | Airbus Helicopters\AS355F | Airbus Helicopters\AS355F1 | Airbus Helicopters\AS355F2 | Airbus Helicopters\AS355N | Airbus Helicopters\AS355NP | Airbus Helicopters\EC 130 B4 | Airbus Helicopters\EC 130 T2 | Bell Helicopter Textron Canada Limited\206 | Bell Helicopter Textron Canada Limited\206A-1 (OH-58A) | Bell Helicopter Textron Canada Limited\206A | Bell Helicopter Textron Canada Limited\206B-1 | Bell Helicopter Textron Canada Limited\206B | Bell Helicopter Textron Canada Limited\206L-1 | Bell Helicopter Textron Canada Limited\206L-3 | Bell Helicopter Textron Canada Limited\206L-4 | Bell Helicopter Textron Canada Limited\206L | Bell Helicopter Textron Canada Limited\407 | Bell Helicopter Textron Canada Limited\427 | MD Helicopters, Inc.\500N | Robinson Helicopter Company\R22 | Robinson Helicopter Company\R22 ALPHA | Robinson Helicopter Company\R22 BETA | Robinson Helicopter Company\R22 MARINER</t>
  </si>
  <si>
    <t>S-76B | S-76C</t>
  </si>
  <si>
    <t>MBB-BK 117 A-1 | MBB-BK 117 A-3 | MBB-BK 117 A-4 | MBB-BK 117 B-1 | MBB-BK 117 B-2 | MBB-BK 117 C-1 | MBB-BK 117 C-2</t>
  </si>
  <si>
    <t>Airbus Helicopters | Airbus Helicopters Deutschland GmbH | Bell Helicopter Textron, A Division of Textron Canada | Bell Helicopter Textron, Inc. | Bell Textron, Inc. | Columbia Helicopters, Inc. | Erickson Incorporated, DBA Erickson Air-Crane | Leonardo S.p.a. | Sikorsky Aircraft | Sikorsky Aircraft Corporation</t>
  </si>
  <si>
    <t>Airbus Helicopters Deutschland GmbH\MBB-BK 117 A-1 | Airbus Helicopters Deutschland GmbH\MBB-BK 117 A-3 | Airbus Helicopters Deutschland GmbH\MBB-BK 117 A-4 | Airbus Helicopters Deutschland GmbH\MBB-BK 117 B-1 | Airbus Helicopters Deutschland GmbH\MBB-BK 117 B-2 | Airbus Helicopters Deutschland GmbH\MBB-BK 117 C-1 | Airbus Helicopters Deutschland GmbH\MBB-BK 117 C-2 | AS-365N2 | AS-365N3 | EC 155B | EC155B1 | SA-365N1 | AS332C | AS332C1 | AS332L | AS332L1 | AS332L2 | EC225LP | Bell Helicopter Textron, A Division of Textron Canada\222 | Bell Helicopter Textron, A Division of Textron Canada\222B | Bell Helicopter Textron, A Division of Textron Canada\222U | Bell Helicopter Textron, A Division of Textron Canada\230 | Bell Helicopter Textron, A Division of Textron Canada\430 | Bell Textron, Inc.\205A | Bell Textron, Inc.\205A-1 | Bell Textron, Inc.\212 | Bell Textron, Inc.\412 | Columbia Helicopters, Inc.\107-II | Columbia Helicopters, Inc.\234 | Erickson Incorporated, DBA Erickson Air-Crane\S-64E | Erickson Incorporated, DBA Erickson Air-Crane\S-64F | Leonardo S.p.a.\AW139 | Sikorsky Aircraft\S-61L | Sikorsky Aircraft\S-61N | Sikorsky Aircraft\S-61NM | Sikorsky Aircraft\S-61R | Sikorsky Aircraft Corporation\S-76A | Sikorsky Aircraft Corporation\S-76B | Sikorsky Aircraft Corporation\S-76C | Sikorsky Aircraft Corporation\S-92A</t>
  </si>
  <si>
    <t>Beechcraft Corporation | Bombardier Inc. | Dassault Aviation | Gulfstream Aerospace Corporation | Gulfstream Aerospace LP | Israel Aircraft Industries, Ltd. | Learjet Inc. | Sabreliner Aviation LLC | Textron Aviation Inc.</t>
  </si>
  <si>
    <t>BAe.125 Series 1000A | BAe.125 Series 1000B | BAe.125 Series 800A (C-29A) | BAe.125 Series 800A (U-125) | BAe.125 Series 800A | BH.125 Series 400A | Hawker 1000 | Hawker 800 (U-125A) | Hawker 800 | Hawker 800XP | HS.125 Series 700A | Bombardier Inc.\CL-600-1A11 (CL-600) | Bombardier Inc.\CL-600-2A12 (CL-601) | Bombardier Inc.\CL-600-2B16 (CL-601-3A) | Bombardier Inc.\CL-600-2B16 (CL-601-3R) | Bombardier Inc.\CL-600-2B16 (CL-604) | Bombardier Inc.\DHC-8-101 | Bombardier Inc.\DHC-8-102 | Bombardier Inc.\DHC-8-103 | Bombardier Inc.\DHC-8-106 | Bombardier Inc.\DHC-8-201 | Bombardier Inc.\DHC-8-202 | Bombardier Inc.\DHC-8-301 | Bombardier Inc.\DHC-8-311 | Bombardier Inc.\DHC-8-315 | Bombardier Inc.\DHC-8-402 | Dassault Aviation\Mystere-Falcon 50 | Dassault Aviation\Mystere-Falcon 900 | Gulfstream Aerospace Corporation\G-1159 | Gulfstream Aerospace Corporation\G-1159A | Gulfstream Aerospace Corporation\G-1159B | Gulfstream Aerospace Corporation\G-IV | Gulfstream Aerospace Corporation\GV | Gulfstream Aerospace LP\1125 Westwind Astra | Israel Aircraft Industries, Ltd.\1124 | Israel Aircraft Industries, Ltd.\1124A | Learjet Inc.\25 | Learjet Inc.\25A | Learjet Inc.\25B | Learjet Inc.\25C | Learjet Inc.\25D | Learjet Inc.\25F | Learjet Inc.\31 | Learjet Inc.\31A | Learjet Inc.\35 | Learjet Inc.\35A (C-21A) | Learjet Inc.\36 | Learjet Inc.\36A | Learjet Inc.\45 | Learjet Inc.\55 | Learjet Inc.\55B | Learjet Inc.\55C | Sabreliner Aviation LLC\NA-265-40 | Sabreliner Aviation LLC\NA-265-60 | Sabreliner Aviation LLC\NA-265-65 | Textron Aviation Inc.\550 | Textron Aviation Inc.\560 | Textron Aviation Inc.\650 | Textron Aviation Inc.\S550</t>
  </si>
  <si>
    <t>Beechcraft Corporation | Bombardier Inc. | Dassault Aviation | Fokker Services B.V. | Gulfstream Aerospace Corporation | Textron Aviation Inc.</t>
  </si>
  <si>
    <t>BAe.125 Series 1000A | BAe.125 Series 1000B | BAe.125 Series 800A | BAe.125 Series 800B | Hawker 1000 | Hawker 800 | Hawker 800XP | Bombardier Inc.\CL-215-6B11 (CL-415 Variant) | Bombardier Inc.\CL-600-2A12 (CL-601) | Bombardier Inc.\CL-600-2B16 (CL-601-3A) | Bombardier Inc.\CL-600-2B16 (CL-601-3R) | Bombardier Inc.\DHC-8-101 | Bombardier Inc.\DHC-8-102 | Bombardier Inc.\DHC-8-103 | Bombardier Inc.\DHC-8-106 | Bombardier Inc.\DHC-8-201 | Bombardier Inc.\DHC-8-202 | Bombardier Inc.\DHC-8-301 | Bombardier Inc.\DHC-8-311 | Bombardier Inc.\DHC-8-315 | Dassault Aviation\Mystere-Falcon 900 | Fokker Services B.V.\F27 Mark 050 | Gulfstream Aerospace Corporation\G-1159A | Textron Aviation Inc.\650</t>
  </si>
  <si>
    <t>Beechcraft Corporation | Dassault Aviation | Gulfstream Aerospace LP | Israel Aircraft Industries | Ltd. | Learjet Inc. | Textron Aviation Inc.</t>
  </si>
  <si>
    <t>400 | 400A | 400T | BAe.125 Series 800A | BAe.125 Series 800B | BH.125 Series 600A | Hawker 800 | Hawker 800XP | HS.125 Series 600A | HS.125 Series 600B | HS.125 Series 600B/1 | HS.125 Series 600B/2 | HS.125 Series 600B/3 | HS.125 Series 700A | HS.125 Series 700B | HS.125 Series F600B | MU-300-10 | Dassault Aviation\Falcon 10 | Dassault Aviation\Fan Jet Falcon | Dassault Aviation\Fan Jet Falcon Series C | Dassault Aviation\Fan Jet Falcon Series D | Dassault Aviation\Fan Jet Falcon Series E | Dassault Aviation\Fan Jet Falcon Series F | Dassault Aviation\Fan Jet Falcon Series G | Dassault Aviation\Mystere-Falcon 20 - C5 | Dassault Aviation\Mystere-Falcon 20 - D5 | Dassault Aviation\Mystere-Falcon 20 - E5 | Dassault Aviation\Mystere-Falcon 20 - F5 | Dassault Aviation\Mystere-Falcon 200 | Dassault Aviation\Mystere-Falcon 50 | Dassault Aviation\Mystere-Falcon 900 | Gulfstream Aerospace LP\1125 Westwind Astra | Gulfstream Aerospace LP\Astra SPX | Israel Aircraft Industries, Ltd.\1121 | Israel Aircraft Industries, Ltd.\1121A | Israel Aircraft Industries, Ltd.\1121B | Israel Aircraft Industries, Ltd.\1123 | Israel Aircraft Industries, Ltd.\1124 | Israel Aircraft Industries, Ltd.\1124A | Learjet Inc.\24 | Learjet Inc.\24A | Learjet Inc.\24B-A | Learjet Inc.\24B | Learjet Inc.\24C | Learjet Inc.\24D-A | Learjet Inc.\24D | Learjet Inc.\24E | Learjet Inc.\24F-A | Learjet Inc.\24F | Learjet Inc.\25 | Learjet Inc.\25A | Learjet Inc.\25B | Learjet Inc.\25C | Learjet Inc.\25D | Learjet Inc.\25F | Learjet Inc.\28 | Learjet Inc.\29 | Learjet Inc.\31 | Learjet Inc.\31A | Learjet Inc.\35 | Learjet Inc.\35A (C-21A) | Learjet Inc.\36 | Learjet Inc.\36A | Learjet Inc.\55 | Learjet Inc.\55B | Learjet Inc.\55C | Textron Aviation Inc.\500 | Textron Aviation Inc.\550 | Textron Aviation Inc.\552 | Textron Aviation Inc.\560 | Textron Aviation Inc.\650 | Textron Aviation Inc.\S550</t>
  </si>
  <si>
    <t>CL-600-2B16 (CL-601-3A) | CL-600-2B16 (CL-601-3R) | CL-600-2B16 (CL-604)</t>
  </si>
  <si>
    <t>Beechcraft Corporation | Textron Aviation Inc.</t>
  </si>
  <si>
    <t>BAe.125 Series 800A | Textron Aviation Inc.\650</t>
  </si>
  <si>
    <t>Bombardier Inc. | Dassault Aviation | Gulfstream Aerospace Corporation | Gulfstream Aerospace LP | Learjet Inc. | Textron Aviation Inc.</t>
  </si>
  <si>
    <t>CL-600-2A12 (CL-601) | CL-600-2B16 (CL-601-3A) | CL-600-2B16 (CL-601-3R) | Dassault Aviation\Mystere-Falcon 900 | Gulfstream Aerospace Corporation\G-1159A | Gulfstream Aerospace Corporation\G-IV | Gulfstream Aerospace LP\1125 Westwind Astra | Learjet Inc.\31 | Learjet Inc.\31A | Learjet Inc.\35 | Learjet Inc.\35A (C-21A) | Learjet Inc.\36 | Learjet Inc.\36A | Learjet Inc.\55 | Learjet Inc.\55B | Learjet Inc.\55C | Textron Aviation Inc.\550 | Textron Aviation Inc.\BAe.125 Series 800A | Textron Aviation Inc.\BAe.125 Series 800B | Textron Aviation Inc.\Hawker 800 | Textron Aviation Inc.\Hawker 800XP | Textron Aviation Inc.\650</t>
  </si>
  <si>
    <t>EMB-120 | EMB-120ER | EMB-120FC | EMB-120QC | EMB-120RT</t>
  </si>
  <si>
    <t>Galaxy | Gulfstream 200</t>
  </si>
  <si>
    <t>Bombardier Inc. | Dassault Aviation | Embraer S.A. | Gulfstream Aerospace Corporation | Learjet Inc. | Textron Aviation Inc.</t>
  </si>
  <si>
    <t>CL-600-2B16 (CL-601-3A) | CL-600-2B16 (CL-601-3R) | Dassault Aviation\Falcon 900EX | Embraer S.A.\EMB-135BJ (Legacy 600) | Embraer S.A.\EMB-135BJ (Legacy 650) | Gulfstream Aerospace Corporation\G-IV | Gulfstream Aerospace Corporation\GIV-X | Learjet Inc.\45 | Textron Aviation Inc.\550 | Textron Aviation Inc.\560 | Textron Aviation Inc.\560XL | Textron Aviation Inc.\650 | Textron Aviation Inc.\680 | Textron Aviation Inc.\750 | Textron Aviation Inc.\BAe.125 Series 1000A | Textron Aviation Inc.\BAe.125 Series 1000B | Textron Aviation Inc.\BAe.125 Series 800A (C-29A) | Textron Aviation Inc.\BAe.125 Series 800A (U-125) | Textron Aviation Inc.\BAe.125 Series 800A | Textron Aviation Inc.\BAe.125 Series 800B | Textron Aviation Inc.\Hawker 1000 | Textron Aviation Inc.\Hawker 800 (U-125A) | Textron Aviation Inc.\Hawker 800 | Textron Aviation Inc.\Hawker 800XP</t>
  </si>
  <si>
    <t>Bombardier Inc. | Dassault Aviation | Gulfstream Aerospace Corporation</t>
  </si>
  <si>
    <t>CL-600-1A11 (CL-600) | CL-600-2A12 (CL-601) | CL-600-2B16 (CL-601-3A) | CL-600-2B16 (CL-601-3R) | CL-600-2B16 (CL-604) | Dassault Aviation\Falcon 900EX | Dassault Aviation\Mystere-Falcon 50 | Dassault Aviation\Mystere-Falcon 900 | Gulfstream Aerospace Corporation\G-IV</t>
  </si>
  <si>
    <t>Learjet Inc. | Textron Aviation Inc.</t>
  </si>
  <si>
    <t>31 | 31A | 35 | 35A (C-21A) | 36 | 36A | 45 | Textron Aviation Inc.\BAe.125 Series 1000A | Textron Aviation Inc.\BAe.125 Series 1000B | Textron Aviation Inc.\BAe.125 Series 800A | Textron Aviation Inc.\BAe.125 Series 800B | Textron Aviation Inc.\Hawker 1000 | Textron Aviation Inc.\Hawker 750 | Textron Aviation Inc.\Hawker 800 | Textron Aviation Inc.\Hawker 800XP | Textron Aviation Inc.\Hawker 850XP | Textron Aviation Inc.\Hawker 900XP | Textron Aviation Inc.\750</t>
  </si>
  <si>
    <t>Gulfstream Aerospace LP | Learjet Inc. | Textron Aviation Inc.</t>
  </si>
  <si>
    <t>G150 | Learjet Inc.\35 | Learjet Inc.\35A (C-21A) | Learjet Inc.\36 | Learjet Inc.\36A | Textron Aviation Inc.\560XL</t>
  </si>
  <si>
    <t>STC Number.1</t>
  </si>
  <si>
    <t>Aermacchi S.p.A.\F.260</t>
  </si>
  <si>
    <t>Aermacchi S.p.A.\F.260B</t>
  </si>
  <si>
    <t>Aermacchi S.p.A.\F.260C</t>
  </si>
  <si>
    <t>Aermacchi S.p.A.\F.260D</t>
  </si>
  <si>
    <t>Aermacchi S.p.A.\F.260E</t>
  </si>
  <si>
    <t>Aermacchi S.p.A.\F.260F</t>
  </si>
  <si>
    <t>Aermacchi S.p.A.\S.205 - 18/F</t>
  </si>
  <si>
    <t>Aermacchi S.p.A.\S.205 - 18/R</t>
  </si>
  <si>
    <t>Aermacchi S.p.A.\S.205 - 20/F</t>
  </si>
  <si>
    <t>Aermacchi S.p.A.\S.205 - 20/R</t>
  </si>
  <si>
    <t>Aermacchi S.p.A.\S.205 - 22/R</t>
  </si>
  <si>
    <t>Aermacchi S.p.A.\S.208</t>
  </si>
  <si>
    <t>Aermacchi S.p.A.\S.208A</t>
  </si>
  <si>
    <t>Aeromere S.A.\Falco F.8.L.</t>
  </si>
  <si>
    <t>Aeronautica Macchi S.p.A.\AL 60-B</t>
  </si>
  <si>
    <t>Aeronautica Macchi S.p.A.\AL 60-C5</t>
  </si>
  <si>
    <t>Aeronautica Macchi S.p.A.\AL 60-F5</t>
  </si>
  <si>
    <t>Aeronautica Macchi S.p.A.\AL 60</t>
  </si>
  <si>
    <t>Aerostar Aircraft Corporation\360</t>
  </si>
  <si>
    <t>Aerostar Aircraft Corporation\400</t>
  </si>
  <si>
    <t>Aerostar Aircraft Corporation\PA-60-600 (Aerostar 600)</t>
  </si>
  <si>
    <t>Aerostar Aircraft Corporation\PA-60-601 (Aerostar 601)</t>
  </si>
  <si>
    <t>Aerostar Aircraft Corporation\PA-60-601P (Aerostar 601P)</t>
  </si>
  <si>
    <t>Aerostar Aircraft Corporation\PA-60-602P (Aerostar 602P)</t>
  </si>
  <si>
    <t>Aerostar Aircraft Corporation\PA-60-700P (Aerostar 700P)</t>
  </si>
  <si>
    <t>Alexandria Aircraft, LLC\14-19-2</t>
  </si>
  <si>
    <t>Alexandria Aircraft, LLC\14-19-3</t>
  </si>
  <si>
    <t>Alexandria Aircraft, LLC\14-19-3A</t>
  </si>
  <si>
    <t>Alexandria Aircraft, LLC\14-19</t>
  </si>
  <si>
    <t>AlexandriaAircraft, LLC\17-30</t>
  </si>
  <si>
    <t>Alexandria Aircraft, LLC\17-30A</t>
  </si>
  <si>
    <t>Alexandria Aircraft, LLC\17-31</t>
  </si>
  <si>
    <t>Alexandria Aircraft, LLC\17-31A</t>
  </si>
  <si>
    <t>Alexandria Aircraft, LLC\17-31ATC</t>
  </si>
  <si>
    <t>Alexandria Aircraft, LLC\17-31TC</t>
  </si>
  <si>
    <t>American Champion Aircraft Corp.\8GCBC</t>
  </si>
  <si>
    <t>American Champion Aircraft Corp.\8KCAB</t>
  </si>
  <si>
    <t>APEX Aircraft\CAP 10 B</t>
  </si>
  <si>
    <t>B-N Group Ltd.\BN2A MK. III-2</t>
  </si>
  <si>
    <t>B-N Group Ltd.\BN2A MK. III-3</t>
  </si>
  <si>
    <t>B-N Group Ltd.\BN2A MK. III</t>
  </si>
  <si>
    <t>Beechcraft Corporation\19A</t>
  </si>
  <si>
    <t>Beechcraft Corporation\23</t>
  </si>
  <si>
    <t>Beechcraft Corporation\35-33</t>
  </si>
  <si>
    <t>Beechcraft Corporation\35-A33</t>
  </si>
  <si>
    <t>Beechcraft Corporation\35-B33</t>
  </si>
  <si>
    <t>Beechcraft Corporation\35-C33</t>
  </si>
  <si>
    <t>Beechcraft Corporation\35-C33A</t>
  </si>
  <si>
    <t>Beechcraft Corporation\35</t>
  </si>
  <si>
    <t>Beechcraft Corporation\35R</t>
  </si>
  <si>
    <t>Beechcraft Corporation\36</t>
  </si>
  <si>
    <t>Beechcraft Corporation\45 (Military YT-34)</t>
  </si>
  <si>
    <t>Beechcraft Corporation\50</t>
  </si>
  <si>
    <t>Beechcraft Corporation\56TC</t>
  </si>
  <si>
    <t>Beechcraft Corporation\58</t>
  </si>
  <si>
    <t>Beechcraft Corporation\58A</t>
  </si>
  <si>
    <t>Beechcraft Corporation\58P</t>
  </si>
  <si>
    <t>Beechcraft Corporation\58PA</t>
  </si>
  <si>
    <t>Beechcraft Corporation\58TC</t>
  </si>
  <si>
    <t>Beechcraft Corporation\58TCA</t>
  </si>
  <si>
    <t>Beechcraft Corporation\60</t>
  </si>
  <si>
    <t>Beechcraft Corporation\65-80</t>
  </si>
  <si>
    <t>Beechcraft Corporation\65-88</t>
  </si>
  <si>
    <t>Beechcraft Corporation\65-A80-8800</t>
  </si>
  <si>
    <t>Beechcraft Corporation\65-A80</t>
  </si>
  <si>
    <t>Beechcraft Corporation\65-B80</t>
  </si>
  <si>
    <t>Beechcraft Corporation\65</t>
  </si>
  <si>
    <t>Beechcraft Corporation\70</t>
  </si>
  <si>
    <t>Beechcraft Corporation\76</t>
  </si>
  <si>
    <t>Beechcraft Corporation\77</t>
  </si>
  <si>
    <t>Beechcraft Corporation\95-55</t>
  </si>
  <si>
    <t>Beechcraft Corporation\95-A55</t>
  </si>
  <si>
    <t>Beechcraft Corporation\95-B55</t>
  </si>
  <si>
    <t>Beechcraft Corporation\95-B55A</t>
  </si>
  <si>
    <t>Beechcraft Corporation\95-B55B</t>
  </si>
  <si>
    <t>Beechcraft Corporation\95-C55</t>
  </si>
  <si>
    <t>Beechcraft Corporation\95-C55A</t>
  </si>
  <si>
    <t>Beechcraft Corporation\95</t>
  </si>
  <si>
    <t>Beechcraft Corporation\A23-19</t>
  </si>
  <si>
    <t>Beechcraft Corporation\A23-24</t>
  </si>
  <si>
    <t>Beechcraft Corporation\A23</t>
  </si>
  <si>
    <t>Beechcraft Corporation\A23A</t>
  </si>
  <si>
    <t>Beechcraft Corporation\A24</t>
  </si>
  <si>
    <t>Beechcraft Corporation\A24R</t>
  </si>
  <si>
    <t>Beechcraft Corporation\A35</t>
  </si>
  <si>
    <t>Beechcraft Corporation\A36</t>
  </si>
  <si>
    <t>Beechcraft Corporation\A36TC</t>
  </si>
  <si>
    <t>Beechcraft Corporation\A45 (Military T-34A, B-45)</t>
  </si>
  <si>
    <t>Beechcraft Corporation\A56TC</t>
  </si>
  <si>
    <t>Beechcraft Corporation\A60</t>
  </si>
  <si>
    <t>Beechcraft Corporation\A65-8200</t>
  </si>
  <si>
    <t>Beechcraft Corporation\A65</t>
  </si>
  <si>
    <t>Beechcraft Corporation\B19</t>
  </si>
  <si>
    <t>Beechcraft Corporation\B23</t>
  </si>
  <si>
    <t>Beechcraft Corporation\B24R</t>
  </si>
  <si>
    <t>Beechcraft Corporation\B35</t>
  </si>
  <si>
    <t>Beechcraft Corporation\B36TC</t>
  </si>
  <si>
    <t>Beechcraft Corporation\B50</t>
  </si>
  <si>
    <t>Beechcraft Corporation\B60</t>
  </si>
  <si>
    <t>Beechcraft Corporation\B95</t>
  </si>
  <si>
    <t>Beechcraft Corporation\B95A</t>
  </si>
  <si>
    <t>Beechcraft Corporation\C23</t>
  </si>
  <si>
    <t>Beechcraft Corporation\C24R</t>
  </si>
  <si>
    <t>Beechcraft Corporation\C35</t>
  </si>
  <si>
    <t>Beechcraft Corporation\C50</t>
  </si>
  <si>
    <t>Beechcraft Corporation\D35</t>
  </si>
  <si>
    <t>Beechcraft Corporation\D45 (Military T-34B)</t>
  </si>
  <si>
    <t>Beechcraft Corporation\D50</t>
  </si>
  <si>
    <t>Beechcraft Corporation\D50A</t>
  </si>
  <si>
    <t>Beechcraft Corporation\D50B</t>
  </si>
  <si>
    <t>Beechcraft Corporation\D50C</t>
  </si>
  <si>
    <t>Beechcraft Corporation\D50E-5990</t>
  </si>
  <si>
    <t>Beechcraft Corporation\D50E</t>
  </si>
  <si>
    <t>Beechcraft Corporation\D55</t>
  </si>
  <si>
    <t>Beechcraft Corporation\D55A</t>
  </si>
  <si>
    <t>Beechcraft Corporation\D95A</t>
  </si>
  <si>
    <t>Beechcraft Corporation\E33</t>
  </si>
  <si>
    <t>Beechcraft Corporation\E33A</t>
  </si>
  <si>
    <t>Beechcraft Corporation\E33C</t>
  </si>
  <si>
    <t>Beechcraft Corporation\E35</t>
  </si>
  <si>
    <t>Beechcraft Corporation\E50</t>
  </si>
  <si>
    <t>Beechcraft Corporation\E55</t>
  </si>
  <si>
    <t>Beechcraft Corporation\E55A</t>
  </si>
  <si>
    <t>Beechcraft Corporation\E95</t>
  </si>
  <si>
    <t>Beechcraft Corporation\F33</t>
  </si>
  <si>
    <t>Beechcraft Corporation\F33A</t>
  </si>
  <si>
    <t>Beechcraft Corporation\F33C</t>
  </si>
  <si>
    <t>Beechcraft Corporation\F35</t>
  </si>
  <si>
    <t>Beechcraft Corporation\F50</t>
  </si>
  <si>
    <t>Beechcraft Corporation\G17S</t>
  </si>
  <si>
    <t>Beechcraft Corporation\G33</t>
  </si>
  <si>
    <t>Beechcraft Corporation\G35</t>
  </si>
  <si>
    <t>Beechcraft Corporation\G50</t>
  </si>
  <si>
    <t>Beechcraft Corporation\H35</t>
  </si>
  <si>
    <t>Beechcraft Corporation\H50</t>
  </si>
  <si>
    <t>Beechcraft Corporation\J35</t>
  </si>
  <si>
    <t>Beechcraft Corporation\J50</t>
  </si>
  <si>
    <t>Beechcraft Corporation\K35</t>
  </si>
  <si>
    <t>Beechcraft Corporation\M19A</t>
  </si>
  <si>
    <t>Beechcraft Corporation\M35</t>
  </si>
  <si>
    <t>Beechcraft Corporation\N35</t>
  </si>
  <si>
    <t>Beechcraft Corporation\P35</t>
  </si>
  <si>
    <t>Beechcraft Corporation\S35</t>
  </si>
  <si>
    <t>Beechcraft Corporation\V35</t>
  </si>
  <si>
    <t>Beechcraft Corporation\V35A</t>
  </si>
  <si>
    <t>Beechcraft Corporation\V35B</t>
  </si>
  <si>
    <t>Bellanca Aircraft Corporation\14-13-2</t>
  </si>
  <si>
    <t>Bellanca Aircraft Corporation\14-13-3</t>
  </si>
  <si>
    <t>Bellanca Aircraft Corporation\14-13-3W</t>
  </si>
  <si>
    <t>Bellanca Aircraft Corporation\14-13</t>
  </si>
  <si>
    <t>Cessna Aircraft Company\120</t>
  </si>
  <si>
    <t>Cessna Aircraft Company\140</t>
  </si>
  <si>
    <t>Cessna Aircraft Company\150</t>
  </si>
  <si>
    <t>Cessna Aircraft Company\150A</t>
  </si>
  <si>
    <t>Cessna Aircraft Company\150B</t>
  </si>
  <si>
    <t>Cessna Aircraft Company\150C</t>
  </si>
  <si>
    <t>Cessna Aircraft Company\150D</t>
  </si>
  <si>
    <t>Cessna Aircraft Company\150E</t>
  </si>
  <si>
    <t>Cessna Aircraft Company\150F</t>
  </si>
  <si>
    <t>Cessna Aircraft Company\150G</t>
  </si>
  <si>
    <t>Cessna Aircraft Company\150H</t>
  </si>
  <si>
    <t>Cessna Aircraft Company\150J</t>
  </si>
  <si>
    <t>Cessna Aircraft Company\150K</t>
  </si>
  <si>
    <t>Cessna Aircraft Company\150L</t>
  </si>
  <si>
    <t>Cessna Aircraft Company\150M</t>
  </si>
  <si>
    <t>Cessna Aircraft Company\152</t>
  </si>
  <si>
    <t>Cessna Aircraft Company\170</t>
  </si>
  <si>
    <t>CessnaAircraft Company\170A</t>
  </si>
  <si>
    <t>Cessna Aircraft Company\170B</t>
  </si>
  <si>
    <t>Cessna Aircraft Company\172</t>
  </si>
  <si>
    <t>Cessna Aircraft Company\172A</t>
  </si>
  <si>
    <t>Cessna Aircraft Company\172B</t>
  </si>
  <si>
    <t>Cessna Aircraft Company\172C</t>
  </si>
  <si>
    <t>Cessna Aircraft Company\172D</t>
  </si>
  <si>
    <t>Cessna Aircraft Company\172E</t>
  </si>
  <si>
    <t>Cessna Aircraft Company\172F (USAF T-41A)</t>
  </si>
  <si>
    <t>Cessna Aircraft Company\172G</t>
  </si>
  <si>
    <t>Cessna Aircraft Company\172H (USAF T-41A)</t>
  </si>
  <si>
    <t>Cessna Aircraft Company\172I</t>
  </si>
  <si>
    <t>Cessna Aircraft Company\172K</t>
  </si>
  <si>
    <t>Cessna Aircraft Company\172L</t>
  </si>
  <si>
    <t>Cessna Aircraft Company\172M</t>
  </si>
  <si>
    <t>Cessna Aircraft Company\172N</t>
  </si>
  <si>
    <t>Cessna Aircraft Company\172P</t>
  </si>
  <si>
    <t>Cessna Aircraft Company\172Q</t>
  </si>
  <si>
    <t>Cessna Aircraft Company\172R</t>
  </si>
  <si>
    <t>Cessna Aircraft Company\172RG</t>
  </si>
  <si>
    <t>Cessna Aircraft Company\172S</t>
  </si>
  <si>
    <t>Cessna Aircraft Company\175</t>
  </si>
  <si>
    <t>Cessna Aircraft Company\175A</t>
  </si>
  <si>
    <t>Cessna Aircraft Company\175B</t>
  </si>
  <si>
    <t>Cessna Aircraft Company\175C</t>
  </si>
  <si>
    <t>Cessna Aircraft Company\177</t>
  </si>
  <si>
    <t>Cessna Aircraft Company\177A</t>
  </si>
  <si>
    <t>Cessna Aircraft Company\177B</t>
  </si>
  <si>
    <t>Cessna Aircraft Company\177RG</t>
  </si>
  <si>
    <t>Cessna Aircraft Company\180</t>
  </si>
  <si>
    <t>Cessna Aircraft Company\180A</t>
  </si>
  <si>
    <t>Cessna Aircraft Company\180B</t>
  </si>
  <si>
    <t>Cessna Aircraft Company\180C</t>
  </si>
  <si>
    <t>Cessna Aircraft Company\180D</t>
  </si>
  <si>
    <t>Cessna Aircraft Company\180E</t>
  </si>
  <si>
    <t>Cessna Aircraft Company\180F</t>
  </si>
  <si>
    <t>Cessna Aircraft Company\180G</t>
  </si>
  <si>
    <t>Cessna Aircraft Company\180H</t>
  </si>
  <si>
    <t>Cessna Aircraft Company\180J</t>
  </si>
  <si>
    <t>Cessna Aircraft Company\180K</t>
  </si>
  <si>
    <t>Cessna Aircraft Company\182</t>
  </si>
  <si>
    <t>Cessna Aircraft Company\182A</t>
  </si>
  <si>
    <t>Cessna Aircraft Company\182B</t>
  </si>
  <si>
    <t>Cessna Aircraft Company\182C</t>
  </si>
  <si>
    <t>Cessna Aircraft Company\182D</t>
  </si>
  <si>
    <t>Cessna Aircraft Company\182E</t>
  </si>
  <si>
    <t>Cessna Aircraft Company\182F</t>
  </si>
  <si>
    <t>Cessna Aircraft Company\182G</t>
  </si>
  <si>
    <t>Cessna Aircraft Company\182H</t>
  </si>
  <si>
    <t>Cessna Aircraft Company\182J</t>
  </si>
  <si>
    <t>Cessna Aircraft Company\182K</t>
  </si>
  <si>
    <t>Cessna Aircraft Company\182L</t>
  </si>
  <si>
    <t>Cessna Aircraft Company\182M</t>
  </si>
  <si>
    <t>Cessna Aircraft Company\182N</t>
  </si>
  <si>
    <t>Cessna Aircraft Company\182P</t>
  </si>
  <si>
    <t>Cessna Aircraft Company\182Q</t>
  </si>
  <si>
    <t>Cessna Aircraft Company\182R</t>
  </si>
  <si>
    <t>Cessna Aircraft Company\182S</t>
  </si>
  <si>
    <t>Cessna Aircraft Company\182T</t>
  </si>
  <si>
    <t>Cessna Aircraft Company\185</t>
  </si>
  <si>
    <t>Cessna Aircraft Company\185A</t>
  </si>
  <si>
    <t>Cessna Aircraft Company\185B</t>
  </si>
  <si>
    <t>Cessna Aircraft Company\185C</t>
  </si>
  <si>
    <t>Cessna Aircraft Company\185D</t>
  </si>
  <si>
    <t>Cessna Aircraft Company\185E</t>
  </si>
  <si>
    <t>Cessna Aircraft Company\190</t>
  </si>
  <si>
    <t>Cessna Aircraft Company\195</t>
  </si>
  <si>
    <t>Cessna Aircraft Company\195A</t>
  </si>
  <si>
    <t>Cessna Aircraft Company\195B</t>
  </si>
  <si>
    <t>Cessna Aircraft Company\206</t>
  </si>
  <si>
    <t>Cessna Aircraft Company\206H</t>
  </si>
  <si>
    <t>Cessna Aircraft Company\207</t>
  </si>
  <si>
    <t>Cessna Aircraft Company\207A</t>
  </si>
  <si>
    <t>Cessna Aircraft Company\210</t>
  </si>
  <si>
    <t>Cessna Aircraft Company\210A</t>
  </si>
  <si>
    <t>Cessna Aircraft Company\210B</t>
  </si>
  <si>
    <t>Cessna Aircraft Company\210C</t>
  </si>
  <si>
    <t>Cessna Aircraft Company\210D</t>
  </si>
  <si>
    <t>Cessna Aircraft Company\210E</t>
  </si>
  <si>
    <t>Cessna Aircraft Company\210F</t>
  </si>
  <si>
    <t>Cessna Aircraft Company\210G</t>
  </si>
  <si>
    <t>Cessna Aircraft Company\210H</t>
  </si>
  <si>
    <t>Cessna Aircraft Company\210J</t>
  </si>
  <si>
    <t>Cessna Aircraft Company\210K</t>
  </si>
  <si>
    <t>Cessna Aircraft Company\210L</t>
  </si>
  <si>
    <t>Cessna Aircraft Company\210M</t>
  </si>
  <si>
    <t>Cessna Aircraft Company\210N</t>
  </si>
  <si>
    <t>Cessna Aircraft Company\210R</t>
  </si>
  <si>
    <t>Cessna Aircraft Company\310</t>
  </si>
  <si>
    <t>Cessna Aircraft Company\310A</t>
  </si>
  <si>
    <t>Cessna Aircraft Company\310B</t>
  </si>
  <si>
    <t>Cessna Aircraft Company\310C</t>
  </si>
  <si>
    <t>Cessna Aircraft Company\310D</t>
  </si>
  <si>
    <t>Cessna Aircraft Company\310E</t>
  </si>
  <si>
    <t>Cessna Aircraft Company\310F</t>
  </si>
  <si>
    <t>Cessna Aircraft Company\310G</t>
  </si>
  <si>
    <t>Cessna Aircraft Company\310H</t>
  </si>
  <si>
    <t>Cessna Aircraft Company\310I</t>
  </si>
  <si>
    <t>Cessna Aircraft Company\310J-1</t>
  </si>
  <si>
    <t>Cessna Aircraft Company\310J</t>
  </si>
  <si>
    <t>Cessna Aircraft Company\310K</t>
  </si>
  <si>
    <t>Cessna Aircraft Company\310L</t>
  </si>
  <si>
    <t>Cessna Aircraft Company\310N</t>
  </si>
  <si>
    <t>Cessna Aircraft Company\310P</t>
  </si>
  <si>
    <t>Cessna Aircraft Company\310Q</t>
  </si>
  <si>
    <t>Cessna Aircraft Company\310R</t>
  </si>
  <si>
    <t>Cessna Aircraft Company\320-1</t>
  </si>
  <si>
    <t>Cessna Aircraft Company\320</t>
  </si>
  <si>
    <t>Cessna Aircraft Company\320A</t>
  </si>
  <si>
    <t>Cessna Aircraft Company\320B</t>
  </si>
  <si>
    <t>Cessna Aircraft Company\320C</t>
  </si>
  <si>
    <t>Cessna Aircraft Company\320D</t>
  </si>
  <si>
    <t>Cessna Aircraft Company\320E</t>
  </si>
  <si>
    <t>Cessna Aircraft Company\320F</t>
  </si>
  <si>
    <t>Cessna Aircraft Company\335</t>
  </si>
  <si>
    <t>Cessna Aircraft Company\336</t>
  </si>
  <si>
    <t>Cessna Aircraft Company\337</t>
  </si>
  <si>
    <t>Cessna Aircraft Company\337A</t>
  </si>
  <si>
    <t>Cessna Aircraft Company\337B</t>
  </si>
  <si>
    <t>Cessna Aircraft Company\337C</t>
  </si>
  <si>
    <t>Cessna Aircraft Company\337D</t>
  </si>
  <si>
    <t>Cessna Aircraft Company\337E</t>
  </si>
  <si>
    <t>Cessna Aircraft Company\337F</t>
  </si>
  <si>
    <t>Cessna Aircraft Company\337G</t>
  </si>
  <si>
    <t>Cessna Aircraft Company\337H</t>
  </si>
  <si>
    <t>Cessna Aircraft Company\340</t>
  </si>
  <si>
    <t>Cessna Aircraft Company\340A</t>
  </si>
  <si>
    <t>Cessna Aircraft Company\401</t>
  </si>
  <si>
    <t>Cessna Aircraft Company\401A</t>
  </si>
  <si>
    <t>Cessna Aircraft Company\401B</t>
  </si>
  <si>
    <t>Cessna Aircraft Company\402</t>
  </si>
  <si>
    <t>Cessna Aircraft Company\402A</t>
  </si>
  <si>
    <t>Cessna Aircraft Company\402B</t>
  </si>
  <si>
    <t>Cessna Aircraft Company\402C</t>
  </si>
  <si>
    <t>Cessna Aircraft Company\404</t>
  </si>
  <si>
    <t>Cessna Aircraft Company\406</t>
  </si>
  <si>
    <t>Cessna Aircraft Company\411</t>
  </si>
  <si>
    <t>Cessna Aircraft Company\411A</t>
  </si>
  <si>
    <t>Cessna Aircraft Company\414</t>
  </si>
  <si>
    <t>Cessna Aircraft Company\414A</t>
  </si>
  <si>
    <t>Cessna Aircraft Company\421</t>
  </si>
  <si>
    <t>Cessna Aircraft Company\421A</t>
  </si>
  <si>
    <t>Cessna Aircraft Company\421B</t>
  </si>
  <si>
    <t>Cessna Aircraft Company\421C</t>
  </si>
  <si>
    <t>Cessna Aircraft Company\A185E</t>
  </si>
  <si>
    <t>Cessna Aircraft Company\A185F</t>
  </si>
  <si>
    <t>Cessna Aircraft Company\E310H</t>
  </si>
  <si>
    <t>Cessna Aircraft Company\E310J</t>
  </si>
  <si>
    <t>Cessna Aircraft Company\F182P</t>
  </si>
  <si>
    <t>Cessna Aircraft Company\F182Q</t>
  </si>
  <si>
    <t>Cessna Aircraft Company\FR172E</t>
  </si>
  <si>
    <t>Cessna Aircraft Company\FR172F</t>
  </si>
  <si>
    <t>Cessna Aircraft Company\FR172G</t>
  </si>
  <si>
    <t>Cessna Aircraft Company\FR172H</t>
  </si>
  <si>
    <t>Cessna Aircraft Company\FR172J</t>
  </si>
  <si>
    <t>Cessna Aircraft Company\FR172K</t>
  </si>
  <si>
    <t>Cessna Aircraft Company\FR182</t>
  </si>
  <si>
    <t>Cessna Aircraft Company\M337B</t>
  </si>
  <si>
    <t>Cessna Aircraft Company\P172D</t>
  </si>
  <si>
    <t>Cessna Aircraft Company\P206</t>
  </si>
  <si>
    <t>Cessna Aircraft Company\P206A</t>
  </si>
  <si>
    <t>Cessna Aircraft Company\P206B</t>
  </si>
  <si>
    <t>Cessna Aircraft Company\P206C</t>
  </si>
  <si>
    <t>Cessna Aircraft Company\P206D</t>
  </si>
  <si>
    <t>Cessna Aircraft Company\P206E</t>
  </si>
  <si>
    <t>Cessna Aircraft Company\P210N</t>
  </si>
  <si>
    <t>Cessna Aircraft Company\P210R</t>
  </si>
  <si>
    <t>Cessna Aircraft Company\P337H</t>
  </si>
  <si>
    <t>Cessna Aircraft Company\R172E</t>
  </si>
  <si>
    <t>Cessna Aircraft Company\R172F</t>
  </si>
  <si>
    <t>Cessna Aircraft Company\R172G</t>
  </si>
  <si>
    <t>Cessna Aircraft Company\R172H</t>
  </si>
  <si>
    <t>Cessna Aircraft Company\R172J</t>
  </si>
  <si>
    <t>Cessna Aircraft Company\R172K</t>
  </si>
  <si>
    <t>Cessna Aircraft Company\R182</t>
  </si>
  <si>
    <t>Cessna Aircraft Company\T182</t>
  </si>
  <si>
    <t>Cessna Aircraft Company\T182T</t>
  </si>
  <si>
    <t>Cessna Aircraft Company\T206H</t>
  </si>
  <si>
    <t>Cessna Aircraft Company\T207</t>
  </si>
  <si>
    <t>Cessna Aircraft Company\T207A</t>
  </si>
  <si>
    <t>Cessna Aircraft Company\T210F</t>
  </si>
  <si>
    <t>Cessna Aircraft Company\T210G</t>
  </si>
  <si>
    <t>Cessna Aircraft Company\T210H</t>
  </si>
  <si>
    <t>Cessna Aircraft Company\T210J</t>
  </si>
  <si>
    <t>Cessna Aircraft Company\T210L</t>
  </si>
  <si>
    <t>Cessna Aircraft Company\T210M</t>
  </si>
  <si>
    <t>Cessna Aircraft Company\T210N</t>
  </si>
  <si>
    <t>Cessna Aircraft Company\T210R</t>
  </si>
  <si>
    <t>Cessna Aircraft Company\T303</t>
  </si>
  <si>
    <t>Cessna Aircraft Company\T310P</t>
  </si>
  <si>
    <t>Cessna Aircraft Company\T310Q</t>
  </si>
  <si>
    <t>Cessna Aircraft Company\T310R</t>
  </si>
  <si>
    <t>Cessna Aircraft Company\T337B</t>
  </si>
  <si>
    <t>Cessna Aircraft Company\T337C</t>
  </si>
  <si>
    <t>Cessna Aircraft Company\T337D</t>
  </si>
  <si>
    <t>Cessna Aircraft Company\T337E</t>
  </si>
  <si>
    <t>Cessna Aircraft Company\T337F</t>
  </si>
  <si>
    <t>Cessna Aircraft Company\T337G</t>
  </si>
  <si>
    <t>Cessna Aircraft Company\T337H-SP</t>
  </si>
  <si>
    <t>Cessna Aircraft Company\T337H</t>
  </si>
  <si>
    <t>Cessna Aircraft Company\TP206A</t>
  </si>
  <si>
    <t>Cessna Aircraft Company\TP206B</t>
  </si>
  <si>
    <t>Cessna Aircraft Company\TP206C</t>
  </si>
  <si>
    <t>Cessna Aircraft Company\TP206D</t>
  </si>
  <si>
    <t>Cessna AircraftCompany\TP206E</t>
  </si>
  <si>
    <t>Cessna Aircraft Company\TR182</t>
  </si>
  <si>
    <t>Cessna Aircraft Company\TU206A</t>
  </si>
  <si>
    <t>Cessna Aircraft Company\TU206B</t>
  </si>
  <si>
    <t>Cessna Aircraft Company\TU206C</t>
  </si>
  <si>
    <t>Cessna Aircraft Company\TU206D</t>
  </si>
  <si>
    <t>Cessna Aircraft Company\TU206E</t>
  </si>
  <si>
    <t>Cessna Aircraft Company\TU206F</t>
  </si>
  <si>
    <t>Cessna Aircraft Company\TU206G</t>
  </si>
  <si>
    <t>Cessna Aircraft Company\U206</t>
  </si>
  <si>
    <t>Cessna Aircraft Company\U206A</t>
  </si>
  <si>
    <t>Cessna Aircraft Company\U206B</t>
  </si>
  <si>
    <t>Cessna Aircraft Company\U206C</t>
  </si>
  <si>
    <t>Cessna Aircraft Company\U206D</t>
  </si>
  <si>
    <t>Cessna Aircraft Company\U206E</t>
  </si>
  <si>
    <t>Cessna Aircraft Company\U206F</t>
  </si>
  <si>
    <t>Cessna Aircraft Company\U206G</t>
  </si>
  <si>
    <t>Cirrus Design Corporation\SR20</t>
  </si>
  <si>
    <t>Cirrus Design Corporation\SR22</t>
  </si>
  <si>
    <t>Commander Aircraft Corporation\112</t>
  </si>
  <si>
    <t>Commander Aircraft Corporation\112B</t>
  </si>
  <si>
    <t>Commander Aircraft Corporation\112TC</t>
  </si>
  <si>
    <t>Commander Aircraft Corporation\112TCA</t>
  </si>
  <si>
    <t>Commander Aircraft Corporation\114</t>
  </si>
  <si>
    <t>Commander Aircraft Corporation\114A</t>
  </si>
  <si>
    <t>Commander Aircraft Corporation\114B</t>
  </si>
  <si>
    <t>Commander Aircraft Corporation\114TC</t>
  </si>
  <si>
    <t>Cub Crafters, Inc.\CC18-180</t>
  </si>
  <si>
    <t>Cub Crafters, Inc.\CC18-180A</t>
  </si>
  <si>
    <t>Diamond Aircraft Industries GmbH\DA 40</t>
  </si>
  <si>
    <t>Diamond Aircraft Industries GmbH\DA 40F</t>
  </si>
  <si>
    <t>Diamond Aircraft Industries Inc\DA20-A1</t>
  </si>
  <si>
    <t>Diamond Aircraft Industries Inc\DA20-C1</t>
  </si>
  <si>
    <t>Dornier-Werke GmbH\Do 28 A-1</t>
  </si>
  <si>
    <t>Dornier-Werke GmbH\Do 28 B-1</t>
  </si>
  <si>
    <t>Dornier Luftfahrt GmbH\Do 28 D-1</t>
  </si>
  <si>
    <t>Dornier Luftfahrt GmbH\Do 28 D</t>
  </si>
  <si>
    <t>Dornier Luftfahrt GmbH\Dornier 228-100</t>
  </si>
  <si>
    <t>Dornier Luftfahrt GmbH\Dornier 228-101</t>
  </si>
  <si>
    <t>Dynac Aerospace Corporation\Aero Commander 100-180</t>
  </si>
  <si>
    <t>Dynac Aerospace Corporation\Aero Commander 100</t>
  </si>
  <si>
    <t>Dynac Aerospace Corporation\Aero Commander 100A</t>
  </si>
  <si>
    <t>Dynac Aerospace Corporation\Volaire 10</t>
  </si>
  <si>
    <t>Dynac Aerospace Corporation\Volaire 10A</t>
  </si>
  <si>
    <t>EADS-PZL Warszawa-Okecie S.A.\PZL-104 WILGA 80</t>
  </si>
  <si>
    <t>EADS-PZL Warszawa-Okecie S.A.\PZL-104M WILGA 2000</t>
  </si>
  <si>
    <t>EADS-PZL Warszawa-Okecie S.A.\PZL-104MA WILGA 2000</t>
  </si>
  <si>
    <t>EADS-PZL Warszawa-Okecie S.A.\PZL-KOLIBER 150A</t>
  </si>
  <si>
    <t>EADS-PZL Warszawa-Okecie S.A.\PZL-KOLIBER 160A</t>
  </si>
  <si>
    <t>Extra Flugzeugproduktions-und Vertriebs-GmbH\EA-300</t>
  </si>
  <si>
    <t>Extra Flugzeugproduktions-und Vertriebs-GmbH\EA-300/200</t>
  </si>
  <si>
    <t>Extra Flugzeugproduktions-und Vertriebs-GmbH\EA-300L</t>
  </si>
  <si>
    <t>Extra Flugzeugproduktions-und Vertriebs-GmbH\EA-300S</t>
  </si>
  <si>
    <t>FLS Aerospace (Lovaux) Ltd.\OA7 Optica Series 300</t>
  </si>
  <si>
    <t>Found Aircraft Canada, Inc.\FBA-2C</t>
  </si>
  <si>
    <t>Found Aircraft Canada, Inc.\FBA-2C1</t>
  </si>
  <si>
    <t>Found Aircraft Canada, Inc.\FBA-2C2</t>
  </si>
  <si>
    <t>Found Aircraft Canada, Inc.\FBA-2C3</t>
  </si>
  <si>
    <t>Found Aircraft Canada, Inc.\FBA-2C3T</t>
  </si>
  <si>
    <t>Found Aircraft Canada, Inc.\FBA-2C4</t>
  </si>
  <si>
    <t>Found Aircraft Canada, Inc.\FBA-2C4T</t>
  </si>
  <si>
    <t>Found Brothers Aviation Limited\FBA Centennial 100</t>
  </si>
  <si>
    <t>FS 2003 Corp.\PA-12</t>
  </si>
  <si>
    <t>FS 2003 Corp.\PA-12S</t>
  </si>
  <si>
    <t>GA 8 Airvan (Pty) Ltd\GA8</t>
  </si>
  <si>
    <t>General Avia Costruzioni Aeronautiche\F22B</t>
  </si>
  <si>
    <t>General Avia Costruzioni Aeronautiche\F22C</t>
  </si>
  <si>
    <t>General Avia Costruzioni Aeronautiche\F22R</t>
  </si>
  <si>
    <t>Grob-Werke\G120A</t>
  </si>
  <si>
    <t>Grob-Werke\GROB G115</t>
  </si>
  <si>
    <t>Grob-Werke\GROB G115A</t>
  </si>
  <si>
    <t>Grob-Werke\GROB G115B</t>
  </si>
  <si>
    <t>Grob-Werke\GROB G115C</t>
  </si>
  <si>
    <t>Grob-Werke\GROB G115C2</t>
  </si>
  <si>
    <t>Grob-Werke\GROB G115D</t>
  </si>
  <si>
    <t>Grob-Werke\GROB G115D2</t>
  </si>
  <si>
    <t>Grob-Werke\GROB G115EG</t>
  </si>
  <si>
    <t>Howard Aircraft Foundation\DGA-15W</t>
  </si>
  <si>
    <t>Interceptor Aircraft Inc\200</t>
  </si>
  <si>
    <t>Interceptor Aircraft Inc\200A</t>
  </si>
  <si>
    <t>Interceptor Aircraft Inc\200B</t>
  </si>
  <si>
    <t>Interceptor Aircraft Inc\200C</t>
  </si>
  <si>
    <t>Interceptor Aircraft Inc\200D</t>
  </si>
  <si>
    <t>JGS Properties, LLC\11A</t>
  </si>
  <si>
    <t>JGS Properties, LLC\11E</t>
  </si>
  <si>
    <t>King's Engineering Fellowship, The\44</t>
  </si>
  <si>
    <t>MICCO Aircraft Company\MAC-125C</t>
  </si>
  <si>
    <t>MICCO Aircraft Company\MAC-145</t>
  </si>
  <si>
    <t>MICCO Aircraft Company\MAC-145A</t>
  </si>
  <si>
    <t>MICCO Aircraft Company\MAC-145B</t>
  </si>
  <si>
    <t>Mooney Aircraft Corporation\M22</t>
  </si>
  <si>
    <t>Mooney International Corporation\M20</t>
  </si>
  <si>
    <t>Mooney International Corporation\M20A</t>
  </si>
  <si>
    <t>Mooney International Corporation\M20B</t>
  </si>
  <si>
    <t>Mooney International Corporation\M20C</t>
  </si>
  <si>
    <t>Mooney International Corporation\M20D</t>
  </si>
  <si>
    <t>Mooney International Corporation\M20E</t>
  </si>
  <si>
    <t>Mooney International Corporation\M20F</t>
  </si>
  <si>
    <t>Mooney International Corporation\M20G</t>
  </si>
  <si>
    <t>Mooney International Corporation\M20J</t>
  </si>
  <si>
    <t>Mooney International Corporation\M20K</t>
  </si>
  <si>
    <t>Mooney International Corporation\M20L</t>
  </si>
  <si>
    <t>Mooney International Corporation\M20M</t>
  </si>
  <si>
    <t>Mooney International Corporation\M20R</t>
  </si>
  <si>
    <t>Mooney International Corporation\M20S</t>
  </si>
  <si>
    <t>Mooney International Corporation\M20TN</t>
  </si>
  <si>
    <t>Nardi S.A.\FN-333</t>
  </si>
  <si>
    <t>Piaggio &amp; C.\P.136-L</t>
  </si>
  <si>
    <t>Piaggio &amp; C.\P.136-L1</t>
  </si>
  <si>
    <t>Piaggio &amp; C.\P.136-L2</t>
  </si>
  <si>
    <t>Pilatus Aircraft Limited\PC-6-H1</t>
  </si>
  <si>
    <t>Pilatus Aircraft Limited\PC-6-H2</t>
  </si>
  <si>
    <t>Pilatus Aircraft Limited\PC-6</t>
  </si>
  <si>
    <t>Pilatus Aircraft Limited\PC-6/350-H1</t>
  </si>
  <si>
    <t>Pilatus Aircraft Limited\PC-6/350-H2</t>
  </si>
  <si>
    <t>Pilatus Aircraft Limited\PC-6/350</t>
  </si>
  <si>
    <t>Piper Aircraft, Inc.\PA-20-115</t>
  </si>
  <si>
    <t>Piper Aircraft, Inc.\PA-20-135</t>
  </si>
  <si>
    <t>Piper Aircraft, Inc.\PA-20</t>
  </si>
  <si>
    <t>Piper Aircraft, Inc.\PA-20S-115</t>
  </si>
  <si>
    <t>Piper Aircraft, Inc.\PA-20S-135</t>
  </si>
  <si>
    <t>Piper Aircraft, Inc.\PA-20S</t>
  </si>
  <si>
    <t>Piper Aircraft, Inc.\PA-22-108</t>
  </si>
  <si>
    <t>Piper Aircraft, Inc.\PA-22-135</t>
  </si>
  <si>
    <t>Piper Aircraft, Inc.\PA-22-150</t>
  </si>
  <si>
    <t>Piper Aircraft, Inc.\PA-22-160</t>
  </si>
  <si>
    <t>Piper Aircraft, Inc.\PA-22</t>
  </si>
  <si>
    <t>Piper Aircraft, Inc.\PA-22S-135</t>
  </si>
  <si>
    <t>Piper Aircraft, Inc.\PA-22S-150</t>
  </si>
  <si>
    <t>Piper Aircraft, Inc.\PA-22S-160</t>
  </si>
  <si>
    <t>Piper Aircraft, Inc.\PA-23-160</t>
  </si>
  <si>
    <t>Piper Aircraft, Inc.\PA-23-235</t>
  </si>
  <si>
    <t>Piper Aircraft, Inc.\PA-23-250</t>
  </si>
  <si>
    <t>Piper Aircraft, Inc.\PA-23</t>
  </si>
  <si>
    <t>Piper Aircraft, Inc.\PA-24-250</t>
  </si>
  <si>
    <t>Piper Aircraft, Inc.\PA-24-260</t>
  </si>
  <si>
    <t>Piper Aircraft, Inc.\PA-24-400</t>
  </si>
  <si>
    <t>Piper Aircraft, Inc.\PA-24</t>
  </si>
  <si>
    <t>Piper Aircraft, Inc.\PA-28-140</t>
  </si>
  <si>
    <t>Piper Aircraft, Inc.\PA-28-150</t>
  </si>
  <si>
    <t>Piper Aircraft, Inc.\PA-28-151</t>
  </si>
  <si>
    <t>Piper Aircraft, Inc.\PA-28-160</t>
  </si>
  <si>
    <t>Piper Aircraft, Inc.\PA-28-161</t>
  </si>
  <si>
    <t>Piper Aircraft, Inc.\PA-28-180</t>
  </si>
  <si>
    <t>Piper Aircraft, Inc.\PA-28-181</t>
  </si>
  <si>
    <t>Piper Aircraft, Inc.\PA-28-201T</t>
  </si>
  <si>
    <t>Piper Aircraft, Inc.\PA-28-235</t>
  </si>
  <si>
    <t>Piper Aircraft, Inc.\PA-28-236</t>
  </si>
  <si>
    <t>Piper Aircraft, Inc.\PA-28R-180</t>
  </si>
  <si>
    <t>Piper Aircraft, Inc.\PA-28R-200</t>
  </si>
  <si>
    <t>Piper Aircraft, Inc.\PA-28R-201</t>
  </si>
  <si>
    <t>Piper Aircraft, Inc.\PA-28R-201T</t>
  </si>
  <si>
    <t>Piper Aircraft, Inc.\PA-28RT-201</t>
  </si>
  <si>
    <t>Piper Aircraft, Inc.\PA-28RT-201T</t>
  </si>
  <si>
    <t>Piper Aircraft, Inc.\PA-28S-160</t>
  </si>
  <si>
    <t>Piper Aircraft, Inc.\PA-28S-180</t>
  </si>
  <si>
    <t>Piper Aircraft, Inc.\PA-30</t>
  </si>
  <si>
    <t>Piper Aircraft, Inc.\PA-31-300</t>
  </si>
  <si>
    <t>Piper Aircraft, Inc.\PA-31-325</t>
  </si>
  <si>
    <t>Piper Aircraft, Inc.\PA-31-350</t>
  </si>
  <si>
    <t>Piper Aircraft, Inc.\PA-31</t>
  </si>
  <si>
    <t>Piper Aircraft, Inc.\PA-31P-350</t>
  </si>
  <si>
    <t>Piper Aircraft, Inc.\PA-31P</t>
  </si>
  <si>
    <t>Piper Aircraft, Inc.\PA-32-260</t>
  </si>
  <si>
    <t>Piper Aircraft, Inc.\PA-32-300</t>
  </si>
  <si>
    <t>Piper Aircraft, Inc.\PA-32-301</t>
  </si>
  <si>
    <t>Piper Aircraft, Inc.\PA-32-301FT</t>
  </si>
  <si>
    <t>Piper Aircraft, Inc.\PA-32-301T</t>
  </si>
  <si>
    <t>Piper Aircraft, Inc.\PA-32-301XTC</t>
  </si>
  <si>
    <t>Piper Aircraft, Inc.\PA-32R-300</t>
  </si>
  <si>
    <t>Piper Aircraft, Inc.\PA-32R-301 (HP)</t>
  </si>
  <si>
    <t>Piper Aircraft, Inc.\PA-32R-301 (SP)</t>
  </si>
  <si>
    <t>Piper Aircraft, Inc.\PA-32R-301T</t>
  </si>
  <si>
    <t>Piper Aircraft, Inc.\PA-32RT-300</t>
  </si>
  <si>
    <t>Piper Aircraft, Inc.\PA-32RT-300T</t>
  </si>
  <si>
    <t>Piper Aircraft, Inc.\PA-32S-300</t>
  </si>
  <si>
    <t>Piper Aircraft, Inc.\PA-34-200</t>
  </si>
  <si>
    <t>Piper Aircraft, Inc.\PA-34-200T</t>
  </si>
  <si>
    <t>Piper Aircraft, Inc.\PA-34-220T</t>
  </si>
  <si>
    <t>Piper Aircraft, Inc.\PA-38-112</t>
  </si>
  <si>
    <t>Piper Aircraft,Inc.\PA-39</t>
  </si>
  <si>
    <t>Piper Aircraft, Inc.\PA-40</t>
  </si>
  <si>
    <t>Piper Aircraft, Inc.\PA-44-180</t>
  </si>
  <si>
    <t>Piper Aircraft, Inc.\PA-44-180T</t>
  </si>
  <si>
    <t>Piper Aircraft, Inc.\PA-46-310P</t>
  </si>
  <si>
    <t>Piper Aircraft, Inc.\PA-46-350P</t>
  </si>
  <si>
    <t>Piper Aircraft, Inc.\PA-46R-350T</t>
  </si>
  <si>
    <t>Piper Aircraft, Inc.\PA-E23-250</t>
  </si>
  <si>
    <t>Polskie Zaklady Lotnieze Spolka zo.o\PZL M26 01</t>
  </si>
  <si>
    <t>Revo, Incorporated\Colonial C-1</t>
  </si>
  <si>
    <t>Revo, Incorporated\Colonial C-2</t>
  </si>
  <si>
    <t>Revo, Incorporated\Lake LA-4-200</t>
  </si>
  <si>
    <t>Revo, Incorporated\Lake LA-4</t>
  </si>
  <si>
    <t>Revo, Incorporated\Lake LA-4A</t>
  </si>
  <si>
    <t>Revo, Incorporated\Lake LA-4P</t>
  </si>
  <si>
    <t>Revo, Incorporated\Lake Model 250</t>
  </si>
  <si>
    <t>Sierra Hotel Aero, Inc.\Navion (Army L-17A)</t>
  </si>
  <si>
    <t>Sierra Hotel Aero, Inc.\Navion A (Army L-17B and L-17C)</t>
  </si>
  <si>
    <t>Sierra Hotel Aero, Inc.\Navion B</t>
  </si>
  <si>
    <t>Sierra Hotel Aero, Inc.\Navion D</t>
  </si>
  <si>
    <t>Sierra Hotel Aero, Inc.\Navion E</t>
  </si>
  <si>
    <t>Sierra Hotel Aero, Inc.\Navion F</t>
  </si>
  <si>
    <t>Sierra Hotel Aero, Inc.\Navion G</t>
  </si>
  <si>
    <t>Sierra Hotel Aero, Inc.\Navion H</t>
  </si>
  <si>
    <t>Sky Enterprises, Inc.\RC-3</t>
  </si>
  <si>
    <t>Slingsby Aviation Ltd.\T67M260-T3A</t>
  </si>
  <si>
    <t>Slingsby Aviation Ltd.\T67M260</t>
  </si>
  <si>
    <t>SOCATA - Groupe Aerospatiale\GA-7</t>
  </si>
  <si>
    <t>SOCATA\MS 880B</t>
  </si>
  <si>
    <t>SOCATA\MS 885</t>
  </si>
  <si>
    <t>SOCATA\MS 892A-150</t>
  </si>
  <si>
    <t>SOCATA\MS 892E-150</t>
  </si>
  <si>
    <t>SOCATA\MS893A</t>
  </si>
  <si>
    <t>SOCATA\MS 893E</t>
  </si>
  <si>
    <t>SOCATA\MS 894A</t>
  </si>
  <si>
    <t>SOCATA\MS 894E</t>
  </si>
  <si>
    <t>SOCATA\Rallye 100S</t>
  </si>
  <si>
    <t>SOCATA\Rallye 150 ST</t>
  </si>
  <si>
    <t>SOCATA\Rallye 150 T</t>
  </si>
  <si>
    <t>SOCATA\Rallye 235 E</t>
  </si>
  <si>
    <t>SOCATA\Rallye 235C</t>
  </si>
  <si>
    <t>SOCATA\TB 10</t>
  </si>
  <si>
    <t>SOCATA\TB 20</t>
  </si>
  <si>
    <t>SOCATA\TB 200</t>
  </si>
  <si>
    <t>SOCATA\TB 21</t>
  </si>
  <si>
    <t>SOCATA\TB9</t>
  </si>
  <si>
    <t>STOL Aircraft Corporation\UC-1</t>
  </si>
  <si>
    <t>Swift Museum Foundation, Inc.\GC-1A</t>
  </si>
  <si>
    <t>Swift Museum Foundation, Inc.\GC-1B</t>
  </si>
  <si>
    <t>Symphony Aircraft Industries Inc\OMF-100-160</t>
  </si>
  <si>
    <t>Symphony Aircraft Industries Inc\SA 160</t>
  </si>
  <si>
    <t>True Flight Holdings LLC\AA-1</t>
  </si>
  <si>
    <t>True Flight Holdings LLC\AA-1A</t>
  </si>
  <si>
    <t>True Flight Holdings LLC\AA-1B</t>
  </si>
  <si>
    <t>True Flight Holdings LLC\AA-1C</t>
  </si>
  <si>
    <t>True Flight Holdings LLC\AA-5</t>
  </si>
  <si>
    <t>True Flight Holdings LLC\AA-5A</t>
  </si>
  <si>
    <t>True Flight Holdings LLC\AA-5B</t>
  </si>
  <si>
    <t>True Flight Holdings LLC\AG-5B</t>
  </si>
  <si>
    <t>Twin Commander Aircraft LLC\500-A</t>
  </si>
  <si>
    <t>Twin Commander Aircraft LLC\500-B</t>
  </si>
  <si>
    <t>Twin Commander Aircraft LLC\500-S</t>
  </si>
  <si>
    <t>Twin Commander Aircraft LLC\500-U</t>
  </si>
  <si>
    <t>Twin Commander Aircraft LLC\500</t>
  </si>
  <si>
    <t>Twin Commander Aircraft LLC\520</t>
  </si>
  <si>
    <t>Twin Commander Aircraft LLC\560-A</t>
  </si>
  <si>
    <t>Twin Commander Aircraft LLC\560-E</t>
  </si>
  <si>
    <t>Twin Commander Aircraft LLC\560-F</t>
  </si>
  <si>
    <t>Twin Commander Aircraft LLC\560</t>
  </si>
  <si>
    <t>Twin Commander Aircraft LLC\680-E</t>
  </si>
  <si>
    <t>Twin Commander Aircraft LLC\680-F</t>
  </si>
  <si>
    <t>Twin Commander Aircraft LLC\680-FL</t>
  </si>
  <si>
    <t>Twin Commander Aircraft LLC\680-FL(P)</t>
  </si>
  <si>
    <t>Twin Commander Aircraft LLC\680</t>
  </si>
  <si>
    <t>Twin Commander Aircraft LLC\685</t>
  </si>
  <si>
    <t>Twin Commander Aircraft LLC\700</t>
  </si>
  <si>
    <t>Twin Commander Aircraft LLC\720</t>
  </si>
  <si>
    <t>Univair Aircraft Corporation\108-1</t>
  </si>
  <si>
    <t>Univair Aircraft Corporation\108-2</t>
  </si>
  <si>
    <t>Univair Aircraft Corporation\108-3</t>
  </si>
  <si>
    <t>Univair Aircraft Corporation\108-5</t>
  </si>
  <si>
    <t>Univair Aircraft Corporation\108</t>
  </si>
  <si>
    <t>Viking Air Limited\DHC-2 Mk.I</t>
  </si>
  <si>
    <t>Viking Air Limited\DHC-2 Mk.II</t>
  </si>
  <si>
    <t>Viking Air Limited\DHC-3</t>
  </si>
  <si>
    <t>Viking Air Limited\TR-1</t>
  </si>
  <si>
    <t>Vulcanair S.p.A.\AP68 TP Series 300 Spartacus</t>
  </si>
  <si>
    <t>Vulcanair S.p.A.\AP68TP 600 Viator</t>
  </si>
  <si>
    <t>Vulcanair S.p.A.\P 68</t>
  </si>
  <si>
    <t>Vulcanair S.p.A.\P 68 Observer</t>
  </si>
  <si>
    <t>Vulcanair S.p.A.\P 68B</t>
  </si>
  <si>
    <t>Vulcanair S.p.A.\P 68C-TC</t>
  </si>
  <si>
    <t>Vulcanair S.p.A.\P 68C</t>
  </si>
  <si>
    <t>Vulcanair S.p.A.\P68 Observer 2</t>
  </si>
  <si>
    <t>Vulcanair S.p.A.\P68TC Observer</t>
  </si>
  <si>
    <t>Waco Aircraft Company, The\YMF</t>
  </si>
  <si>
    <t>WSK PZL Mielec and OBR SK Mielec\PZL M20 03</t>
  </si>
  <si>
    <t>Zenair Ltd.\CH2000</t>
  </si>
  <si>
    <t>Zlin Aircraft a.s.\Z-143L</t>
  </si>
  <si>
    <t>Zlin Aircraft a.s.\Z-242L</t>
  </si>
  <si>
    <t>Alexandria Aircraft, LLC\17-30</t>
  </si>
  <si>
    <t>Aviat Aircraft Inc\S-2C</t>
  </si>
  <si>
    <t>Cessna Aircraft Company\140A</t>
  </si>
  <si>
    <t>Cessna Aircraft Company\170A</t>
  </si>
  <si>
    <t>Cessna Aircraft Company\210-5 (205)</t>
  </si>
  <si>
    <t>Cessna Aircraft Company\210-5A (205A)</t>
  </si>
  <si>
    <t>Cessna Aircraft Company\TP206E</t>
  </si>
  <si>
    <t>Dornier Luftfahrt GmbH\Dornier 228-200</t>
  </si>
  <si>
    <t>M7 Aerospace LLC\SA226-AT</t>
  </si>
  <si>
    <t>M7 Aerospace LLC\SA226-T</t>
  </si>
  <si>
    <t>M7 Aerospace LLC\SA226-T(B)</t>
  </si>
  <si>
    <t>M7 Aerospace LLC\SA26-AT</t>
  </si>
  <si>
    <t>Maule Aerospace Technology, Inc.\M-4-180C</t>
  </si>
  <si>
    <t>Maule Aerospace Technology, Inc.\M-4-180S</t>
  </si>
  <si>
    <t>Maule Aerospace Technology, Inc.\M-4-180T</t>
  </si>
  <si>
    <t>Maule Aerospace Technology, Inc.\M-4-180V</t>
  </si>
  <si>
    <t>Maule Aerospace Technology, Inc.\M-4-210</t>
  </si>
  <si>
    <t>Maule Aerospace Technology, Inc.\M-4-210C</t>
  </si>
  <si>
    <t>Maule Aerospace Technology, Inc.\M-4-210S</t>
  </si>
  <si>
    <t>Maule Aerospace Technology, Inc.\M-4-210T</t>
  </si>
  <si>
    <t>Maule Aerospace Technology, Inc.\M-4</t>
  </si>
  <si>
    <t>Maule Aerospace Technology, Inc.\M-4C</t>
  </si>
  <si>
    <t>Maule Aerospace Technology, Inc.\M-4S</t>
  </si>
  <si>
    <t>Maule Aerospace Technology, Inc.\M-4T</t>
  </si>
  <si>
    <t>Maule Aerospace Technology, Inc.\M-5-180C</t>
  </si>
  <si>
    <t>Maule Aerospace Technology, Inc.\M-5-200</t>
  </si>
  <si>
    <t>Maule Aerospace Technology, Inc.\M-5-210C</t>
  </si>
  <si>
    <t>Maule Aerospace Technology, Inc.\M-5-210TC</t>
  </si>
  <si>
    <t>Maule Aerospace Technology, Inc.\M-5-220C</t>
  </si>
  <si>
    <t>Maule Aerospace Technology, Inc.\M-5-235C</t>
  </si>
  <si>
    <t>Maule Aerospace Technology, Inc.\M-6-180</t>
  </si>
  <si>
    <t>Maule Aerospace Technology, Inc.\M-6-235</t>
  </si>
  <si>
    <t>Maule Aerospace Technology, Inc.\M-7-235</t>
  </si>
  <si>
    <t>Maule Aerospace Technology, Inc.\M-7-235A</t>
  </si>
  <si>
    <t>Maule Aerospace Technology, Inc.\M-7-235B</t>
  </si>
  <si>
    <t>Maule Aerospace Technology, Inc.\M-7-235C</t>
  </si>
  <si>
    <t>Maule Aerospace Technology, Inc.\M-7-260</t>
  </si>
  <si>
    <t>Maule Aerospace Technology, Inc.\M-7-260C</t>
  </si>
  <si>
    <t>Maule Aerospace Technology, Inc.\M-7-420A</t>
  </si>
  <si>
    <t>Maule Aerospace Technology, Inc.\M-7-420AC</t>
  </si>
  <si>
    <t>Maule Aerospace Technology, Inc.\M-8-235</t>
  </si>
  <si>
    <t>Maule Aerospace Technology, Inc.\M-9-235</t>
  </si>
  <si>
    <t>Maule Aerospace Technology, Inc.\MT-7-235</t>
  </si>
  <si>
    <t>Maule Aerospace Technology, Inc.\MT-7-260</t>
  </si>
  <si>
    <t>Maule Aerospace Technology, Inc.\MT-7-420</t>
  </si>
  <si>
    <t>Maule Aerospace Technology, Inc.\MX-7-160</t>
  </si>
  <si>
    <t>Maule Aerospace Technology, Inc.\MX-7-160C</t>
  </si>
  <si>
    <t>Maule Aerospace Technology, Inc.\MX-7-180</t>
  </si>
  <si>
    <t>Maule Aerospace Technology, Inc.\MX-7-180A</t>
  </si>
  <si>
    <t>Maule Aerospace Technology, Inc.\MX-7-180AC</t>
  </si>
  <si>
    <t>Maule Aerospace Technology, Inc.\MX-7-180B</t>
  </si>
  <si>
    <t>Maule Aerospace Technology, Inc.\MX-7-180C</t>
  </si>
  <si>
    <t>Maule Aerospace Technology, Inc.\MXT-7-180</t>
  </si>
  <si>
    <t>Maule Aerospace Technology, Inc.\MXT-7-180A</t>
  </si>
  <si>
    <t>Piper Aircraft, Inc.\PA-39</t>
  </si>
  <si>
    <t>Piper Aircraft, Inc.\PA-42-720</t>
  </si>
  <si>
    <t>Piper Aircraft, Inc.\PA-42</t>
  </si>
  <si>
    <t>SOCATA\MS 893A</t>
  </si>
  <si>
    <t>Textron Aviation Inc.\425</t>
  </si>
  <si>
    <t>Textron Aviation Inc.\441</t>
  </si>
  <si>
    <t>Univair AircraftCorporation\108-3</t>
  </si>
  <si>
    <t>Extra Flugzeugproduktions- und Vertriebs- GmbH\EA-300</t>
  </si>
  <si>
    <t>Extra Flugzeugproduktions- und Vertriebs- GmbH\EA-300/200</t>
  </si>
  <si>
    <t>Extra Flugzeugproduktions- und Vertriebs- GmbH\EA-300L</t>
  </si>
  <si>
    <t>Extra Flugzeugproduktions- und Vertriebs- GmbH\EA-300S</t>
  </si>
  <si>
    <t>GROB Aircraft AG\G120A</t>
  </si>
  <si>
    <t>GROB Aircraft AG\GROB G115</t>
  </si>
  <si>
    <t>GROB Aircraft AG\GROB G115A</t>
  </si>
  <si>
    <t>GROB Aircraft AG\GROB G115B</t>
  </si>
  <si>
    <t>GROB Aircraft AG\GROB G115C</t>
  </si>
  <si>
    <t>GROB Aircraft AG\GROB G115C2</t>
  </si>
  <si>
    <t>GROB Aircraft AG\GROB G115D</t>
  </si>
  <si>
    <t>GROB Aircraft AG\GROB G115D2</t>
  </si>
  <si>
    <t>GROB Aircraft AG\GROB G115EG</t>
  </si>
  <si>
    <t>Interceptor Aircraft Inc\400</t>
  </si>
  <si>
    <t>Legend Aviation &amp; Marine, LLC\UC-1</t>
  </si>
  <si>
    <t>Mitsubishi Heavy Industries, Ltd.\MU-2B-10</t>
  </si>
  <si>
    <t>Mitsubishi Heavy Industries, Ltd.\MU-2B-15</t>
  </si>
  <si>
    <t>Mitsubishi Heavy Industries, Ltd.\MU-2B-20</t>
  </si>
  <si>
    <t>Mitsubishi Heavy Industries, Ltd.\MU-2B-25</t>
  </si>
  <si>
    <t>Mitsubishi Heavy Industries, Ltd.\MU-2B-26</t>
  </si>
  <si>
    <t>Mitsubishi Heavy Industries, Ltd.\MU-2B-26A</t>
  </si>
  <si>
    <t>Mitsubishi Heavy Industries, Ltd.\MU-2B-30</t>
  </si>
  <si>
    <t>Mitsubishi Heavy Industries, Ltd.\MU-2B-35</t>
  </si>
  <si>
    <t>Mitsubishi Heavy Industries, Ltd.\MU-2B-36</t>
  </si>
  <si>
    <t>Mitsubishi Heavy Industries, Ltd.\MU-2B-36A</t>
  </si>
  <si>
    <t>Mitsubishi Heavy Industries, Ltd.\MU-2B-40</t>
  </si>
  <si>
    <t>Mitsubishi Heavy Industries, Ltd.\MU-2B-60</t>
  </si>
  <si>
    <t>Mitsubishi Heavy Industries, Ltd.\MU-2B</t>
  </si>
  <si>
    <t>Pacific Aerospace Limited\750XL</t>
  </si>
  <si>
    <t>Pilatus Aircraft Limited\PC-12</t>
  </si>
  <si>
    <t>Pilatus Aircraft Limited\PC-12/45</t>
  </si>
  <si>
    <t>Pilatus Aircraft Limited\PC-12/47</t>
  </si>
  <si>
    <t>Pilatus Aircraft Limited\PC-12/47E</t>
  </si>
  <si>
    <t>Pilatus Aircraft Limited\PC-6/A-H1</t>
  </si>
  <si>
    <t>Pilatus Aircraft Limited\PC-6/A-H2</t>
  </si>
  <si>
    <t>Pilatus Aircraft Limited\PC-6/A</t>
  </si>
  <si>
    <t>Pilatus Aircraft Limited\PC-6/B-H2</t>
  </si>
  <si>
    <t>Pilatus Aircraft Limited\PC-6/B1-H2</t>
  </si>
  <si>
    <t>Pilatus Aircraft Limited\PC-6/B2-H2</t>
  </si>
  <si>
    <t>Pilatus Aircraft Limited\PC-6/B2-H4</t>
  </si>
  <si>
    <t>Pilatus Aircraft Limited\PC-6/C-H2</t>
  </si>
  <si>
    <t>Pilatus Aircraft Limited\PC-6/C1-H2</t>
  </si>
  <si>
    <t>Piper Aircraft, Inc.\PA-31T</t>
  </si>
  <si>
    <t>Piper Aircraft, Inc.\PA-31T1</t>
  </si>
  <si>
    <t>Piper Aircraft, Inc.\PA-31T2</t>
  </si>
  <si>
    <t>Piper Aircraft, Inc.\PA-31T3</t>
  </si>
  <si>
    <t>Piper Aircraft, Inc.\PA-46-500TP</t>
  </si>
  <si>
    <t>Reims Aviation S.A.\F406</t>
  </si>
  <si>
    <t>RUAG Aerospace Services GmbH\Do 28 A-1</t>
  </si>
  <si>
    <t>RUAG Aerospace Services GmbH\Do 28 B-1</t>
  </si>
  <si>
    <t>RUAG Aerospace Services GmbH\Do 28 D-1</t>
  </si>
  <si>
    <t>RUAG Aerospace Services GmbH\Do 28 D</t>
  </si>
  <si>
    <t>RUAG Aerospace Services GmbH\Dornier 228-100</t>
  </si>
  <si>
    <t>RUAG Aerospace Services GmbH\Dornier 228-200</t>
  </si>
  <si>
    <t>Short Brothers &amp; Harland Ltd.\SC-7 Skyvan Series 2</t>
  </si>
  <si>
    <t>Short Brothers &amp; Harland Ltd.\SC-7 Skyvan Series 3</t>
  </si>
  <si>
    <t>SOCATA\TBM 700</t>
  </si>
  <si>
    <t>Textron Aviation Inc.\120</t>
  </si>
  <si>
    <t>Textron Aviation Inc.\140</t>
  </si>
  <si>
    <t>Textron Aviation Inc.\150</t>
  </si>
  <si>
    <t>Textron Aviation Inc.\150A</t>
  </si>
  <si>
    <t>Textron Aviation Inc.\150B</t>
  </si>
  <si>
    <t>Textron Aviation Inc.\150C</t>
  </si>
  <si>
    <t>Textron Aviation Inc.\150D</t>
  </si>
  <si>
    <t>Textron Aviation Inc.\150E</t>
  </si>
  <si>
    <t>Textron Aviation Inc.\150F</t>
  </si>
  <si>
    <t>Textron Aviation Inc.\150G</t>
  </si>
  <si>
    <t>Textron Aviation Inc.\150H</t>
  </si>
  <si>
    <t>Textron Aviation Inc.\150J</t>
  </si>
  <si>
    <t>Textron Aviation Inc.\150K</t>
  </si>
  <si>
    <t>Textron Aviation Inc.\150L</t>
  </si>
  <si>
    <t>Textron Aviation Inc.\150M</t>
  </si>
  <si>
    <t>Textron Aviation Inc.\152</t>
  </si>
  <si>
    <t>Textron Aviation Inc.\170</t>
  </si>
  <si>
    <t>Textron Aviation Inc.\170A</t>
  </si>
  <si>
    <t>Textron Aviation Inc.\170B</t>
  </si>
  <si>
    <t>Textron Aviation Inc.\172</t>
  </si>
  <si>
    <t>Textron Aviation Inc.\172A</t>
  </si>
  <si>
    <t>Textron Aviation Inc.\172B</t>
  </si>
  <si>
    <t>Textron Aviation Inc.\172C</t>
  </si>
  <si>
    <t>Textron Aviation Inc.\172D</t>
  </si>
  <si>
    <t>Textron Aviation Inc.\172E</t>
  </si>
  <si>
    <t>Textron Aviation Inc.\172F (USAF T-41A)</t>
  </si>
  <si>
    <t>Textron Aviation Inc.\172G</t>
  </si>
  <si>
    <t>Textron Aviation Inc.\172H (USAF T-41A)</t>
  </si>
  <si>
    <t>Textron Aviation Inc.\172I</t>
  </si>
  <si>
    <t>Textron Aviation Inc.\172K</t>
  </si>
  <si>
    <t>Textron Aviation Inc.\172L</t>
  </si>
  <si>
    <t>Textron Aviation Inc.\172M</t>
  </si>
  <si>
    <t>Textron Aviation Inc.\172N</t>
  </si>
  <si>
    <t>Textron Aviation Inc.\172P</t>
  </si>
  <si>
    <t>Textron Aviation Inc.\172Q</t>
  </si>
  <si>
    <t>Textron Aviation Inc.\172R</t>
  </si>
  <si>
    <t>Textron Aviation Inc.\172RG</t>
  </si>
  <si>
    <t>Textron Aviation Inc.\172S</t>
  </si>
  <si>
    <t>Textron Aviation Inc.\175</t>
  </si>
  <si>
    <t>Textron Aviation Inc.\175A</t>
  </si>
  <si>
    <t>Textron Aviation Inc.\175B</t>
  </si>
  <si>
    <t>Textron Aviation Inc.\175C</t>
  </si>
  <si>
    <t>Textron Aviation Inc.\177</t>
  </si>
  <si>
    <t>Textron Aviation Inc.\177A</t>
  </si>
  <si>
    <t>Textron Aviation Inc.\177B</t>
  </si>
  <si>
    <t>Textron Aviation Inc.\177RG</t>
  </si>
  <si>
    <t>Textron Aviation Inc.\180</t>
  </si>
  <si>
    <t>Textron Aviation Inc.\180A</t>
  </si>
  <si>
    <t>Textron Aviation Inc.\180B</t>
  </si>
  <si>
    <t>Textron Aviation Inc.\180C</t>
  </si>
  <si>
    <t>Textron Aviation Inc.\180D</t>
  </si>
  <si>
    <t>Textron Aviation Inc.\180E</t>
  </si>
  <si>
    <t>Textron Aviation Inc.\180F</t>
  </si>
  <si>
    <t>Textron Aviation Inc.\180G</t>
  </si>
  <si>
    <t>Textron Aviation Inc.\180H</t>
  </si>
  <si>
    <t>Textron Aviation Inc.\180J</t>
  </si>
  <si>
    <t>Textron Aviation Inc.\180K</t>
  </si>
  <si>
    <t>Textron Aviation Inc.\182</t>
  </si>
  <si>
    <t>Textron Aviation Inc.\182A</t>
  </si>
  <si>
    <t>Textron Aviation Inc.\182B</t>
  </si>
  <si>
    <t>Textron Aviation Inc.\182C</t>
  </si>
  <si>
    <t>Textron Aviation Inc.\182D</t>
  </si>
  <si>
    <t>Textron Aviation Inc.\182E</t>
  </si>
  <si>
    <t>Textron Aviation Inc.\182F</t>
  </si>
  <si>
    <t>Textron Aviation Inc.\182G</t>
  </si>
  <si>
    <t>Textron Aviation Inc.\182H</t>
  </si>
  <si>
    <t>Textron Aviation Inc.\182J</t>
  </si>
  <si>
    <t>Textron Aviation Inc.\182K</t>
  </si>
  <si>
    <t>Textron Aviation Inc.\182L</t>
  </si>
  <si>
    <t>Textron Aviation Inc.\182M</t>
  </si>
  <si>
    <t>Textron Aviation Inc.\182N</t>
  </si>
  <si>
    <t>Textron Aviation Inc.\182P</t>
  </si>
  <si>
    <t>Textron Aviation Inc.\182Q</t>
  </si>
  <si>
    <t>Textron Aviation Inc.\182R</t>
  </si>
  <si>
    <t>Textron Aviation Inc.\182S</t>
  </si>
  <si>
    <t>Textron Aviation Inc.\185</t>
  </si>
  <si>
    <t>Textron Aviation Inc.\185A</t>
  </si>
  <si>
    <t>Textron Aviation Inc.\185B</t>
  </si>
  <si>
    <t>Textron Aviation Inc.\185C</t>
  </si>
  <si>
    <t>Textron Aviation Inc.\185D</t>
  </si>
  <si>
    <t>Textron Aviation Inc.\185E</t>
  </si>
  <si>
    <t>Textron Aviation Inc.\190</t>
  </si>
  <si>
    <t>Textron Aviation Inc.\195</t>
  </si>
  <si>
    <t>Textron Aviation Inc.\195A</t>
  </si>
  <si>
    <t>Textron Aviation Inc.\195B</t>
  </si>
  <si>
    <t>Textron Aviation Inc.\19A</t>
  </si>
  <si>
    <t>Textron Aviation Inc.\200</t>
  </si>
  <si>
    <t>Textron Aviation Inc.\200C</t>
  </si>
  <si>
    <t>Textron Aviation Inc.\200CT</t>
  </si>
  <si>
    <t>Textron Aviation Inc.\200T</t>
  </si>
  <si>
    <t>Textron Aviation Inc.\206</t>
  </si>
  <si>
    <t>Textron Aviation Inc.\206H</t>
  </si>
  <si>
    <t>Textron Aviation Inc.\207</t>
  </si>
  <si>
    <t>Textron Aviation Inc.\207A</t>
  </si>
  <si>
    <t>Textron Aviation Inc.\208</t>
  </si>
  <si>
    <t>Textron Aviation Inc.\208B</t>
  </si>
  <si>
    <t>Textron Aviation Inc.\210-5 (205)</t>
  </si>
  <si>
    <t>Textron Aviation Inc.\210-5A (205A)</t>
  </si>
  <si>
    <t>Textron Aviation Inc.\210</t>
  </si>
  <si>
    <t>Textron Aviation Inc.\210A</t>
  </si>
  <si>
    <t>Textron Aviation Inc.\210B</t>
  </si>
  <si>
    <t>Textron Aviation Inc.\210C</t>
  </si>
  <si>
    <t>Textron Aviation Inc.\210D</t>
  </si>
  <si>
    <t>Textron Aviation Inc.\210E</t>
  </si>
  <si>
    <t>Textron Aviation Inc.\210F</t>
  </si>
  <si>
    <t>Textron Aviation Inc.\210G</t>
  </si>
  <si>
    <t>Textron Aviation Inc.\210H</t>
  </si>
  <si>
    <t>Textron Aviation Inc.\210J</t>
  </si>
  <si>
    <t>Textron Aviation Inc.\210K</t>
  </si>
  <si>
    <t>Textron Aviation Inc.\210L</t>
  </si>
  <si>
    <t>Textron Aviation Inc.\210M</t>
  </si>
  <si>
    <t>Textron Aviation Inc.\210N</t>
  </si>
  <si>
    <t>Textron Aviation Inc.\210R</t>
  </si>
  <si>
    <t>Textron Aviation Inc.\23</t>
  </si>
  <si>
    <t>Textron Aviation Inc.\310</t>
  </si>
  <si>
    <t>Textron Aviation Inc.\310A</t>
  </si>
  <si>
    <t>Textron Aviation Inc.\310B</t>
  </si>
  <si>
    <t>Textron Aviation Inc.\310C</t>
  </si>
  <si>
    <t>Textron Aviation Inc.\310D</t>
  </si>
  <si>
    <t>Textron Aviation Inc.\310E</t>
  </si>
  <si>
    <t>Textron Aviation Inc.\310F</t>
  </si>
  <si>
    <t>Textron Aviation Inc.\310G</t>
  </si>
  <si>
    <t>Textron Aviation Inc.\310H</t>
  </si>
  <si>
    <t>Textron Aviation Inc.\310I</t>
  </si>
  <si>
    <t>Textron Aviation Inc.\310J-1</t>
  </si>
  <si>
    <t>Textron Aviation Inc.\310J</t>
  </si>
  <si>
    <t>Textron Aviation Inc.\310K</t>
  </si>
  <si>
    <t>Textron Aviation Inc.\310L</t>
  </si>
  <si>
    <t>Textron Aviation Inc.\310N</t>
  </si>
  <si>
    <t>Textron Aviation Inc.\310P</t>
  </si>
  <si>
    <t>Textron Aviation Inc.\310Q</t>
  </si>
  <si>
    <t>Textron Aviation Inc.\310R</t>
  </si>
  <si>
    <t>Textron Aviation Inc.\320-1</t>
  </si>
  <si>
    <t>Textron Aviation Inc.\320</t>
  </si>
  <si>
    <t>Textron Aviation Inc.\320A</t>
  </si>
  <si>
    <t>Textron Aviation Inc.\320B</t>
  </si>
  <si>
    <t>Textron Aviation Inc.\320C</t>
  </si>
  <si>
    <t>Textron Aviation Inc.\320D</t>
  </si>
  <si>
    <t>Textron Aviation Inc.\320E</t>
  </si>
  <si>
    <t>Textron Aviation Inc.\320F</t>
  </si>
  <si>
    <t>Textron Aviation Inc.\335</t>
  </si>
  <si>
    <t>Textron Aviation Inc.\336</t>
  </si>
  <si>
    <t>Textron Aviation Inc.\337</t>
  </si>
  <si>
    <t>Textron Aviation Inc.\337A</t>
  </si>
  <si>
    <t>Textron Aviation Inc.\337B</t>
  </si>
  <si>
    <t>Textron Aviation Inc.\337C</t>
  </si>
  <si>
    <t>Textron Aviation Inc.\337D</t>
  </si>
  <si>
    <t>Textron Aviation Inc.\337E</t>
  </si>
  <si>
    <t>Textron Aviation Inc.\337F</t>
  </si>
  <si>
    <t>Textron Aviation Inc.\337G</t>
  </si>
  <si>
    <t>Textron Aviation Inc.\337H</t>
  </si>
  <si>
    <t>Textron Aviation Inc.\340</t>
  </si>
  <si>
    <t>Textron Aviation Inc.\340A</t>
  </si>
  <si>
    <t>Textron Aviation Inc.\35-33</t>
  </si>
  <si>
    <t>Textron Aviation Inc.\35-A33</t>
  </si>
  <si>
    <t>Textron Aviation Inc.\35-B33</t>
  </si>
  <si>
    <t>Textron Aviation Inc.\35-C33</t>
  </si>
  <si>
    <t>Textron Aviation Inc.\35-C33A</t>
  </si>
  <si>
    <t>Textron Aviation Inc.\35</t>
  </si>
  <si>
    <t>Textron Aviation Inc.\35R</t>
  </si>
  <si>
    <t>Textron Aviation Inc.\36</t>
  </si>
  <si>
    <t>Textron Aviation Inc.\401</t>
  </si>
  <si>
    <t>Textron Aviation Inc.\401A</t>
  </si>
  <si>
    <t>Textron Aviation Inc.\401B</t>
  </si>
  <si>
    <t>Textron Aviation Inc.\402</t>
  </si>
  <si>
    <t>Textron Aviation Inc.\402A</t>
  </si>
  <si>
    <t>Textron Aviation Inc.\402B</t>
  </si>
  <si>
    <t>Textron Aviation Inc.\402C</t>
  </si>
  <si>
    <t>Textron Aviation Inc.\404</t>
  </si>
  <si>
    <t>Textron Aviation Inc.\406</t>
  </si>
  <si>
    <t>Textron Aviation Inc.\411</t>
  </si>
  <si>
    <t>Textron Aviation Inc.\411A</t>
  </si>
  <si>
    <t>Textron Aviation Inc.\414</t>
  </si>
  <si>
    <t>Textron Aviation Inc.\414A</t>
  </si>
  <si>
    <t>Textron Aviation Inc.\421</t>
  </si>
  <si>
    <t>Textron Aviation Inc.\421A</t>
  </si>
  <si>
    <t>Textron Aviation Inc.\421B</t>
  </si>
  <si>
    <t>Textron Aviation Inc.\421C</t>
  </si>
  <si>
    <t>Textron Aviation Inc.\45 (Military YT-34)</t>
  </si>
  <si>
    <t>Textron Aviation Inc.\50</t>
  </si>
  <si>
    <t>Textron Aviation Inc.\525</t>
  </si>
  <si>
    <t>Textron Aviation Inc.\525A</t>
  </si>
  <si>
    <t>Textron Aviation Inc.\56TC</t>
  </si>
  <si>
    <t>Textron Aviation Inc.\58</t>
  </si>
  <si>
    <t>Textron Aviation Inc.\58A</t>
  </si>
  <si>
    <t>Textron Aviation Inc.\58P</t>
  </si>
  <si>
    <t>Textron Aviation Inc.\58PA</t>
  </si>
  <si>
    <t>Textron Aviation Inc.\58TC</t>
  </si>
  <si>
    <t>Textron Aviation Inc.\58TCA</t>
  </si>
  <si>
    <t>Textron Aviation Inc.\60</t>
  </si>
  <si>
    <t>Textron Aviation Inc.\65-80</t>
  </si>
  <si>
    <t>Textron Aviation Inc.\65-88</t>
  </si>
  <si>
    <t>Textron Aviation Inc.\65-90</t>
  </si>
  <si>
    <t>Textron Aviation Inc.\65-A80-8800</t>
  </si>
  <si>
    <t>Textron Aviation Inc.\65-A80</t>
  </si>
  <si>
    <t>Textron Aviation Inc.\65-A90-1</t>
  </si>
  <si>
    <t>Textron Aviation Inc.\65-A90-2</t>
  </si>
  <si>
    <t>Textron Aviation Inc.\65-A90-3</t>
  </si>
  <si>
    <t>Textron Aviation Inc.\65-A90-4</t>
  </si>
  <si>
    <t>Textron Aviation Inc.\65-B80</t>
  </si>
  <si>
    <t>Textron Aviation Inc.\65</t>
  </si>
  <si>
    <t>Textron Aviation Inc.\70</t>
  </si>
  <si>
    <t>Textron Aviation Inc.\76</t>
  </si>
  <si>
    <t>Textron Aviation Inc.\77</t>
  </si>
  <si>
    <t>Textron Aviation Inc.\95-55</t>
  </si>
  <si>
    <t>Textron Aviation Inc.\95-A55</t>
  </si>
  <si>
    <t>Textron Aviation Inc.\95-B55</t>
  </si>
  <si>
    <t>Textron Aviation Inc.\95-B55A</t>
  </si>
  <si>
    <t>Textron Aviation Inc.\95-B55B</t>
  </si>
  <si>
    <t>Textron Aviation Inc.\95-C55</t>
  </si>
  <si>
    <t>Textron Aviation Inc.\95-C55A</t>
  </si>
  <si>
    <t>Textron Aviation Inc.\95</t>
  </si>
  <si>
    <t>Textron Aviation Inc.\99</t>
  </si>
  <si>
    <t>Textron Aviation Inc.\99A (FACH)</t>
  </si>
  <si>
    <t>Textron Aviation Inc.\99A</t>
  </si>
  <si>
    <t>TextronAviation Inc.\A100-1 (U-21J)</t>
  </si>
  <si>
    <t>Textron Aviation Inc.\A150K</t>
  </si>
  <si>
    <t>Textron Aviation Inc.\A150L</t>
  </si>
  <si>
    <t>Textron Aviation Inc.\A150M</t>
  </si>
  <si>
    <t>Textron Aviation Inc.\A152</t>
  </si>
  <si>
    <t>Textron Aviation Inc.\A185E</t>
  </si>
  <si>
    <t>Textron Aviation Inc.\A185F</t>
  </si>
  <si>
    <t>Textron Aviation Inc.\A200 (C-12A)</t>
  </si>
  <si>
    <t>Textron Aviation Inc.\A200 (C-12C)</t>
  </si>
  <si>
    <t>Textron Aviation Inc.\A200C (UC-12B)</t>
  </si>
  <si>
    <t>Textron Aviation Inc.\A200CT (C-12D)</t>
  </si>
  <si>
    <t>Textron Aviation Inc.\A200CT (C-12F)</t>
  </si>
  <si>
    <t>Textron Aviation Inc.\A200CT (FWC-12D)</t>
  </si>
  <si>
    <t>Textron Aviation Inc.\A200CT (RC-12D)</t>
  </si>
  <si>
    <t>Textron Aviation Inc.\A200CT (RC-12G)</t>
  </si>
  <si>
    <t>Textron Aviation Inc.\A200CT (RC-12H)</t>
  </si>
  <si>
    <t>Textron Aviation Inc.\A23-19</t>
  </si>
  <si>
    <t>Textron Aviation Inc.\A23-24</t>
  </si>
  <si>
    <t>Textron Aviation Inc.\A23</t>
  </si>
  <si>
    <t>Textron Aviation Inc.\A23A</t>
  </si>
  <si>
    <t>Textron Aviation Inc.\A24</t>
  </si>
  <si>
    <t>Textron Aviation Inc.\A24R</t>
  </si>
  <si>
    <t>Textron Aviation Inc.\A35</t>
  </si>
  <si>
    <t>Textron Aviation Inc.\A36</t>
  </si>
  <si>
    <t>Textron Aviation Inc.\A36TC</t>
  </si>
  <si>
    <t>Textron Aviation Inc.\A45 (Military T-34A, B-45)</t>
  </si>
  <si>
    <t>Textron Aviation Inc.\A56TC</t>
  </si>
  <si>
    <t>Textron Aviation Inc.\A60</t>
  </si>
  <si>
    <t>Textron Aviation Inc.\A65-8200</t>
  </si>
  <si>
    <t>Textron Aviation Inc.\A65</t>
  </si>
  <si>
    <t>Textron Aviation Inc.\A99</t>
  </si>
  <si>
    <t>Textron Aviation Inc.\A99A</t>
  </si>
  <si>
    <t>Textron Aviation Inc.\B100</t>
  </si>
  <si>
    <t>Textron Aviation Inc.\B19</t>
  </si>
  <si>
    <t>Textron Aviation Inc.\B200</t>
  </si>
  <si>
    <t>Textron Aviation Inc.\B200C (C-12F)</t>
  </si>
  <si>
    <t>Textron Aviation Inc.\B200C (C-12R)</t>
  </si>
  <si>
    <t>Textron Aviation Inc.\B200C (UC-12F)</t>
  </si>
  <si>
    <t>Textron Aviation Inc.\B200C (UC-12M)</t>
  </si>
  <si>
    <t>Textron Aviation Inc.\B200C</t>
  </si>
  <si>
    <t>Textron Aviation Inc.\B200CGT</t>
  </si>
  <si>
    <t>Textron Aviation Inc.\B200CT</t>
  </si>
  <si>
    <t>Textron Aviation Inc.\B200GT</t>
  </si>
  <si>
    <t>Textron Aviation Inc.\B23</t>
  </si>
  <si>
    <t>Textron Aviation Inc.\B24R</t>
  </si>
  <si>
    <t>Textron Aviation Inc.\B35</t>
  </si>
  <si>
    <t>Textron Aviation Inc.\B36TC</t>
  </si>
  <si>
    <t>Textron Aviation Inc.\B50</t>
  </si>
  <si>
    <t>Textron Aviation Inc.\B60</t>
  </si>
  <si>
    <t>Textron Aviation Inc.\B90</t>
  </si>
  <si>
    <t>Textron Aviation Inc.\B95</t>
  </si>
  <si>
    <t>Textron Aviation Inc.\B95A</t>
  </si>
  <si>
    <t>Textron Aviation Inc.\B99</t>
  </si>
  <si>
    <t>Textron Aviation Inc.\C23</t>
  </si>
  <si>
    <t>Textron Aviation Inc.\C24R</t>
  </si>
  <si>
    <t>Textron Aviation Inc.\C35</t>
  </si>
  <si>
    <t>Textron Aviation Inc.\C50</t>
  </si>
  <si>
    <t>Textron Aviation Inc.\C90</t>
  </si>
  <si>
    <t>Textron Aviation Inc.\C90A</t>
  </si>
  <si>
    <t>Textron Aviation Inc.\C90GT</t>
  </si>
  <si>
    <t>Textron Aviation Inc.\C90GTi</t>
  </si>
  <si>
    <t>Textron Aviation Inc.\C99</t>
  </si>
  <si>
    <t>Textron Aviation Inc.\D35</t>
  </si>
  <si>
    <t>Textron Aviation Inc.\D45 (Military T-34B)</t>
  </si>
  <si>
    <t>Textron Aviation Inc.\D50</t>
  </si>
  <si>
    <t>Textron Aviation Inc.\D50A</t>
  </si>
  <si>
    <t>Textron Aviation Inc.\D50B</t>
  </si>
  <si>
    <t>Textron AviationInc.\D50C</t>
  </si>
  <si>
    <t>Textron Aviation Inc.\D50E-5990</t>
  </si>
  <si>
    <t>Textron Aviation Inc.\D50E</t>
  </si>
  <si>
    <t>Textron Aviation Inc.\D55</t>
  </si>
  <si>
    <t>Textron Aviation Inc.\D55A</t>
  </si>
  <si>
    <t>Textron Aviation Inc.\D95A</t>
  </si>
  <si>
    <t>Textron Aviation Inc.\E310H</t>
  </si>
  <si>
    <t>Textron Aviation Inc.\E310J</t>
  </si>
  <si>
    <t>Textron Aviation Inc.\E33</t>
  </si>
  <si>
    <t>Textron Aviation Inc.\E33A</t>
  </si>
  <si>
    <t>Textron Aviation Inc.\E33C</t>
  </si>
  <si>
    <t>Textron Aviation Inc.\E35</t>
  </si>
  <si>
    <t>Textron Aviation Inc.\E50</t>
  </si>
  <si>
    <t>Textron Aviation Inc.\E55</t>
  </si>
  <si>
    <t>Textron Aviation Inc.\E55A</t>
  </si>
  <si>
    <t>Textron Aviation Inc.\E90</t>
  </si>
  <si>
    <t>Textron Aviation Inc.\E95</t>
  </si>
  <si>
    <t>Textron Aviation Inc.\F33</t>
  </si>
  <si>
    <t>Textron Aviation Inc.\F33A</t>
  </si>
  <si>
    <t>Textron Aviation Inc.\F33C</t>
  </si>
  <si>
    <t>Textron Aviation Inc.\F35</t>
  </si>
  <si>
    <t>Textron Aviation Inc.\F50</t>
  </si>
  <si>
    <t>Textron Aviation Inc.\F90</t>
  </si>
  <si>
    <t>Textron Aviation Inc.\G17S</t>
  </si>
  <si>
    <t>Textron Aviation Inc.\G33</t>
  </si>
  <si>
    <t>Textron Aviation Inc.\G35</t>
  </si>
  <si>
    <t>Textron Aviation Inc.\G50</t>
  </si>
  <si>
    <t>Textron Aviation Inc.\H35</t>
  </si>
  <si>
    <t>Textron Aviation Inc.\H50</t>
  </si>
  <si>
    <t>Textron Aviation Inc.\H90</t>
  </si>
  <si>
    <t>Textron Aviation Inc.\J35</t>
  </si>
  <si>
    <t>Textron Aviation Inc.\J50</t>
  </si>
  <si>
    <t>Textron Aviation Inc.\K35</t>
  </si>
  <si>
    <t>Textron Aviation Inc.\M19A</t>
  </si>
  <si>
    <t>Textron Aviation Inc.\M337B</t>
  </si>
  <si>
    <t>Textron Aviation Inc.\M35</t>
  </si>
  <si>
    <t>Textron Aviation Inc.\N35</t>
  </si>
  <si>
    <t>Textron Aviation Inc.\P172D</t>
  </si>
  <si>
    <t>Textron Aviation Inc.\P206</t>
  </si>
  <si>
    <t>Textron Aviation Inc.\P206A</t>
  </si>
  <si>
    <t>Textron Aviation Inc.\P206B</t>
  </si>
  <si>
    <t>Textron Aviation Inc.\P206C</t>
  </si>
  <si>
    <t>Textron Aviation Inc.\P206D</t>
  </si>
  <si>
    <t>Textron Aviation Inc.\P206E</t>
  </si>
  <si>
    <t>Textron Aviation Inc.\P210N</t>
  </si>
  <si>
    <t>Textron Aviation Inc.\P210R</t>
  </si>
  <si>
    <t>Textron Aviation Inc.\P337H</t>
  </si>
  <si>
    <t>Textron Aviation Inc.\P35</t>
  </si>
  <si>
    <t>Textron Aviation Inc.\R172E</t>
  </si>
  <si>
    <t>Textron Aviation Inc.\R172F</t>
  </si>
  <si>
    <t>Textron Aviation Inc.\R172G</t>
  </si>
  <si>
    <t>Textron Aviation Inc.\R172H</t>
  </si>
  <si>
    <t>Textron Aviation Inc.\R172J</t>
  </si>
  <si>
    <t>Textron Aviation Inc.\R172K</t>
  </si>
  <si>
    <t>Textron Aviation Inc.\R182</t>
  </si>
  <si>
    <t>Textron Aviation Inc.\S35</t>
  </si>
  <si>
    <t>Textron Aviation Inc.\T182</t>
  </si>
  <si>
    <t>Textron Aviation Inc.\T182T</t>
  </si>
  <si>
    <t>Textron Aviation Inc.\T206H</t>
  </si>
  <si>
    <t>Textron Aviation Inc.\T207</t>
  </si>
  <si>
    <t>Textron Aviation Inc.\T207A</t>
  </si>
  <si>
    <t>Textron Aviation Inc.\T210F</t>
  </si>
  <si>
    <t>Textron Aviation Inc.\T210G</t>
  </si>
  <si>
    <t>Textron Aviation Inc.\T210H</t>
  </si>
  <si>
    <t>Textron Aviation Inc.\T210J</t>
  </si>
  <si>
    <t>Textron Aviation Inc.\T210K</t>
  </si>
  <si>
    <t>Textron Aviation Inc.\T210L</t>
  </si>
  <si>
    <t>Textron Aviation Inc.\T210M</t>
  </si>
  <si>
    <t>Textron Aviation Inc.\T210N</t>
  </si>
  <si>
    <t>Textron Aviation Inc.\T210R</t>
  </si>
  <si>
    <t>Textron Aviation Inc.\T303</t>
  </si>
  <si>
    <t>Textron Aviation Inc.\T310P</t>
  </si>
  <si>
    <t>Textron Aviation Inc.\T310Q</t>
  </si>
  <si>
    <t>Textron Aviation Inc.\T310R</t>
  </si>
  <si>
    <t>Textron Aviation Inc.\T337B</t>
  </si>
  <si>
    <t>Textron Aviation Inc.\T337C</t>
  </si>
  <si>
    <t>Textron Aviation Inc.\T337D</t>
  </si>
  <si>
    <t>Textron Aviation Inc.\T337E</t>
  </si>
  <si>
    <t>Textron Aviation Inc.\T337F</t>
  </si>
  <si>
    <t>Textron Aviation Inc.\T337G</t>
  </si>
  <si>
    <t>Textron Aviation Inc.\T337H-SP</t>
  </si>
  <si>
    <t>Textron Aviation Inc.\T337H</t>
  </si>
  <si>
    <t>Textron Aviation Inc.\TP206A</t>
  </si>
  <si>
    <t>Textron Aviation Inc.\TP206B</t>
  </si>
  <si>
    <t>Textron Aviation Inc.\TP206C</t>
  </si>
  <si>
    <t>Textron Aviation Inc.\TP206D</t>
  </si>
  <si>
    <t>Textron Aviation Inc.\TP206E</t>
  </si>
  <si>
    <t>Textron Aviation Inc.\TR182</t>
  </si>
  <si>
    <t>Textron Aviation Inc.\TU206A</t>
  </si>
  <si>
    <t>Textron Aviation Inc.\TU206B</t>
  </si>
  <si>
    <t>Textron Aviation Inc.\TU206C</t>
  </si>
  <si>
    <t>Textron Aviation Inc.\TU206D</t>
  </si>
  <si>
    <t>Textron Aviation Inc.\TU206E</t>
  </si>
  <si>
    <t>Textron Aviation Inc.\TU206F</t>
  </si>
  <si>
    <t>Textron Aviation Inc.\TU206G</t>
  </si>
  <si>
    <t>Textron Aviation Inc.\U206</t>
  </si>
  <si>
    <t>Textron Aviation Inc.\U206A</t>
  </si>
  <si>
    <t>Textron Aviation Inc.\U206B</t>
  </si>
  <si>
    <t>Textron Aviation Inc.\U206C</t>
  </si>
  <si>
    <t>Textron Aviation Inc.\U206D</t>
  </si>
  <si>
    <t>Textron Aviation Inc.\U206E</t>
  </si>
  <si>
    <t>Textron Aviation Inc.\U206F</t>
  </si>
  <si>
    <t>Textron Aviation Inc.\U206G</t>
  </si>
  <si>
    <t>Textron Aviation Inc.\V35</t>
  </si>
  <si>
    <t>Textron Aviation Inc.\V35A</t>
  </si>
  <si>
    <t>Textron Aviation Inc.\V35B</t>
  </si>
  <si>
    <t>Topcub Aircraft, Inc\CC18-180</t>
  </si>
  <si>
    <t>Topcub Aircraft, Inc\CC18-180A</t>
  </si>
  <si>
    <t>Twin Commander Aircraft LLC\680-T</t>
  </si>
  <si>
    <t>Twin Commander Aircraft LLC\680-V</t>
  </si>
  <si>
    <t>Twin Commander Aircraft LLC\680-W</t>
  </si>
  <si>
    <t>Twin Commander Aircraft LLC\681</t>
  </si>
  <si>
    <t>Twin Commander Aircraft LLC\690</t>
  </si>
  <si>
    <t>Twin Commander Aircraft LLC\690A</t>
  </si>
  <si>
    <t>Twin Commander Aircraft LLC\690B</t>
  </si>
  <si>
    <t>Twin Commander Aircraft LLC\690C</t>
  </si>
  <si>
    <t>Twin Commander Aircraft LLC\690D</t>
  </si>
  <si>
    <t>Twin Commander Aircraft LLC\695</t>
  </si>
  <si>
    <t>Twin Commander Aircraft LLC\695A</t>
  </si>
  <si>
    <t>Twin Commander Aircraft LLC\695B</t>
  </si>
  <si>
    <t>Viking Air Limited\DHC-2 Mk.III</t>
  </si>
  <si>
    <t>Viking Air Limited\DHC-6-1</t>
  </si>
  <si>
    <t>Viking Air Limited\DHC-6-100</t>
  </si>
  <si>
    <t>Viking Air Limited\DHC-6-200</t>
  </si>
  <si>
    <t>Viking Air Limited\DHC-6-300</t>
  </si>
  <si>
    <t>Vulcanair S.p.A.\SF600</t>
  </si>
  <si>
    <t>Vulcanair S.p.A.\SF600A</t>
  </si>
  <si>
    <t>Found Aircraft Canada,Inc.\FBA-2C4</t>
  </si>
  <si>
    <t>Maule Aerospace Technology, Inc.\Bee Dee M-4</t>
  </si>
  <si>
    <t>Maule Aerospace Technology, Inc.\M-4-220</t>
  </si>
  <si>
    <t>Maule Aerospace Technology, Inc.\M-4-220C</t>
  </si>
  <si>
    <t>Maule Aerospace Technology, Inc.\M-4-220S</t>
  </si>
  <si>
    <t>Maule Aerospace Technology, Inc.\M-4-220T</t>
  </si>
  <si>
    <t>Maule Aerospace Technology,Inc.\M-7-235C</t>
  </si>
  <si>
    <t>Maule Aerospace Technology, Inc.\MX-7-235</t>
  </si>
  <si>
    <t>Maule Aerospace Technology, Inc.\MX-7-420</t>
  </si>
  <si>
    <t>Maule Aerospace Technology, Inc.\MXT-7-160</t>
  </si>
  <si>
    <t>Piper Aircraft, Inc.\PA-23-250 (Navy UO-1)</t>
  </si>
  <si>
    <t>Textron Aviation Inc.\182T</t>
  </si>
  <si>
    <t>Vulcanair S.p.A.\P.68R</t>
  </si>
  <si>
    <t>Airbus Helicopters\AS-350B</t>
  </si>
  <si>
    <t>Airbus Helicopters\AS-350B1</t>
  </si>
  <si>
    <t>Airbus Helicopters\AS-350B2</t>
  </si>
  <si>
    <t>Airbus Helicopters\AS-350B3</t>
  </si>
  <si>
    <t>Airbus Helicopters\AS-350BA</t>
  </si>
  <si>
    <t>Airbus Helicopters\AS-350C</t>
  </si>
  <si>
    <t>Airbus Helicopters\AS-350D</t>
  </si>
  <si>
    <t>Airbus Helicopters\AS-350D1</t>
  </si>
  <si>
    <t>Airbus Helicopters\AS355E</t>
  </si>
  <si>
    <t>Airbus Helicopters\AS355F</t>
  </si>
  <si>
    <t>Airbus Helicopters\AS355F1</t>
  </si>
  <si>
    <t>Airbus Helicopters\AS355F2</t>
  </si>
  <si>
    <t>Airbus Helicopters\AS355N</t>
  </si>
  <si>
    <t>Airbus Helicopters\AS355NP</t>
  </si>
  <si>
    <t>Airbus Helicopters\EC 130 B4</t>
  </si>
  <si>
    <t>Airbus Helicopters\EC 130 T2</t>
  </si>
  <si>
    <t>Bell Helicopter Textron Canada Limited\206</t>
  </si>
  <si>
    <t>Bell Helicopter Textron Canada Limited\206A-1 (OH-58A)</t>
  </si>
  <si>
    <t>Bell Helicopter Textron Canada Limited\206A</t>
  </si>
  <si>
    <t>Bell Helicopter Textron Canada Limited\206B-1</t>
  </si>
  <si>
    <t>Bell Helicopter Textron Canada Limited\206B</t>
  </si>
  <si>
    <t>Bell Helicopter Textron Canada Limited\206L-1</t>
  </si>
  <si>
    <t>Bell Helicopter Textron Canada Limited\206L-3</t>
  </si>
  <si>
    <t>Bell Helicopter Textron Canada Limited\206L-4</t>
  </si>
  <si>
    <t>Bell Helicopter Textron Canada Limited\206L</t>
  </si>
  <si>
    <t>Bell Helicopter Textron Canada Limited\407</t>
  </si>
  <si>
    <t>Bell Helicopter Textron Canada Limited\427</t>
  </si>
  <si>
    <t>MD Helicopters, Inc.\500N</t>
  </si>
  <si>
    <t>Robinson Helicopter Company\R22</t>
  </si>
  <si>
    <t>Robinson Helicopter Company\R22 ALPHA</t>
  </si>
  <si>
    <t>Robinson Helicopter Company\R22 BETA</t>
  </si>
  <si>
    <t>Robinson Helicopter Company\R22 MARINER</t>
  </si>
  <si>
    <t>Airbus Helicopters Deutschland GmbH\EC135 P1</t>
  </si>
  <si>
    <t>Airbus Helicopters Deutschland GmbH\EC135 P2</t>
  </si>
  <si>
    <t>Airbus Helicopters Deutschland GmbH\EC135 P2+</t>
  </si>
  <si>
    <t>Airbus Helicopters Deutschland GmbH\EC135 T1</t>
  </si>
  <si>
    <t>Airbus Helicopters Deutschland GmbH\EC135 T2</t>
  </si>
  <si>
    <t>Airbus Helicopters Deutschland GmbH\EC135 T2+</t>
  </si>
  <si>
    <t>Airbus Helicopters Deutschland GmbH\MBB-BK 117 A-1</t>
  </si>
  <si>
    <t>Airbus Helicopters Deutschland GmbH\MBB-BK 117 A-3</t>
  </si>
  <si>
    <t>Airbus Helicopters Deutschland GmbH\MBB-BK 117 A-4</t>
  </si>
  <si>
    <t>Airbus Helicopters Deutschland GmbH\MBB-BK 117 B-1</t>
  </si>
  <si>
    <t>Airbus Helicopters Deutschland GmbH\MBB-BK 117 B-2</t>
  </si>
  <si>
    <t>Airbus Helicopters Deutschland GmbH\MBB-BK 117 C-1</t>
  </si>
  <si>
    <t>Airbus Helicopters Deutschland GmbH\MBB-BK 117 C-2</t>
  </si>
  <si>
    <t>Bell Helicopter Textron, A Division of Textron Canada\222</t>
  </si>
  <si>
    <t>Bell Helicopter Textron, A Division of Textron Canada\222B</t>
  </si>
  <si>
    <t>Bell Helicopter Textron, A Division of Textron Canada\222U</t>
  </si>
  <si>
    <t>Bell Helicopter Textron, A Division of Textron Canada\230</t>
  </si>
  <si>
    <t>Bell Helicopter Textron, A Division of Textron Canada\430</t>
  </si>
  <si>
    <t>Bell Textron, Inc.\205A</t>
  </si>
  <si>
    <t>Bell Textron, Inc.\205A-1</t>
  </si>
  <si>
    <t>Bell Textron, Inc.\212</t>
  </si>
  <si>
    <t>Bell Textron, Inc.\412</t>
  </si>
  <si>
    <t>Columbia Helicopters, Inc.\107-II</t>
  </si>
  <si>
    <t>Columbia Helicopters, Inc.\234</t>
  </si>
  <si>
    <t>Erickson Incorporated, DBA Erickson Air-Crane\S-64E</t>
  </si>
  <si>
    <t>Erickson Incorporated, DBA Erickson Air-Crane\S-64F</t>
  </si>
  <si>
    <t>Leonardo S.p.a.\AW139</t>
  </si>
  <si>
    <t>Sikorsky Aircraft\S-61L</t>
  </si>
  <si>
    <t>Sikorsky Aircraft\S-61N</t>
  </si>
  <si>
    <t>Sikorsky Aircraft\S-61NM</t>
  </si>
  <si>
    <t>Sikorsky Aircraft\S-61R</t>
  </si>
  <si>
    <t>Sikorsky Aircraft Corporation\S-76A</t>
  </si>
  <si>
    <t>Sikorsky Aircraft Corporation\S-76B</t>
  </si>
  <si>
    <t>Sikorsky Aircraft Corporation\S-76C</t>
  </si>
  <si>
    <t>Sikorsky Aircraft Corporation\S-92A</t>
  </si>
  <si>
    <t>Bombardier Inc.\CL-600-1A11 (CL-600)</t>
  </si>
  <si>
    <t>Bombardier Inc.\CL-600-2A12 (CL-601)</t>
  </si>
  <si>
    <t>Bombardier Inc.\CL-600-2B16 (CL-601-3A)</t>
  </si>
  <si>
    <t>Bombardier Inc.\CL-600-2B16 (CL-601-3R)</t>
  </si>
  <si>
    <t>Bombardier Inc.\CL-600-2B16 (CL-604)</t>
  </si>
  <si>
    <t>Bombardier Inc.\DHC-8-101</t>
  </si>
  <si>
    <t>Bombardier Inc.\DHC-8-102</t>
  </si>
  <si>
    <t>Bombardier Inc.\DHC-8-103</t>
  </si>
  <si>
    <t>Bombardier Inc.\DHC-8-106</t>
  </si>
  <si>
    <t>Bombardier Inc.\DHC-8-201</t>
  </si>
  <si>
    <t>Bombardier Inc.\DHC-8-202</t>
  </si>
  <si>
    <t>Bombardier Inc.\DHC-8-301</t>
  </si>
  <si>
    <t>Bombardier Inc.\DHC-8-311</t>
  </si>
  <si>
    <t>Bombardier Inc.\DHC-8-315</t>
  </si>
  <si>
    <t>Bombardier Inc.\DHC-8-402</t>
  </si>
  <si>
    <t>Dassault Aviation\Mystere-Falcon 50</t>
  </si>
  <si>
    <t>Dassault Aviation\Mystere-Falcon 900</t>
  </si>
  <si>
    <t>Gulfstream Aerospace Corporation\G-1159</t>
  </si>
  <si>
    <t>Gulfstream Aerospace Corporation\G-1159A</t>
  </si>
  <si>
    <t>Gulfstream Aerospace Corporation\G-1159B</t>
  </si>
  <si>
    <t>Gulfstream Aerospace Corporation\G-IV</t>
  </si>
  <si>
    <t>Gulfstream Aerospace Corporation\GV</t>
  </si>
  <si>
    <t>Gulfstream Aerospace LP\1125 Westwind Astra</t>
  </si>
  <si>
    <t>Israel Aircraft Industries, Ltd.\1124</t>
  </si>
  <si>
    <t>Israel Aircraft Industries, Ltd.\1124A</t>
  </si>
  <si>
    <t>Learjet Inc.\25</t>
  </si>
  <si>
    <t>Learjet Inc.\25A</t>
  </si>
  <si>
    <t>Learjet Inc.\25B</t>
  </si>
  <si>
    <t>Learjet Inc.\25C</t>
  </si>
  <si>
    <t>Learjet Inc.\25D</t>
  </si>
  <si>
    <t>Learjet Inc.\25F</t>
  </si>
  <si>
    <t>Learjet Inc.\31</t>
  </si>
  <si>
    <t>Learjet Inc.\31A</t>
  </si>
  <si>
    <t>Learjet Inc.\35</t>
  </si>
  <si>
    <t>Learjet Inc.\35A (C-21A)</t>
  </si>
  <si>
    <t>Learjet Inc.\36</t>
  </si>
  <si>
    <t>Learjet Inc.\36A</t>
  </si>
  <si>
    <t>Learjet Inc.\45</t>
  </si>
  <si>
    <t>Learjet Inc.\55</t>
  </si>
  <si>
    <t>Learjet Inc.\55B</t>
  </si>
  <si>
    <t>Learjet Inc.\55C</t>
  </si>
  <si>
    <t>Sabreliner Aviation LLC\NA-265-40</t>
  </si>
  <si>
    <t>Sabreliner Aviation LLC\NA-265-60</t>
  </si>
  <si>
    <t>Sabreliner Aviation LLC\NA-265-65</t>
  </si>
  <si>
    <t>Textron Aviation Inc.\550</t>
  </si>
  <si>
    <t>Textron Aviation Inc.\560</t>
  </si>
  <si>
    <t>Textron Aviation Inc.\650</t>
  </si>
  <si>
    <t>Textron Aviation Inc.\S550</t>
  </si>
  <si>
    <t>Bombardier Inc.\CL-215-6B11 (CL-415 Variant)</t>
  </si>
  <si>
    <t>Fokker Services B.V.\F27 Mark 050</t>
  </si>
  <si>
    <t>Dassault Aviation\Falcon 10</t>
  </si>
  <si>
    <t>Dassault Aviation\Fan Jet Falcon</t>
  </si>
  <si>
    <t>Dassault Aviation\Fan Jet Falcon Series C</t>
  </si>
  <si>
    <t>Dassault Aviation\Fan Jet Falcon Series D</t>
  </si>
  <si>
    <t>Dassault Aviation\Fan Jet Falcon Series E</t>
  </si>
  <si>
    <t>Dassault Aviation\Fan Jet Falcon Series F</t>
  </si>
  <si>
    <t>Dassault Aviation\Fan Jet Falcon Series G</t>
  </si>
  <si>
    <t>Dassault Aviation\Mystere-Falcon 20 - C5</t>
  </si>
  <si>
    <t>Dassault Aviation\Mystere-Falcon 20 - D5</t>
  </si>
  <si>
    <t>Dassault Aviation\Mystere-Falcon 20 - E5</t>
  </si>
  <si>
    <t>Dassault Aviation\Mystere-Falcon 20 - F5</t>
  </si>
  <si>
    <t>Dassault Aviation\Mystere-Falcon 200</t>
  </si>
  <si>
    <t>Gulfstream Aerospace LP\Astra SPX</t>
  </si>
  <si>
    <t>Israel Aircraft Industries, Ltd.\1121</t>
  </si>
  <si>
    <t>Israel Aircraft Industries, Ltd.\1121A</t>
  </si>
  <si>
    <t>Israel Aircraft Industries, Ltd.\1121B</t>
  </si>
  <si>
    <t>Israel Aircraft Industries, Ltd.\1123</t>
  </si>
  <si>
    <t>Learjet Inc.\24</t>
  </si>
  <si>
    <t>Learjet Inc.\24A</t>
  </si>
  <si>
    <t>Learjet Inc.\24B-A</t>
  </si>
  <si>
    <t>Learjet Inc.\24B</t>
  </si>
  <si>
    <t>Learjet Inc.\24C</t>
  </si>
  <si>
    <t>Learjet Inc.\24D-A</t>
  </si>
  <si>
    <t>Learjet Inc.\24D</t>
  </si>
  <si>
    <t>Learjet Inc.\24E</t>
  </si>
  <si>
    <t>Learjet Inc.\24F-A</t>
  </si>
  <si>
    <t>Learjet Inc.\24F</t>
  </si>
  <si>
    <t>Learjet Inc.\28</t>
  </si>
  <si>
    <t>Learjet Inc.\29</t>
  </si>
  <si>
    <t>Textron Aviation Inc.\500</t>
  </si>
  <si>
    <t>Textron Aviation Inc.\552</t>
  </si>
  <si>
    <t>Textron Aviation Inc.\BAe.125 Series 800A</t>
  </si>
  <si>
    <t>Textron Aviation Inc.\BAe.125 Series 800B</t>
  </si>
  <si>
    <t>Textron Aviation Inc.\Hawker 800</t>
  </si>
  <si>
    <t>Textron Aviation Inc.\Hawker 800XP</t>
  </si>
  <si>
    <t>Dassault Aviation\Falcon 900EX</t>
  </si>
  <si>
    <t>Embraer S.A.\EMB-135BJ (Legacy 600)</t>
  </si>
  <si>
    <t>Embraer S.A.\EMB-135BJ (Legacy 650)</t>
  </si>
  <si>
    <t>Gulfstream Aerospace Corporation\GIV-X</t>
  </si>
  <si>
    <t>Textron Aviation Inc.\560XL</t>
  </si>
  <si>
    <t>Textron Aviation Inc.\680</t>
  </si>
  <si>
    <t>Textron Aviation Inc.\750</t>
  </si>
  <si>
    <t>Textron Aviation Inc.\BAe.125 Series 1000A</t>
  </si>
  <si>
    <t>Textron Aviation Inc.\BAe.125 Series 1000B</t>
  </si>
  <si>
    <t>Textron Aviation Inc.\BAe.125 Series 800A (C-29A)</t>
  </si>
  <si>
    <t>Textron Aviation Inc.\BAe.125 Series 800A (U-125)</t>
  </si>
  <si>
    <t>Textron Aviation Inc.\Hawker 1000</t>
  </si>
  <si>
    <t>Textron Aviation Inc.\Hawker 800 (U-125A)</t>
  </si>
  <si>
    <t>Textron Aviation Inc.\Hawker 750</t>
  </si>
  <si>
    <t>Textron Aviation Inc.\Hawker 850XP</t>
  </si>
  <si>
    <t>Textron Aviation Inc.\Hawker 900XP</t>
  </si>
  <si>
    <t>A-791</t>
  </si>
  <si>
    <t>A10EU</t>
  </si>
  <si>
    <t>A9EU</t>
  </si>
  <si>
    <t>7A11</t>
  </si>
  <si>
    <t>7A12</t>
  </si>
  <si>
    <t>A11WE</t>
  </si>
  <si>
    <t>A17WE</t>
  </si>
  <si>
    <t>1A3</t>
  </si>
  <si>
    <t>A18CE</t>
  </si>
  <si>
    <t>A21CE</t>
  </si>
  <si>
    <t>A36EU</t>
  </si>
  <si>
    <t>A29EU</t>
  </si>
  <si>
    <t>A1CE</t>
  </si>
  <si>
    <t>3A15</t>
  </si>
  <si>
    <t>A-777</t>
  </si>
  <si>
    <t>5A3</t>
  </si>
  <si>
    <t>5A4</t>
  </si>
  <si>
    <t>3A16</t>
  </si>
  <si>
    <t>A23CE</t>
  </si>
  <si>
    <t>A12CE</t>
  </si>
  <si>
    <t>3A20</t>
  </si>
  <si>
    <t>A29CE</t>
  </si>
  <si>
    <t>A30CE</t>
  </si>
  <si>
    <t>TC 779</t>
  </si>
  <si>
    <t>A-773</t>
  </si>
  <si>
    <t>A-768</t>
  </si>
  <si>
    <t>3A19</t>
  </si>
  <si>
    <t>A-799</t>
  </si>
  <si>
    <t>3A12</t>
  </si>
  <si>
    <t>3A17</t>
  </si>
  <si>
    <t>A13CE</t>
  </si>
  <si>
    <t>A20CE</t>
  </si>
  <si>
    <t>5A6</t>
  </si>
  <si>
    <t>3A24</t>
  </si>
  <si>
    <t>A-790</t>
  </si>
  <si>
    <t>A4CE</t>
  </si>
  <si>
    <t>A16CE</t>
  </si>
  <si>
    <t>3A21</t>
  </si>
  <si>
    <t>3A10</t>
  </si>
  <si>
    <t>3A25</t>
  </si>
  <si>
    <t>A2CE</t>
  </si>
  <si>
    <t>A6CE</t>
  </si>
  <si>
    <t>A7CE</t>
  </si>
  <si>
    <t>A25CE</t>
  </si>
  <si>
    <t>A42EU</t>
  </si>
  <si>
    <t>A18EU</t>
  </si>
  <si>
    <t>A34CE</t>
  </si>
  <si>
    <t>A00009CH</t>
  </si>
  <si>
    <t>A12SO</t>
  </si>
  <si>
    <t>A00006SE</t>
  </si>
  <si>
    <t>A47CE</t>
  </si>
  <si>
    <t>TA4CH</t>
  </si>
  <si>
    <t>7A13</t>
  </si>
  <si>
    <t>A16EU</t>
  </si>
  <si>
    <t>1A21</t>
  </si>
  <si>
    <t>A55EU</t>
  </si>
  <si>
    <t>A69EU</t>
  </si>
  <si>
    <t>A67EU</t>
  </si>
  <si>
    <t>A64EU</t>
  </si>
  <si>
    <t>A7EA</t>
  </si>
  <si>
    <t>A13EA</t>
  </si>
  <si>
    <t>A-780</t>
  </si>
  <si>
    <t>A00011LA</t>
  </si>
  <si>
    <t>A75EU</t>
  </si>
  <si>
    <t>A49CE</t>
  </si>
  <si>
    <t>A57EU</t>
  </si>
  <si>
    <t>A-717</t>
  </si>
  <si>
    <t>3A18</t>
  </si>
  <si>
    <t>A-804</t>
  </si>
  <si>
    <t>A2WI</t>
  </si>
  <si>
    <t>3A1</t>
  </si>
  <si>
    <t>A6SW</t>
  </si>
  <si>
    <t>2A3</t>
  </si>
  <si>
    <t>7A5</t>
  </si>
  <si>
    <t>A-813</t>
  </si>
  <si>
    <t>7A15</t>
  </si>
  <si>
    <t>1A4</t>
  </si>
  <si>
    <t>1A6</t>
  </si>
  <si>
    <t>1A10</t>
  </si>
  <si>
    <t>1A15</t>
  </si>
  <si>
    <t>2A13</t>
  </si>
  <si>
    <t>A1EA</t>
  </si>
  <si>
    <t>A20SO</t>
  </si>
  <si>
    <t>A8EA</t>
  </si>
  <si>
    <t>A3SO</t>
  </si>
  <si>
    <t>A7SO</t>
  </si>
  <si>
    <t>A18SO</t>
  </si>
  <si>
    <t>A19SO</t>
  </si>
  <si>
    <t>A44CE</t>
  </si>
  <si>
    <t>1A13</t>
  </si>
  <si>
    <t>A-782</t>
  </si>
  <si>
    <t>A-769</t>
  </si>
  <si>
    <t>A73EU</t>
  </si>
  <si>
    <t>A17SO</t>
  </si>
  <si>
    <t>7A14</t>
  </si>
  <si>
    <t>A51EU</t>
  </si>
  <si>
    <t>A6EA</t>
  </si>
  <si>
    <t>A-766</t>
  </si>
  <si>
    <t>A46CE</t>
  </si>
  <si>
    <t>A11EA</t>
  </si>
  <si>
    <t>A16EA</t>
  </si>
  <si>
    <t>6A1</t>
  </si>
  <si>
    <t>2A4</t>
  </si>
  <si>
    <t>A12SW</t>
  </si>
  <si>
    <t>A-767</t>
  </si>
  <si>
    <t>A-806</t>
  </si>
  <si>
    <t>A-815</t>
  </si>
  <si>
    <t>A19EA</t>
  </si>
  <si>
    <t>A31EU</t>
  </si>
  <si>
    <t>ATC 542</t>
  </si>
  <si>
    <t>A68EU</t>
  </si>
  <si>
    <t>TA5CH</t>
  </si>
  <si>
    <t>A76EU</t>
  </si>
  <si>
    <t>A8SO</t>
  </si>
  <si>
    <t>5A2</t>
  </si>
  <si>
    <t>A5SW</t>
  </si>
  <si>
    <t>3A23</t>
  </si>
  <si>
    <t>A23SO</t>
  </si>
  <si>
    <t>A28CE</t>
  </si>
  <si>
    <t>A2PC</t>
  </si>
  <si>
    <t>A10SW</t>
  </si>
  <si>
    <t>A50CE</t>
  </si>
  <si>
    <t>A78EU</t>
  </si>
  <si>
    <t>A54EU</t>
  </si>
  <si>
    <t>A15EU</t>
  </si>
  <si>
    <t>A60EU</t>
  </si>
  <si>
    <t>A24CE</t>
  </si>
  <si>
    <t>A1WI</t>
  </si>
  <si>
    <t>A14CE</t>
  </si>
  <si>
    <t>A31CE</t>
  </si>
  <si>
    <t>A9EA</t>
  </si>
  <si>
    <t>A61EU</t>
  </si>
  <si>
    <t>H88EU</t>
  </si>
  <si>
    <t>H9EU</t>
  </si>
  <si>
    <t>H11EU</t>
  </si>
  <si>
    <t>H2SW</t>
  </si>
  <si>
    <t>R00001RC</t>
  </si>
  <si>
    <t>H3WE</t>
  </si>
  <si>
    <t>H10WE</t>
  </si>
  <si>
    <t>H7EU</t>
  </si>
  <si>
    <t>H10EU</t>
  </si>
  <si>
    <t>H4EU</t>
  </si>
  <si>
    <t>H9SW</t>
  </si>
  <si>
    <t>H1SW</t>
  </si>
  <si>
    <t>H4SW</t>
  </si>
  <si>
    <t>1H16</t>
  </si>
  <si>
    <t>H9EA</t>
  </si>
  <si>
    <t>H6EA</t>
  </si>
  <si>
    <t>R00002RD</t>
  </si>
  <si>
    <t>1H15</t>
  </si>
  <si>
    <t>R00024BO</t>
  </si>
  <si>
    <t>A3EU</t>
  </si>
  <si>
    <t>A13NM</t>
  </si>
  <si>
    <t>A46EU</t>
  </si>
  <si>
    <t>A12EA</t>
  </si>
  <si>
    <t>A2SW</t>
  </si>
  <si>
    <t>A10CE</t>
  </si>
  <si>
    <t>T00008WI</t>
  </si>
  <si>
    <t>A2WE</t>
  </si>
  <si>
    <t>A9NM</t>
  </si>
  <si>
    <t>A14EA</t>
  </si>
  <si>
    <t>A-817</t>
  </si>
  <si>
    <t>A16SW</t>
  </si>
  <si>
    <t>A33EU</t>
  </si>
  <si>
    <t>A7EU</t>
  </si>
  <si>
    <t>T00011AT</t>
  </si>
  <si>
    <t>T00012WI</t>
  </si>
  <si>
    <t>T00007WI</t>
  </si>
  <si>
    <t>Model</t>
  </si>
  <si>
    <t>Model Count</t>
  </si>
  <si>
    <t>Coverage</t>
  </si>
  <si>
    <t>Range</t>
  </si>
  <si>
    <t>First</t>
  </si>
  <si>
    <t>Combined</t>
  </si>
  <si>
    <t>Fixed Make</t>
  </si>
  <si>
    <t>AlexandriaAircraft, LLC</t>
  </si>
  <si>
    <t>CessnaAircraft Company</t>
  </si>
  <si>
    <t>Cessna AircraftCompany</t>
  </si>
  <si>
    <t>Piper Aircraft,Inc.</t>
  </si>
  <si>
    <t>Univair AircraftCorporation</t>
  </si>
  <si>
    <t>TextronAviation Inc.</t>
  </si>
  <si>
    <t>Textron AviationInc.</t>
  </si>
  <si>
    <t>Found Aircraft Canada,Inc.</t>
  </si>
  <si>
    <t>Maule Aerospace Technology,Inc.</t>
  </si>
  <si>
    <t>Short</t>
  </si>
  <si>
    <t>IAI</t>
  </si>
  <si>
    <t>Found Aircraft</t>
  </si>
  <si>
    <t>Aermacchi</t>
  </si>
  <si>
    <t>PZL</t>
  </si>
  <si>
    <t>WSK PZL</t>
  </si>
  <si>
    <t>Shortest</t>
  </si>
  <si>
    <t>STC Range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</si>
</sst>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sz val="8"/>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2">
    <xf numFmtId="0" fontId="0" fillId="0" borderId="0" xfId="0"/>
    <xf numFmtId="0" fontId="0" fillId="0" borderId="0" xfId="0" applyNumberFormat="1"/>
  </cellXfs>
  <cellStyles count="1">
    <cellStyle name="Normal" xfId="0" builtinId="0"/>
  </cellStyles>
  <dxfs count="36">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1" connectionId="1" xr16:uid="{A69EB60C-53CD-4CCC-9053-39257795A23C}" autoFormatId="16" applyNumberFormats="0" applyBorderFormats="0" applyFontFormats="0" applyPatternFormats="0" applyAlignmentFormats="0" applyWidthHeightFormats="0">
  <queryTableRefresh nextId="35" unboundColumnsRight="2">
    <queryTableFields count="15">
      <queryTableField id="20" name="STC Number" tableColumnId="20"/>
      <queryTableField id="21" name="Description" tableColumnId="21"/>
      <queryTableField id="22" name="Status" tableColumnId="22"/>
      <queryTableField id="23" name="CFR Part Reference" tableColumnId="23"/>
      <queryTableField id="24" name="STC Holder" tableColumnId="24"/>
      <queryTableField id="25" name="Office of Primary Responsibility" tableColumnId="25"/>
      <queryTableField id="26" name="TC Number" tableColumnId="26"/>
      <queryTableField id="27" name="Make" tableColumnId="27"/>
      <queryTableField id="28" name="Model/Series" tableColumnId="28"/>
      <queryTableField id="29" name="Product Type" tableColumnId="29"/>
      <queryTableField id="30" name="Product Subtype" tableColumnId="30"/>
      <queryTableField id="31" name="CFR Subpart/Appendix Reference" tableColumnId="31"/>
      <queryTableField id="32" name="CFR Section Reference" tableColumnId="32"/>
      <queryTableField id="33" dataBound="0" tableColumnId="33"/>
      <queryTableField id="34" dataBound="0" tableColumnId="34"/>
    </queryTableFields>
  </queryTableRefresh>
</queryTable>
</file>

<file path=xl/queryTables/queryTable2.xml><?xml version="1.0" encoding="utf-8"?>
<queryTable xmlns="http://schemas.openxmlformats.org/spreadsheetml/2006/main" xmlns:mc="http://schemas.openxmlformats.org/markup-compatibility/2006" xmlns:xr16="http://schemas.microsoft.com/office/spreadsheetml/2017/revision16" mc:Ignorable="xr16" name="ExternalData_1" connectionId="2" xr16:uid="{08350A44-A417-4C17-98C8-D15C2B438CC3}" autoFormatId="16" applyNumberFormats="0" applyBorderFormats="0" applyFontFormats="0" applyPatternFormats="0" applyAlignmentFormats="0" applyWidthHeightFormats="0">
  <queryTableRefresh nextId="3">
    <queryTableFields count="2">
      <queryTableField id="1" name="STC Number.1" tableColumnId="3"/>
      <queryTableField id="2" name="Make" tableColumnId="2"/>
    </queryTableFields>
  </queryTableRefresh>
</queryTable>
</file>

<file path=xl/queryTables/queryTable3.xml><?xml version="1.0" encoding="utf-8"?>
<queryTable xmlns="http://schemas.openxmlformats.org/spreadsheetml/2006/main" xmlns:mc="http://schemas.openxmlformats.org/markup-compatibility/2006" xmlns:xr16="http://schemas.microsoft.com/office/spreadsheetml/2017/revision16" mc:Ignorable="xr16" name="ExternalData_1" connectionId="3" xr16:uid="{F02FF520-05BA-48E4-A314-26927EBF604A}" autoFormatId="16" applyNumberFormats="0" applyBorderFormats="0" applyFontFormats="0" applyPatternFormats="0" applyAlignmentFormats="0" applyWidthHeightFormats="0">
  <queryTableRefresh nextId="8">
    <queryTableFields count="7">
      <queryTableField id="1" name="Column1.1" tableColumnId="8"/>
      <queryTableField id="2" name="Column8" tableColumnId="2"/>
      <queryTableField id="3" name="Column9" tableColumnId="3"/>
      <queryTableField id="4" name="Column10" tableColumnId="4"/>
      <queryTableField id="5" name="Column11" tableColumnId="5"/>
      <queryTableField id="6" name="Column12" tableColumnId="6"/>
      <queryTableField id="7" name="Column13" tableColumnId="7"/>
    </queryTableFields>
  </queryTableRefresh>
</queryTable>
</file>

<file path=xl/queryTables/queryTable4.xml><?xml version="1.0" encoding="utf-8"?>
<queryTable xmlns="http://schemas.openxmlformats.org/spreadsheetml/2006/main" xmlns:mc="http://schemas.openxmlformats.org/markup-compatibility/2006" xmlns:xr16="http://schemas.microsoft.com/office/spreadsheetml/2017/revision16" mc:Ignorable="xr16" name="ExternalData_1" connectionId="4" xr16:uid="{323EAF24-5FF8-482F-BBC9-56EDB9F6E5C7}" autoFormatId="16" applyNumberFormats="0" applyBorderFormats="0" applyFontFormats="0" applyPatternFormats="0" applyAlignmentFormats="0" applyWidthHeightFormats="0">
  <queryTableRefresh nextId="3">
    <queryTableFields count="2">
      <queryTableField id="1" name="STC Number" tableColumnId="3"/>
      <queryTableField id="2" name="TC Number" tableColumnId="2"/>
    </queryTableFields>
  </queryTableRefresh>
</queryTable>
</file>

<file path=xl/queryTables/queryTable5.xml><?xml version="1.0" encoding="utf-8"?>
<queryTable xmlns="http://schemas.openxmlformats.org/spreadsheetml/2006/main" xmlns:mc="http://schemas.openxmlformats.org/markup-compatibility/2006" xmlns:xr16="http://schemas.microsoft.com/office/spreadsheetml/2017/revision16" mc:Ignorable="xr16" name="ExternalData_1" connectionId="5" xr16:uid="{D1EF58CB-5011-4A3D-805B-BB58CF5125C4}" autoFormatId="16" applyNumberFormats="0" applyBorderFormats="0" applyFontFormats="0" applyPatternFormats="0" applyAlignmentFormats="0" applyWidthHeightFormats="0">
  <queryTableRefresh nextId="11" unboundColumnsRight="7">
    <queryTableFields count="10">
      <queryTableField id="1" name="STC Number" tableColumnId="3"/>
      <queryTableField id="3" dataBound="0" tableColumnId="4"/>
      <queryTableField id="2" name="Model/Series" tableColumnId="2"/>
      <queryTableField id="4" dataBound="0" tableColumnId="5"/>
      <queryTableField id="5" dataBound="0" tableColumnId="6"/>
      <queryTableField id="9" dataBound="0" tableColumnId="9"/>
      <queryTableField id="6" dataBound="0" tableColumnId="7"/>
      <queryTableField id="7" dataBound="0" tableColumnId="8"/>
      <queryTableField id="8" dataBound="0" tableColumnId="1"/>
      <queryTableField id="10" dataBound="0" tableColumnId="10"/>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2.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_rels/table3.xml.rels><?xml version="1.0" encoding="UTF-8" standalone="yes"?>
<Relationships xmlns="http://schemas.openxmlformats.org/package/2006/relationships"><Relationship Id="rId1" Type="http://schemas.openxmlformats.org/officeDocument/2006/relationships/queryTable" Target="../queryTables/queryTable3.xml"/></Relationships>
</file>

<file path=xl/tables/_rels/table4.xml.rels><?xml version="1.0" encoding="UTF-8" standalone="yes"?>
<Relationships xmlns="http://schemas.openxmlformats.org/package/2006/relationships"><Relationship Id="rId1" Type="http://schemas.openxmlformats.org/officeDocument/2006/relationships/queryTable" Target="../queryTables/queryTable4.xml"/></Relationships>
</file>

<file path=xl/tables/_rels/table5.xml.rels><?xml version="1.0" encoding="UTF-8" standalone="yes"?>
<Relationships xmlns="http://schemas.openxmlformats.org/package/2006/relationships"><Relationship Id="rId1" Type="http://schemas.openxmlformats.org/officeDocument/2006/relationships/queryTable" Target="../queryTables/queryTable5.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32422921-3570-4239-8993-06876B0A5A3B}" name="Supplemental_Type_Certificates__STC" displayName="Supplemental_Type_Certificates__STC" ref="A1:O31" tableType="queryTable" totalsRowShown="0">
  <autoFilter ref="A1:O31" xr:uid="{32422921-3570-4239-8993-06876B0A5A3B}"/>
  <tableColumns count="15">
    <tableColumn id="20" xr3:uid="{0A8A29E6-DE2B-4781-8704-358B58D3BCFC}" uniqueName="20" name="STC Number" queryTableFieldId="20" dataDxfId="35"/>
    <tableColumn id="21" xr3:uid="{B2300A78-DFD3-427F-B6AF-35D50A1F687B}" uniqueName="21" name="Description" queryTableFieldId="21" dataDxfId="34"/>
    <tableColumn id="22" xr3:uid="{113DE625-6FF8-4F0A-9F7B-21DEFFDC794E}" uniqueName="22" name="Status" queryTableFieldId="22" dataDxfId="33"/>
    <tableColumn id="23" xr3:uid="{8861E172-CF58-4F44-B1A6-BFD9D43B2DF3}" uniqueName="23" name="CFR Part Reference" queryTableFieldId="23" dataDxfId="32"/>
    <tableColumn id="24" xr3:uid="{72494500-7295-42A5-B755-12A31FAB44CB}" uniqueName="24" name="STC Holder" queryTableFieldId="24" dataDxfId="31"/>
    <tableColumn id="25" xr3:uid="{467360EC-0823-4836-A558-D2CD28A841B6}" uniqueName="25" name="Office of Primary Responsibility" queryTableFieldId="25" dataDxfId="30"/>
    <tableColumn id="26" xr3:uid="{59173970-944D-4815-A094-245D69633A43}" uniqueName="26" name="TC Number" queryTableFieldId="26" dataDxfId="29"/>
    <tableColumn id="27" xr3:uid="{8E881AD7-8EE3-4A0D-BC91-B85ED286D447}" uniqueName="27" name="Make" queryTableFieldId="27" dataDxfId="28"/>
    <tableColumn id="28" xr3:uid="{5C9274CA-7258-4DB3-A9C4-781F9EC2EA66}" uniqueName="28" name="Model/Series" queryTableFieldId="28" dataDxfId="27"/>
    <tableColumn id="29" xr3:uid="{86256E03-8B40-49CA-B14F-914AFF812482}" uniqueName="29" name="Product Type" queryTableFieldId="29" dataDxfId="26"/>
    <tableColumn id="30" xr3:uid="{8C349ACD-56F8-42FD-94CE-FA6FA47E8BB9}" uniqueName="30" name="Product Subtype" queryTableFieldId="30" dataDxfId="25"/>
    <tableColumn id="31" xr3:uid="{E33FDBDA-6F5D-47C5-A8D2-682DBB6E5F2A}" uniqueName="31" name="CFR Subpart/Appendix Reference" queryTableFieldId="31" dataDxfId="24"/>
    <tableColumn id="32" xr3:uid="{AB762502-DD91-4CFE-878B-46CDBC562436}" uniqueName="32" name="CFR Section Reference" queryTableFieldId="32" dataDxfId="23"/>
    <tableColumn id="33" xr3:uid="{AE05DCBD-37F6-484A-9644-4904866A417F}" uniqueName="33" name="Model Count" queryTableFieldId="33" dataDxfId="22">
      <calculatedColumnFormula>COUNTIF(Supplemental_Type_Certificates__STC___5[[#All],[STC Number]],Supplemental_Type_Certificates__STC[[#This Row],[STC Number]])</calculatedColumnFormula>
    </tableColumn>
    <tableColumn id="34" xr3:uid="{85D1FDCF-F935-485D-9F91-80FECDDCA52F}" uniqueName="34" name="Coverage" queryTableFieldId="34" dataDxfId="0">
      <calculatedColumnFormula>IF(Supplemental_Type_Certificates__STC[[#This Row],[Model Count]]&lt;40,IF(Supplemental_Type_Certificates__STC[[#This Row],[Model Count]]=1,"Applicable to the "&amp;SUBSTITUTE(_xlfn.TEXTJOIN("; ",TRUE,INDIRECT(INDEX(Supplemental_Type_Certificates__STC___5[#All],MATCH(Supplemental_Type_Certificates__STC[[#This Row],[STC Number]],Supplemental_Type_Certificates__STC___5[[#All],[STC Number]],0),MATCH("STC Range",Supplemental_Type_Certificates__STC___5[#Headers],0)))),":",""), "Applicable to "&amp;Supplemental_Type_Certificates__STC[[#This Row],[Model Count]]&amp;" models, including "&amp;_xlfn.TEXTJOIN("; ",TRUE,INDIRECT(INDEX(Supplemental_Type_Certificates__STC___5[#All],MATCH(Supplemental_Type_Certificates__STC[[#This Row],[STC Number]],Supplemental_Type_Certificates__STC___5[[#All],[STC Number]],0),MATCH("STC Range",Supplemental_Type_Certificates__STC___5[#Headers],0))))),"Applicable to "&amp;Supplemental_Type_Certificates__STC[[#This Row],[Model Count]]&amp;" "&amp;Supplemental_Type_Certificates__STC[[#This Row],[Product Subtype]]&amp;" models")</calculatedColumnFormula>
    </tableColumn>
  </tableColumns>
  <tableStyleInfo name="TableStyleMedium7"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70C1003-8E37-41A2-BC49-3AA5BE8974A9}" name="Supplemental_Type_Certificates__STC___2" displayName="Supplemental_Type_Certificates__STC___2" ref="A1:B302" tableType="queryTable" totalsRowShown="0">
  <autoFilter ref="A1:B302" xr:uid="{070C1003-8E37-41A2-BC49-3AA5BE8974A9}"/>
  <tableColumns count="2">
    <tableColumn id="3" xr3:uid="{247A161D-5845-446B-BD94-B39620BD2B21}" uniqueName="3" name="STC Number.1" queryTableFieldId="1" dataDxfId="21"/>
    <tableColumn id="2" xr3:uid="{F43F5BA5-32A9-46EC-AE66-73865CA545A9}" uniqueName="2" name="Make" queryTableFieldId="2" dataDxfId="20"/>
  </tableColumns>
  <tableStyleInfo name="TableStyleMedium7"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348EF26B-6708-4727-844B-7D4B40D53166}" name="Supplemental_Type_Certificates__STC___3" displayName="Supplemental_Type_Certificates__STC___3" ref="A1:G3137" tableType="queryTable" totalsRowShown="0">
  <autoFilter ref="A1:G3137" xr:uid="{348EF26B-6708-4727-844B-7D4B40D53166}"/>
  <tableColumns count="7">
    <tableColumn id="8" xr3:uid="{DB9C90BF-A314-49E4-92AA-A21BB0D1A687}" uniqueName="8" name="Column1.1" queryTableFieldId="1" dataDxfId="19"/>
    <tableColumn id="2" xr3:uid="{66C7125E-0340-4837-8AF2-05CFA09682AA}" uniqueName="2" name="Column8" queryTableFieldId="2" dataDxfId="18"/>
    <tableColumn id="3" xr3:uid="{C4775D3B-3D3A-464F-9112-14F25CD6C1A4}" uniqueName="3" name="Column9" queryTableFieldId="3" dataDxfId="17"/>
    <tableColumn id="4" xr3:uid="{E56899D3-1314-4B3F-9E22-ECC3272D953F}" uniqueName="4" name="Column10" queryTableFieldId="4" dataDxfId="16"/>
    <tableColumn id="5" xr3:uid="{8CDEE54B-03D4-46E0-8D46-772DCDD6AD61}" uniqueName="5" name="Column11" queryTableFieldId="5" dataDxfId="15"/>
    <tableColumn id="6" xr3:uid="{40DC30B6-5353-4AA7-A73D-A47EF7578DB3}" uniqueName="6" name="Column12" queryTableFieldId="6" dataDxfId="14"/>
    <tableColumn id="7" xr3:uid="{46330A3A-E9E3-47B1-8B06-3AE4D3F88488}" uniqueName="7" name="Column13" queryTableFieldId="7" dataDxfId="13"/>
  </tableColumns>
  <tableStyleInfo name="TableStyleMedium7"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AB149FA0-A7B0-4B8D-A4D8-D8D0989D561C}" name="Supplemental_Type_Certificates__STC___4" displayName="Supplemental_Type_Certificates__STC___4" ref="A1:B559" tableType="queryTable" totalsRowShown="0">
  <autoFilter ref="A1:B559" xr:uid="{AB149FA0-A7B0-4B8D-A4D8-D8D0989D561C}"/>
  <tableColumns count="2">
    <tableColumn id="3" xr3:uid="{40369ABB-3544-4AA8-BDFE-3DD25E434E3C}" uniqueName="3" name="STC Number" queryTableFieldId="1" dataDxfId="12"/>
    <tableColumn id="2" xr3:uid="{C76305BB-9914-4616-8D2D-9A61DC9B6600}" uniqueName="2" name="TC Number" queryTableFieldId="2" dataDxfId="11"/>
  </tableColumns>
  <tableStyleInfo name="TableStyleMedium7"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9A6EF7E8-E794-4693-A9B6-97256C3A7A47}" name="Supplemental_Type_Certificates__STC___5" displayName="Supplemental_Type_Certificates__STC___5" ref="A1:J3136" tableType="queryTable" totalsRowShown="0">
  <autoFilter ref="A1:J3136" xr:uid="{9A6EF7E8-E794-4693-A9B6-97256C3A7A47}"/>
  <tableColumns count="10">
    <tableColumn id="3" xr3:uid="{E2F25AC4-A3E7-4653-AF3A-29434ACD8243}" uniqueName="3" name="STC Number" queryTableFieldId="1" dataDxfId="10"/>
    <tableColumn id="4" xr3:uid="{58F95308-7DBD-436E-B6B8-6B36CAA9EB62}" uniqueName="4" name="Column1" queryTableFieldId="3" dataDxfId="9">
      <calculatedColumnFormula>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calculatedColumnFormula>
    </tableColumn>
    <tableColumn id="2" xr3:uid="{F1968DE9-D80C-40AE-AA93-2D82BB266924}" uniqueName="2" name="Model/Series" queryTableFieldId="2" dataDxfId="8"/>
    <tableColumn id="5" xr3:uid="{4C38764D-28E2-430B-9313-95B6D90E2602}" uniqueName="5" name="Make" queryTableFieldId="4" dataDxfId="7">
      <calculatedColumnFormula>LEFT(Supplemental_Type_Certificates__STC___5[[#This Row],[Column1]],SEARCH("\",Supplemental_Type_Certificates__STC___5[[#This Row],[Column1]])-1)</calculatedColumnFormula>
    </tableColumn>
    <tableColumn id="6" xr3:uid="{A25EE996-D797-4185-B09E-D25D26CF85D3}" uniqueName="6" name="Model" queryTableFieldId="5" dataDxfId="6">
      <calculatedColumnFormula>RIGHT(Supplemental_Type_Certificates__STC___5[[#This Row],[Column1]],LEN(Supplemental_Type_Certificates__STC___5[[#This Row],[Column1]])-SEARCH("\",Supplemental_Type_Certificates__STC___5[[#This Row],[Column1]]))</calculatedColumnFormula>
    </tableColumn>
    <tableColumn id="9" xr3:uid="{4A825556-CE45-4DC2-A80F-5F7AAAD32046}" uniqueName="9" name="Fixed Make" queryTableFieldId="9" dataDxfId="3">
      <calculatedColumnFormula>INDEX(Sheet1!A:D,MATCH(Supplemental_Type_Certificates__STC___5[[#This Row],[Make]],Sheet1!D:D,0),1)</calculatedColumnFormula>
    </tableColumn>
    <tableColumn id="7" xr3:uid="{BFE1E26E-7F6F-4B20-A9E8-A3C18ECF3AE2}" uniqueName="7" name="First" queryTableFieldId="6" dataDxfId="4">
      <calculatedColumnFormula>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calculatedColumnFormula>
    </tableColumn>
    <tableColumn id="8" xr3:uid="{2863DD2A-CF59-4617-9DCD-531C66325AC7}" uniqueName="8" name="Range" queryTableFieldId="7" dataDxfId="2">
      <calculatedColumnFormula>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calculatedColumnFormula>
    </tableColumn>
    <tableColumn id="1" xr3:uid="{6C201EB8-D946-4314-9273-783F6D96D853}" uniqueName="1" name="Combined" queryTableFieldId="8" dataDxfId="5">
      <calculatedColumnFormula>IF(LEN(Supplemental_Type_Certificates__STC___5[[#This Row],[First]])&lt;&gt;0,Supplemental_Type_Certificates__STC___5[[#This Row],[First]]&amp;": "&amp;_xlfn.TEXTJOIN(", ",TRUE,INDIRECT(Supplemental_Type_Certificates__STC___5[[#This Row],[Range]])),"")</calculatedColumnFormula>
    </tableColumn>
    <tableColumn id="10" xr3:uid="{1310F96E-D6C3-4CEA-A3E3-1C03FB316158}" uniqueName="10" name="STC Range" queryTableFieldId="10" dataDxfId="1">
      <calculatedColumnFormula>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calculatedColumnFormula>
    </tableColumn>
  </tableColumns>
  <tableStyleInfo name="TableStyleMedium7"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6.xml.rels><?xml version="1.0" encoding="UTF-8" standalone="yes"?>
<Relationships xmlns="http://schemas.openxmlformats.org/package/2006/relationships"><Relationship Id="rId1" Type="http://schemas.openxmlformats.org/officeDocument/2006/relationships/table" Target="../tables/table3.xml"/></Relationships>
</file>

<file path=xl/worksheets/_rels/sheet7.xml.rels><?xml version="1.0" encoding="UTF-8" standalone="yes"?>
<Relationships xmlns="http://schemas.openxmlformats.org/package/2006/relationships"><Relationship Id="rId1" Type="http://schemas.openxmlformats.org/officeDocument/2006/relationships/table" Target="../tables/table4.xml"/></Relationships>
</file>

<file path=xl/worksheets/_rels/sheet8.xml.rels><?xml version="1.0" encoding="UTF-8" standalone="yes"?>
<Relationships xmlns="http://schemas.openxmlformats.org/package/2006/relationships"><Relationship Id="rId1" Type="http://schemas.openxmlformats.org/officeDocument/2006/relationships/table" Target="../tables/table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F5A8FF-C81A-4F8E-8476-C632F68656F4}">
  <dimension ref="A1:Y31"/>
  <sheetViews>
    <sheetView workbookViewId="0">
      <selection activeCell="A6" sqref="A6"/>
    </sheetView>
  </sheetViews>
  <sheetFormatPr defaultRowHeight="15" x14ac:dyDescent="0.25"/>
  <cols>
    <col min="1" max="1" width="16.85546875" bestFit="1" customWidth="1"/>
    <col min="2" max="2" width="31.5703125" customWidth="1"/>
    <col min="3" max="3" width="8.7109375" hidden="1" customWidth="1"/>
    <col min="4" max="4" width="75" hidden="1" customWidth="1"/>
    <col min="5" max="5" width="14" customWidth="1"/>
    <col min="6" max="6" width="39.140625" hidden="1" customWidth="1"/>
    <col min="7" max="9" width="81.140625" hidden="1" customWidth="1"/>
    <col min="10" max="10" width="14.85546875" bestFit="1" customWidth="1"/>
    <col min="11" max="11" width="19.7109375" bestFit="1" customWidth="1"/>
    <col min="12" max="12" width="33.5703125" hidden="1" customWidth="1"/>
    <col min="13" max="13" width="81.140625" hidden="1" customWidth="1"/>
    <col min="14" max="14" width="14.85546875" bestFit="1" customWidth="1"/>
    <col min="15" max="15" width="37.5703125" bestFit="1" customWidth="1"/>
    <col min="16" max="16" width="39.140625" bestFit="1" customWidth="1"/>
    <col min="17" max="19" width="81.140625" bestFit="1" customWidth="1"/>
    <col min="20" max="20" width="12.5703125" bestFit="1" customWidth="1"/>
    <col min="21" max="21" width="12.5703125" hidden="1" customWidth="1"/>
    <col min="22" max="22" width="19.7109375" hidden="1" customWidth="1"/>
    <col min="23" max="23" width="81.140625" bestFit="1" customWidth="1"/>
    <col min="24" max="24" width="31.28515625" hidden="1" customWidth="1"/>
    <col min="25" max="25" width="81.140625" hidden="1" customWidth="1"/>
    <col min="26" max="26" width="13.140625" bestFit="1" customWidth="1"/>
  </cols>
  <sheetData>
    <row r="1" spans="1:15" x14ac:dyDescent="0.25">
      <c r="A1" t="s">
        <v>7</v>
      </c>
      <c r="B1" t="s">
        <v>8</v>
      </c>
      <c r="C1" t="s">
        <v>9</v>
      </c>
      <c r="D1" t="s">
        <v>10</v>
      </c>
      <c r="E1" t="s">
        <v>11</v>
      </c>
      <c r="F1" t="s">
        <v>12</v>
      </c>
      <c r="G1" t="s">
        <v>13</v>
      </c>
      <c r="H1" t="s">
        <v>14</v>
      </c>
      <c r="I1" t="s">
        <v>15</v>
      </c>
      <c r="J1" t="s">
        <v>16</v>
      </c>
      <c r="K1" t="s">
        <v>17</v>
      </c>
      <c r="L1" t="s">
        <v>18</v>
      </c>
      <c r="M1" t="s">
        <v>19</v>
      </c>
      <c r="N1" t="s">
        <v>1939</v>
      </c>
      <c r="O1" t="s">
        <v>1940</v>
      </c>
    </row>
    <row r="2" spans="1:15" x14ac:dyDescent="0.25">
      <c r="A2" s="1" t="s">
        <v>20</v>
      </c>
      <c r="B2" s="1" t="s">
        <v>21</v>
      </c>
      <c r="C2" s="1" t="s">
        <v>22</v>
      </c>
      <c r="D2" s="1" t="s">
        <v>23</v>
      </c>
      <c r="E2" s="1" t="s">
        <v>24</v>
      </c>
      <c r="F2" s="1" t="s">
        <v>25</v>
      </c>
      <c r="G2" s="1" t="s">
        <v>26</v>
      </c>
      <c r="H2" s="1" t="s">
        <v>376</v>
      </c>
      <c r="I2" s="1" t="s">
        <v>377</v>
      </c>
      <c r="J2" s="1" t="s">
        <v>29</v>
      </c>
      <c r="K2" s="1" t="s">
        <v>30</v>
      </c>
      <c r="L2" s="1" t="s">
        <v>41</v>
      </c>
      <c r="M2" s="1" t="s">
        <v>31</v>
      </c>
      <c r="N2" s="1">
        <f>COUNTIF(Supplemental_Type_Certificates__STC___5[[#All],[STC Number]],Supplemental_Type_Certificates__STC[[#This Row],[STC Number]])</f>
        <v>652</v>
      </c>
      <c r="O2" s="1" t="str">
        <f ca="1">IF(Supplemental_Type_Certificates__STC[[#This Row],[Model Count]]&lt;40,IF(Supplemental_Type_Certificates__STC[[#This Row],[Model Count]]=1,"Applicable to the "&amp;SUBSTITUTE(_xlfn.TEXTJOIN("; ",TRUE,INDIRECT(INDEX(Supplemental_Type_Certificates__STC___5[#All],MATCH(Supplemental_Type_Certificates__STC[[#This Row],[STC Number]],Supplemental_Type_Certificates__STC___5[[#All],[STC Number]],0),MATCH("STC Range",Supplemental_Type_Certificates__STC___5[#Headers],0)))),":",""), "Applicable to "&amp;Supplemental_Type_Certificates__STC[[#This Row],[Model Count]]&amp;" models, including "&amp;_xlfn.TEXTJOIN("; ",TRUE,INDIRECT(INDEX(Supplemental_Type_Certificates__STC___5[#All],MATCH(Supplemental_Type_Certificates__STC[[#This Row],[STC Number]],Supplemental_Type_Certificates__STC___5[[#All],[STC Number]],0),MATCH("STC Range",Supplemental_Type_Certificates__STC___5[#Headers],0))))),"Applicable to "&amp;Supplemental_Type_Certificates__STC[[#This Row],[Model Count]]&amp;" "&amp;Supplemental_Type_Certificates__STC[[#This Row],[Product Subtype]]&amp;" models")</f>
        <v>Applicable to 652 Small Airplane models</v>
      </c>
    </row>
    <row r="3" spans="1:15" x14ac:dyDescent="0.25">
      <c r="A3" s="1" t="s">
        <v>130</v>
      </c>
      <c r="B3" s="1" t="s">
        <v>131</v>
      </c>
      <c r="C3" s="1" t="s">
        <v>22</v>
      </c>
      <c r="D3" s="1" t="s">
        <v>23</v>
      </c>
      <c r="E3" s="1" t="s">
        <v>24</v>
      </c>
      <c r="F3" s="1" t="s">
        <v>25</v>
      </c>
      <c r="G3" s="1" t="s">
        <v>132</v>
      </c>
      <c r="H3" s="1" t="s">
        <v>378</v>
      </c>
      <c r="I3" s="1" t="s">
        <v>379</v>
      </c>
      <c r="J3" s="1" t="s">
        <v>29</v>
      </c>
      <c r="K3" s="1" t="s">
        <v>30</v>
      </c>
      <c r="L3" s="1" t="s">
        <v>41</v>
      </c>
      <c r="M3" s="1" t="s">
        <v>133</v>
      </c>
      <c r="N3" s="1">
        <f>COUNTIF(Supplemental_Type_Certificates__STC___5[[#All],[STC Number]],Supplemental_Type_Certificates__STC[[#This Row],[STC Number]])</f>
        <v>627</v>
      </c>
      <c r="O3" s="1" t="str">
        <f ca="1">IF(Supplemental_Type_Certificates__STC[[#This Row],[Model Count]]&lt;40,IF(Supplemental_Type_Certificates__STC[[#This Row],[Model Count]]=1,"Applicable to the "&amp;SUBSTITUTE(_xlfn.TEXTJOIN("; ",TRUE,INDIRECT(INDEX(Supplemental_Type_Certificates__STC___5[#All],MATCH(Supplemental_Type_Certificates__STC[[#This Row],[STC Number]],Supplemental_Type_Certificates__STC___5[[#All],[STC Number]],0),MATCH("STC Range",Supplemental_Type_Certificates__STC___5[#Headers],0)))),":",""), "Applicable to "&amp;Supplemental_Type_Certificates__STC[[#This Row],[Model Count]]&amp;" models, including "&amp;_xlfn.TEXTJOIN("; ",TRUE,INDIRECT(INDEX(Supplemental_Type_Certificates__STC___5[#All],MATCH(Supplemental_Type_Certificates__STC[[#This Row],[STC Number]],Supplemental_Type_Certificates__STC___5[[#All],[STC Number]],0),MATCH("STC Range",Supplemental_Type_Certificates__STC___5[#Headers],0))))),"Applicable to "&amp;Supplemental_Type_Certificates__STC[[#This Row],[Model Count]]&amp;" "&amp;Supplemental_Type_Certificates__STC[[#This Row],[Product Subtype]]&amp;" models")</f>
        <v>Applicable to 627 Small Airplane models</v>
      </c>
    </row>
    <row r="4" spans="1:15" x14ac:dyDescent="0.25">
      <c r="A4" s="1" t="s">
        <v>138</v>
      </c>
      <c r="B4" s="1" t="s">
        <v>139</v>
      </c>
      <c r="C4" s="1" t="s">
        <v>22</v>
      </c>
      <c r="D4" s="1" t="s">
        <v>140</v>
      </c>
      <c r="E4" s="1" t="s">
        <v>24</v>
      </c>
      <c r="F4" s="1" t="s">
        <v>25</v>
      </c>
      <c r="G4" s="1" t="s">
        <v>141</v>
      </c>
      <c r="H4" s="1" t="s">
        <v>108</v>
      </c>
      <c r="I4" s="1" t="s">
        <v>368</v>
      </c>
      <c r="J4" s="1" t="s">
        <v>29</v>
      </c>
      <c r="K4" s="1" t="s">
        <v>30</v>
      </c>
      <c r="L4" s="1" t="s">
        <v>41</v>
      </c>
      <c r="M4" s="1" t="s">
        <v>142</v>
      </c>
      <c r="N4" s="1">
        <f>COUNTIF(Supplemental_Type_Certificates__STC___5[[#All],[STC Number]],Supplemental_Type_Certificates__STC[[#This Row],[STC Number]])</f>
        <v>3</v>
      </c>
      <c r="O4" s="1" t="str">
        <f ca="1">IF(Supplemental_Type_Certificates__STC[[#This Row],[Model Count]]&lt;40,IF(Supplemental_Type_Certificates__STC[[#This Row],[Model Count]]=1,"Applicable to the "&amp;SUBSTITUTE(_xlfn.TEXTJOIN("; ",TRUE,INDIRECT(INDEX(Supplemental_Type_Certificates__STC___5[#All],MATCH(Supplemental_Type_Certificates__STC[[#This Row],[STC Number]],Supplemental_Type_Certificates__STC___5[[#All],[STC Number]],0),MATCH("STC Range",Supplemental_Type_Certificates__STC___5[#Headers],0)))),":",""), "Applicable to "&amp;Supplemental_Type_Certificates__STC[[#This Row],[Model Count]]&amp;" models, including "&amp;_xlfn.TEXTJOIN("; ",TRUE,INDIRECT(INDEX(Supplemental_Type_Certificates__STC___5[#All],MATCH(Supplemental_Type_Certificates__STC[[#This Row],[STC Number]],Supplemental_Type_Certificates__STC___5[[#All],[STC Number]],0),MATCH("STC Range",Supplemental_Type_Certificates__STC___5[#Headers],0))))),"Applicable to "&amp;Supplemental_Type_Certificates__STC[[#This Row],[Model Count]]&amp;" "&amp;Supplemental_Type_Certificates__STC[[#This Row],[Product Subtype]]&amp;" models")</f>
        <v>Applicable to 3 models, including Piper: PA-46-350P, PA-46-500TP, PA-46R-350T</v>
      </c>
    </row>
    <row r="5" spans="1:15" x14ac:dyDescent="0.25">
      <c r="A5" s="1" t="s">
        <v>144</v>
      </c>
      <c r="B5" s="1" t="s">
        <v>145</v>
      </c>
      <c r="C5" s="1" t="s">
        <v>22</v>
      </c>
      <c r="D5" s="1" t="s">
        <v>23</v>
      </c>
      <c r="E5" s="1" t="s">
        <v>24</v>
      </c>
      <c r="F5" s="1" t="s">
        <v>25</v>
      </c>
      <c r="G5" s="1" t="s">
        <v>146</v>
      </c>
      <c r="H5" s="1" t="s">
        <v>380</v>
      </c>
      <c r="I5" s="1" t="s">
        <v>381</v>
      </c>
      <c r="J5" s="1" t="s">
        <v>29</v>
      </c>
      <c r="K5" s="1" t="s">
        <v>30</v>
      </c>
      <c r="L5" s="1" t="s">
        <v>41</v>
      </c>
      <c r="M5" s="1" t="s">
        <v>147</v>
      </c>
      <c r="N5" s="1">
        <f>COUNTIF(Supplemental_Type_Certificates__STC___5[[#All],[STC Number]],Supplemental_Type_Certificates__STC[[#This Row],[STC Number]])</f>
        <v>763</v>
      </c>
      <c r="O5" s="1" t="str">
        <f ca="1">IF(Supplemental_Type_Certificates__STC[[#This Row],[Model Count]]&lt;40,IF(Supplemental_Type_Certificates__STC[[#This Row],[Model Count]]=1,"Applicable to the "&amp;SUBSTITUTE(_xlfn.TEXTJOIN("; ",TRUE,INDIRECT(INDEX(Supplemental_Type_Certificates__STC___5[#All],MATCH(Supplemental_Type_Certificates__STC[[#This Row],[STC Number]],Supplemental_Type_Certificates__STC___5[[#All],[STC Number]],0),MATCH("STC Range",Supplemental_Type_Certificates__STC___5[#Headers],0)))),":",""), "Applicable to "&amp;Supplemental_Type_Certificates__STC[[#This Row],[Model Count]]&amp;" models, including "&amp;_xlfn.TEXTJOIN("; ",TRUE,INDIRECT(INDEX(Supplemental_Type_Certificates__STC___5[#All],MATCH(Supplemental_Type_Certificates__STC[[#This Row],[STC Number]],Supplemental_Type_Certificates__STC___5[[#All],[STC Number]],0),MATCH("STC Range",Supplemental_Type_Certificates__STC___5[#Headers],0))))),"Applicable to "&amp;Supplemental_Type_Certificates__STC[[#This Row],[Model Count]]&amp;" "&amp;Supplemental_Type_Certificates__STC[[#This Row],[Product Subtype]]&amp;" models")</f>
        <v>Applicable to 763 Small Airplane models</v>
      </c>
    </row>
    <row r="6" spans="1:15" x14ac:dyDescent="0.25">
      <c r="A6" s="1" t="s">
        <v>159</v>
      </c>
      <c r="B6" s="1" t="s">
        <v>145</v>
      </c>
      <c r="C6" s="1" t="s">
        <v>22</v>
      </c>
      <c r="D6" s="1" t="s">
        <v>23</v>
      </c>
      <c r="E6" s="1" t="s">
        <v>24</v>
      </c>
      <c r="F6" s="1" t="s">
        <v>25</v>
      </c>
      <c r="G6" s="1" t="s">
        <v>160</v>
      </c>
      <c r="H6" s="1" t="s">
        <v>137</v>
      </c>
      <c r="I6" s="1" t="s">
        <v>370</v>
      </c>
      <c r="J6" s="1" t="s">
        <v>29</v>
      </c>
      <c r="K6" s="1" t="s">
        <v>30</v>
      </c>
      <c r="L6" s="1" t="s">
        <v>41</v>
      </c>
      <c r="M6" s="1" t="s">
        <v>147</v>
      </c>
      <c r="N6" s="1">
        <f>COUNTIF(Supplemental_Type_Certificates__STC___5[[#All],[STC Number]],Supplemental_Type_Certificates__STC[[#This Row],[STC Number]])</f>
        <v>23</v>
      </c>
      <c r="O6" s="1" t="str">
        <f ca="1">IF(Supplemental_Type_Certificates__STC[[#This Row],[Model Count]]&lt;40,IF(Supplemental_Type_Certificates__STC[[#This Row],[Model Count]]=1,"Applicable to the "&amp;SUBSTITUTE(_xlfn.TEXTJOIN("; ",TRUE,INDIRECT(INDEX(Supplemental_Type_Certificates__STC___5[#All],MATCH(Supplemental_Type_Certificates__STC[[#This Row],[STC Number]],Supplemental_Type_Certificates__STC___5[[#All],[STC Number]],0),MATCH("STC Range",Supplemental_Type_Certificates__STC___5[#Headers],0)))),":",""), "Applicable to "&amp;Supplemental_Type_Certificates__STC[[#This Row],[Model Count]]&amp;" models, including "&amp;_xlfn.TEXTJOIN("; ",TRUE,INDIRECT(INDEX(Supplemental_Type_Certificates__STC___5[#All],MATCH(Supplemental_Type_Certificates__STC[[#This Row],[STC Number]],Supplemental_Type_Certificates__STC___5[[#All],[STC Number]],0),MATCH("STC Range",Supplemental_Type_Certificates__STC___5[#Headers],0))))),"Applicable to "&amp;Supplemental_Type_Certificates__STC[[#This Row],[Model Count]]&amp;" "&amp;Supplemental_Type_Certificates__STC[[#This Row],[Product Subtype]]&amp;" models")</f>
        <v>Applicable to 23 models, including Textron: 182, 182A, 182B, 182C, 182D, 182E, 182F, 182G, 182H, 182J, 182K, 182L, 182M, 182N, 182P, 182Q, 182R, 182S, 182T, R182, T182, T182T, TR182</v>
      </c>
    </row>
    <row r="7" spans="1:15" x14ac:dyDescent="0.25">
      <c r="A7" s="1" t="s">
        <v>161</v>
      </c>
      <c r="B7" s="1" t="s">
        <v>162</v>
      </c>
      <c r="C7" s="1" t="s">
        <v>22</v>
      </c>
      <c r="D7" s="1" t="s">
        <v>140</v>
      </c>
      <c r="E7" s="1" t="s">
        <v>24</v>
      </c>
      <c r="F7" s="1" t="s">
        <v>25</v>
      </c>
      <c r="G7" s="1" t="s">
        <v>163</v>
      </c>
      <c r="H7" s="1" t="s">
        <v>164</v>
      </c>
      <c r="I7" s="1" t="s">
        <v>165</v>
      </c>
      <c r="J7" s="1" t="s">
        <v>29</v>
      </c>
      <c r="K7" s="1" t="s">
        <v>30</v>
      </c>
      <c r="L7" s="1" t="s">
        <v>41</v>
      </c>
      <c r="M7" s="1" t="s">
        <v>166</v>
      </c>
      <c r="N7" s="1">
        <f>COUNTIF(Supplemental_Type_Certificates__STC___5[[#All],[STC Number]],Supplemental_Type_Certificates__STC[[#This Row],[STC Number]])</f>
        <v>1</v>
      </c>
      <c r="O7" s="1" t="str">
        <f ca="1">IF(Supplemental_Type_Certificates__STC[[#This Row],[Model Count]]&lt;40,IF(Supplemental_Type_Certificates__STC[[#This Row],[Model Count]]=1,"Applicable to the "&amp;SUBSTITUTE(_xlfn.TEXTJOIN("; ",TRUE,INDIRECT(INDEX(Supplemental_Type_Certificates__STC___5[#All],MATCH(Supplemental_Type_Certificates__STC[[#This Row],[STC Number]],Supplemental_Type_Certificates__STC___5[[#All],[STC Number]],0),MATCH("STC Range",Supplemental_Type_Certificates__STC___5[#Headers],0)))),":",""), "Applicable to "&amp;Supplemental_Type_Certificates__STC[[#This Row],[Model Count]]&amp;" models, including "&amp;_xlfn.TEXTJOIN("; ",TRUE,INDIRECT(INDEX(Supplemental_Type_Certificates__STC___5[#All],MATCH(Supplemental_Type_Certificates__STC[[#This Row],[STC Number]],Supplemental_Type_Certificates__STC___5[[#All],[STC Number]],0),MATCH("STC Range",Supplemental_Type_Certificates__STC___5[#Headers],0))))),"Applicable to "&amp;Supplemental_Type_Certificates__STC[[#This Row],[Model Count]]&amp;" "&amp;Supplemental_Type_Certificates__STC[[#This Row],[Product Subtype]]&amp;" models")</f>
        <v>Applicable to the Daher Kodiak 100</v>
      </c>
    </row>
    <row r="8" spans="1:15" x14ac:dyDescent="0.25">
      <c r="A8" s="1" t="s">
        <v>167</v>
      </c>
      <c r="B8" s="1" t="s">
        <v>168</v>
      </c>
      <c r="C8" s="1" t="s">
        <v>22</v>
      </c>
      <c r="D8" s="1" t="s">
        <v>140</v>
      </c>
      <c r="E8" s="1" t="s">
        <v>169</v>
      </c>
      <c r="F8" s="1" t="s">
        <v>170</v>
      </c>
      <c r="G8" s="1" t="s">
        <v>171</v>
      </c>
      <c r="H8" s="1" t="s">
        <v>137</v>
      </c>
      <c r="I8" s="1" t="s">
        <v>371</v>
      </c>
      <c r="J8" s="1" t="s">
        <v>29</v>
      </c>
      <c r="K8" s="1" t="s">
        <v>30</v>
      </c>
      <c r="L8" s="1" t="s">
        <v>41</v>
      </c>
      <c r="M8" s="1" t="s">
        <v>172</v>
      </c>
      <c r="N8" s="1">
        <f>COUNTIF(Supplemental_Type_Certificates__STC___5[[#All],[STC Number]],Supplemental_Type_Certificates__STC[[#This Row],[STC Number]])</f>
        <v>2</v>
      </c>
      <c r="O8" s="1" t="str">
        <f ca="1">IF(Supplemental_Type_Certificates__STC[[#This Row],[Model Count]]&lt;40,IF(Supplemental_Type_Certificates__STC[[#This Row],[Model Count]]=1,"Applicable to the "&amp;SUBSTITUTE(_xlfn.TEXTJOIN("; ",TRUE,INDIRECT(INDEX(Supplemental_Type_Certificates__STC___5[#All],MATCH(Supplemental_Type_Certificates__STC[[#This Row],[STC Number]],Supplemental_Type_Certificates__STC___5[[#All],[STC Number]],0),MATCH("STC Range",Supplemental_Type_Certificates__STC___5[#Headers],0)))),":",""), "Applicable to "&amp;Supplemental_Type_Certificates__STC[[#This Row],[Model Count]]&amp;" models, including "&amp;_xlfn.TEXTJOIN("; ",TRUE,INDIRECT(INDEX(Supplemental_Type_Certificates__STC___5[#All],MATCH(Supplemental_Type_Certificates__STC[[#This Row],[STC Number]],Supplemental_Type_Certificates__STC___5[[#All],[STC Number]],0),MATCH("STC Range",Supplemental_Type_Certificates__STC___5[#Headers],0))))),"Applicable to "&amp;Supplemental_Type_Certificates__STC[[#This Row],[Model Count]]&amp;" "&amp;Supplemental_Type_Certificates__STC[[#This Row],[Product Subtype]]&amp;" models")</f>
        <v>Applicable to 2 models, including Textron: 208, 208B</v>
      </c>
    </row>
    <row r="9" spans="1:15" x14ac:dyDescent="0.25">
      <c r="A9" s="1" t="s">
        <v>173</v>
      </c>
      <c r="B9" s="1" t="s">
        <v>174</v>
      </c>
      <c r="C9" s="1" t="s">
        <v>22</v>
      </c>
      <c r="D9" s="1" t="s">
        <v>23</v>
      </c>
      <c r="E9" s="1" t="s">
        <v>24</v>
      </c>
      <c r="F9" s="1" t="s">
        <v>25</v>
      </c>
      <c r="G9" s="1" t="s">
        <v>175</v>
      </c>
      <c r="H9" s="1" t="s">
        <v>382</v>
      </c>
      <c r="I9" s="1" t="s">
        <v>383</v>
      </c>
      <c r="J9" s="1" t="s">
        <v>29</v>
      </c>
      <c r="K9" s="1" t="s">
        <v>30</v>
      </c>
      <c r="L9" s="1" t="s">
        <v>41</v>
      </c>
      <c r="M9" s="1" t="s">
        <v>176</v>
      </c>
      <c r="N9" s="1">
        <f>COUNTIF(Supplemental_Type_Certificates__STC___5[[#All],[STC Number]],Supplemental_Type_Certificates__STC[[#This Row],[STC Number]])</f>
        <v>704</v>
      </c>
      <c r="O9" s="1" t="str">
        <f ca="1">IF(Supplemental_Type_Certificates__STC[[#This Row],[Model Count]]&lt;40,IF(Supplemental_Type_Certificates__STC[[#This Row],[Model Count]]=1,"Applicable to the "&amp;SUBSTITUTE(_xlfn.TEXTJOIN("; ",TRUE,INDIRECT(INDEX(Supplemental_Type_Certificates__STC___5[#All],MATCH(Supplemental_Type_Certificates__STC[[#This Row],[STC Number]],Supplemental_Type_Certificates__STC___5[[#All],[STC Number]],0),MATCH("STC Range",Supplemental_Type_Certificates__STC___5[#Headers],0)))),":",""), "Applicable to "&amp;Supplemental_Type_Certificates__STC[[#This Row],[Model Count]]&amp;" models, including "&amp;_xlfn.TEXTJOIN("; ",TRUE,INDIRECT(INDEX(Supplemental_Type_Certificates__STC___5[#All],MATCH(Supplemental_Type_Certificates__STC[[#This Row],[STC Number]],Supplemental_Type_Certificates__STC___5[[#All],[STC Number]],0),MATCH("STC Range",Supplemental_Type_Certificates__STC___5[#Headers],0))))),"Applicable to "&amp;Supplemental_Type_Certificates__STC[[#This Row],[Model Count]]&amp;" "&amp;Supplemental_Type_Certificates__STC[[#This Row],[Product Subtype]]&amp;" models")</f>
        <v>Applicable to 704 Small Airplane models</v>
      </c>
    </row>
    <row r="10" spans="1:15" x14ac:dyDescent="0.25">
      <c r="A10" s="1" t="s">
        <v>177</v>
      </c>
      <c r="B10" s="1" t="s">
        <v>178</v>
      </c>
      <c r="C10" s="1" t="s">
        <v>22</v>
      </c>
      <c r="D10" s="1" t="s">
        <v>179</v>
      </c>
      <c r="E10" s="1" t="s">
        <v>24</v>
      </c>
      <c r="F10" s="1" t="s">
        <v>25</v>
      </c>
      <c r="G10" s="1" t="s">
        <v>180</v>
      </c>
      <c r="H10" s="1" t="s">
        <v>181</v>
      </c>
      <c r="I10" s="1" t="s">
        <v>372</v>
      </c>
      <c r="J10" s="1" t="s">
        <v>29</v>
      </c>
      <c r="K10" s="1" t="s">
        <v>183</v>
      </c>
      <c r="L10" s="1" t="s">
        <v>41</v>
      </c>
      <c r="M10" s="1" t="s">
        <v>184</v>
      </c>
      <c r="N10" s="1">
        <f>COUNTIF(Supplemental_Type_Certificates__STC___5[[#All],[STC Number]],Supplemental_Type_Certificates__STC[[#This Row],[STC Number]])</f>
        <v>3</v>
      </c>
      <c r="O10" s="1" t="str">
        <f ca="1">IF(Supplemental_Type_Certificates__STC[[#This Row],[Model Count]]&lt;40,IF(Supplemental_Type_Certificates__STC[[#This Row],[Model Count]]=1,"Applicable to the "&amp;SUBSTITUTE(_xlfn.TEXTJOIN("; ",TRUE,INDIRECT(INDEX(Supplemental_Type_Certificates__STC___5[#All],MATCH(Supplemental_Type_Certificates__STC[[#This Row],[STC Number]],Supplemental_Type_Certificates__STC___5[[#All],[STC Number]],0),MATCH("STC Range",Supplemental_Type_Certificates__STC___5[#Headers],0)))),":",""), "Applicable to "&amp;Supplemental_Type_Certificates__STC[[#This Row],[Model Count]]&amp;" models, including "&amp;_xlfn.TEXTJOIN("; ",TRUE,INDIRECT(INDEX(Supplemental_Type_Certificates__STC___5[#All],MATCH(Supplemental_Type_Certificates__STC[[#This Row],[STC Number]],Supplemental_Type_Certificates__STC___5[[#All],[STC Number]],0),MATCH("STC Range",Supplemental_Type_Certificates__STC___5[#Headers],0))))),"Applicable to "&amp;Supplemental_Type_Certificates__STC[[#This Row],[Model Count]]&amp;" "&amp;Supplemental_Type_Certificates__STC[[#This Row],[Product Subtype]]&amp;" models")</f>
        <v>Applicable to 3 models, including Sikorsky: S-76A, S-76B, S-76C</v>
      </c>
    </row>
    <row r="11" spans="1:15" x14ac:dyDescent="0.25">
      <c r="A11" s="1" t="s">
        <v>187</v>
      </c>
      <c r="B11" s="1" t="s">
        <v>188</v>
      </c>
      <c r="C11" s="1" t="s">
        <v>22</v>
      </c>
      <c r="D11" s="1" t="s">
        <v>23</v>
      </c>
      <c r="E11" s="1" t="s">
        <v>24</v>
      </c>
      <c r="F11" s="1" t="s">
        <v>25</v>
      </c>
      <c r="G11" s="1" t="s">
        <v>189</v>
      </c>
      <c r="H11" s="1" t="s">
        <v>373</v>
      </c>
      <c r="I11" s="1" t="s">
        <v>384</v>
      </c>
      <c r="J11" s="1" t="s">
        <v>29</v>
      </c>
      <c r="K11" s="1" t="s">
        <v>183</v>
      </c>
      <c r="L11" s="1" t="s">
        <v>41</v>
      </c>
      <c r="M11" s="1" t="s">
        <v>192</v>
      </c>
      <c r="N11" s="1">
        <f>COUNTIF(Supplemental_Type_Certificates__STC___5[[#All],[STC Number]],Supplemental_Type_Certificates__STC[[#This Row],[STC Number]])</f>
        <v>40</v>
      </c>
      <c r="O11" s="1" t="str">
        <f ca="1">IF(Supplemental_Type_Certificates__STC[[#This Row],[Model Count]]&lt;40,IF(Supplemental_Type_Certificates__STC[[#This Row],[Model Count]]=1,"Applicable to the "&amp;SUBSTITUTE(_xlfn.TEXTJOIN("; ",TRUE,INDIRECT(INDEX(Supplemental_Type_Certificates__STC___5[#All],MATCH(Supplemental_Type_Certificates__STC[[#This Row],[STC Number]],Supplemental_Type_Certificates__STC___5[[#All],[STC Number]],0),MATCH("STC Range",Supplemental_Type_Certificates__STC___5[#Headers],0)))),":",""), "Applicable to "&amp;Supplemental_Type_Certificates__STC[[#This Row],[Model Count]]&amp;" models, including "&amp;_xlfn.TEXTJOIN("; ",TRUE,INDIRECT(INDEX(Supplemental_Type_Certificates__STC___5[#All],MATCH(Supplemental_Type_Certificates__STC[[#This Row],[STC Number]],Supplemental_Type_Certificates__STC___5[[#All],[STC Number]],0),MATCH("STC Range",Supplemental_Type_Certificates__STC___5[#Headers],0))))),"Applicable to "&amp;Supplemental_Type_Certificates__STC[[#This Row],[Model Count]]&amp;" "&amp;Supplemental_Type_Certificates__STC[[#This Row],[Product Subtype]]&amp;" models")</f>
        <v>Applicable to 40 Rotorcraft models</v>
      </c>
    </row>
    <row r="12" spans="1:15" x14ac:dyDescent="0.25">
      <c r="A12" s="1" t="s">
        <v>204</v>
      </c>
      <c r="B12" s="1" t="s">
        <v>205</v>
      </c>
      <c r="C12" s="1" t="s">
        <v>22</v>
      </c>
      <c r="D12" s="1" t="s">
        <v>23</v>
      </c>
      <c r="E12" s="1" t="s">
        <v>24</v>
      </c>
      <c r="F12" s="1" t="s">
        <v>25</v>
      </c>
      <c r="G12" s="1" t="s">
        <v>206</v>
      </c>
      <c r="H12" s="1" t="s">
        <v>374</v>
      </c>
      <c r="I12" s="1" t="s">
        <v>375</v>
      </c>
      <c r="J12" s="1" t="s">
        <v>29</v>
      </c>
      <c r="K12" s="1" t="s">
        <v>183</v>
      </c>
      <c r="L12" s="1" t="s">
        <v>41</v>
      </c>
      <c r="M12" s="1" t="s">
        <v>209</v>
      </c>
      <c r="N12" s="1">
        <f>COUNTIF(Supplemental_Type_Certificates__STC___5[[#All],[STC Number]],Supplemental_Type_Certificates__STC[[#This Row],[STC Number]])</f>
        <v>18</v>
      </c>
      <c r="O12" s="1" t="str">
        <f ca="1">IF(Supplemental_Type_Certificates__STC[[#This Row],[Model Count]]&lt;40,IF(Supplemental_Type_Certificates__STC[[#This Row],[Model Count]]=1,"Applicable to the "&amp;SUBSTITUTE(_xlfn.TEXTJOIN("; ",TRUE,INDIRECT(INDEX(Supplemental_Type_Certificates__STC___5[#All],MATCH(Supplemental_Type_Certificates__STC[[#This Row],[STC Number]],Supplemental_Type_Certificates__STC___5[[#All],[STC Number]],0),MATCH("STC Range",Supplemental_Type_Certificates__STC___5[#Headers],0)))),":",""), "Applicable to "&amp;Supplemental_Type_Certificates__STC[[#This Row],[Model Count]]&amp;" models, including "&amp;_xlfn.TEXTJOIN("; ",TRUE,INDIRECT(INDEX(Supplemental_Type_Certificates__STC___5[#All],MATCH(Supplemental_Type_Certificates__STC[[#This Row],[STC Number]],Supplemental_Type_Certificates__STC___5[[#All],[STC Number]],0),MATCH("STC Range",Supplemental_Type_Certificates__STC___5[#Headers],0))))),"Applicable to "&amp;Supplemental_Type_Certificates__STC[[#This Row],[Model Count]]&amp;" "&amp;Supplemental_Type_Certificates__STC[[#This Row],[Product Subtype]]&amp;" models")</f>
        <v>Applicable to 18 models, including Agusta: A109; Airbus Helicopters: EC135 P1, EC135 P2, EC135 P2+, EC135 T1, EC135 T2, EC135 T2+, AS-350B, AS-350B1, AS-350B2, AS-350B3, AS-350BA, AS-350C, AS-350D, AS-350D1, EC 130 B4, EC 130 T2; Bell: 407</v>
      </c>
    </row>
    <row r="13" spans="1:15" x14ac:dyDescent="0.25">
      <c r="A13" s="1" t="s">
        <v>210</v>
      </c>
      <c r="B13" s="1" t="s">
        <v>211</v>
      </c>
      <c r="C13" s="1" t="s">
        <v>22</v>
      </c>
      <c r="D13" s="1" t="s">
        <v>179</v>
      </c>
      <c r="E13" s="1" t="s">
        <v>24</v>
      </c>
      <c r="F13" s="1" t="s">
        <v>25</v>
      </c>
      <c r="G13" s="1" t="s">
        <v>180</v>
      </c>
      <c r="H13" s="1" t="s">
        <v>181</v>
      </c>
      <c r="I13" s="1" t="s">
        <v>385</v>
      </c>
      <c r="J13" s="1" t="s">
        <v>29</v>
      </c>
      <c r="K13" s="1" t="s">
        <v>183</v>
      </c>
      <c r="L13" s="1" t="s">
        <v>41</v>
      </c>
      <c r="M13" s="1" t="s">
        <v>212</v>
      </c>
      <c r="N13" s="1">
        <f>COUNTIF(Supplemental_Type_Certificates__STC___5[[#All],[STC Number]],Supplemental_Type_Certificates__STC[[#This Row],[STC Number]])</f>
        <v>2</v>
      </c>
      <c r="O13" s="1" t="str">
        <f ca="1">IF(Supplemental_Type_Certificates__STC[[#This Row],[Model Count]]&lt;40,IF(Supplemental_Type_Certificates__STC[[#This Row],[Model Count]]=1,"Applicable to the "&amp;SUBSTITUTE(_xlfn.TEXTJOIN("; ",TRUE,INDIRECT(INDEX(Supplemental_Type_Certificates__STC___5[#All],MATCH(Supplemental_Type_Certificates__STC[[#This Row],[STC Number]],Supplemental_Type_Certificates__STC___5[[#All],[STC Number]],0),MATCH("STC Range",Supplemental_Type_Certificates__STC___5[#Headers],0)))),":",""), "Applicable to "&amp;Supplemental_Type_Certificates__STC[[#This Row],[Model Count]]&amp;" models, including "&amp;_xlfn.TEXTJOIN("; ",TRUE,INDIRECT(INDEX(Supplemental_Type_Certificates__STC___5[#All],MATCH(Supplemental_Type_Certificates__STC[[#This Row],[STC Number]],Supplemental_Type_Certificates__STC___5[[#All],[STC Number]],0),MATCH("STC Range",Supplemental_Type_Certificates__STC___5[#Headers],0))))),"Applicable to "&amp;Supplemental_Type_Certificates__STC[[#This Row],[Model Count]]&amp;" "&amp;Supplemental_Type_Certificates__STC[[#This Row],[Product Subtype]]&amp;" models")</f>
        <v>Applicable to 2 models, including Sikorsky: S-76B, S-76C</v>
      </c>
    </row>
    <row r="14" spans="1:15" x14ac:dyDescent="0.25">
      <c r="A14" s="1" t="s">
        <v>213</v>
      </c>
      <c r="B14" s="1" t="s">
        <v>214</v>
      </c>
      <c r="C14" s="1" t="s">
        <v>22</v>
      </c>
      <c r="D14" s="1" t="s">
        <v>179</v>
      </c>
      <c r="E14" s="1" t="s">
        <v>24</v>
      </c>
      <c r="F14" s="1" t="s">
        <v>25</v>
      </c>
      <c r="G14" s="1" t="s">
        <v>215</v>
      </c>
      <c r="H14" s="1" t="s">
        <v>190</v>
      </c>
      <c r="I14" s="1" t="s">
        <v>386</v>
      </c>
      <c r="J14" s="1" t="s">
        <v>29</v>
      </c>
      <c r="K14" s="1" t="s">
        <v>183</v>
      </c>
      <c r="L14" s="1" t="s">
        <v>41</v>
      </c>
      <c r="M14" s="1" t="s">
        <v>217</v>
      </c>
      <c r="N14" s="1">
        <f>COUNTIF(Supplemental_Type_Certificates__STC___5[[#All],[STC Number]],Supplemental_Type_Certificates__STC[[#This Row],[STC Number]])</f>
        <v>7</v>
      </c>
      <c r="O14" s="1" t="str">
        <f ca="1">IF(Supplemental_Type_Certificates__STC[[#This Row],[Model Count]]&lt;40,IF(Supplemental_Type_Certificates__STC[[#This Row],[Model Count]]=1,"Applicable to the "&amp;SUBSTITUTE(_xlfn.TEXTJOIN("; ",TRUE,INDIRECT(INDEX(Supplemental_Type_Certificates__STC___5[#All],MATCH(Supplemental_Type_Certificates__STC[[#This Row],[STC Number]],Supplemental_Type_Certificates__STC___5[[#All],[STC Number]],0),MATCH("STC Range",Supplemental_Type_Certificates__STC___5[#Headers],0)))),":",""), "Applicable to "&amp;Supplemental_Type_Certificates__STC[[#This Row],[Model Count]]&amp;" models, including "&amp;_xlfn.TEXTJOIN("; ",TRUE,INDIRECT(INDEX(Supplemental_Type_Certificates__STC___5[#All],MATCH(Supplemental_Type_Certificates__STC[[#This Row],[STC Number]],Supplemental_Type_Certificates__STC___5[[#All],[STC Number]],0),MATCH("STC Range",Supplemental_Type_Certificates__STC___5[#Headers],0))))),"Applicable to "&amp;Supplemental_Type_Certificates__STC[[#This Row],[Model Count]]&amp;" "&amp;Supplemental_Type_Certificates__STC[[#This Row],[Product Subtype]]&amp;" models")</f>
        <v>Applicable to 7 models, including Airbus Helicopters: MBB-BK 117 A-1, MBB-BK 117 A-3, MBB-BK 117 A-4, MBB-BK 117 B-1, MBB-BK 117 B-2, MBB-BK 117 C-1, MBB-BK 117 C-2</v>
      </c>
    </row>
    <row r="15" spans="1:15" x14ac:dyDescent="0.25">
      <c r="A15" s="1" t="s">
        <v>224</v>
      </c>
      <c r="B15" s="1" t="s">
        <v>225</v>
      </c>
      <c r="C15" s="1" t="s">
        <v>22</v>
      </c>
      <c r="D15" s="1" t="s">
        <v>226</v>
      </c>
      <c r="E15" s="1" t="s">
        <v>24</v>
      </c>
      <c r="F15" s="1" t="s">
        <v>25</v>
      </c>
      <c r="G15" s="1" t="s">
        <v>227</v>
      </c>
      <c r="H15" s="1" t="s">
        <v>387</v>
      </c>
      <c r="I15" s="1" t="s">
        <v>388</v>
      </c>
      <c r="J15" s="1" t="s">
        <v>29</v>
      </c>
      <c r="K15" s="1" t="s">
        <v>183</v>
      </c>
      <c r="L15" s="1" t="s">
        <v>41</v>
      </c>
      <c r="M15" s="1" t="s">
        <v>228</v>
      </c>
      <c r="N15" s="1">
        <f>COUNTIF(Supplemental_Type_Certificates__STC___5[[#All],[STC Number]],Supplemental_Type_Certificates__STC[[#This Row],[STC Number]])</f>
        <v>40</v>
      </c>
      <c r="O15" s="1" t="str">
        <f ca="1">IF(Supplemental_Type_Certificates__STC[[#This Row],[Model Count]]&lt;40,IF(Supplemental_Type_Certificates__STC[[#This Row],[Model Count]]=1,"Applicable to the "&amp;SUBSTITUTE(_xlfn.TEXTJOIN("; ",TRUE,INDIRECT(INDEX(Supplemental_Type_Certificates__STC___5[#All],MATCH(Supplemental_Type_Certificates__STC[[#This Row],[STC Number]],Supplemental_Type_Certificates__STC___5[[#All],[STC Number]],0),MATCH("STC Range",Supplemental_Type_Certificates__STC___5[#Headers],0)))),":",""), "Applicable to "&amp;Supplemental_Type_Certificates__STC[[#This Row],[Model Count]]&amp;" models, including "&amp;_xlfn.TEXTJOIN("; ",TRUE,INDIRECT(INDEX(Supplemental_Type_Certificates__STC___5[#All],MATCH(Supplemental_Type_Certificates__STC[[#This Row],[STC Number]],Supplemental_Type_Certificates__STC___5[[#All],[STC Number]],0),MATCH("STC Range",Supplemental_Type_Certificates__STC___5[#Headers],0))))),"Applicable to "&amp;Supplemental_Type_Certificates__STC[[#This Row],[Model Count]]&amp;" "&amp;Supplemental_Type_Certificates__STC[[#This Row],[Product Subtype]]&amp;" models")</f>
        <v>Applicable to 40 Rotorcraft models</v>
      </c>
    </row>
    <row r="16" spans="1:15" x14ac:dyDescent="0.25">
      <c r="A16" s="1" t="s">
        <v>247</v>
      </c>
      <c r="B16" s="1" t="s">
        <v>248</v>
      </c>
      <c r="C16" s="1" t="s">
        <v>22</v>
      </c>
      <c r="D16" s="1" t="s">
        <v>23</v>
      </c>
      <c r="E16" s="1" t="s">
        <v>24</v>
      </c>
      <c r="F16" s="1" t="s">
        <v>25</v>
      </c>
      <c r="G16" s="1" t="s">
        <v>249</v>
      </c>
      <c r="H16" s="1" t="s">
        <v>389</v>
      </c>
      <c r="I16" s="1" t="s">
        <v>390</v>
      </c>
      <c r="J16" s="1" t="s">
        <v>29</v>
      </c>
      <c r="K16" s="1" t="s">
        <v>251</v>
      </c>
      <c r="L16" s="1" t="s">
        <v>41</v>
      </c>
      <c r="M16" s="1" t="s">
        <v>252</v>
      </c>
      <c r="N16" s="1">
        <f>COUNTIF(Supplemental_Type_Certificates__STC___5[[#All],[STC Number]],Supplemental_Type_Certificates__STC[[#This Row],[STC Number]])</f>
        <v>59</v>
      </c>
      <c r="O16" s="1" t="str">
        <f ca="1">IF(Supplemental_Type_Certificates__STC[[#This Row],[Model Count]]&lt;40,IF(Supplemental_Type_Certificates__STC[[#This Row],[Model Count]]=1,"Applicable to the "&amp;SUBSTITUTE(_xlfn.TEXTJOIN("; ",TRUE,INDIRECT(INDEX(Supplemental_Type_Certificates__STC___5[#All],MATCH(Supplemental_Type_Certificates__STC[[#This Row],[STC Number]],Supplemental_Type_Certificates__STC___5[[#All],[STC Number]],0),MATCH("STC Range",Supplemental_Type_Certificates__STC___5[#Headers],0)))),":",""), "Applicable to "&amp;Supplemental_Type_Certificates__STC[[#This Row],[Model Count]]&amp;" models, including "&amp;_xlfn.TEXTJOIN("; ",TRUE,INDIRECT(INDEX(Supplemental_Type_Certificates__STC___5[#All],MATCH(Supplemental_Type_Certificates__STC[[#This Row],[STC Number]],Supplemental_Type_Certificates__STC___5[[#All],[STC Number]],0),MATCH("STC Range",Supplemental_Type_Certificates__STC___5[#Headers],0))))),"Applicable to "&amp;Supplemental_Type_Certificates__STC[[#This Row],[Model Count]]&amp;" "&amp;Supplemental_Type_Certificates__STC[[#This Row],[Product Subtype]]&amp;" models")</f>
        <v>Applicable to 59 Large Airplane models</v>
      </c>
    </row>
    <row r="17" spans="1:15" x14ac:dyDescent="0.25">
      <c r="A17" s="1" t="s">
        <v>281</v>
      </c>
      <c r="B17" s="1" t="s">
        <v>282</v>
      </c>
      <c r="C17" s="1" t="s">
        <v>22</v>
      </c>
      <c r="D17" s="1" t="s">
        <v>23</v>
      </c>
      <c r="E17" s="1" t="s">
        <v>24</v>
      </c>
      <c r="F17" s="1" t="s">
        <v>25</v>
      </c>
      <c r="G17" s="1" t="s">
        <v>283</v>
      </c>
      <c r="H17" s="1" t="s">
        <v>391</v>
      </c>
      <c r="I17" s="1" t="s">
        <v>392</v>
      </c>
      <c r="J17" s="1" t="s">
        <v>29</v>
      </c>
      <c r="K17" s="1" t="s">
        <v>251</v>
      </c>
      <c r="L17" s="1" t="s">
        <v>41</v>
      </c>
      <c r="M17" s="1" t="s">
        <v>284</v>
      </c>
      <c r="N17" s="1">
        <f>COUNTIF(Supplemental_Type_Certificates__STC___5[[#All],[STC Number]],Supplemental_Type_Certificates__STC[[#This Row],[STC Number]])</f>
        <v>24</v>
      </c>
      <c r="O17" s="1" t="str">
        <f ca="1">IF(Supplemental_Type_Certificates__STC[[#This Row],[Model Count]]&lt;40,IF(Supplemental_Type_Certificates__STC[[#This Row],[Model Count]]=1,"Applicable to the "&amp;SUBSTITUTE(_xlfn.TEXTJOIN("; ",TRUE,INDIRECT(INDEX(Supplemental_Type_Certificates__STC___5[#All],MATCH(Supplemental_Type_Certificates__STC[[#This Row],[STC Number]],Supplemental_Type_Certificates__STC___5[[#All],[STC Number]],0),MATCH("STC Range",Supplemental_Type_Certificates__STC___5[#Headers],0)))),":",""), "Applicable to "&amp;Supplemental_Type_Certificates__STC[[#This Row],[Model Count]]&amp;" models, including "&amp;_xlfn.TEXTJOIN("; ",TRUE,INDIRECT(INDEX(Supplemental_Type_Certificates__STC___5[#All],MATCH(Supplemental_Type_Certificates__STC[[#This Row],[STC Number]],Supplemental_Type_Certificates__STC___5[[#All],[STC Number]],0),MATCH("STC Range",Supplemental_Type_Certificates__STC___5[#Headers],0))))),"Applicable to "&amp;Supplemental_Type_Certificates__STC[[#This Row],[Model Count]]&amp;" "&amp;Supplemental_Type_Certificates__STC[[#This Row],[Product Subtype]]&amp;" models")</f>
        <v>Applicable to 24 models, including Beechcraft: BAe.125 Series 1000A, BAe.125 Series 1000B, BAe.125 Series 800A, BAe.125 Series 800B, Hawker 1000, Hawker 800, Hawker 800XP; Bombardier: CL-215-6B11 (CL-415 Variant), CL-600-2A12 (CL-601), CL-600-2B16 (CL-601-3A), CL-600-2B16 (CL-601-3R), DHC-8-101, DHC-8-102, DHC-8-103, DHC-8-106, DHC-8-201, DHC-8-202, DHC-8-301, DHC-8-311, DHC-8-315; Dassault: Mystere-Falcon 900; Fokker: F27 Mark 050; Gulfstream: G-1159A; Textron: 650</v>
      </c>
    </row>
    <row r="18" spans="1:15" x14ac:dyDescent="0.25">
      <c r="A18" s="1" t="s">
        <v>287</v>
      </c>
      <c r="B18" s="1" t="s">
        <v>288</v>
      </c>
      <c r="C18" s="1" t="s">
        <v>22</v>
      </c>
      <c r="D18" s="1" t="s">
        <v>23</v>
      </c>
      <c r="E18" s="1" t="s">
        <v>24</v>
      </c>
      <c r="F18" s="1" t="s">
        <v>25</v>
      </c>
      <c r="G18" s="1" t="s">
        <v>289</v>
      </c>
      <c r="H18" s="1" t="s">
        <v>393</v>
      </c>
      <c r="I18" s="1" t="s">
        <v>394</v>
      </c>
      <c r="J18" s="1" t="s">
        <v>29</v>
      </c>
      <c r="K18" s="1" t="s">
        <v>290</v>
      </c>
      <c r="L18" s="1" t="s">
        <v>41</v>
      </c>
      <c r="M18" s="1" t="s">
        <v>291</v>
      </c>
      <c r="N18" s="1">
        <f>COUNTIF(Supplemental_Type_Certificates__STC___5[[#All],[STC Number]],Supplemental_Type_Certificates__STC[[#This Row],[STC Number]])</f>
        <v>72</v>
      </c>
      <c r="O18" s="1" t="str">
        <f ca="1">IF(Supplemental_Type_Certificates__STC[[#This Row],[Model Count]]&lt;40,IF(Supplemental_Type_Certificates__STC[[#This Row],[Model Count]]=1,"Applicable to the "&amp;SUBSTITUTE(_xlfn.TEXTJOIN("; ",TRUE,INDIRECT(INDEX(Supplemental_Type_Certificates__STC___5[#All],MATCH(Supplemental_Type_Certificates__STC[[#This Row],[STC Number]],Supplemental_Type_Certificates__STC___5[[#All],[STC Number]],0),MATCH("STC Range",Supplemental_Type_Certificates__STC___5[#Headers],0)))),":",""), "Applicable to "&amp;Supplemental_Type_Certificates__STC[[#This Row],[Model Count]]&amp;" models, including "&amp;_xlfn.TEXTJOIN("; ",TRUE,INDIRECT(INDEX(Supplemental_Type_Certificates__STC___5[#All],MATCH(Supplemental_Type_Certificates__STC[[#This Row],[STC Number]],Supplemental_Type_Certificates__STC___5[[#All],[STC Number]],0),MATCH("STC Range",Supplemental_Type_Certificates__STC___5[#Headers],0))))),"Applicable to "&amp;Supplemental_Type_Certificates__STC[[#This Row],[Model Count]]&amp;" "&amp;Supplemental_Type_Certificates__STC[[#This Row],[Product Subtype]]&amp;" models")</f>
        <v>Applicable to 72 Small/Large Airplane models</v>
      </c>
    </row>
    <row r="19" spans="1:15" x14ac:dyDescent="0.25">
      <c r="A19" s="1" t="s">
        <v>305</v>
      </c>
      <c r="B19" s="1" t="s">
        <v>306</v>
      </c>
      <c r="C19" s="1" t="s">
        <v>22</v>
      </c>
      <c r="D19" s="1" t="s">
        <v>307</v>
      </c>
      <c r="E19" s="1" t="s">
        <v>308</v>
      </c>
      <c r="F19" s="1" t="s">
        <v>170</v>
      </c>
      <c r="G19" s="1" t="s">
        <v>309</v>
      </c>
      <c r="H19" s="1" t="s">
        <v>263</v>
      </c>
      <c r="I19" s="1" t="s">
        <v>395</v>
      </c>
      <c r="J19" s="1" t="s">
        <v>29</v>
      </c>
      <c r="K19" s="1" t="s">
        <v>251</v>
      </c>
      <c r="L19" s="1" t="s">
        <v>41</v>
      </c>
      <c r="M19" s="1" t="s">
        <v>212</v>
      </c>
      <c r="N19" s="1">
        <f>COUNTIF(Supplemental_Type_Certificates__STC___5[[#All],[STC Number]],Supplemental_Type_Certificates__STC[[#This Row],[STC Number]])</f>
        <v>3</v>
      </c>
      <c r="O19" s="1" t="str">
        <f ca="1">IF(Supplemental_Type_Certificates__STC[[#This Row],[Model Count]]&lt;40,IF(Supplemental_Type_Certificates__STC[[#This Row],[Model Count]]=1,"Applicable to the "&amp;SUBSTITUTE(_xlfn.TEXTJOIN("; ",TRUE,INDIRECT(INDEX(Supplemental_Type_Certificates__STC___5[#All],MATCH(Supplemental_Type_Certificates__STC[[#This Row],[STC Number]],Supplemental_Type_Certificates__STC___5[[#All],[STC Number]],0),MATCH("STC Range",Supplemental_Type_Certificates__STC___5[#Headers],0)))),":",""), "Applicable to "&amp;Supplemental_Type_Certificates__STC[[#This Row],[Model Count]]&amp;" models, including "&amp;_xlfn.TEXTJOIN("; ",TRUE,INDIRECT(INDEX(Supplemental_Type_Certificates__STC___5[#All],MATCH(Supplemental_Type_Certificates__STC[[#This Row],[STC Number]],Supplemental_Type_Certificates__STC___5[[#All],[STC Number]],0),MATCH("STC Range",Supplemental_Type_Certificates__STC___5[#Headers],0))))),"Applicable to "&amp;Supplemental_Type_Certificates__STC[[#This Row],[Model Count]]&amp;" "&amp;Supplemental_Type_Certificates__STC[[#This Row],[Product Subtype]]&amp;" models")</f>
        <v>Applicable to 3 models, including Bombardier: CL-600-2B16 (CL-601-3A), CL-600-2B16 (CL-601-3R), CL-600-2B16 (CL-604)</v>
      </c>
    </row>
    <row r="20" spans="1:15" x14ac:dyDescent="0.25">
      <c r="A20" s="1" t="s">
        <v>310</v>
      </c>
      <c r="B20" s="1" t="s">
        <v>311</v>
      </c>
      <c r="C20" s="1" t="s">
        <v>22</v>
      </c>
      <c r="D20" s="1" t="s">
        <v>23</v>
      </c>
      <c r="E20" s="1" t="s">
        <v>169</v>
      </c>
      <c r="F20" s="1" t="s">
        <v>170</v>
      </c>
      <c r="G20" s="1" t="s">
        <v>312</v>
      </c>
      <c r="H20" s="1" t="s">
        <v>396</v>
      </c>
      <c r="I20" s="1" t="s">
        <v>397</v>
      </c>
      <c r="J20" s="1" t="s">
        <v>29</v>
      </c>
      <c r="K20" s="1" t="s">
        <v>251</v>
      </c>
      <c r="L20" s="1" t="s">
        <v>41</v>
      </c>
      <c r="M20" s="1" t="s">
        <v>313</v>
      </c>
      <c r="N20" s="1">
        <f>COUNTIF(Supplemental_Type_Certificates__STC___5[[#All],[STC Number]],Supplemental_Type_Certificates__STC[[#This Row],[STC Number]])</f>
        <v>2</v>
      </c>
      <c r="O20" s="1" t="str">
        <f ca="1">IF(Supplemental_Type_Certificates__STC[[#This Row],[Model Count]]&lt;40,IF(Supplemental_Type_Certificates__STC[[#This Row],[Model Count]]=1,"Applicable to the "&amp;SUBSTITUTE(_xlfn.TEXTJOIN("; ",TRUE,INDIRECT(INDEX(Supplemental_Type_Certificates__STC___5[#All],MATCH(Supplemental_Type_Certificates__STC[[#This Row],[STC Number]],Supplemental_Type_Certificates__STC___5[[#All],[STC Number]],0),MATCH("STC Range",Supplemental_Type_Certificates__STC___5[#Headers],0)))),":",""), "Applicable to "&amp;Supplemental_Type_Certificates__STC[[#This Row],[Model Count]]&amp;" models, including "&amp;_xlfn.TEXTJOIN("; ",TRUE,INDIRECT(INDEX(Supplemental_Type_Certificates__STC___5[#All],MATCH(Supplemental_Type_Certificates__STC[[#This Row],[STC Number]],Supplemental_Type_Certificates__STC___5[[#All],[STC Number]],0),MATCH("STC Range",Supplemental_Type_Certificates__STC___5[#Headers],0))))),"Applicable to "&amp;Supplemental_Type_Certificates__STC[[#This Row],[Model Count]]&amp;" "&amp;Supplemental_Type_Certificates__STC[[#This Row],[Product Subtype]]&amp;" models")</f>
        <v>Applicable to 2 models, including Beechcraft: BAe.125 Series 800A; Textron: 650</v>
      </c>
    </row>
    <row r="21" spans="1:15" x14ac:dyDescent="0.25">
      <c r="A21" s="1" t="s">
        <v>314</v>
      </c>
      <c r="B21" s="1" t="s">
        <v>315</v>
      </c>
      <c r="C21" s="1" t="s">
        <v>22</v>
      </c>
      <c r="D21" s="1" t="s">
        <v>23</v>
      </c>
      <c r="E21" s="1" t="s">
        <v>24</v>
      </c>
      <c r="F21" s="1" t="s">
        <v>25</v>
      </c>
      <c r="G21" s="1" t="s">
        <v>316</v>
      </c>
      <c r="H21" s="1" t="s">
        <v>398</v>
      </c>
      <c r="I21" s="1" t="s">
        <v>399</v>
      </c>
      <c r="J21" s="1" t="s">
        <v>29</v>
      </c>
      <c r="K21" s="1" t="s">
        <v>251</v>
      </c>
      <c r="L21" s="1" t="s">
        <v>41</v>
      </c>
      <c r="M21" s="1" t="s">
        <v>317</v>
      </c>
      <c r="N21" s="1">
        <f>COUNTIF(Supplemental_Type_Certificates__STC___5[[#All],[STC Number]],Supplemental_Type_Certificates__STC[[#This Row],[STC Number]])</f>
        <v>22</v>
      </c>
      <c r="O21" s="1" t="str">
        <f ca="1">IF(Supplemental_Type_Certificates__STC[[#This Row],[Model Count]]&lt;40,IF(Supplemental_Type_Certificates__STC[[#This Row],[Model Count]]=1,"Applicable to the "&amp;SUBSTITUTE(_xlfn.TEXTJOIN("; ",TRUE,INDIRECT(INDEX(Supplemental_Type_Certificates__STC___5[#All],MATCH(Supplemental_Type_Certificates__STC[[#This Row],[STC Number]],Supplemental_Type_Certificates__STC___5[[#All],[STC Number]],0),MATCH("STC Range",Supplemental_Type_Certificates__STC___5[#Headers],0)))),":",""), "Applicable to "&amp;Supplemental_Type_Certificates__STC[[#This Row],[Model Count]]&amp;" models, including "&amp;_xlfn.TEXTJOIN("; ",TRUE,INDIRECT(INDEX(Supplemental_Type_Certificates__STC___5[#All],MATCH(Supplemental_Type_Certificates__STC[[#This Row],[STC Number]],Supplemental_Type_Certificates__STC___5[[#All],[STC Number]],0),MATCH("STC Range",Supplemental_Type_Certificates__STC___5[#Headers],0))))),"Applicable to "&amp;Supplemental_Type_Certificates__STC[[#This Row],[Model Count]]&amp;" "&amp;Supplemental_Type_Certificates__STC[[#This Row],[Product Subtype]]&amp;" models")</f>
        <v>Applicable to 22 models, including Bombardier: CL-600-2A12 (CL-601), CL-600-2B16 (CL-601-3A), CL-600-2B16 (CL-601-3R); Dassault: Mystere-Falcon 900; Gulfstream: G-1159A, G-IV, 1125 Westwind Astra; Learjet: 31, 31A, 35, 35A (C-21A), 36, 36A, 55, 55B, 55C; Textron: 550, BAe.125 Series 800A, BAe.125 Series 800B, Hawker 800, Hawker 800XP, 650</v>
      </c>
    </row>
    <row r="22" spans="1:15" x14ac:dyDescent="0.25">
      <c r="A22" s="1" t="s">
        <v>318</v>
      </c>
      <c r="B22" s="1" t="s">
        <v>319</v>
      </c>
      <c r="C22" s="1" t="s">
        <v>22</v>
      </c>
      <c r="D22" s="1" t="s">
        <v>307</v>
      </c>
      <c r="E22" s="1" t="s">
        <v>24</v>
      </c>
      <c r="F22" s="1" t="s">
        <v>25</v>
      </c>
      <c r="G22" s="1" t="s">
        <v>320</v>
      </c>
      <c r="H22" s="1" t="s">
        <v>137</v>
      </c>
      <c r="I22" s="1" t="s">
        <v>321</v>
      </c>
      <c r="J22" s="1" t="s">
        <v>29</v>
      </c>
      <c r="K22" s="1" t="s">
        <v>251</v>
      </c>
      <c r="L22" s="1" t="s">
        <v>41</v>
      </c>
      <c r="M22" s="1" t="s">
        <v>322</v>
      </c>
      <c r="N22" s="1">
        <f>COUNTIF(Supplemental_Type_Certificates__STC___5[[#All],[STC Number]],Supplemental_Type_Certificates__STC[[#This Row],[STC Number]])</f>
        <v>1</v>
      </c>
      <c r="O22" s="1" t="str">
        <f ca="1">IF(Supplemental_Type_Certificates__STC[[#This Row],[Model Count]]&lt;40,IF(Supplemental_Type_Certificates__STC[[#This Row],[Model Count]]=1,"Applicable to the "&amp;SUBSTITUTE(_xlfn.TEXTJOIN("; ",TRUE,INDIRECT(INDEX(Supplemental_Type_Certificates__STC___5[#All],MATCH(Supplemental_Type_Certificates__STC[[#This Row],[STC Number]],Supplemental_Type_Certificates__STC___5[[#All],[STC Number]],0),MATCH("STC Range",Supplemental_Type_Certificates__STC___5[#Headers],0)))),":",""), "Applicable to "&amp;Supplemental_Type_Certificates__STC[[#This Row],[Model Count]]&amp;" models, including "&amp;_xlfn.TEXTJOIN("; ",TRUE,INDIRECT(INDEX(Supplemental_Type_Certificates__STC___5[#All],MATCH(Supplemental_Type_Certificates__STC[[#This Row],[STC Number]],Supplemental_Type_Certificates__STC___5[[#All],[STC Number]],0),MATCH("STC Range",Supplemental_Type_Certificates__STC___5[#Headers],0))))),"Applicable to "&amp;Supplemental_Type_Certificates__STC[[#This Row],[Model Count]]&amp;" "&amp;Supplemental_Type_Certificates__STC[[#This Row],[Product Subtype]]&amp;" models")</f>
        <v>Applicable to the Textron 560XL</v>
      </c>
    </row>
    <row r="23" spans="1:15" x14ac:dyDescent="0.25">
      <c r="A23" s="1" t="s">
        <v>323</v>
      </c>
      <c r="B23" s="1" t="s">
        <v>324</v>
      </c>
      <c r="C23" s="1" t="s">
        <v>22</v>
      </c>
      <c r="D23" s="1" t="s">
        <v>307</v>
      </c>
      <c r="E23" s="1" t="s">
        <v>24</v>
      </c>
      <c r="F23" s="1" t="s">
        <v>25</v>
      </c>
      <c r="G23" s="1" t="s">
        <v>320</v>
      </c>
      <c r="H23" s="1" t="s">
        <v>137</v>
      </c>
      <c r="I23" s="1" t="s">
        <v>280</v>
      </c>
      <c r="J23" s="1" t="s">
        <v>29</v>
      </c>
      <c r="K23" s="1" t="s">
        <v>251</v>
      </c>
      <c r="L23" s="1" t="s">
        <v>41</v>
      </c>
      <c r="M23" s="1" t="s">
        <v>325</v>
      </c>
      <c r="N23" s="1">
        <f>COUNTIF(Supplemental_Type_Certificates__STC___5[[#All],[STC Number]],Supplemental_Type_Certificates__STC[[#This Row],[STC Number]])</f>
        <v>1</v>
      </c>
      <c r="O23" s="1" t="str">
        <f ca="1">IF(Supplemental_Type_Certificates__STC[[#This Row],[Model Count]]&lt;40,IF(Supplemental_Type_Certificates__STC[[#This Row],[Model Count]]=1,"Applicable to the "&amp;SUBSTITUTE(_xlfn.TEXTJOIN("; ",TRUE,INDIRECT(INDEX(Supplemental_Type_Certificates__STC___5[#All],MATCH(Supplemental_Type_Certificates__STC[[#This Row],[STC Number]],Supplemental_Type_Certificates__STC___5[[#All],[STC Number]],0),MATCH("STC Range",Supplemental_Type_Certificates__STC___5[#Headers],0)))),":",""), "Applicable to "&amp;Supplemental_Type_Certificates__STC[[#This Row],[Model Count]]&amp;" models, including "&amp;_xlfn.TEXTJOIN("; ",TRUE,INDIRECT(INDEX(Supplemental_Type_Certificates__STC___5[#All],MATCH(Supplemental_Type_Certificates__STC[[#This Row],[STC Number]],Supplemental_Type_Certificates__STC___5[[#All],[STC Number]],0),MATCH("STC Range",Supplemental_Type_Certificates__STC___5[#Headers],0))))),"Applicable to "&amp;Supplemental_Type_Certificates__STC[[#This Row],[Model Count]]&amp;" "&amp;Supplemental_Type_Certificates__STC[[#This Row],[Product Subtype]]&amp;" models")</f>
        <v>Applicable to the Textron 550</v>
      </c>
    </row>
    <row r="24" spans="1:15" x14ac:dyDescent="0.25">
      <c r="A24" s="1" t="s">
        <v>326</v>
      </c>
      <c r="B24" s="1" t="s">
        <v>327</v>
      </c>
      <c r="C24" s="1" t="s">
        <v>22</v>
      </c>
      <c r="D24" s="1" t="s">
        <v>328</v>
      </c>
      <c r="E24" s="1" t="s">
        <v>24</v>
      </c>
      <c r="F24" s="1" t="s">
        <v>25</v>
      </c>
      <c r="G24" s="1" t="s">
        <v>329</v>
      </c>
      <c r="H24" s="1" t="s">
        <v>330</v>
      </c>
      <c r="I24" s="1" t="s">
        <v>400</v>
      </c>
      <c r="J24" s="1" t="s">
        <v>29</v>
      </c>
      <c r="K24" s="1" t="s">
        <v>251</v>
      </c>
      <c r="L24" s="1" t="s">
        <v>41</v>
      </c>
      <c r="M24" s="1" t="s">
        <v>332</v>
      </c>
      <c r="N24" s="1">
        <f>COUNTIF(Supplemental_Type_Certificates__STC___5[[#All],[STC Number]],Supplemental_Type_Certificates__STC[[#This Row],[STC Number]])</f>
        <v>5</v>
      </c>
      <c r="O24" s="1" t="str">
        <f ca="1">IF(Supplemental_Type_Certificates__STC[[#This Row],[Model Count]]&lt;40,IF(Supplemental_Type_Certificates__STC[[#This Row],[Model Count]]=1,"Applicable to the "&amp;SUBSTITUTE(_xlfn.TEXTJOIN("; ",TRUE,INDIRECT(INDEX(Supplemental_Type_Certificates__STC___5[#All],MATCH(Supplemental_Type_Certificates__STC[[#This Row],[STC Number]],Supplemental_Type_Certificates__STC___5[[#All],[STC Number]],0),MATCH("STC Range",Supplemental_Type_Certificates__STC___5[#Headers],0)))),":",""), "Applicable to "&amp;Supplemental_Type_Certificates__STC[[#This Row],[Model Count]]&amp;" models, including "&amp;_xlfn.TEXTJOIN("; ",TRUE,INDIRECT(INDEX(Supplemental_Type_Certificates__STC___5[#All],MATCH(Supplemental_Type_Certificates__STC[[#This Row],[STC Number]],Supplemental_Type_Certificates__STC___5[[#All],[STC Number]],0),MATCH("STC Range",Supplemental_Type_Certificates__STC___5[#Headers],0))))),"Applicable to "&amp;Supplemental_Type_Certificates__STC[[#This Row],[Model Count]]&amp;" "&amp;Supplemental_Type_Certificates__STC[[#This Row],[Product Subtype]]&amp;" models")</f>
        <v>Applicable to 5 models, including Yaborã: EMB-120, EMB-120ER, EMB-120FC, EMB-120QC, EMB-120RT</v>
      </c>
    </row>
    <row r="25" spans="1:15" x14ac:dyDescent="0.25">
      <c r="A25" s="1" t="s">
        <v>337</v>
      </c>
      <c r="B25" s="1" t="s">
        <v>338</v>
      </c>
      <c r="C25" s="1" t="s">
        <v>22</v>
      </c>
      <c r="D25" s="1" t="s">
        <v>307</v>
      </c>
      <c r="E25" s="1" t="s">
        <v>270</v>
      </c>
      <c r="F25" s="1" t="s">
        <v>25</v>
      </c>
      <c r="G25" s="1" t="s">
        <v>339</v>
      </c>
      <c r="H25" s="1" t="s">
        <v>271</v>
      </c>
      <c r="I25" s="1" t="s">
        <v>401</v>
      </c>
      <c r="J25" s="1" t="s">
        <v>29</v>
      </c>
      <c r="K25" s="1" t="s">
        <v>251</v>
      </c>
      <c r="L25" s="1" t="s">
        <v>41</v>
      </c>
      <c r="M25" s="1" t="s">
        <v>166</v>
      </c>
      <c r="N25" s="1">
        <f>COUNTIF(Supplemental_Type_Certificates__STC___5[[#All],[STC Number]],Supplemental_Type_Certificates__STC[[#This Row],[STC Number]])</f>
        <v>2</v>
      </c>
      <c r="O25" s="1" t="str">
        <f ca="1">IF(Supplemental_Type_Certificates__STC[[#This Row],[Model Count]]&lt;40,IF(Supplemental_Type_Certificates__STC[[#This Row],[Model Count]]=1,"Applicable to the "&amp;SUBSTITUTE(_xlfn.TEXTJOIN("; ",TRUE,INDIRECT(INDEX(Supplemental_Type_Certificates__STC___5[#All],MATCH(Supplemental_Type_Certificates__STC[[#This Row],[STC Number]],Supplemental_Type_Certificates__STC___5[[#All],[STC Number]],0),MATCH("STC Range",Supplemental_Type_Certificates__STC___5[#Headers],0)))),":",""), "Applicable to "&amp;Supplemental_Type_Certificates__STC[[#This Row],[Model Count]]&amp;" models, including "&amp;_xlfn.TEXTJOIN("; ",TRUE,INDIRECT(INDEX(Supplemental_Type_Certificates__STC___5[#All],MATCH(Supplemental_Type_Certificates__STC[[#This Row],[STC Number]],Supplemental_Type_Certificates__STC___5[[#All],[STC Number]],0),MATCH("STC Range",Supplemental_Type_Certificates__STC___5[#Headers],0))))),"Applicable to "&amp;Supplemental_Type_Certificates__STC[[#This Row],[Model Count]]&amp;" "&amp;Supplemental_Type_Certificates__STC[[#This Row],[Product Subtype]]&amp;" models")</f>
        <v>Applicable to 2 models, including Gulfstream: Galaxy, Gulfstream 200</v>
      </c>
    </row>
    <row r="26" spans="1:15" x14ac:dyDescent="0.25">
      <c r="A26" s="1" t="s">
        <v>342</v>
      </c>
      <c r="B26" s="1" t="s">
        <v>315</v>
      </c>
      <c r="C26" s="1" t="s">
        <v>22</v>
      </c>
      <c r="D26" s="1" t="s">
        <v>23</v>
      </c>
      <c r="E26" s="1" t="s">
        <v>24</v>
      </c>
      <c r="F26" s="1" t="s">
        <v>25</v>
      </c>
      <c r="G26" s="1" t="s">
        <v>343</v>
      </c>
      <c r="H26" s="1" t="s">
        <v>402</v>
      </c>
      <c r="I26" s="1" t="s">
        <v>403</v>
      </c>
      <c r="J26" s="1" t="s">
        <v>29</v>
      </c>
      <c r="K26" s="1" t="s">
        <v>251</v>
      </c>
      <c r="L26" s="1" t="s">
        <v>41</v>
      </c>
      <c r="M26" s="1" t="s">
        <v>344</v>
      </c>
      <c r="N26" s="1">
        <f>COUNTIF(Supplemental_Type_Certificates__STC___5[[#All],[STC Number]],Supplemental_Type_Certificates__STC[[#This Row],[STC Number]])</f>
        <v>24</v>
      </c>
      <c r="O26" s="1" t="str">
        <f ca="1">IF(Supplemental_Type_Certificates__STC[[#This Row],[Model Count]]&lt;40,IF(Supplemental_Type_Certificates__STC[[#This Row],[Model Count]]=1,"Applicable to the "&amp;SUBSTITUTE(_xlfn.TEXTJOIN("; ",TRUE,INDIRECT(INDEX(Supplemental_Type_Certificates__STC___5[#All],MATCH(Supplemental_Type_Certificates__STC[[#This Row],[STC Number]],Supplemental_Type_Certificates__STC___5[[#All],[STC Number]],0),MATCH("STC Range",Supplemental_Type_Certificates__STC___5[#Headers],0)))),":",""), "Applicable to "&amp;Supplemental_Type_Certificates__STC[[#This Row],[Model Count]]&amp;" models, including "&amp;_xlfn.TEXTJOIN("; ",TRUE,INDIRECT(INDEX(Supplemental_Type_Certificates__STC___5[#All],MATCH(Supplemental_Type_Certificates__STC[[#This Row],[STC Number]],Supplemental_Type_Certificates__STC___5[[#All],[STC Number]],0),MATCH("STC Range",Supplemental_Type_Certificates__STC___5[#Headers],0))))),"Applicable to "&amp;Supplemental_Type_Certificates__STC[[#This Row],[Model Count]]&amp;" "&amp;Supplemental_Type_Certificates__STC[[#This Row],[Product Subtype]]&amp;" models")</f>
        <v>Applicable to 24 models, including Bombardier: CL-600-2B16 (CL-601-3A), CL-600-2B16 (CL-601-3R); Dassault: Falcon 900EX; Embraer: EMB-135BJ (Legacy 600), EMB-135BJ (Legacy 650); Gulfstream: G-IV, GIV-X; Learjet: 45; Textron: 550, 560, 560XL, 650, 680, 750, BAe.125 Series 1000A, BAe.125 Series 1000B, BAe.125 Series 800A (C-29A), BAe.125 Series 800A (U-125), BAe.125 Series 800A, BAe.125 Series 800B, Hawker 1000, Hawker 800 (U-125A), Hawker 800, Hawker 800XP</v>
      </c>
    </row>
    <row r="27" spans="1:15" x14ac:dyDescent="0.25">
      <c r="A27" s="1" t="s">
        <v>346</v>
      </c>
      <c r="B27" s="1" t="s">
        <v>347</v>
      </c>
      <c r="C27" s="1" t="s">
        <v>22</v>
      </c>
      <c r="D27" s="1" t="s">
        <v>307</v>
      </c>
      <c r="E27" s="1" t="s">
        <v>24</v>
      </c>
      <c r="F27" s="1" t="s">
        <v>25</v>
      </c>
      <c r="G27" s="1" t="s">
        <v>348</v>
      </c>
      <c r="H27" s="1" t="s">
        <v>137</v>
      </c>
      <c r="I27" s="1" t="s">
        <v>349</v>
      </c>
      <c r="J27" s="1" t="s">
        <v>29</v>
      </c>
      <c r="K27" s="1" t="s">
        <v>251</v>
      </c>
      <c r="L27" s="1" t="s">
        <v>41</v>
      </c>
      <c r="M27" s="1" t="s">
        <v>350</v>
      </c>
      <c r="N27" s="1">
        <f>COUNTIF(Supplemental_Type_Certificates__STC___5[[#All],[STC Number]],Supplemental_Type_Certificates__STC[[#This Row],[STC Number]])</f>
        <v>1</v>
      </c>
      <c r="O27" s="1" t="str">
        <f ca="1">IF(Supplemental_Type_Certificates__STC[[#This Row],[Model Count]]&lt;40,IF(Supplemental_Type_Certificates__STC[[#This Row],[Model Count]]=1,"Applicable to the "&amp;SUBSTITUTE(_xlfn.TEXTJOIN("; ",TRUE,INDIRECT(INDEX(Supplemental_Type_Certificates__STC___5[#All],MATCH(Supplemental_Type_Certificates__STC[[#This Row],[STC Number]],Supplemental_Type_Certificates__STC___5[[#All],[STC Number]],0),MATCH("STC Range",Supplemental_Type_Certificates__STC___5[#Headers],0)))),":",""), "Applicable to "&amp;Supplemental_Type_Certificates__STC[[#This Row],[Model Count]]&amp;" models, including "&amp;_xlfn.TEXTJOIN("; ",TRUE,INDIRECT(INDEX(Supplemental_Type_Certificates__STC___5[#All],MATCH(Supplemental_Type_Certificates__STC[[#This Row],[STC Number]],Supplemental_Type_Certificates__STC___5[[#All],[STC Number]],0),MATCH("STC Range",Supplemental_Type_Certificates__STC___5[#Headers],0))))),"Applicable to "&amp;Supplemental_Type_Certificates__STC[[#This Row],[Model Count]]&amp;" "&amp;Supplemental_Type_Certificates__STC[[#This Row],[Product Subtype]]&amp;" models")</f>
        <v>Applicable to the Textron 4000</v>
      </c>
    </row>
    <row r="28" spans="1:15" x14ac:dyDescent="0.25">
      <c r="A28" s="1" t="s">
        <v>351</v>
      </c>
      <c r="B28" s="1" t="s">
        <v>352</v>
      </c>
      <c r="C28" s="1" t="s">
        <v>22</v>
      </c>
      <c r="D28" s="1" t="s">
        <v>23</v>
      </c>
      <c r="E28" s="1" t="s">
        <v>24</v>
      </c>
      <c r="F28" s="1" t="s">
        <v>25</v>
      </c>
      <c r="G28" s="1" t="s">
        <v>353</v>
      </c>
      <c r="H28" s="1" t="s">
        <v>404</v>
      </c>
      <c r="I28" s="1" t="s">
        <v>405</v>
      </c>
      <c r="J28" s="1" t="s">
        <v>29</v>
      </c>
      <c r="K28" s="1" t="s">
        <v>251</v>
      </c>
      <c r="L28" s="1" t="s">
        <v>41</v>
      </c>
      <c r="M28" s="1" t="s">
        <v>354</v>
      </c>
      <c r="N28" s="1">
        <f>COUNTIF(Supplemental_Type_Certificates__STC___5[[#All],[STC Number]],Supplemental_Type_Certificates__STC[[#This Row],[STC Number]])</f>
        <v>9</v>
      </c>
      <c r="O28" s="1" t="str">
        <f ca="1">IF(Supplemental_Type_Certificates__STC[[#This Row],[Model Count]]&lt;40,IF(Supplemental_Type_Certificates__STC[[#This Row],[Model Count]]=1,"Applicable to the "&amp;SUBSTITUTE(_xlfn.TEXTJOIN("; ",TRUE,INDIRECT(INDEX(Supplemental_Type_Certificates__STC___5[#All],MATCH(Supplemental_Type_Certificates__STC[[#This Row],[STC Number]],Supplemental_Type_Certificates__STC___5[[#All],[STC Number]],0),MATCH("STC Range",Supplemental_Type_Certificates__STC___5[#Headers],0)))),":",""), "Applicable to "&amp;Supplemental_Type_Certificates__STC[[#This Row],[Model Count]]&amp;" models, including "&amp;_xlfn.TEXTJOIN("; ",TRUE,INDIRECT(INDEX(Supplemental_Type_Certificates__STC___5[#All],MATCH(Supplemental_Type_Certificates__STC[[#This Row],[STC Number]],Supplemental_Type_Certificates__STC___5[[#All],[STC Number]],0),MATCH("STC Range",Supplemental_Type_Certificates__STC___5[#Headers],0))))),"Applicable to "&amp;Supplemental_Type_Certificates__STC[[#This Row],[Model Count]]&amp;" "&amp;Supplemental_Type_Certificates__STC[[#This Row],[Product Subtype]]&amp;" models")</f>
        <v>Applicable to 9 models, including Bombardier: CL-600-1A11 (CL-600), CL-600-2A12 (CL-601), CL-600-2B16 (CL-601-3A), CL-600-2B16 (CL-601-3R), CL-600-2B16 (CL-604); Dassault: Falcon 900EX, Mystere-Falcon 50, Mystere-Falcon 900; Gulfstream: G-IV</v>
      </c>
    </row>
    <row r="29" spans="1:15" x14ac:dyDescent="0.25">
      <c r="A29" s="1" t="s">
        <v>355</v>
      </c>
      <c r="B29" s="1" t="s">
        <v>356</v>
      </c>
      <c r="C29" s="1" t="s">
        <v>22</v>
      </c>
      <c r="D29" s="1" t="s">
        <v>23</v>
      </c>
      <c r="E29" s="1" t="s">
        <v>24</v>
      </c>
      <c r="F29" s="1" t="s">
        <v>25</v>
      </c>
      <c r="G29" s="1" t="s">
        <v>357</v>
      </c>
      <c r="H29" s="1" t="s">
        <v>406</v>
      </c>
      <c r="I29" s="1" t="s">
        <v>407</v>
      </c>
      <c r="J29" s="1" t="s">
        <v>29</v>
      </c>
      <c r="K29" s="1" t="s">
        <v>251</v>
      </c>
      <c r="L29" s="1" t="s">
        <v>41</v>
      </c>
      <c r="M29" s="1" t="s">
        <v>358</v>
      </c>
      <c r="N29" s="1">
        <f>COUNTIF(Supplemental_Type_Certificates__STC___5[[#All],[STC Number]],Supplemental_Type_Certificates__STC[[#This Row],[STC Number]])</f>
        <v>18</v>
      </c>
      <c r="O29" s="1" t="str">
        <f ca="1">IF(Supplemental_Type_Certificates__STC[[#This Row],[Model Count]]&lt;40,IF(Supplemental_Type_Certificates__STC[[#This Row],[Model Count]]=1,"Applicable to the "&amp;SUBSTITUTE(_xlfn.TEXTJOIN("; ",TRUE,INDIRECT(INDEX(Supplemental_Type_Certificates__STC___5[#All],MATCH(Supplemental_Type_Certificates__STC[[#This Row],[STC Number]],Supplemental_Type_Certificates__STC___5[[#All],[STC Number]],0),MATCH("STC Range",Supplemental_Type_Certificates__STC___5[#Headers],0)))),":",""), "Applicable to "&amp;Supplemental_Type_Certificates__STC[[#This Row],[Model Count]]&amp;" models, including "&amp;_xlfn.TEXTJOIN("; ",TRUE,INDIRECT(INDEX(Supplemental_Type_Certificates__STC___5[#All],MATCH(Supplemental_Type_Certificates__STC[[#This Row],[STC Number]],Supplemental_Type_Certificates__STC___5[[#All],[STC Number]],0),MATCH("STC Range",Supplemental_Type_Certificates__STC___5[#Headers],0))))),"Applicable to "&amp;Supplemental_Type_Certificates__STC[[#This Row],[Model Count]]&amp;" "&amp;Supplemental_Type_Certificates__STC[[#This Row],[Product Subtype]]&amp;" models")</f>
        <v>Applicable to 18 models, including Learjet: 31, 31A, 35, 35A (C-21A), 36, 36A, 45; Textron: BAe.125 Series 1000A, BAe.125 Series 1000B, BAe.125 Series 800A, BAe.125 Series 800B, Hawker 1000, Hawker 750, Hawker 800, Hawker 800XP, Hawker 850XP, Hawker 900XP, 750</v>
      </c>
    </row>
    <row r="30" spans="1:15" x14ac:dyDescent="0.25">
      <c r="A30" s="1" t="s">
        <v>359</v>
      </c>
      <c r="B30" s="1" t="s">
        <v>360</v>
      </c>
      <c r="C30" s="1" t="s">
        <v>22</v>
      </c>
      <c r="D30" s="1" t="s">
        <v>307</v>
      </c>
      <c r="E30" s="1" t="s">
        <v>24</v>
      </c>
      <c r="F30" s="1" t="s">
        <v>25</v>
      </c>
      <c r="G30" s="1" t="s">
        <v>361</v>
      </c>
      <c r="H30" s="1" t="s">
        <v>271</v>
      </c>
      <c r="I30" s="1" t="s">
        <v>362</v>
      </c>
      <c r="J30" s="1" t="s">
        <v>29</v>
      </c>
      <c r="K30" s="1" t="s">
        <v>251</v>
      </c>
      <c r="L30" s="1" t="s">
        <v>41</v>
      </c>
      <c r="M30" s="1" t="s">
        <v>363</v>
      </c>
      <c r="N30" s="1">
        <f>COUNTIF(Supplemental_Type_Certificates__STC___5[[#All],[STC Number]],Supplemental_Type_Certificates__STC[[#This Row],[STC Number]])</f>
        <v>1</v>
      </c>
      <c r="O30" s="1" t="str">
        <f ca="1">IF(Supplemental_Type_Certificates__STC[[#This Row],[Model Count]]&lt;40,IF(Supplemental_Type_Certificates__STC[[#This Row],[Model Count]]=1,"Applicable to the "&amp;SUBSTITUTE(_xlfn.TEXTJOIN("; ",TRUE,INDIRECT(INDEX(Supplemental_Type_Certificates__STC___5[#All],MATCH(Supplemental_Type_Certificates__STC[[#This Row],[STC Number]],Supplemental_Type_Certificates__STC___5[[#All],[STC Number]],0),MATCH("STC Range",Supplemental_Type_Certificates__STC___5[#Headers],0)))),":",""), "Applicable to "&amp;Supplemental_Type_Certificates__STC[[#This Row],[Model Count]]&amp;" models, including "&amp;_xlfn.TEXTJOIN("; ",TRUE,INDIRECT(INDEX(Supplemental_Type_Certificates__STC___5[#All],MATCH(Supplemental_Type_Certificates__STC[[#This Row],[STC Number]],Supplemental_Type_Certificates__STC___5[[#All],[STC Number]],0),MATCH("STC Range",Supplemental_Type_Certificates__STC___5[#Headers],0))))),"Applicable to "&amp;Supplemental_Type_Certificates__STC[[#This Row],[Model Count]]&amp;" "&amp;Supplemental_Type_Certificates__STC[[#This Row],[Product Subtype]]&amp;" models")</f>
        <v>Applicable to the Gulfstream G150</v>
      </c>
    </row>
    <row r="31" spans="1:15" x14ac:dyDescent="0.25">
      <c r="A31" s="1" t="s">
        <v>364</v>
      </c>
      <c r="B31" s="1" t="s">
        <v>352</v>
      </c>
      <c r="C31" s="1" t="s">
        <v>22</v>
      </c>
      <c r="D31" s="1" t="s">
        <v>23</v>
      </c>
      <c r="E31" s="1" t="s">
        <v>24</v>
      </c>
      <c r="F31" s="1" t="s">
        <v>25</v>
      </c>
      <c r="G31" s="1" t="s">
        <v>365</v>
      </c>
      <c r="H31" s="1" t="s">
        <v>408</v>
      </c>
      <c r="I31" s="1" t="s">
        <v>409</v>
      </c>
      <c r="J31" s="1" t="s">
        <v>29</v>
      </c>
      <c r="K31" s="1" t="s">
        <v>251</v>
      </c>
      <c r="L31" s="1" t="s">
        <v>41</v>
      </c>
      <c r="M31" s="1" t="s">
        <v>366</v>
      </c>
      <c r="N31" s="1">
        <f>COUNTIF(Supplemental_Type_Certificates__STC___5[[#All],[STC Number]],Supplemental_Type_Certificates__STC[[#This Row],[STC Number]])</f>
        <v>6</v>
      </c>
      <c r="O31" s="1" t="str">
        <f ca="1">IF(Supplemental_Type_Certificates__STC[[#This Row],[Model Count]]&lt;40,IF(Supplemental_Type_Certificates__STC[[#This Row],[Model Count]]=1,"Applicable to the "&amp;SUBSTITUTE(_xlfn.TEXTJOIN("; ",TRUE,INDIRECT(INDEX(Supplemental_Type_Certificates__STC___5[#All],MATCH(Supplemental_Type_Certificates__STC[[#This Row],[STC Number]],Supplemental_Type_Certificates__STC___5[[#All],[STC Number]],0),MATCH("STC Range",Supplemental_Type_Certificates__STC___5[#Headers],0)))),":",""), "Applicable to "&amp;Supplemental_Type_Certificates__STC[[#This Row],[Model Count]]&amp;" models, including "&amp;_xlfn.TEXTJOIN("; ",TRUE,INDIRECT(INDEX(Supplemental_Type_Certificates__STC___5[#All],MATCH(Supplemental_Type_Certificates__STC[[#This Row],[STC Number]],Supplemental_Type_Certificates__STC___5[[#All],[STC Number]],0),MATCH("STC Range",Supplemental_Type_Certificates__STC___5[#Headers],0))))),"Applicable to "&amp;Supplemental_Type_Certificates__STC[[#This Row],[Model Count]]&amp;" "&amp;Supplemental_Type_Certificates__STC[[#This Row],[Product Subtype]]&amp;" models")</f>
        <v>Applicable to 6 models, including Gulfstream: G150; Learjet: 35, 35A (C-21A), 36, 36A; Textron: 560XL</v>
      </c>
    </row>
  </sheetData>
  <phoneticPr fontId="1" type="noConversion"/>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6E55A0-FD4F-4C65-B333-8B3F0A454E3B}">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82ECD2-4DF7-44AE-9403-2C71D3417F9F}">
  <dimension ref="A1:B302"/>
  <sheetViews>
    <sheetView workbookViewId="0">
      <selection activeCell="C2" sqref="C2:C116"/>
    </sheetView>
  </sheetViews>
  <sheetFormatPr defaultRowHeight="15" x14ac:dyDescent="0.25"/>
  <cols>
    <col min="1" max="1" width="15.85546875" bestFit="1" customWidth="1"/>
    <col min="2" max="2" width="49" bestFit="1" customWidth="1"/>
  </cols>
  <sheetData>
    <row r="1" spans="1:2" x14ac:dyDescent="0.25">
      <c r="A1" s="1" t="s">
        <v>410</v>
      </c>
      <c r="B1" s="1" t="s">
        <v>14</v>
      </c>
    </row>
    <row r="2" spans="1:2" x14ac:dyDescent="0.25">
      <c r="A2" s="1" t="s">
        <v>20</v>
      </c>
      <c r="B2" s="1" t="s">
        <v>27</v>
      </c>
    </row>
    <row r="3" spans="1:2" x14ac:dyDescent="0.25">
      <c r="A3" s="1" t="s">
        <v>20</v>
      </c>
      <c r="B3" s="1" t="s">
        <v>32</v>
      </c>
    </row>
    <row r="4" spans="1:2" x14ac:dyDescent="0.25">
      <c r="A4" s="1" t="s">
        <v>20</v>
      </c>
      <c r="B4" s="1" t="s">
        <v>45</v>
      </c>
    </row>
    <row r="5" spans="1:2" x14ac:dyDescent="0.25">
      <c r="A5" s="1" t="s">
        <v>20</v>
      </c>
      <c r="B5" s="1" t="s">
        <v>46</v>
      </c>
    </row>
    <row r="6" spans="1:2" x14ac:dyDescent="0.25">
      <c r="A6" s="1" t="s">
        <v>20</v>
      </c>
      <c r="B6" s="1" t="s">
        <v>47</v>
      </c>
    </row>
    <row r="7" spans="1:2" x14ac:dyDescent="0.25">
      <c r="A7" s="1" t="s">
        <v>20</v>
      </c>
      <c r="B7" s="1" t="s">
        <v>49</v>
      </c>
    </row>
    <row r="8" spans="1:2" x14ac:dyDescent="0.25">
      <c r="A8" s="1" t="s">
        <v>20</v>
      </c>
      <c r="B8" s="1" t="s">
        <v>50</v>
      </c>
    </row>
    <row r="9" spans="1:2" x14ac:dyDescent="0.25">
      <c r="A9" s="1" t="s">
        <v>20</v>
      </c>
      <c r="B9" s="1" t="s">
        <v>51</v>
      </c>
    </row>
    <row r="10" spans="1:2" x14ac:dyDescent="0.25">
      <c r="A10" s="1" t="s">
        <v>20</v>
      </c>
      <c r="B10" s="1" t="s">
        <v>52</v>
      </c>
    </row>
    <row r="11" spans="1:2" x14ac:dyDescent="0.25">
      <c r="A11" s="1" t="s">
        <v>20</v>
      </c>
      <c r="B11" s="1" t="s">
        <v>53</v>
      </c>
    </row>
    <row r="12" spans="1:2" x14ac:dyDescent="0.25">
      <c r="A12" s="1" t="s">
        <v>20</v>
      </c>
      <c r="B12" s="1" t="s">
        <v>56</v>
      </c>
    </row>
    <row r="13" spans="1:2" x14ac:dyDescent="0.25">
      <c r="A13" s="1" t="s">
        <v>20</v>
      </c>
      <c r="B13" s="1" t="s">
        <v>57</v>
      </c>
    </row>
    <row r="14" spans="1:2" x14ac:dyDescent="0.25">
      <c r="A14" s="1" t="s">
        <v>20</v>
      </c>
      <c r="B14" s="1" t="s">
        <v>81</v>
      </c>
    </row>
    <row r="15" spans="1:2" x14ac:dyDescent="0.25">
      <c r="A15" s="1" t="s">
        <v>20</v>
      </c>
      <c r="B15" s="1" t="s">
        <v>82</v>
      </c>
    </row>
    <row r="16" spans="1:2" x14ac:dyDescent="0.25">
      <c r="A16" s="1" t="s">
        <v>20</v>
      </c>
      <c r="B16" s="1" t="s">
        <v>83</v>
      </c>
    </row>
    <row r="17" spans="1:2" x14ac:dyDescent="0.25">
      <c r="A17" s="1" t="s">
        <v>20</v>
      </c>
      <c r="B17" s="1" t="s">
        <v>84</v>
      </c>
    </row>
    <row r="18" spans="1:2" x14ac:dyDescent="0.25">
      <c r="A18" s="1" t="s">
        <v>20</v>
      </c>
      <c r="B18" s="1" t="s">
        <v>85</v>
      </c>
    </row>
    <row r="19" spans="1:2" x14ac:dyDescent="0.25">
      <c r="A19" s="1" t="s">
        <v>20</v>
      </c>
      <c r="B19" s="1" t="s">
        <v>86</v>
      </c>
    </row>
    <row r="20" spans="1:2" x14ac:dyDescent="0.25">
      <c r="A20" s="1" t="s">
        <v>20</v>
      </c>
      <c r="B20" s="1" t="s">
        <v>87</v>
      </c>
    </row>
    <row r="21" spans="1:2" x14ac:dyDescent="0.25">
      <c r="A21" s="1" t="s">
        <v>20</v>
      </c>
      <c r="B21" s="1" t="s">
        <v>88</v>
      </c>
    </row>
    <row r="22" spans="1:2" x14ac:dyDescent="0.25">
      <c r="A22" s="1" t="s">
        <v>20</v>
      </c>
      <c r="B22" s="1" t="s">
        <v>89</v>
      </c>
    </row>
    <row r="23" spans="1:2" x14ac:dyDescent="0.25">
      <c r="A23" s="1" t="s">
        <v>20</v>
      </c>
      <c r="B23" s="1" t="s">
        <v>90</v>
      </c>
    </row>
    <row r="24" spans="1:2" x14ac:dyDescent="0.25">
      <c r="A24" s="1" t="s">
        <v>20</v>
      </c>
      <c r="B24" s="1" t="s">
        <v>91</v>
      </c>
    </row>
    <row r="25" spans="1:2" x14ac:dyDescent="0.25">
      <c r="A25" s="1" t="s">
        <v>20</v>
      </c>
      <c r="B25" s="1" t="s">
        <v>92</v>
      </c>
    </row>
    <row r="26" spans="1:2" x14ac:dyDescent="0.25">
      <c r="A26" s="1" t="s">
        <v>20</v>
      </c>
      <c r="B26" s="1" t="s">
        <v>93</v>
      </c>
    </row>
    <row r="27" spans="1:2" x14ac:dyDescent="0.25">
      <c r="A27" s="1" t="s">
        <v>20</v>
      </c>
      <c r="B27" s="1" t="s">
        <v>94</v>
      </c>
    </row>
    <row r="28" spans="1:2" x14ac:dyDescent="0.25">
      <c r="A28" s="1" t="s">
        <v>20</v>
      </c>
      <c r="B28" s="1" t="s">
        <v>95</v>
      </c>
    </row>
    <row r="29" spans="1:2" x14ac:dyDescent="0.25">
      <c r="A29" s="1" t="s">
        <v>20</v>
      </c>
      <c r="B29" s="1" t="s">
        <v>96</v>
      </c>
    </row>
    <row r="30" spans="1:2" x14ac:dyDescent="0.25">
      <c r="A30" s="1" t="s">
        <v>20</v>
      </c>
      <c r="B30" s="1" t="s">
        <v>97</v>
      </c>
    </row>
    <row r="31" spans="1:2" x14ac:dyDescent="0.25">
      <c r="A31" s="1" t="s">
        <v>20</v>
      </c>
      <c r="B31" s="1" t="s">
        <v>98</v>
      </c>
    </row>
    <row r="32" spans="1:2" x14ac:dyDescent="0.25">
      <c r="A32" s="1" t="s">
        <v>20</v>
      </c>
      <c r="B32" s="1" t="s">
        <v>99</v>
      </c>
    </row>
    <row r="33" spans="1:2" x14ac:dyDescent="0.25">
      <c r="A33" s="1" t="s">
        <v>20</v>
      </c>
      <c r="B33" s="1" t="s">
        <v>100</v>
      </c>
    </row>
    <row r="34" spans="1:2" x14ac:dyDescent="0.25">
      <c r="A34" s="1" t="s">
        <v>20</v>
      </c>
      <c r="B34" s="1" t="s">
        <v>101</v>
      </c>
    </row>
    <row r="35" spans="1:2" x14ac:dyDescent="0.25">
      <c r="A35" s="1" t="s">
        <v>20</v>
      </c>
      <c r="B35" s="1" t="s">
        <v>102</v>
      </c>
    </row>
    <row r="36" spans="1:2" x14ac:dyDescent="0.25">
      <c r="A36" s="1" t="s">
        <v>20</v>
      </c>
      <c r="B36" s="1" t="s">
        <v>103</v>
      </c>
    </row>
    <row r="37" spans="1:2" x14ac:dyDescent="0.25">
      <c r="A37" s="1" t="s">
        <v>20</v>
      </c>
      <c r="B37" s="1" t="s">
        <v>104</v>
      </c>
    </row>
    <row r="38" spans="1:2" x14ac:dyDescent="0.25">
      <c r="A38" s="1" t="s">
        <v>20</v>
      </c>
      <c r="B38" s="1" t="s">
        <v>105</v>
      </c>
    </row>
    <row r="39" spans="1:2" x14ac:dyDescent="0.25">
      <c r="A39" s="1" t="s">
        <v>20</v>
      </c>
      <c r="B39" s="1" t="s">
        <v>106</v>
      </c>
    </row>
    <row r="40" spans="1:2" x14ac:dyDescent="0.25">
      <c r="A40" s="1" t="s">
        <v>20</v>
      </c>
      <c r="B40" s="1" t="s">
        <v>107</v>
      </c>
    </row>
    <row r="41" spans="1:2" x14ac:dyDescent="0.25">
      <c r="A41" s="1" t="s">
        <v>20</v>
      </c>
      <c r="B41" s="1" t="s">
        <v>108</v>
      </c>
    </row>
    <row r="42" spans="1:2" x14ac:dyDescent="0.25">
      <c r="A42" s="1" t="s">
        <v>20</v>
      </c>
      <c r="B42" s="1" t="s">
        <v>111</v>
      </c>
    </row>
    <row r="43" spans="1:2" x14ac:dyDescent="0.25">
      <c r="A43" s="1" t="s">
        <v>20</v>
      </c>
      <c r="B43" s="1" t="s">
        <v>112</v>
      </c>
    </row>
    <row r="44" spans="1:2" x14ac:dyDescent="0.25">
      <c r="A44" s="1" t="s">
        <v>20</v>
      </c>
      <c r="B44" s="1" t="s">
        <v>113</v>
      </c>
    </row>
    <row r="45" spans="1:2" x14ac:dyDescent="0.25">
      <c r="A45" s="1" t="s">
        <v>20</v>
      </c>
      <c r="B45" s="1" t="s">
        <v>114</v>
      </c>
    </row>
    <row r="46" spans="1:2" x14ac:dyDescent="0.25">
      <c r="A46" s="1" t="s">
        <v>20</v>
      </c>
      <c r="B46" s="1" t="s">
        <v>115</v>
      </c>
    </row>
    <row r="47" spans="1:2" x14ac:dyDescent="0.25">
      <c r="A47" s="1" t="s">
        <v>20</v>
      </c>
      <c r="B47" s="1" t="s">
        <v>116</v>
      </c>
    </row>
    <row r="48" spans="1:2" x14ac:dyDescent="0.25">
      <c r="A48" s="1" t="s">
        <v>20</v>
      </c>
      <c r="B48" s="1" t="s">
        <v>117</v>
      </c>
    </row>
    <row r="49" spans="1:2" x14ac:dyDescent="0.25">
      <c r="A49" s="1" t="s">
        <v>20</v>
      </c>
      <c r="B49" s="1" t="s">
        <v>118</v>
      </c>
    </row>
    <row r="50" spans="1:2" x14ac:dyDescent="0.25">
      <c r="A50" s="1" t="s">
        <v>20</v>
      </c>
      <c r="B50" s="1" t="s">
        <v>119</v>
      </c>
    </row>
    <row r="51" spans="1:2" x14ac:dyDescent="0.25">
      <c r="A51" s="1" t="s">
        <v>20</v>
      </c>
      <c r="B51" s="1" t="s">
        <v>120</v>
      </c>
    </row>
    <row r="52" spans="1:2" x14ac:dyDescent="0.25">
      <c r="A52" s="1" t="s">
        <v>20</v>
      </c>
      <c r="B52" s="1" t="s">
        <v>121</v>
      </c>
    </row>
    <row r="53" spans="1:2" x14ac:dyDescent="0.25">
      <c r="A53" s="1" t="s">
        <v>20</v>
      </c>
      <c r="B53" s="1" t="s">
        <v>122</v>
      </c>
    </row>
    <row r="54" spans="1:2" x14ac:dyDescent="0.25">
      <c r="A54" s="1" t="s">
        <v>20</v>
      </c>
      <c r="B54" s="1" t="s">
        <v>123</v>
      </c>
    </row>
    <row r="55" spans="1:2" x14ac:dyDescent="0.25">
      <c r="A55" s="1" t="s">
        <v>20</v>
      </c>
      <c r="B55" s="1" t="s">
        <v>124</v>
      </c>
    </row>
    <row r="56" spans="1:2" x14ac:dyDescent="0.25">
      <c r="A56" s="1" t="s">
        <v>20</v>
      </c>
      <c r="B56" s="1" t="s">
        <v>125</v>
      </c>
    </row>
    <row r="57" spans="1:2" x14ac:dyDescent="0.25">
      <c r="A57" s="1" t="s">
        <v>20</v>
      </c>
      <c r="B57" s="1" t="s">
        <v>126</v>
      </c>
    </row>
    <row r="58" spans="1:2" x14ac:dyDescent="0.25">
      <c r="A58" s="1" t="s">
        <v>20</v>
      </c>
      <c r="B58" s="1" t="s">
        <v>127</v>
      </c>
    </row>
    <row r="59" spans="1:2" x14ac:dyDescent="0.25">
      <c r="A59" s="1" t="s">
        <v>20</v>
      </c>
      <c r="B59" s="1" t="s">
        <v>128</v>
      </c>
    </row>
    <row r="60" spans="1:2" x14ac:dyDescent="0.25">
      <c r="A60" s="1" t="s">
        <v>20</v>
      </c>
      <c r="B60" s="1" t="s">
        <v>129</v>
      </c>
    </row>
    <row r="61" spans="1:2" x14ac:dyDescent="0.25">
      <c r="A61" s="1" t="s">
        <v>130</v>
      </c>
      <c r="B61" s="1" t="s">
        <v>32</v>
      </c>
    </row>
    <row r="62" spans="1:2" x14ac:dyDescent="0.25">
      <c r="A62" s="1" t="s">
        <v>130</v>
      </c>
      <c r="B62" s="1" t="s">
        <v>45</v>
      </c>
    </row>
    <row r="63" spans="1:2" x14ac:dyDescent="0.25">
      <c r="A63" s="1" t="s">
        <v>130</v>
      </c>
      <c r="B63" s="1" t="s">
        <v>46</v>
      </c>
    </row>
    <row r="64" spans="1:2" x14ac:dyDescent="0.25">
      <c r="A64" s="1" t="s">
        <v>130</v>
      </c>
      <c r="B64" s="1" t="s">
        <v>47</v>
      </c>
    </row>
    <row r="65" spans="1:2" x14ac:dyDescent="0.25">
      <c r="A65" s="1" t="s">
        <v>130</v>
      </c>
      <c r="B65" s="1" t="s">
        <v>49</v>
      </c>
    </row>
    <row r="66" spans="1:2" x14ac:dyDescent="0.25">
      <c r="A66" s="1" t="s">
        <v>130</v>
      </c>
      <c r="B66" s="1" t="s">
        <v>50</v>
      </c>
    </row>
    <row r="67" spans="1:2" x14ac:dyDescent="0.25">
      <c r="A67" s="1" t="s">
        <v>130</v>
      </c>
      <c r="B67" s="1" t="s">
        <v>51</v>
      </c>
    </row>
    <row r="68" spans="1:2" x14ac:dyDescent="0.25">
      <c r="A68" s="1" t="s">
        <v>130</v>
      </c>
      <c r="B68" s="1" t="s">
        <v>134</v>
      </c>
    </row>
    <row r="69" spans="1:2" x14ac:dyDescent="0.25">
      <c r="A69" s="1" t="s">
        <v>130</v>
      </c>
      <c r="B69" s="1" t="s">
        <v>52</v>
      </c>
    </row>
    <row r="70" spans="1:2" x14ac:dyDescent="0.25">
      <c r="A70" s="1" t="s">
        <v>130</v>
      </c>
      <c r="B70" s="1" t="s">
        <v>53</v>
      </c>
    </row>
    <row r="71" spans="1:2" x14ac:dyDescent="0.25">
      <c r="A71" s="1" t="s">
        <v>130</v>
      </c>
      <c r="B71" s="1" t="s">
        <v>56</v>
      </c>
    </row>
    <row r="72" spans="1:2" x14ac:dyDescent="0.25">
      <c r="A72" s="1" t="s">
        <v>130</v>
      </c>
      <c r="B72" s="1" t="s">
        <v>57</v>
      </c>
    </row>
    <row r="73" spans="1:2" x14ac:dyDescent="0.25">
      <c r="A73" s="1" t="s">
        <v>130</v>
      </c>
      <c r="B73" s="1" t="s">
        <v>82</v>
      </c>
    </row>
    <row r="74" spans="1:2" x14ac:dyDescent="0.25">
      <c r="A74" s="1" t="s">
        <v>130</v>
      </c>
      <c r="B74" s="1" t="s">
        <v>86</v>
      </c>
    </row>
    <row r="75" spans="1:2" x14ac:dyDescent="0.25">
      <c r="A75" s="1" t="s">
        <v>130</v>
      </c>
      <c r="B75" s="1" t="s">
        <v>87</v>
      </c>
    </row>
    <row r="76" spans="1:2" x14ac:dyDescent="0.25">
      <c r="A76" s="1" t="s">
        <v>130</v>
      </c>
      <c r="B76" s="1" t="s">
        <v>88</v>
      </c>
    </row>
    <row r="77" spans="1:2" x14ac:dyDescent="0.25">
      <c r="A77" s="1" t="s">
        <v>130</v>
      </c>
      <c r="B77" s="1" t="s">
        <v>89</v>
      </c>
    </row>
    <row r="78" spans="1:2" x14ac:dyDescent="0.25">
      <c r="A78" s="1" t="s">
        <v>130</v>
      </c>
      <c r="B78" s="1" t="s">
        <v>92</v>
      </c>
    </row>
    <row r="79" spans="1:2" x14ac:dyDescent="0.25">
      <c r="A79" s="1" t="s">
        <v>130</v>
      </c>
      <c r="B79" s="1" t="s">
        <v>93</v>
      </c>
    </row>
    <row r="80" spans="1:2" x14ac:dyDescent="0.25">
      <c r="A80" s="1" t="s">
        <v>130</v>
      </c>
      <c r="B80" s="1" t="s">
        <v>94</v>
      </c>
    </row>
    <row r="81" spans="1:2" x14ac:dyDescent="0.25">
      <c r="A81" s="1" t="s">
        <v>130</v>
      </c>
      <c r="B81" s="1" t="s">
        <v>98</v>
      </c>
    </row>
    <row r="82" spans="1:2" x14ac:dyDescent="0.25">
      <c r="A82" s="1" t="s">
        <v>130</v>
      </c>
      <c r="B82" s="1" t="s">
        <v>99</v>
      </c>
    </row>
    <row r="83" spans="1:2" x14ac:dyDescent="0.25">
      <c r="A83" s="1" t="s">
        <v>130</v>
      </c>
      <c r="B83" s="1" t="s">
        <v>135</v>
      </c>
    </row>
    <row r="84" spans="1:2" x14ac:dyDescent="0.25">
      <c r="A84" s="1" t="s">
        <v>130</v>
      </c>
      <c r="B84" s="1" t="s">
        <v>136</v>
      </c>
    </row>
    <row r="85" spans="1:2" x14ac:dyDescent="0.25">
      <c r="A85" s="1" t="s">
        <v>130</v>
      </c>
      <c r="B85" s="1" t="s">
        <v>102</v>
      </c>
    </row>
    <row r="86" spans="1:2" x14ac:dyDescent="0.25">
      <c r="A86" s="1" t="s">
        <v>130</v>
      </c>
      <c r="B86" s="1" t="s">
        <v>103</v>
      </c>
    </row>
    <row r="87" spans="1:2" x14ac:dyDescent="0.25">
      <c r="A87" s="1" t="s">
        <v>130</v>
      </c>
      <c r="B87" s="1" t="s">
        <v>104</v>
      </c>
    </row>
    <row r="88" spans="1:2" x14ac:dyDescent="0.25">
      <c r="A88" s="1" t="s">
        <v>130</v>
      </c>
      <c r="B88" s="1" t="s">
        <v>105</v>
      </c>
    </row>
    <row r="89" spans="1:2" x14ac:dyDescent="0.25">
      <c r="A89" s="1" t="s">
        <v>130</v>
      </c>
      <c r="B89" s="1" t="s">
        <v>106</v>
      </c>
    </row>
    <row r="90" spans="1:2" x14ac:dyDescent="0.25">
      <c r="A90" s="1" t="s">
        <v>130</v>
      </c>
      <c r="B90" s="1" t="s">
        <v>107</v>
      </c>
    </row>
    <row r="91" spans="1:2" x14ac:dyDescent="0.25">
      <c r="A91" s="1" t="s">
        <v>130</v>
      </c>
      <c r="B91" s="1" t="s">
        <v>108</v>
      </c>
    </row>
    <row r="92" spans="1:2" x14ac:dyDescent="0.25">
      <c r="A92" s="1" t="s">
        <v>130</v>
      </c>
      <c r="B92" s="1" t="s">
        <v>112</v>
      </c>
    </row>
    <row r="93" spans="1:2" x14ac:dyDescent="0.25">
      <c r="A93" s="1" t="s">
        <v>130</v>
      </c>
      <c r="B93" s="1" t="s">
        <v>113</v>
      </c>
    </row>
    <row r="94" spans="1:2" x14ac:dyDescent="0.25">
      <c r="A94" s="1" t="s">
        <v>130</v>
      </c>
      <c r="B94" s="1" t="s">
        <v>114</v>
      </c>
    </row>
    <row r="95" spans="1:2" x14ac:dyDescent="0.25">
      <c r="A95" s="1" t="s">
        <v>130</v>
      </c>
      <c r="B95" s="1" t="s">
        <v>116</v>
      </c>
    </row>
    <row r="96" spans="1:2" x14ac:dyDescent="0.25">
      <c r="A96" s="1" t="s">
        <v>130</v>
      </c>
      <c r="B96" s="1" t="s">
        <v>117</v>
      </c>
    </row>
    <row r="97" spans="1:2" x14ac:dyDescent="0.25">
      <c r="A97" s="1" t="s">
        <v>130</v>
      </c>
      <c r="B97" s="1" t="s">
        <v>118</v>
      </c>
    </row>
    <row r="98" spans="1:2" x14ac:dyDescent="0.25">
      <c r="A98" s="1" t="s">
        <v>130</v>
      </c>
      <c r="B98" s="1" t="s">
        <v>119</v>
      </c>
    </row>
    <row r="99" spans="1:2" x14ac:dyDescent="0.25">
      <c r="A99" s="1" t="s">
        <v>130</v>
      </c>
      <c r="B99" s="1" t="s">
        <v>137</v>
      </c>
    </row>
    <row r="100" spans="1:2" x14ac:dyDescent="0.25">
      <c r="A100" s="1" t="s">
        <v>130</v>
      </c>
      <c r="B100" s="1" t="s">
        <v>121</v>
      </c>
    </row>
    <row r="101" spans="1:2" x14ac:dyDescent="0.25">
      <c r="A101" s="1" t="s">
        <v>130</v>
      </c>
      <c r="B101" s="1" t="s">
        <v>122</v>
      </c>
    </row>
    <row r="102" spans="1:2" x14ac:dyDescent="0.25">
      <c r="A102" s="1" t="s">
        <v>130</v>
      </c>
      <c r="B102" s="1" t="s">
        <v>123</v>
      </c>
    </row>
    <row r="103" spans="1:2" x14ac:dyDescent="0.25">
      <c r="A103" s="1" t="s">
        <v>130</v>
      </c>
      <c r="B103" s="1" t="s">
        <v>124</v>
      </c>
    </row>
    <row r="104" spans="1:2" x14ac:dyDescent="0.25">
      <c r="A104" s="1" t="s">
        <v>138</v>
      </c>
      <c r="B104" s="1" t="s">
        <v>108</v>
      </c>
    </row>
    <row r="105" spans="1:2" x14ac:dyDescent="0.25">
      <c r="A105" s="1" t="s">
        <v>144</v>
      </c>
      <c r="B105" s="1" t="s">
        <v>27</v>
      </c>
    </row>
    <row r="106" spans="1:2" x14ac:dyDescent="0.25">
      <c r="A106" s="1" t="s">
        <v>144</v>
      </c>
      <c r="B106" s="1" t="s">
        <v>32</v>
      </c>
    </row>
    <row r="107" spans="1:2" x14ac:dyDescent="0.25">
      <c r="A107" s="1" t="s">
        <v>144</v>
      </c>
      <c r="B107" s="1" t="s">
        <v>45</v>
      </c>
    </row>
    <row r="108" spans="1:2" x14ac:dyDescent="0.25">
      <c r="A108" s="1" t="s">
        <v>144</v>
      </c>
      <c r="B108" s="1" t="s">
        <v>46</v>
      </c>
    </row>
    <row r="109" spans="1:2" x14ac:dyDescent="0.25">
      <c r="A109" s="1" t="s">
        <v>144</v>
      </c>
      <c r="B109" s="1" t="s">
        <v>47</v>
      </c>
    </row>
    <row r="110" spans="1:2" x14ac:dyDescent="0.25">
      <c r="A110" s="1" t="s">
        <v>144</v>
      </c>
      <c r="B110" s="1" t="s">
        <v>49</v>
      </c>
    </row>
    <row r="111" spans="1:2" x14ac:dyDescent="0.25">
      <c r="A111" s="1" t="s">
        <v>144</v>
      </c>
      <c r="B111" s="1" t="s">
        <v>50</v>
      </c>
    </row>
    <row r="112" spans="1:2" x14ac:dyDescent="0.25">
      <c r="A112" s="1" t="s">
        <v>144</v>
      </c>
      <c r="B112" s="1" t="s">
        <v>51</v>
      </c>
    </row>
    <row r="113" spans="1:2" x14ac:dyDescent="0.25">
      <c r="A113" s="1" t="s">
        <v>144</v>
      </c>
      <c r="B113" s="1" t="s">
        <v>52</v>
      </c>
    </row>
    <row r="114" spans="1:2" x14ac:dyDescent="0.25">
      <c r="A114" s="1" t="s">
        <v>144</v>
      </c>
      <c r="B114" s="1" t="s">
        <v>56</v>
      </c>
    </row>
    <row r="115" spans="1:2" x14ac:dyDescent="0.25">
      <c r="A115" s="1" t="s">
        <v>144</v>
      </c>
      <c r="B115" s="1" t="s">
        <v>57</v>
      </c>
    </row>
    <row r="116" spans="1:2" x14ac:dyDescent="0.25">
      <c r="A116" s="1" t="s">
        <v>144</v>
      </c>
      <c r="B116" s="1" t="s">
        <v>81</v>
      </c>
    </row>
    <row r="117" spans="1:2" x14ac:dyDescent="0.25">
      <c r="A117" s="1" t="s">
        <v>144</v>
      </c>
      <c r="B117" s="1" t="s">
        <v>82</v>
      </c>
    </row>
    <row r="118" spans="1:2" x14ac:dyDescent="0.25">
      <c r="A118" s="1" t="s">
        <v>144</v>
      </c>
      <c r="B118" s="1" t="s">
        <v>84</v>
      </c>
    </row>
    <row r="119" spans="1:2" x14ac:dyDescent="0.25">
      <c r="A119" s="1" t="s">
        <v>144</v>
      </c>
      <c r="B119" s="1" t="s">
        <v>85</v>
      </c>
    </row>
    <row r="120" spans="1:2" x14ac:dyDescent="0.25">
      <c r="A120" s="1" t="s">
        <v>144</v>
      </c>
      <c r="B120" s="1" t="s">
        <v>88</v>
      </c>
    </row>
    <row r="121" spans="1:2" x14ac:dyDescent="0.25">
      <c r="A121" s="1" t="s">
        <v>144</v>
      </c>
      <c r="B121" s="1" t="s">
        <v>89</v>
      </c>
    </row>
    <row r="122" spans="1:2" x14ac:dyDescent="0.25">
      <c r="A122" s="1" t="s">
        <v>144</v>
      </c>
      <c r="B122" s="1" t="s">
        <v>148</v>
      </c>
    </row>
    <row r="123" spans="1:2" x14ac:dyDescent="0.25">
      <c r="A123" s="1" t="s">
        <v>144</v>
      </c>
      <c r="B123" s="1" t="s">
        <v>91</v>
      </c>
    </row>
    <row r="124" spans="1:2" x14ac:dyDescent="0.25">
      <c r="A124" s="1" t="s">
        <v>144</v>
      </c>
      <c r="B124" s="1" t="s">
        <v>92</v>
      </c>
    </row>
    <row r="125" spans="1:2" x14ac:dyDescent="0.25">
      <c r="A125" s="1" t="s">
        <v>144</v>
      </c>
      <c r="B125" s="1" t="s">
        <v>93</v>
      </c>
    </row>
    <row r="126" spans="1:2" x14ac:dyDescent="0.25">
      <c r="A126" s="1" t="s">
        <v>144</v>
      </c>
      <c r="B126" s="1" t="s">
        <v>94</v>
      </c>
    </row>
    <row r="127" spans="1:2" x14ac:dyDescent="0.25">
      <c r="A127" s="1" t="s">
        <v>144</v>
      </c>
      <c r="B127" s="1" t="s">
        <v>95</v>
      </c>
    </row>
    <row r="128" spans="1:2" x14ac:dyDescent="0.25">
      <c r="A128" s="1" t="s">
        <v>144</v>
      </c>
      <c r="B128" s="1" t="s">
        <v>96</v>
      </c>
    </row>
    <row r="129" spans="1:2" x14ac:dyDescent="0.25">
      <c r="A129" s="1" t="s">
        <v>144</v>
      </c>
      <c r="B129" s="1" t="s">
        <v>149</v>
      </c>
    </row>
    <row r="130" spans="1:2" x14ac:dyDescent="0.25">
      <c r="A130" s="1" t="s">
        <v>144</v>
      </c>
      <c r="B130" s="1" t="s">
        <v>98</v>
      </c>
    </row>
    <row r="131" spans="1:2" x14ac:dyDescent="0.25">
      <c r="A131" s="1" t="s">
        <v>144</v>
      </c>
      <c r="B131" s="1" t="s">
        <v>99</v>
      </c>
    </row>
    <row r="132" spans="1:2" x14ac:dyDescent="0.25">
      <c r="A132" s="1" t="s">
        <v>144</v>
      </c>
      <c r="B132" s="1" t="s">
        <v>100</v>
      </c>
    </row>
    <row r="133" spans="1:2" x14ac:dyDescent="0.25">
      <c r="A133" s="1" t="s">
        <v>144</v>
      </c>
      <c r="B133" s="1" t="s">
        <v>101</v>
      </c>
    </row>
    <row r="134" spans="1:2" x14ac:dyDescent="0.25">
      <c r="A134" s="1" t="s">
        <v>144</v>
      </c>
      <c r="B134" s="1" t="s">
        <v>150</v>
      </c>
    </row>
    <row r="135" spans="1:2" x14ac:dyDescent="0.25">
      <c r="A135" s="1" t="s">
        <v>144</v>
      </c>
      <c r="B135" s="1" t="s">
        <v>151</v>
      </c>
    </row>
    <row r="136" spans="1:2" x14ac:dyDescent="0.25">
      <c r="A136" s="1" t="s">
        <v>144</v>
      </c>
      <c r="B136" s="1" t="s">
        <v>102</v>
      </c>
    </row>
    <row r="137" spans="1:2" x14ac:dyDescent="0.25">
      <c r="A137" s="1" t="s">
        <v>144</v>
      </c>
      <c r="B137" s="1" t="s">
        <v>103</v>
      </c>
    </row>
    <row r="138" spans="1:2" x14ac:dyDescent="0.25">
      <c r="A138" s="1" t="s">
        <v>144</v>
      </c>
      <c r="B138" s="1" t="s">
        <v>104</v>
      </c>
    </row>
    <row r="139" spans="1:2" x14ac:dyDescent="0.25">
      <c r="A139" s="1" t="s">
        <v>144</v>
      </c>
      <c r="B139" s="1" t="s">
        <v>105</v>
      </c>
    </row>
    <row r="140" spans="1:2" x14ac:dyDescent="0.25">
      <c r="A140" s="1" t="s">
        <v>144</v>
      </c>
      <c r="B140" s="1" t="s">
        <v>152</v>
      </c>
    </row>
    <row r="141" spans="1:2" x14ac:dyDescent="0.25">
      <c r="A141" s="1" t="s">
        <v>144</v>
      </c>
      <c r="B141" s="1" t="s">
        <v>106</v>
      </c>
    </row>
    <row r="142" spans="1:2" x14ac:dyDescent="0.25">
      <c r="A142" s="1" t="s">
        <v>144</v>
      </c>
      <c r="B142" s="1" t="s">
        <v>107</v>
      </c>
    </row>
    <row r="143" spans="1:2" x14ac:dyDescent="0.25">
      <c r="A143" s="1" t="s">
        <v>144</v>
      </c>
      <c r="B143" s="1" t="s">
        <v>108</v>
      </c>
    </row>
    <row r="144" spans="1:2" x14ac:dyDescent="0.25">
      <c r="A144" s="1" t="s">
        <v>144</v>
      </c>
      <c r="B144" s="1" t="s">
        <v>111</v>
      </c>
    </row>
    <row r="145" spans="1:2" x14ac:dyDescent="0.25">
      <c r="A145" s="1" t="s">
        <v>144</v>
      </c>
      <c r="B145" s="1" t="s">
        <v>153</v>
      </c>
    </row>
    <row r="146" spans="1:2" x14ac:dyDescent="0.25">
      <c r="A146" s="1" t="s">
        <v>144</v>
      </c>
      <c r="B146" s="1" t="s">
        <v>112</v>
      </c>
    </row>
    <row r="147" spans="1:2" x14ac:dyDescent="0.25">
      <c r="A147" s="1" t="s">
        <v>144</v>
      </c>
      <c r="B147" s="1" t="s">
        <v>154</v>
      </c>
    </row>
    <row r="148" spans="1:2" x14ac:dyDescent="0.25">
      <c r="A148" s="1" t="s">
        <v>144</v>
      </c>
      <c r="B148" s="1" t="s">
        <v>155</v>
      </c>
    </row>
    <row r="149" spans="1:2" x14ac:dyDescent="0.25">
      <c r="A149" s="1" t="s">
        <v>144</v>
      </c>
      <c r="B149" s="1" t="s">
        <v>113</v>
      </c>
    </row>
    <row r="150" spans="1:2" x14ac:dyDescent="0.25">
      <c r="A150" s="1" t="s">
        <v>144</v>
      </c>
      <c r="B150" s="1" t="s">
        <v>114</v>
      </c>
    </row>
    <row r="151" spans="1:2" x14ac:dyDescent="0.25">
      <c r="A151" s="1" t="s">
        <v>144</v>
      </c>
      <c r="B151" s="1" t="s">
        <v>115</v>
      </c>
    </row>
    <row r="152" spans="1:2" x14ac:dyDescent="0.25">
      <c r="A152" s="1" t="s">
        <v>144</v>
      </c>
      <c r="B152" s="1" t="s">
        <v>116</v>
      </c>
    </row>
    <row r="153" spans="1:2" x14ac:dyDescent="0.25">
      <c r="A153" s="1" t="s">
        <v>144</v>
      </c>
      <c r="B153" s="1" t="s">
        <v>117</v>
      </c>
    </row>
    <row r="154" spans="1:2" x14ac:dyDescent="0.25">
      <c r="A154" s="1" t="s">
        <v>144</v>
      </c>
      <c r="B154" s="1" t="s">
        <v>119</v>
      </c>
    </row>
    <row r="155" spans="1:2" x14ac:dyDescent="0.25">
      <c r="A155" s="1" t="s">
        <v>144</v>
      </c>
      <c r="B155" s="1" t="s">
        <v>120</v>
      </c>
    </row>
    <row r="156" spans="1:2" x14ac:dyDescent="0.25">
      <c r="A156" s="1" t="s">
        <v>144</v>
      </c>
      <c r="B156" s="1" t="s">
        <v>137</v>
      </c>
    </row>
    <row r="157" spans="1:2" x14ac:dyDescent="0.25">
      <c r="A157" s="1" t="s">
        <v>144</v>
      </c>
      <c r="B157" s="1" t="s">
        <v>158</v>
      </c>
    </row>
    <row r="158" spans="1:2" x14ac:dyDescent="0.25">
      <c r="A158" s="1" t="s">
        <v>144</v>
      </c>
      <c r="B158" s="1" t="s">
        <v>121</v>
      </c>
    </row>
    <row r="159" spans="1:2" x14ac:dyDescent="0.25">
      <c r="A159" s="1" t="s">
        <v>144</v>
      </c>
      <c r="B159" s="1" t="s">
        <v>122</v>
      </c>
    </row>
    <row r="160" spans="1:2" x14ac:dyDescent="0.25">
      <c r="A160" s="1" t="s">
        <v>144</v>
      </c>
      <c r="B160" s="1" t="s">
        <v>123</v>
      </c>
    </row>
    <row r="161" spans="1:2" x14ac:dyDescent="0.25">
      <c r="A161" s="1" t="s">
        <v>144</v>
      </c>
      <c r="B161" s="1" t="s">
        <v>124</v>
      </c>
    </row>
    <row r="162" spans="1:2" x14ac:dyDescent="0.25">
      <c r="A162" s="1" t="s">
        <v>144</v>
      </c>
      <c r="B162" s="1" t="s">
        <v>125</v>
      </c>
    </row>
    <row r="163" spans="1:2" x14ac:dyDescent="0.25">
      <c r="A163" s="1" t="s">
        <v>144</v>
      </c>
      <c r="B163" s="1" t="s">
        <v>126</v>
      </c>
    </row>
    <row r="164" spans="1:2" x14ac:dyDescent="0.25">
      <c r="A164" s="1" t="s">
        <v>144</v>
      </c>
      <c r="B164" s="1" t="s">
        <v>127</v>
      </c>
    </row>
    <row r="165" spans="1:2" x14ac:dyDescent="0.25">
      <c r="A165" s="1" t="s">
        <v>144</v>
      </c>
      <c r="B165" s="1" t="s">
        <v>128</v>
      </c>
    </row>
    <row r="166" spans="1:2" x14ac:dyDescent="0.25">
      <c r="A166" s="1" t="s">
        <v>144</v>
      </c>
      <c r="B166" s="1" t="s">
        <v>129</v>
      </c>
    </row>
    <row r="167" spans="1:2" x14ac:dyDescent="0.25">
      <c r="A167" s="1" t="s">
        <v>369</v>
      </c>
      <c r="B167" s="1" t="s">
        <v>137</v>
      </c>
    </row>
    <row r="168" spans="1:2" x14ac:dyDescent="0.25">
      <c r="A168" s="1" t="s">
        <v>161</v>
      </c>
      <c r="B168" s="1" t="s">
        <v>164</v>
      </c>
    </row>
    <row r="169" spans="1:2" x14ac:dyDescent="0.25">
      <c r="A169" s="1" t="s">
        <v>167</v>
      </c>
      <c r="B169" s="1" t="s">
        <v>137</v>
      </c>
    </row>
    <row r="170" spans="1:2" x14ac:dyDescent="0.25">
      <c r="A170" s="1" t="s">
        <v>173</v>
      </c>
      <c r="B170" s="1" t="s">
        <v>27</v>
      </c>
    </row>
    <row r="171" spans="1:2" x14ac:dyDescent="0.25">
      <c r="A171" s="1" t="s">
        <v>173</v>
      </c>
      <c r="B171" s="1" t="s">
        <v>32</v>
      </c>
    </row>
    <row r="172" spans="1:2" x14ac:dyDescent="0.25">
      <c r="A172" s="1" t="s">
        <v>173</v>
      </c>
      <c r="B172" s="1" t="s">
        <v>45</v>
      </c>
    </row>
    <row r="173" spans="1:2" x14ac:dyDescent="0.25">
      <c r="A173" s="1" t="s">
        <v>173</v>
      </c>
      <c r="B173" s="1" t="s">
        <v>46</v>
      </c>
    </row>
    <row r="174" spans="1:2" x14ac:dyDescent="0.25">
      <c r="A174" s="1" t="s">
        <v>173</v>
      </c>
      <c r="B174" s="1" t="s">
        <v>47</v>
      </c>
    </row>
    <row r="175" spans="1:2" x14ac:dyDescent="0.25">
      <c r="A175" s="1" t="s">
        <v>173</v>
      </c>
      <c r="B175" s="1" t="s">
        <v>49</v>
      </c>
    </row>
    <row r="176" spans="1:2" x14ac:dyDescent="0.25">
      <c r="A176" s="1" t="s">
        <v>173</v>
      </c>
      <c r="B176" s="1" t="s">
        <v>50</v>
      </c>
    </row>
    <row r="177" spans="1:2" x14ac:dyDescent="0.25">
      <c r="A177" s="1" t="s">
        <v>173</v>
      </c>
      <c r="B177" s="1" t="s">
        <v>51</v>
      </c>
    </row>
    <row r="178" spans="1:2" x14ac:dyDescent="0.25">
      <c r="A178" s="1" t="s">
        <v>173</v>
      </c>
      <c r="B178" s="1" t="s">
        <v>52</v>
      </c>
    </row>
    <row r="179" spans="1:2" x14ac:dyDescent="0.25">
      <c r="A179" s="1" t="s">
        <v>173</v>
      </c>
      <c r="B179" s="1" t="s">
        <v>53</v>
      </c>
    </row>
    <row r="180" spans="1:2" x14ac:dyDescent="0.25">
      <c r="A180" s="1" t="s">
        <v>173</v>
      </c>
      <c r="B180" s="1" t="s">
        <v>56</v>
      </c>
    </row>
    <row r="181" spans="1:2" x14ac:dyDescent="0.25">
      <c r="A181" s="1" t="s">
        <v>173</v>
      </c>
      <c r="B181" s="1" t="s">
        <v>57</v>
      </c>
    </row>
    <row r="182" spans="1:2" x14ac:dyDescent="0.25">
      <c r="A182" s="1" t="s">
        <v>173</v>
      </c>
      <c r="B182" s="1" t="s">
        <v>81</v>
      </c>
    </row>
    <row r="183" spans="1:2" x14ac:dyDescent="0.25">
      <c r="A183" s="1" t="s">
        <v>173</v>
      </c>
      <c r="B183" s="1" t="s">
        <v>82</v>
      </c>
    </row>
    <row r="184" spans="1:2" x14ac:dyDescent="0.25">
      <c r="A184" s="1" t="s">
        <v>173</v>
      </c>
      <c r="B184" s="1" t="s">
        <v>84</v>
      </c>
    </row>
    <row r="185" spans="1:2" x14ac:dyDescent="0.25">
      <c r="A185" s="1" t="s">
        <v>173</v>
      </c>
      <c r="B185" s="1" t="s">
        <v>85</v>
      </c>
    </row>
    <row r="186" spans="1:2" x14ac:dyDescent="0.25">
      <c r="A186" s="1" t="s">
        <v>173</v>
      </c>
      <c r="B186" s="1" t="s">
        <v>88</v>
      </c>
    </row>
    <row r="187" spans="1:2" x14ac:dyDescent="0.25">
      <c r="A187" s="1" t="s">
        <v>173</v>
      </c>
      <c r="B187" s="1" t="s">
        <v>89</v>
      </c>
    </row>
    <row r="188" spans="1:2" x14ac:dyDescent="0.25">
      <c r="A188" s="1" t="s">
        <v>173</v>
      </c>
      <c r="B188" s="1" t="s">
        <v>148</v>
      </c>
    </row>
    <row r="189" spans="1:2" x14ac:dyDescent="0.25">
      <c r="A189" s="1" t="s">
        <v>173</v>
      </c>
      <c r="B189" s="1" t="s">
        <v>91</v>
      </c>
    </row>
    <row r="190" spans="1:2" x14ac:dyDescent="0.25">
      <c r="A190" s="1" t="s">
        <v>173</v>
      </c>
      <c r="B190" s="1" t="s">
        <v>92</v>
      </c>
    </row>
    <row r="191" spans="1:2" x14ac:dyDescent="0.25">
      <c r="A191" s="1" t="s">
        <v>173</v>
      </c>
      <c r="B191" s="1" t="s">
        <v>93</v>
      </c>
    </row>
    <row r="192" spans="1:2" x14ac:dyDescent="0.25">
      <c r="A192" s="1" t="s">
        <v>173</v>
      </c>
      <c r="B192" s="1" t="s">
        <v>94</v>
      </c>
    </row>
    <row r="193" spans="1:2" x14ac:dyDescent="0.25">
      <c r="A193" s="1" t="s">
        <v>173</v>
      </c>
      <c r="B193" s="1" t="s">
        <v>95</v>
      </c>
    </row>
    <row r="194" spans="1:2" x14ac:dyDescent="0.25">
      <c r="A194" s="1" t="s">
        <v>173</v>
      </c>
      <c r="B194" s="1" t="s">
        <v>96</v>
      </c>
    </row>
    <row r="195" spans="1:2" x14ac:dyDescent="0.25">
      <c r="A195" s="1" t="s">
        <v>173</v>
      </c>
      <c r="B195" s="1" t="s">
        <v>149</v>
      </c>
    </row>
    <row r="196" spans="1:2" x14ac:dyDescent="0.25">
      <c r="A196" s="1" t="s">
        <v>173</v>
      </c>
      <c r="B196" s="1" t="s">
        <v>98</v>
      </c>
    </row>
    <row r="197" spans="1:2" x14ac:dyDescent="0.25">
      <c r="A197" s="1" t="s">
        <v>173</v>
      </c>
      <c r="B197" s="1" t="s">
        <v>99</v>
      </c>
    </row>
    <row r="198" spans="1:2" x14ac:dyDescent="0.25">
      <c r="A198" s="1" t="s">
        <v>173</v>
      </c>
      <c r="B198" s="1" t="s">
        <v>100</v>
      </c>
    </row>
    <row r="199" spans="1:2" x14ac:dyDescent="0.25">
      <c r="A199" s="1" t="s">
        <v>173</v>
      </c>
      <c r="B199" s="1" t="s">
        <v>101</v>
      </c>
    </row>
    <row r="200" spans="1:2" x14ac:dyDescent="0.25">
      <c r="A200" s="1" t="s">
        <v>173</v>
      </c>
      <c r="B200" s="1" t="s">
        <v>136</v>
      </c>
    </row>
    <row r="201" spans="1:2" x14ac:dyDescent="0.25">
      <c r="A201" s="1" t="s">
        <v>173</v>
      </c>
      <c r="B201" s="1" t="s">
        <v>102</v>
      </c>
    </row>
    <row r="202" spans="1:2" x14ac:dyDescent="0.25">
      <c r="A202" s="1" t="s">
        <v>173</v>
      </c>
      <c r="B202" s="1" t="s">
        <v>103</v>
      </c>
    </row>
    <row r="203" spans="1:2" x14ac:dyDescent="0.25">
      <c r="A203" s="1" t="s">
        <v>173</v>
      </c>
      <c r="B203" s="1" t="s">
        <v>104</v>
      </c>
    </row>
    <row r="204" spans="1:2" x14ac:dyDescent="0.25">
      <c r="A204" s="1" t="s">
        <v>173</v>
      </c>
      <c r="B204" s="1" t="s">
        <v>105</v>
      </c>
    </row>
    <row r="205" spans="1:2" x14ac:dyDescent="0.25">
      <c r="A205" s="1" t="s">
        <v>173</v>
      </c>
      <c r="B205" s="1" t="s">
        <v>106</v>
      </c>
    </row>
    <row r="206" spans="1:2" x14ac:dyDescent="0.25">
      <c r="A206" s="1" t="s">
        <v>173</v>
      </c>
      <c r="B206" s="1" t="s">
        <v>107</v>
      </c>
    </row>
    <row r="207" spans="1:2" x14ac:dyDescent="0.25">
      <c r="A207" s="1" t="s">
        <v>173</v>
      </c>
      <c r="B207" s="1" t="s">
        <v>108</v>
      </c>
    </row>
    <row r="208" spans="1:2" x14ac:dyDescent="0.25">
      <c r="A208" s="1" t="s">
        <v>173</v>
      </c>
      <c r="B208" s="1" t="s">
        <v>111</v>
      </c>
    </row>
    <row r="209" spans="1:2" x14ac:dyDescent="0.25">
      <c r="A209" s="1" t="s">
        <v>173</v>
      </c>
      <c r="B209" s="1" t="s">
        <v>112</v>
      </c>
    </row>
    <row r="210" spans="1:2" x14ac:dyDescent="0.25">
      <c r="A210" s="1" t="s">
        <v>173</v>
      </c>
      <c r="B210" s="1" t="s">
        <v>154</v>
      </c>
    </row>
    <row r="211" spans="1:2" x14ac:dyDescent="0.25">
      <c r="A211" s="1" t="s">
        <v>173</v>
      </c>
      <c r="B211" s="1" t="s">
        <v>113</v>
      </c>
    </row>
    <row r="212" spans="1:2" x14ac:dyDescent="0.25">
      <c r="A212" s="1" t="s">
        <v>173</v>
      </c>
      <c r="B212" s="1" t="s">
        <v>114</v>
      </c>
    </row>
    <row r="213" spans="1:2" x14ac:dyDescent="0.25">
      <c r="A213" s="1" t="s">
        <v>173</v>
      </c>
      <c r="B213" s="1" t="s">
        <v>115</v>
      </c>
    </row>
    <row r="214" spans="1:2" x14ac:dyDescent="0.25">
      <c r="A214" s="1" t="s">
        <v>173</v>
      </c>
      <c r="B214" s="1" t="s">
        <v>116</v>
      </c>
    </row>
    <row r="215" spans="1:2" x14ac:dyDescent="0.25">
      <c r="A215" s="1" t="s">
        <v>173</v>
      </c>
      <c r="B215" s="1" t="s">
        <v>117</v>
      </c>
    </row>
    <row r="216" spans="1:2" x14ac:dyDescent="0.25">
      <c r="A216" s="1" t="s">
        <v>173</v>
      </c>
      <c r="B216" s="1" t="s">
        <v>118</v>
      </c>
    </row>
    <row r="217" spans="1:2" x14ac:dyDescent="0.25">
      <c r="A217" s="1" t="s">
        <v>173</v>
      </c>
      <c r="B217" s="1" t="s">
        <v>119</v>
      </c>
    </row>
    <row r="218" spans="1:2" x14ac:dyDescent="0.25">
      <c r="A218" s="1" t="s">
        <v>173</v>
      </c>
      <c r="B218" s="1" t="s">
        <v>120</v>
      </c>
    </row>
    <row r="219" spans="1:2" x14ac:dyDescent="0.25">
      <c r="A219" s="1" t="s">
        <v>173</v>
      </c>
      <c r="B219" s="1" t="s">
        <v>137</v>
      </c>
    </row>
    <row r="220" spans="1:2" x14ac:dyDescent="0.25">
      <c r="A220" s="1" t="s">
        <v>173</v>
      </c>
      <c r="B220" s="1" t="s">
        <v>158</v>
      </c>
    </row>
    <row r="221" spans="1:2" x14ac:dyDescent="0.25">
      <c r="A221" s="1" t="s">
        <v>173</v>
      </c>
      <c r="B221" s="1" t="s">
        <v>121</v>
      </c>
    </row>
    <row r="222" spans="1:2" x14ac:dyDescent="0.25">
      <c r="A222" s="1" t="s">
        <v>173</v>
      </c>
      <c r="B222" s="1" t="s">
        <v>122</v>
      </c>
    </row>
    <row r="223" spans="1:2" x14ac:dyDescent="0.25">
      <c r="A223" s="1" t="s">
        <v>173</v>
      </c>
      <c r="B223" s="1" t="s">
        <v>123</v>
      </c>
    </row>
    <row r="224" spans="1:2" x14ac:dyDescent="0.25">
      <c r="A224" s="1" t="s">
        <v>173</v>
      </c>
      <c r="B224" s="1" t="s">
        <v>124</v>
      </c>
    </row>
    <row r="225" spans="1:2" x14ac:dyDescent="0.25">
      <c r="A225" s="1" t="s">
        <v>173</v>
      </c>
      <c r="B225" s="1" t="s">
        <v>125</v>
      </c>
    </row>
    <row r="226" spans="1:2" x14ac:dyDescent="0.25">
      <c r="A226" s="1" t="s">
        <v>173</v>
      </c>
      <c r="B226" s="1" t="s">
        <v>126</v>
      </c>
    </row>
    <row r="227" spans="1:2" x14ac:dyDescent="0.25">
      <c r="A227" s="1" t="s">
        <v>173</v>
      </c>
      <c r="B227" s="1" t="s">
        <v>127</v>
      </c>
    </row>
    <row r="228" spans="1:2" x14ac:dyDescent="0.25">
      <c r="A228" s="1" t="s">
        <v>173</v>
      </c>
      <c r="B228" s="1" t="s">
        <v>128</v>
      </c>
    </row>
    <row r="229" spans="1:2" x14ac:dyDescent="0.25">
      <c r="A229" s="1" t="s">
        <v>173</v>
      </c>
      <c r="B229" s="1" t="s">
        <v>129</v>
      </c>
    </row>
    <row r="230" spans="1:2" x14ac:dyDescent="0.25">
      <c r="A230" s="1" t="s">
        <v>177</v>
      </c>
      <c r="B230" s="1" t="s">
        <v>181</v>
      </c>
    </row>
    <row r="231" spans="1:2" x14ac:dyDescent="0.25">
      <c r="A231" s="1" t="s">
        <v>187</v>
      </c>
      <c r="B231" s="1" t="s">
        <v>190</v>
      </c>
    </row>
    <row r="232" spans="1:2" x14ac:dyDescent="0.25">
      <c r="A232" s="1" t="s">
        <v>187</v>
      </c>
      <c r="B232" s="1" t="s">
        <v>200</v>
      </c>
    </row>
    <row r="233" spans="1:2" x14ac:dyDescent="0.25">
      <c r="A233" s="1" t="s">
        <v>187</v>
      </c>
      <c r="B233" s="1" t="s">
        <v>201</v>
      </c>
    </row>
    <row r="234" spans="1:2" x14ac:dyDescent="0.25">
      <c r="A234" s="1" t="s">
        <v>187</v>
      </c>
      <c r="B234" s="1" t="s">
        <v>202</v>
      </c>
    </row>
    <row r="235" spans="1:2" x14ac:dyDescent="0.25">
      <c r="A235" s="1" t="s">
        <v>187</v>
      </c>
      <c r="B235" s="1" t="s">
        <v>203</v>
      </c>
    </row>
    <row r="236" spans="1:2" x14ac:dyDescent="0.25">
      <c r="A236" s="1" t="s">
        <v>204</v>
      </c>
      <c r="B236" s="1" t="s">
        <v>207</v>
      </c>
    </row>
    <row r="237" spans="1:2" x14ac:dyDescent="0.25">
      <c r="A237" s="1" t="s">
        <v>204</v>
      </c>
      <c r="B237" s="1" t="s">
        <v>190</v>
      </c>
    </row>
    <row r="238" spans="1:2" x14ac:dyDescent="0.25">
      <c r="A238" s="1" t="s">
        <v>204</v>
      </c>
      <c r="B238" s="1" t="s">
        <v>200</v>
      </c>
    </row>
    <row r="239" spans="1:2" x14ac:dyDescent="0.25">
      <c r="A239" s="1" t="s">
        <v>204</v>
      </c>
      <c r="B239" s="1" t="s">
        <v>201</v>
      </c>
    </row>
    <row r="240" spans="1:2" x14ac:dyDescent="0.25">
      <c r="A240" s="1" t="s">
        <v>210</v>
      </c>
      <c r="B240" s="1" t="s">
        <v>181</v>
      </c>
    </row>
    <row r="241" spans="1:2" x14ac:dyDescent="0.25">
      <c r="A241" s="1" t="s">
        <v>213</v>
      </c>
      <c r="B241" s="1" t="s">
        <v>190</v>
      </c>
    </row>
    <row r="242" spans="1:2" x14ac:dyDescent="0.25">
      <c r="A242" s="1" t="s">
        <v>224</v>
      </c>
      <c r="B242" s="1" t="s">
        <v>200</v>
      </c>
    </row>
    <row r="243" spans="1:2" x14ac:dyDescent="0.25">
      <c r="A243" s="1" t="s">
        <v>224</v>
      </c>
      <c r="B243" s="1" t="s">
        <v>190</v>
      </c>
    </row>
    <row r="244" spans="1:2" x14ac:dyDescent="0.25">
      <c r="A244" s="1" t="s">
        <v>224</v>
      </c>
      <c r="B244" s="1" t="s">
        <v>240</v>
      </c>
    </row>
    <row r="245" spans="1:2" x14ac:dyDescent="0.25">
      <c r="A245" s="1" t="s">
        <v>224</v>
      </c>
      <c r="B245" s="1" t="s">
        <v>246</v>
      </c>
    </row>
    <row r="246" spans="1:2" x14ac:dyDescent="0.25">
      <c r="A246" s="1" t="s">
        <v>224</v>
      </c>
      <c r="B246" s="1" t="s">
        <v>241</v>
      </c>
    </row>
    <row r="247" spans="1:2" x14ac:dyDescent="0.25">
      <c r="A247" s="1" t="s">
        <v>224</v>
      </c>
      <c r="B247" s="1" t="s">
        <v>242</v>
      </c>
    </row>
    <row r="248" spans="1:2" x14ac:dyDescent="0.25">
      <c r="A248" s="1" t="s">
        <v>224</v>
      </c>
      <c r="B248" s="1" t="s">
        <v>243</v>
      </c>
    </row>
    <row r="249" spans="1:2" x14ac:dyDescent="0.25">
      <c r="A249" s="1" t="s">
        <v>224</v>
      </c>
      <c r="B249" s="1" t="s">
        <v>244</v>
      </c>
    </row>
    <row r="250" spans="1:2" x14ac:dyDescent="0.25">
      <c r="A250" s="1" t="s">
        <v>224</v>
      </c>
      <c r="B250" s="1" t="s">
        <v>245</v>
      </c>
    </row>
    <row r="251" spans="1:2" x14ac:dyDescent="0.25">
      <c r="A251" s="1" t="s">
        <v>224</v>
      </c>
      <c r="B251" s="1" t="s">
        <v>181</v>
      </c>
    </row>
    <row r="252" spans="1:2" x14ac:dyDescent="0.25">
      <c r="A252" s="1" t="s">
        <v>247</v>
      </c>
      <c r="B252" s="1" t="s">
        <v>53</v>
      </c>
    </row>
    <row r="253" spans="1:2" x14ac:dyDescent="0.25">
      <c r="A253" s="1" t="s">
        <v>247</v>
      </c>
      <c r="B253" s="1" t="s">
        <v>263</v>
      </c>
    </row>
    <row r="254" spans="1:2" x14ac:dyDescent="0.25">
      <c r="A254" s="1" t="s">
        <v>247</v>
      </c>
      <c r="B254" s="1" t="s">
        <v>269</v>
      </c>
    </row>
    <row r="255" spans="1:2" x14ac:dyDescent="0.25">
      <c r="A255" s="1" t="s">
        <v>247</v>
      </c>
      <c r="B255" s="1" t="s">
        <v>270</v>
      </c>
    </row>
    <row r="256" spans="1:2" x14ac:dyDescent="0.25">
      <c r="A256" s="1" t="s">
        <v>247</v>
      </c>
      <c r="B256" s="1" t="s">
        <v>271</v>
      </c>
    </row>
    <row r="257" spans="1:2" x14ac:dyDescent="0.25">
      <c r="A257" s="1" t="s">
        <v>247</v>
      </c>
      <c r="B257" s="1" t="s">
        <v>272</v>
      </c>
    </row>
    <row r="258" spans="1:2" x14ac:dyDescent="0.25">
      <c r="A258" s="1" t="s">
        <v>247</v>
      </c>
      <c r="B258" s="1" t="s">
        <v>273</v>
      </c>
    </row>
    <row r="259" spans="1:2" x14ac:dyDescent="0.25">
      <c r="A259" s="1" t="s">
        <v>247</v>
      </c>
      <c r="B259" s="1" t="s">
        <v>279</v>
      </c>
    </row>
    <row r="260" spans="1:2" x14ac:dyDescent="0.25">
      <c r="A260" s="1" t="s">
        <v>247</v>
      </c>
      <c r="B260" s="1" t="s">
        <v>137</v>
      </c>
    </row>
    <row r="261" spans="1:2" x14ac:dyDescent="0.25">
      <c r="A261" s="1" t="s">
        <v>281</v>
      </c>
      <c r="B261" s="1" t="s">
        <v>53</v>
      </c>
    </row>
    <row r="262" spans="1:2" x14ac:dyDescent="0.25">
      <c r="A262" s="1" t="s">
        <v>281</v>
      </c>
      <c r="B262" s="1" t="s">
        <v>263</v>
      </c>
    </row>
    <row r="263" spans="1:2" x14ac:dyDescent="0.25">
      <c r="A263" s="1" t="s">
        <v>281</v>
      </c>
      <c r="B263" s="1" t="s">
        <v>269</v>
      </c>
    </row>
    <row r="264" spans="1:2" x14ac:dyDescent="0.25">
      <c r="A264" s="1" t="s">
        <v>281</v>
      </c>
      <c r="B264" s="1" t="s">
        <v>286</v>
      </c>
    </row>
    <row r="265" spans="1:2" x14ac:dyDescent="0.25">
      <c r="A265" s="1" t="s">
        <v>281</v>
      </c>
      <c r="B265" s="1" t="s">
        <v>270</v>
      </c>
    </row>
    <row r="266" spans="1:2" x14ac:dyDescent="0.25">
      <c r="A266" s="1" t="s">
        <v>281</v>
      </c>
      <c r="B266" s="1" t="s">
        <v>137</v>
      </c>
    </row>
    <row r="267" spans="1:2" x14ac:dyDescent="0.25">
      <c r="A267" s="1" t="s">
        <v>287</v>
      </c>
      <c r="B267" s="1" t="s">
        <v>53</v>
      </c>
    </row>
    <row r="268" spans="1:2" x14ac:dyDescent="0.25">
      <c r="A268" s="1" t="s">
        <v>287</v>
      </c>
      <c r="B268" s="1" t="s">
        <v>269</v>
      </c>
    </row>
    <row r="269" spans="1:2" x14ac:dyDescent="0.25">
      <c r="A269" s="1" t="s">
        <v>287</v>
      </c>
      <c r="B269" s="1" t="s">
        <v>271</v>
      </c>
    </row>
    <row r="270" spans="1:2" x14ac:dyDescent="0.25">
      <c r="A270" s="1" t="s">
        <v>287</v>
      </c>
      <c r="B270" s="1" t="s">
        <v>303</v>
      </c>
    </row>
    <row r="271" spans="1:2" x14ac:dyDescent="0.25">
      <c r="A271" s="1" t="s">
        <v>287</v>
      </c>
      <c r="B271" s="1" t="s">
        <v>304</v>
      </c>
    </row>
    <row r="272" spans="1:2" x14ac:dyDescent="0.25">
      <c r="A272" s="1" t="s">
        <v>287</v>
      </c>
      <c r="B272" s="1" t="s">
        <v>273</v>
      </c>
    </row>
    <row r="273" spans="1:2" x14ac:dyDescent="0.25">
      <c r="A273" s="1" t="s">
        <v>287</v>
      </c>
      <c r="B273" s="1" t="s">
        <v>137</v>
      </c>
    </row>
    <row r="274" spans="1:2" x14ac:dyDescent="0.25">
      <c r="A274" s="1" t="s">
        <v>305</v>
      </c>
      <c r="B274" s="1" t="s">
        <v>263</v>
      </c>
    </row>
    <row r="275" spans="1:2" x14ac:dyDescent="0.25">
      <c r="A275" s="1" t="s">
        <v>310</v>
      </c>
      <c r="B275" s="1" t="s">
        <v>53</v>
      </c>
    </row>
    <row r="276" spans="1:2" x14ac:dyDescent="0.25">
      <c r="A276" s="1" t="s">
        <v>310</v>
      </c>
      <c r="B276" s="1" t="s">
        <v>137</v>
      </c>
    </row>
    <row r="277" spans="1:2" x14ac:dyDescent="0.25">
      <c r="A277" s="1" t="s">
        <v>314</v>
      </c>
      <c r="B277" s="1" t="s">
        <v>263</v>
      </c>
    </row>
    <row r="278" spans="1:2" x14ac:dyDescent="0.25">
      <c r="A278" s="1" t="s">
        <v>314</v>
      </c>
      <c r="B278" s="1" t="s">
        <v>269</v>
      </c>
    </row>
    <row r="279" spans="1:2" x14ac:dyDescent="0.25">
      <c r="A279" s="1" t="s">
        <v>314</v>
      </c>
      <c r="B279" s="1" t="s">
        <v>270</v>
      </c>
    </row>
    <row r="280" spans="1:2" x14ac:dyDescent="0.25">
      <c r="A280" s="1" t="s">
        <v>314</v>
      </c>
      <c r="B280" s="1" t="s">
        <v>271</v>
      </c>
    </row>
    <row r="281" spans="1:2" x14ac:dyDescent="0.25">
      <c r="A281" s="1" t="s">
        <v>314</v>
      </c>
      <c r="B281" s="1" t="s">
        <v>273</v>
      </c>
    </row>
    <row r="282" spans="1:2" x14ac:dyDescent="0.25">
      <c r="A282" s="1" t="s">
        <v>314</v>
      </c>
      <c r="B282" s="1" t="s">
        <v>137</v>
      </c>
    </row>
    <row r="283" spans="1:2" x14ac:dyDescent="0.25">
      <c r="A283" s="1" t="s">
        <v>318</v>
      </c>
      <c r="B283" s="1" t="s">
        <v>137</v>
      </c>
    </row>
    <row r="284" spans="1:2" x14ac:dyDescent="0.25">
      <c r="A284" s="1" t="s">
        <v>323</v>
      </c>
      <c r="B284" s="1" t="s">
        <v>137</v>
      </c>
    </row>
    <row r="285" spans="1:2" x14ac:dyDescent="0.25">
      <c r="A285" s="1" t="s">
        <v>326</v>
      </c>
      <c r="B285" s="1" t="s">
        <v>330</v>
      </c>
    </row>
    <row r="286" spans="1:2" x14ac:dyDescent="0.25">
      <c r="A286" s="1" t="s">
        <v>337</v>
      </c>
      <c r="B286" s="1" t="s">
        <v>271</v>
      </c>
    </row>
    <row r="287" spans="1:2" x14ac:dyDescent="0.25">
      <c r="A287" s="1" t="s">
        <v>342</v>
      </c>
      <c r="B287" s="1" t="s">
        <v>263</v>
      </c>
    </row>
    <row r="288" spans="1:2" x14ac:dyDescent="0.25">
      <c r="A288" s="1" t="s">
        <v>342</v>
      </c>
      <c r="B288" s="1" t="s">
        <v>269</v>
      </c>
    </row>
    <row r="289" spans="1:2" x14ac:dyDescent="0.25">
      <c r="A289" s="1" t="s">
        <v>342</v>
      </c>
      <c r="B289" s="1" t="s">
        <v>345</v>
      </c>
    </row>
    <row r="290" spans="1:2" x14ac:dyDescent="0.25">
      <c r="A290" s="1" t="s">
        <v>342</v>
      </c>
      <c r="B290" s="1" t="s">
        <v>270</v>
      </c>
    </row>
    <row r="291" spans="1:2" x14ac:dyDescent="0.25">
      <c r="A291" s="1" t="s">
        <v>342</v>
      </c>
      <c r="B291" s="1" t="s">
        <v>273</v>
      </c>
    </row>
    <row r="292" spans="1:2" x14ac:dyDescent="0.25">
      <c r="A292" s="1" t="s">
        <v>342</v>
      </c>
      <c r="B292" s="1" t="s">
        <v>137</v>
      </c>
    </row>
    <row r="293" spans="1:2" x14ac:dyDescent="0.25">
      <c r="A293" s="1" t="s">
        <v>346</v>
      </c>
      <c r="B293" s="1" t="s">
        <v>137</v>
      </c>
    </row>
    <row r="294" spans="1:2" x14ac:dyDescent="0.25">
      <c r="A294" s="1" t="s">
        <v>351</v>
      </c>
      <c r="B294" s="1" t="s">
        <v>263</v>
      </c>
    </row>
    <row r="295" spans="1:2" x14ac:dyDescent="0.25">
      <c r="A295" s="1" t="s">
        <v>351</v>
      </c>
      <c r="B295" s="1" t="s">
        <v>269</v>
      </c>
    </row>
    <row r="296" spans="1:2" x14ac:dyDescent="0.25">
      <c r="A296" s="1" t="s">
        <v>351</v>
      </c>
      <c r="B296" s="1" t="s">
        <v>270</v>
      </c>
    </row>
    <row r="297" spans="1:2" x14ac:dyDescent="0.25">
      <c r="A297" s="1" t="s">
        <v>355</v>
      </c>
      <c r="B297" s="1" t="s">
        <v>273</v>
      </c>
    </row>
    <row r="298" spans="1:2" x14ac:dyDescent="0.25">
      <c r="A298" s="1" t="s">
        <v>355</v>
      </c>
      <c r="B298" s="1" t="s">
        <v>137</v>
      </c>
    </row>
    <row r="299" spans="1:2" x14ac:dyDescent="0.25">
      <c r="A299" s="1" t="s">
        <v>359</v>
      </c>
      <c r="B299" s="1" t="s">
        <v>271</v>
      </c>
    </row>
    <row r="300" spans="1:2" x14ac:dyDescent="0.25">
      <c r="A300" s="1" t="s">
        <v>364</v>
      </c>
      <c r="B300" s="1" t="s">
        <v>271</v>
      </c>
    </row>
    <row r="301" spans="1:2" x14ac:dyDescent="0.25">
      <c r="A301" s="1" t="s">
        <v>364</v>
      </c>
      <c r="B301" s="1" t="s">
        <v>273</v>
      </c>
    </row>
    <row r="302" spans="1:2" x14ac:dyDescent="0.25">
      <c r="A302" s="1" t="s">
        <v>364</v>
      </c>
      <c r="B302" s="1" t="s">
        <v>137</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2E87FC-73FA-47ED-8032-54AF25908F67}">
  <dimension ref="A1"/>
  <sheetViews>
    <sheetView workbookViewId="0"/>
  </sheetViews>
  <sheetFormatPr defaultRowHeight="15" x14ac:dyDescent="0.2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0D1FA7-37F8-4910-BE38-5452086DCAB4}">
  <dimension ref="A1"/>
  <sheetViews>
    <sheetView workbookViewId="0"/>
  </sheetViews>
  <sheetFormatPr defaultRowHeight="15" x14ac:dyDescent="0.25"/>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E5F371-4707-47CC-978B-0A9746F56050}">
  <dimension ref="A1:G3137"/>
  <sheetViews>
    <sheetView workbookViewId="0">
      <selection sqref="A1:G3137"/>
    </sheetView>
  </sheetViews>
  <sheetFormatPr defaultRowHeight="15" x14ac:dyDescent="0.25"/>
  <cols>
    <col min="1" max="1" width="12.7109375" bestFit="1" customWidth="1"/>
    <col min="2" max="2" width="81.140625" bestFit="1" customWidth="1"/>
    <col min="3" max="3" width="56.5703125" bestFit="1" customWidth="1"/>
    <col min="4" max="4" width="12.5703125" bestFit="1" customWidth="1"/>
    <col min="5" max="5" width="19.7109375" bestFit="1" customWidth="1"/>
    <col min="6" max="6" width="31.28515625" bestFit="1" customWidth="1"/>
    <col min="7" max="7" width="81.140625" bestFit="1" customWidth="1"/>
  </cols>
  <sheetData>
    <row r="1" spans="1:7" x14ac:dyDescent="0.25">
      <c r="A1" s="1" t="s">
        <v>367</v>
      </c>
      <c r="B1" s="1" t="s">
        <v>1</v>
      </c>
      <c r="C1" s="1" t="s">
        <v>2</v>
      </c>
      <c r="D1" s="1" t="s">
        <v>3</v>
      </c>
      <c r="E1" s="1" t="s">
        <v>4</v>
      </c>
      <c r="F1" s="1" t="s">
        <v>5</v>
      </c>
      <c r="G1" s="1" t="s">
        <v>6</v>
      </c>
    </row>
    <row r="2" spans="1:7" x14ac:dyDescent="0.25">
      <c r="A2" s="1" t="s">
        <v>7</v>
      </c>
      <c r="B2" s="1" t="s">
        <v>14</v>
      </c>
      <c r="C2" s="1" t="s">
        <v>15</v>
      </c>
      <c r="D2" s="1" t="s">
        <v>16</v>
      </c>
      <c r="E2" s="1" t="s">
        <v>17</v>
      </c>
      <c r="F2" s="1" t="s">
        <v>18</v>
      </c>
      <c r="G2" s="1" t="s">
        <v>19</v>
      </c>
    </row>
    <row r="3" spans="1:7" x14ac:dyDescent="0.25">
      <c r="A3" s="1" t="s">
        <v>20</v>
      </c>
      <c r="B3" s="1" t="s">
        <v>376</v>
      </c>
      <c r="C3" s="1" t="s">
        <v>28</v>
      </c>
      <c r="D3" s="1" t="s">
        <v>29</v>
      </c>
      <c r="E3" s="1" t="s">
        <v>30</v>
      </c>
      <c r="F3" s="1" t="s">
        <v>41</v>
      </c>
      <c r="G3" s="1" t="s">
        <v>31</v>
      </c>
    </row>
    <row r="4" spans="1:7" x14ac:dyDescent="0.25">
      <c r="A4" s="1" t="s">
        <v>20</v>
      </c>
      <c r="B4" s="1" t="s">
        <v>376</v>
      </c>
      <c r="C4" s="1" t="s">
        <v>411</v>
      </c>
      <c r="D4" s="1" t="s">
        <v>29</v>
      </c>
      <c r="E4" s="1" t="s">
        <v>30</v>
      </c>
      <c r="F4" s="1" t="s">
        <v>41</v>
      </c>
      <c r="G4" s="1" t="s">
        <v>31</v>
      </c>
    </row>
    <row r="5" spans="1:7" x14ac:dyDescent="0.25">
      <c r="A5" s="1" t="s">
        <v>20</v>
      </c>
      <c r="B5" s="1" t="s">
        <v>376</v>
      </c>
      <c r="C5" s="1" t="s">
        <v>412</v>
      </c>
      <c r="D5" s="1" t="s">
        <v>29</v>
      </c>
      <c r="E5" s="1" t="s">
        <v>30</v>
      </c>
      <c r="F5" s="1" t="s">
        <v>41</v>
      </c>
      <c r="G5" s="1" t="s">
        <v>31</v>
      </c>
    </row>
    <row r="6" spans="1:7" x14ac:dyDescent="0.25">
      <c r="A6" s="1" t="s">
        <v>20</v>
      </c>
      <c r="B6" s="1" t="s">
        <v>376</v>
      </c>
      <c r="C6" s="1" t="s">
        <v>413</v>
      </c>
      <c r="D6" s="1" t="s">
        <v>29</v>
      </c>
      <c r="E6" s="1" t="s">
        <v>30</v>
      </c>
      <c r="F6" s="1" t="s">
        <v>41</v>
      </c>
      <c r="G6" s="1" t="s">
        <v>31</v>
      </c>
    </row>
    <row r="7" spans="1:7" x14ac:dyDescent="0.25">
      <c r="A7" s="1" t="s">
        <v>20</v>
      </c>
      <c r="B7" s="1" t="s">
        <v>376</v>
      </c>
      <c r="C7" s="1" t="s">
        <v>414</v>
      </c>
      <c r="D7" s="1" t="s">
        <v>29</v>
      </c>
      <c r="E7" s="1" t="s">
        <v>30</v>
      </c>
      <c r="F7" s="1" t="s">
        <v>41</v>
      </c>
      <c r="G7" s="1" t="s">
        <v>31</v>
      </c>
    </row>
    <row r="8" spans="1:7" x14ac:dyDescent="0.25">
      <c r="A8" s="1" t="s">
        <v>20</v>
      </c>
      <c r="B8" s="1" t="s">
        <v>376</v>
      </c>
      <c r="C8" s="1" t="s">
        <v>415</v>
      </c>
      <c r="D8" s="1" t="s">
        <v>29</v>
      </c>
      <c r="E8" s="1" t="s">
        <v>30</v>
      </c>
      <c r="F8" s="1" t="s">
        <v>41</v>
      </c>
      <c r="G8" s="1" t="s">
        <v>31</v>
      </c>
    </row>
    <row r="9" spans="1:7" x14ac:dyDescent="0.25">
      <c r="A9" s="1" t="s">
        <v>20</v>
      </c>
      <c r="B9" s="1" t="s">
        <v>376</v>
      </c>
      <c r="C9" s="1" t="s">
        <v>416</v>
      </c>
      <c r="D9" s="1" t="s">
        <v>29</v>
      </c>
      <c r="E9" s="1" t="s">
        <v>30</v>
      </c>
      <c r="F9" s="1" t="s">
        <v>41</v>
      </c>
      <c r="G9" s="1" t="s">
        <v>31</v>
      </c>
    </row>
    <row r="10" spans="1:7" x14ac:dyDescent="0.25">
      <c r="A10" s="1" t="s">
        <v>20</v>
      </c>
      <c r="B10" s="1" t="s">
        <v>376</v>
      </c>
      <c r="C10" s="1" t="s">
        <v>417</v>
      </c>
      <c r="D10" s="1" t="s">
        <v>29</v>
      </c>
      <c r="E10" s="1" t="s">
        <v>30</v>
      </c>
      <c r="F10" s="1" t="s">
        <v>41</v>
      </c>
      <c r="G10" s="1" t="s">
        <v>31</v>
      </c>
    </row>
    <row r="11" spans="1:7" x14ac:dyDescent="0.25">
      <c r="A11" s="1" t="s">
        <v>20</v>
      </c>
      <c r="B11" s="1" t="s">
        <v>376</v>
      </c>
      <c r="C11" s="1" t="s">
        <v>418</v>
      </c>
      <c r="D11" s="1" t="s">
        <v>29</v>
      </c>
      <c r="E11" s="1" t="s">
        <v>30</v>
      </c>
      <c r="F11" s="1" t="s">
        <v>41</v>
      </c>
      <c r="G11" s="1" t="s">
        <v>31</v>
      </c>
    </row>
    <row r="12" spans="1:7" x14ac:dyDescent="0.25">
      <c r="A12" s="1" t="s">
        <v>20</v>
      </c>
      <c r="B12" s="1" t="s">
        <v>376</v>
      </c>
      <c r="C12" s="1" t="s">
        <v>419</v>
      </c>
      <c r="D12" s="1" t="s">
        <v>29</v>
      </c>
      <c r="E12" s="1" t="s">
        <v>30</v>
      </c>
      <c r="F12" s="1" t="s">
        <v>41</v>
      </c>
      <c r="G12" s="1" t="s">
        <v>31</v>
      </c>
    </row>
    <row r="13" spans="1:7" x14ac:dyDescent="0.25">
      <c r="A13" s="1" t="s">
        <v>20</v>
      </c>
      <c r="B13" s="1" t="s">
        <v>376</v>
      </c>
      <c r="C13" s="1" t="s">
        <v>420</v>
      </c>
      <c r="D13" s="1" t="s">
        <v>29</v>
      </c>
      <c r="E13" s="1" t="s">
        <v>30</v>
      </c>
      <c r="F13" s="1" t="s">
        <v>41</v>
      </c>
      <c r="G13" s="1" t="s">
        <v>31</v>
      </c>
    </row>
    <row r="14" spans="1:7" x14ac:dyDescent="0.25">
      <c r="A14" s="1" t="s">
        <v>20</v>
      </c>
      <c r="B14" s="1" t="s">
        <v>376</v>
      </c>
      <c r="C14" s="1" t="s">
        <v>421</v>
      </c>
      <c r="D14" s="1" t="s">
        <v>29</v>
      </c>
      <c r="E14" s="1" t="s">
        <v>30</v>
      </c>
      <c r="F14" s="1" t="s">
        <v>41</v>
      </c>
      <c r="G14" s="1" t="s">
        <v>31</v>
      </c>
    </row>
    <row r="15" spans="1:7" x14ac:dyDescent="0.25">
      <c r="A15" s="1" t="s">
        <v>20</v>
      </c>
      <c r="B15" s="1" t="s">
        <v>376</v>
      </c>
      <c r="C15" s="1" t="s">
        <v>422</v>
      </c>
      <c r="D15" s="1" t="s">
        <v>29</v>
      </c>
      <c r="E15" s="1" t="s">
        <v>30</v>
      </c>
      <c r="F15" s="1" t="s">
        <v>41</v>
      </c>
      <c r="G15" s="1" t="s">
        <v>31</v>
      </c>
    </row>
    <row r="16" spans="1:7" x14ac:dyDescent="0.25">
      <c r="A16" s="1" t="s">
        <v>20</v>
      </c>
      <c r="B16" s="1" t="s">
        <v>376</v>
      </c>
      <c r="C16" s="1" t="s">
        <v>423</v>
      </c>
      <c r="D16" s="1" t="s">
        <v>29</v>
      </c>
      <c r="E16" s="1" t="s">
        <v>30</v>
      </c>
      <c r="F16" s="1" t="s">
        <v>41</v>
      </c>
      <c r="G16" s="1" t="s">
        <v>31</v>
      </c>
    </row>
    <row r="17" spans="1:7" x14ac:dyDescent="0.25">
      <c r="A17" s="1" t="s">
        <v>20</v>
      </c>
      <c r="B17" s="1" t="s">
        <v>376</v>
      </c>
      <c r="C17" s="1" t="s">
        <v>424</v>
      </c>
      <c r="D17" s="1" t="s">
        <v>29</v>
      </c>
      <c r="E17" s="1" t="s">
        <v>30</v>
      </c>
      <c r="F17" s="1" t="s">
        <v>41</v>
      </c>
      <c r="G17" s="1" t="s">
        <v>31</v>
      </c>
    </row>
    <row r="18" spans="1:7" x14ac:dyDescent="0.25">
      <c r="A18" s="1" t="s">
        <v>20</v>
      </c>
      <c r="B18" s="1" t="s">
        <v>376</v>
      </c>
      <c r="C18" s="1" t="s">
        <v>425</v>
      </c>
      <c r="D18" s="1" t="s">
        <v>29</v>
      </c>
      <c r="E18" s="1" t="s">
        <v>30</v>
      </c>
      <c r="F18" s="1" t="s">
        <v>41</v>
      </c>
      <c r="G18" s="1" t="s">
        <v>31</v>
      </c>
    </row>
    <row r="19" spans="1:7" x14ac:dyDescent="0.25">
      <c r="A19" s="1" t="s">
        <v>20</v>
      </c>
      <c r="B19" s="1" t="s">
        <v>376</v>
      </c>
      <c r="C19" s="1" t="s">
        <v>426</v>
      </c>
      <c r="D19" s="1" t="s">
        <v>29</v>
      </c>
      <c r="E19" s="1" t="s">
        <v>30</v>
      </c>
      <c r="F19" s="1" t="s">
        <v>41</v>
      </c>
      <c r="G19" s="1" t="s">
        <v>31</v>
      </c>
    </row>
    <row r="20" spans="1:7" x14ac:dyDescent="0.25">
      <c r="A20" s="1" t="s">
        <v>20</v>
      </c>
      <c r="B20" s="1" t="s">
        <v>376</v>
      </c>
      <c r="C20" s="1" t="s">
        <v>427</v>
      </c>
      <c r="D20" s="1" t="s">
        <v>29</v>
      </c>
      <c r="E20" s="1" t="s">
        <v>30</v>
      </c>
      <c r="F20" s="1" t="s">
        <v>41</v>
      </c>
      <c r="G20" s="1" t="s">
        <v>31</v>
      </c>
    </row>
    <row r="21" spans="1:7" x14ac:dyDescent="0.25">
      <c r="A21" s="1" t="s">
        <v>20</v>
      </c>
      <c r="B21" s="1" t="s">
        <v>376</v>
      </c>
      <c r="C21" s="1" t="s">
        <v>428</v>
      </c>
      <c r="D21" s="1" t="s">
        <v>29</v>
      </c>
      <c r="E21" s="1" t="s">
        <v>30</v>
      </c>
      <c r="F21" s="1" t="s">
        <v>41</v>
      </c>
      <c r="G21" s="1" t="s">
        <v>31</v>
      </c>
    </row>
    <row r="22" spans="1:7" x14ac:dyDescent="0.25">
      <c r="A22" s="1" t="s">
        <v>20</v>
      </c>
      <c r="B22" s="1" t="s">
        <v>376</v>
      </c>
      <c r="C22" s="1" t="s">
        <v>429</v>
      </c>
      <c r="D22" s="1" t="s">
        <v>29</v>
      </c>
      <c r="E22" s="1" t="s">
        <v>30</v>
      </c>
      <c r="F22" s="1" t="s">
        <v>41</v>
      </c>
      <c r="G22" s="1" t="s">
        <v>31</v>
      </c>
    </row>
    <row r="23" spans="1:7" x14ac:dyDescent="0.25">
      <c r="A23" s="1" t="s">
        <v>20</v>
      </c>
      <c r="B23" s="1" t="s">
        <v>376</v>
      </c>
      <c r="C23" s="1" t="s">
        <v>430</v>
      </c>
      <c r="D23" s="1" t="s">
        <v>29</v>
      </c>
      <c r="E23" s="1" t="s">
        <v>30</v>
      </c>
      <c r="F23" s="1" t="s">
        <v>41</v>
      </c>
      <c r="G23" s="1" t="s">
        <v>31</v>
      </c>
    </row>
    <row r="24" spans="1:7" x14ac:dyDescent="0.25">
      <c r="A24" s="1" t="s">
        <v>20</v>
      </c>
      <c r="B24" s="1" t="s">
        <v>376</v>
      </c>
      <c r="C24" s="1" t="s">
        <v>431</v>
      </c>
      <c r="D24" s="1" t="s">
        <v>29</v>
      </c>
      <c r="E24" s="1" t="s">
        <v>30</v>
      </c>
      <c r="F24" s="1" t="s">
        <v>41</v>
      </c>
      <c r="G24" s="1" t="s">
        <v>31</v>
      </c>
    </row>
    <row r="25" spans="1:7" x14ac:dyDescent="0.25">
      <c r="A25" s="1" t="s">
        <v>20</v>
      </c>
      <c r="B25" s="1" t="s">
        <v>376</v>
      </c>
      <c r="C25" s="1" t="s">
        <v>432</v>
      </c>
      <c r="D25" s="1" t="s">
        <v>29</v>
      </c>
      <c r="E25" s="1" t="s">
        <v>30</v>
      </c>
      <c r="F25" s="1" t="s">
        <v>41</v>
      </c>
      <c r="G25" s="1" t="s">
        <v>31</v>
      </c>
    </row>
    <row r="26" spans="1:7" x14ac:dyDescent="0.25">
      <c r="A26" s="1" t="s">
        <v>20</v>
      </c>
      <c r="B26" s="1" t="s">
        <v>376</v>
      </c>
      <c r="C26" s="1" t="s">
        <v>433</v>
      </c>
      <c r="D26" s="1" t="s">
        <v>29</v>
      </c>
      <c r="E26" s="1" t="s">
        <v>30</v>
      </c>
      <c r="F26" s="1" t="s">
        <v>41</v>
      </c>
      <c r="G26" s="1" t="s">
        <v>31</v>
      </c>
    </row>
    <row r="27" spans="1:7" x14ac:dyDescent="0.25">
      <c r="A27" s="1" t="s">
        <v>20</v>
      </c>
      <c r="B27" s="1" t="s">
        <v>376</v>
      </c>
      <c r="C27" s="1" t="s">
        <v>434</v>
      </c>
      <c r="D27" s="1" t="s">
        <v>29</v>
      </c>
      <c r="E27" s="1" t="s">
        <v>30</v>
      </c>
      <c r="F27" s="1" t="s">
        <v>41</v>
      </c>
      <c r="G27" s="1" t="s">
        <v>31</v>
      </c>
    </row>
    <row r="28" spans="1:7" x14ac:dyDescent="0.25">
      <c r="A28" s="1" t="s">
        <v>20</v>
      </c>
      <c r="B28" s="1" t="s">
        <v>376</v>
      </c>
      <c r="C28" s="1" t="s">
        <v>435</v>
      </c>
      <c r="D28" s="1" t="s">
        <v>29</v>
      </c>
      <c r="E28" s="1" t="s">
        <v>30</v>
      </c>
      <c r="F28" s="1" t="s">
        <v>41</v>
      </c>
      <c r="G28" s="1" t="s">
        <v>31</v>
      </c>
    </row>
    <row r="29" spans="1:7" x14ac:dyDescent="0.25">
      <c r="A29" s="1" t="s">
        <v>20</v>
      </c>
      <c r="B29" s="1" t="s">
        <v>376</v>
      </c>
      <c r="C29" s="1" t="s">
        <v>436</v>
      </c>
      <c r="D29" s="1" t="s">
        <v>29</v>
      </c>
      <c r="E29" s="1" t="s">
        <v>30</v>
      </c>
      <c r="F29" s="1" t="s">
        <v>41</v>
      </c>
      <c r="G29" s="1" t="s">
        <v>31</v>
      </c>
    </row>
    <row r="30" spans="1:7" x14ac:dyDescent="0.25">
      <c r="A30" s="1" t="s">
        <v>20</v>
      </c>
      <c r="B30" s="1" t="s">
        <v>376</v>
      </c>
      <c r="C30" s="1" t="s">
        <v>437</v>
      </c>
      <c r="D30" s="1" t="s">
        <v>29</v>
      </c>
      <c r="E30" s="1" t="s">
        <v>30</v>
      </c>
      <c r="F30" s="1" t="s">
        <v>41</v>
      </c>
      <c r="G30" s="1" t="s">
        <v>31</v>
      </c>
    </row>
    <row r="31" spans="1:7" x14ac:dyDescent="0.25">
      <c r="A31" s="1" t="s">
        <v>20</v>
      </c>
      <c r="B31" s="1" t="s">
        <v>376</v>
      </c>
      <c r="C31" s="1" t="s">
        <v>438</v>
      </c>
      <c r="D31" s="1" t="s">
        <v>29</v>
      </c>
      <c r="E31" s="1" t="s">
        <v>30</v>
      </c>
      <c r="F31" s="1" t="s">
        <v>41</v>
      </c>
      <c r="G31" s="1" t="s">
        <v>31</v>
      </c>
    </row>
    <row r="32" spans="1:7" x14ac:dyDescent="0.25">
      <c r="A32" s="1" t="s">
        <v>20</v>
      </c>
      <c r="B32" s="1" t="s">
        <v>376</v>
      </c>
      <c r="C32" s="1" t="s">
        <v>439</v>
      </c>
      <c r="D32" s="1" t="s">
        <v>29</v>
      </c>
      <c r="E32" s="1" t="s">
        <v>30</v>
      </c>
      <c r="F32" s="1" t="s">
        <v>41</v>
      </c>
      <c r="G32" s="1" t="s">
        <v>31</v>
      </c>
    </row>
    <row r="33" spans="1:7" x14ac:dyDescent="0.25">
      <c r="A33" s="1" t="s">
        <v>20</v>
      </c>
      <c r="B33" s="1" t="s">
        <v>376</v>
      </c>
      <c r="C33" s="1" t="s">
        <v>440</v>
      </c>
      <c r="D33" s="1" t="s">
        <v>29</v>
      </c>
      <c r="E33" s="1" t="s">
        <v>30</v>
      </c>
      <c r="F33" s="1" t="s">
        <v>41</v>
      </c>
      <c r="G33" s="1" t="s">
        <v>31</v>
      </c>
    </row>
    <row r="34" spans="1:7" x14ac:dyDescent="0.25">
      <c r="A34" s="1" t="s">
        <v>20</v>
      </c>
      <c r="B34" s="1" t="s">
        <v>376</v>
      </c>
      <c r="C34" s="1" t="s">
        <v>441</v>
      </c>
      <c r="D34" s="1" t="s">
        <v>29</v>
      </c>
      <c r="E34" s="1" t="s">
        <v>30</v>
      </c>
      <c r="F34" s="1" t="s">
        <v>41</v>
      </c>
      <c r="G34" s="1" t="s">
        <v>31</v>
      </c>
    </row>
    <row r="35" spans="1:7" x14ac:dyDescent="0.25">
      <c r="A35" s="1" t="s">
        <v>20</v>
      </c>
      <c r="B35" s="1" t="s">
        <v>376</v>
      </c>
      <c r="C35" s="1" t="s">
        <v>442</v>
      </c>
      <c r="D35" s="1" t="s">
        <v>29</v>
      </c>
      <c r="E35" s="1" t="s">
        <v>30</v>
      </c>
      <c r="F35" s="1" t="s">
        <v>41</v>
      </c>
      <c r="G35" s="1" t="s">
        <v>31</v>
      </c>
    </row>
    <row r="36" spans="1:7" x14ac:dyDescent="0.25">
      <c r="A36" s="1" t="s">
        <v>20</v>
      </c>
      <c r="B36" s="1" t="s">
        <v>376</v>
      </c>
      <c r="C36" s="1" t="s">
        <v>443</v>
      </c>
      <c r="D36" s="1" t="s">
        <v>29</v>
      </c>
      <c r="E36" s="1" t="s">
        <v>30</v>
      </c>
      <c r="F36" s="1" t="s">
        <v>41</v>
      </c>
      <c r="G36" s="1" t="s">
        <v>31</v>
      </c>
    </row>
    <row r="37" spans="1:7" x14ac:dyDescent="0.25">
      <c r="A37" s="1" t="s">
        <v>20</v>
      </c>
      <c r="B37" s="1" t="s">
        <v>376</v>
      </c>
      <c r="C37" s="1" t="s">
        <v>444</v>
      </c>
      <c r="D37" s="1" t="s">
        <v>29</v>
      </c>
      <c r="E37" s="1" t="s">
        <v>30</v>
      </c>
      <c r="F37" s="1" t="s">
        <v>41</v>
      </c>
      <c r="G37" s="1" t="s">
        <v>31</v>
      </c>
    </row>
    <row r="38" spans="1:7" x14ac:dyDescent="0.25">
      <c r="A38" s="1" t="s">
        <v>20</v>
      </c>
      <c r="B38" s="1" t="s">
        <v>376</v>
      </c>
      <c r="C38" s="1" t="s">
        <v>445</v>
      </c>
      <c r="D38" s="1" t="s">
        <v>29</v>
      </c>
      <c r="E38" s="1" t="s">
        <v>30</v>
      </c>
      <c r="F38" s="1" t="s">
        <v>41</v>
      </c>
      <c r="G38" s="1" t="s">
        <v>31</v>
      </c>
    </row>
    <row r="39" spans="1:7" x14ac:dyDescent="0.25">
      <c r="A39" s="1" t="s">
        <v>20</v>
      </c>
      <c r="B39" s="1" t="s">
        <v>376</v>
      </c>
      <c r="C39" s="1" t="s">
        <v>446</v>
      </c>
      <c r="D39" s="1" t="s">
        <v>29</v>
      </c>
      <c r="E39" s="1" t="s">
        <v>30</v>
      </c>
      <c r="F39" s="1" t="s">
        <v>41</v>
      </c>
      <c r="G39" s="1" t="s">
        <v>31</v>
      </c>
    </row>
    <row r="40" spans="1:7" x14ac:dyDescent="0.25">
      <c r="A40" s="1" t="s">
        <v>20</v>
      </c>
      <c r="B40" s="1" t="s">
        <v>376</v>
      </c>
      <c r="C40" s="1" t="s">
        <v>447</v>
      </c>
      <c r="D40" s="1" t="s">
        <v>29</v>
      </c>
      <c r="E40" s="1" t="s">
        <v>30</v>
      </c>
      <c r="F40" s="1" t="s">
        <v>41</v>
      </c>
      <c r="G40" s="1" t="s">
        <v>31</v>
      </c>
    </row>
    <row r="41" spans="1:7" x14ac:dyDescent="0.25">
      <c r="A41" s="1" t="s">
        <v>20</v>
      </c>
      <c r="B41" s="1" t="s">
        <v>376</v>
      </c>
      <c r="C41" s="1" t="s">
        <v>448</v>
      </c>
      <c r="D41" s="1" t="s">
        <v>29</v>
      </c>
      <c r="E41" s="1" t="s">
        <v>30</v>
      </c>
      <c r="F41" s="1" t="s">
        <v>41</v>
      </c>
      <c r="G41" s="1" t="s">
        <v>31</v>
      </c>
    </row>
    <row r="42" spans="1:7" x14ac:dyDescent="0.25">
      <c r="A42" s="1" t="s">
        <v>20</v>
      </c>
      <c r="B42" s="1" t="s">
        <v>376</v>
      </c>
      <c r="C42" s="1" t="s">
        <v>449</v>
      </c>
      <c r="D42" s="1" t="s">
        <v>29</v>
      </c>
      <c r="E42" s="1" t="s">
        <v>30</v>
      </c>
      <c r="F42" s="1" t="s">
        <v>41</v>
      </c>
      <c r="G42" s="1" t="s">
        <v>31</v>
      </c>
    </row>
    <row r="43" spans="1:7" x14ac:dyDescent="0.25">
      <c r="A43" s="1" t="s">
        <v>20</v>
      </c>
      <c r="B43" s="1" t="s">
        <v>376</v>
      </c>
      <c r="C43" s="1" t="s">
        <v>450</v>
      </c>
      <c r="D43" s="1" t="s">
        <v>29</v>
      </c>
      <c r="E43" s="1" t="s">
        <v>30</v>
      </c>
      <c r="F43" s="1" t="s">
        <v>41</v>
      </c>
      <c r="G43" s="1" t="s">
        <v>31</v>
      </c>
    </row>
    <row r="44" spans="1:7" x14ac:dyDescent="0.25">
      <c r="A44" s="1" t="s">
        <v>20</v>
      </c>
      <c r="B44" s="1" t="s">
        <v>376</v>
      </c>
      <c r="C44" s="1" t="s">
        <v>451</v>
      </c>
      <c r="D44" s="1" t="s">
        <v>29</v>
      </c>
      <c r="E44" s="1" t="s">
        <v>30</v>
      </c>
      <c r="F44" s="1" t="s">
        <v>41</v>
      </c>
      <c r="G44" s="1" t="s">
        <v>31</v>
      </c>
    </row>
    <row r="45" spans="1:7" x14ac:dyDescent="0.25">
      <c r="A45" s="1" t="s">
        <v>20</v>
      </c>
      <c r="B45" s="1" t="s">
        <v>376</v>
      </c>
      <c r="C45" s="1" t="s">
        <v>452</v>
      </c>
      <c r="D45" s="1" t="s">
        <v>29</v>
      </c>
      <c r="E45" s="1" t="s">
        <v>30</v>
      </c>
      <c r="F45" s="1" t="s">
        <v>41</v>
      </c>
      <c r="G45" s="1" t="s">
        <v>31</v>
      </c>
    </row>
    <row r="46" spans="1:7" x14ac:dyDescent="0.25">
      <c r="A46" s="1" t="s">
        <v>20</v>
      </c>
      <c r="B46" s="1" t="s">
        <v>376</v>
      </c>
      <c r="C46" s="1" t="s">
        <v>453</v>
      </c>
      <c r="D46" s="1" t="s">
        <v>29</v>
      </c>
      <c r="E46" s="1" t="s">
        <v>30</v>
      </c>
      <c r="F46" s="1" t="s">
        <v>41</v>
      </c>
      <c r="G46" s="1" t="s">
        <v>31</v>
      </c>
    </row>
    <row r="47" spans="1:7" x14ac:dyDescent="0.25">
      <c r="A47" s="1" t="s">
        <v>20</v>
      </c>
      <c r="B47" s="1" t="s">
        <v>376</v>
      </c>
      <c r="C47" s="1" t="s">
        <v>454</v>
      </c>
      <c r="D47" s="1" t="s">
        <v>29</v>
      </c>
      <c r="E47" s="1" t="s">
        <v>30</v>
      </c>
      <c r="F47" s="1" t="s">
        <v>41</v>
      </c>
      <c r="G47" s="1" t="s">
        <v>31</v>
      </c>
    </row>
    <row r="48" spans="1:7" x14ac:dyDescent="0.25">
      <c r="A48" s="1" t="s">
        <v>20</v>
      </c>
      <c r="B48" s="1" t="s">
        <v>376</v>
      </c>
      <c r="C48" s="1" t="s">
        <v>455</v>
      </c>
      <c r="D48" s="1" t="s">
        <v>29</v>
      </c>
      <c r="E48" s="1" t="s">
        <v>30</v>
      </c>
      <c r="F48" s="1" t="s">
        <v>41</v>
      </c>
      <c r="G48" s="1" t="s">
        <v>31</v>
      </c>
    </row>
    <row r="49" spans="1:7" x14ac:dyDescent="0.25">
      <c r="A49" s="1" t="s">
        <v>20</v>
      </c>
      <c r="B49" s="1" t="s">
        <v>376</v>
      </c>
      <c r="C49" s="1" t="s">
        <v>456</v>
      </c>
      <c r="D49" s="1" t="s">
        <v>29</v>
      </c>
      <c r="E49" s="1" t="s">
        <v>30</v>
      </c>
      <c r="F49" s="1" t="s">
        <v>41</v>
      </c>
      <c r="G49" s="1" t="s">
        <v>31</v>
      </c>
    </row>
    <row r="50" spans="1:7" x14ac:dyDescent="0.25">
      <c r="A50" s="1" t="s">
        <v>20</v>
      </c>
      <c r="B50" s="1" t="s">
        <v>376</v>
      </c>
      <c r="C50" s="1" t="s">
        <v>457</v>
      </c>
      <c r="D50" s="1" t="s">
        <v>29</v>
      </c>
      <c r="E50" s="1" t="s">
        <v>30</v>
      </c>
      <c r="F50" s="1" t="s">
        <v>41</v>
      </c>
      <c r="G50" s="1" t="s">
        <v>31</v>
      </c>
    </row>
    <row r="51" spans="1:7" x14ac:dyDescent="0.25">
      <c r="A51" s="1" t="s">
        <v>20</v>
      </c>
      <c r="B51" s="1" t="s">
        <v>376</v>
      </c>
      <c r="C51" s="1" t="s">
        <v>458</v>
      </c>
      <c r="D51" s="1" t="s">
        <v>29</v>
      </c>
      <c r="E51" s="1" t="s">
        <v>30</v>
      </c>
      <c r="F51" s="1" t="s">
        <v>41</v>
      </c>
      <c r="G51" s="1" t="s">
        <v>31</v>
      </c>
    </row>
    <row r="52" spans="1:7" x14ac:dyDescent="0.25">
      <c r="A52" s="1" t="s">
        <v>20</v>
      </c>
      <c r="B52" s="1" t="s">
        <v>376</v>
      </c>
      <c r="C52" s="1" t="s">
        <v>459</v>
      </c>
      <c r="D52" s="1" t="s">
        <v>29</v>
      </c>
      <c r="E52" s="1" t="s">
        <v>30</v>
      </c>
      <c r="F52" s="1" t="s">
        <v>41</v>
      </c>
      <c r="G52" s="1" t="s">
        <v>31</v>
      </c>
    </row>
    <row r="53" spans="1:7" x14ac:dyDescent="0.25">
      <c r="A53" s="1" t="s">
        <v>20</v>
      </c>
      <c r="B53" s="1" t="s">
        <v>376</v>
      </c>
      <c r="C53" s="1" t="s">
        <v>460</v>
      </c>
      <c r="D53" s="1" t="s">
        <v>29</v>
      </c>
      <c r="E53" s="1" t="s">
        <v>30</v>
      </c>
      <c r="F53" s="1" t="s">
        <v>41</v>
      </c>
      <c r="G53" s="1" t="s">
        <v>31</v>
      </c>
    </row>
    <row r="54" spans="1:7" x14ac:dyDescent="0.25">
      <c r="A54" s="1" t="s">
        <v>20</v>
      </c>
      <c r="B54" s="1" t="s">
        <v>376</v>
      </c>
      <c r="C54" s="1" t="s">
        <v>461</v>
      </c>
      <c r="D54" s="1" t="s">
        <v>29</v>
      </c>
      <c r="E54" s="1" t="s">
        <v>30</v>
      </c>
      <c r="F54" s="1" t="s">
        <v>41</v>
      </c>
      <c r="G54" s="1" t="s">
        <v>31</v>
      </c>
    </row>
    <row r="55" spans="1:7" x14ac:dyDescent="0.25">
      <c r="A55" s="1" t="s">
        <v>20</v>
      </c>
      <c r="B55" s="1" t="s">
        <v>376</v>
      </c>
      <c r="C55" s="1" t="s">
        <v>462</v>
      </c>
      <c r="D55" s="1" t="s">
        <v>29</v>
      </c>
      <c r="E55" s="1" t="s">
        <v>30</v>
      </c>
      <c r="F55" s="1" t="s">
        <v>41</v>
      </c>
      <c r="G55" s="1" t="s">
        <v>31</v>
      </c>
    </row>
    <row r="56" spans="1:7" x14ac:dyDescent="0.25">
      <c r="A56" s="1" t="s">
        <v>20</v>
      </c>
      <c r="B56" s="1" t="s">
        <v>376</v>
      </c>
      <c r="C56" s="1" t="s">
        <v>463</v>
      </c>
      <c r="D56" s="1" t="s">
        <v>29</v>
      </c>
      <c r="E56" s="1" t="s">
        <v>30</v>
      </c>
      <c r="F56" s="1" t="s">
        <v>41</v>
      </c>
      <c r="G56" s="1" t="s">
        <v>31</v>
      </c>
    </row>
    <row r="57" spans="1:7" x14ac:dyDescent="0.25">
      <c r="A57" s="1" t="s">
        <v>20</v>
      </c>
      <c r="B57" s="1" t="s">
        <v>376</v>
      </c>
      <c r="C57" s="1" t="s">
        <v>464</v>
      </c>
      <c r="D57" s="1" t="s">
        <v>29</v>
      </c>
      <c r="E57" s="1" t="s">
        <v>30</v>
      </c>
      <c r="F57" s="1" t="s">
        <v>41</v>
      </c>
      <c r="G57" s="1" t="s">
        <v>31</v>
      </c>
    </row>
    <row r="58" spans="1:7" x14ac:dyDescent="0.25">
      <c r="A58" s="1" t="s">
        <v>20</v>
      </c>
      <c r="B58" s="1" t="s">
        <v>376</v>
      </c>
      <c r="C58" s="1" t="s">
        <v>465</v>
      </c>
      <c r="D58" s="1" t="s">
        <v>29</v>
      </c>
      <c r="E58" s="1" t="s">
        <v>30</v>
      </c>
      <c r="F58" s="1" t="s">
        <v>41</v>
      </c>
      <c r="G58" s="1" t="s">
        <v>31</v>
      </c>
    </row>
    <row r="59" spans="1:7" x14ac:dyDescent="0.25">
      <c r="A59" s="1" t="s">
        <v>20</v>
      </c>
      <c r="B59" s="1" t="s">
        <v>376</v>
      </c>
      <c r="C59" s="1" t="s">
        <v>466</v>
      </c>
      <c r="D59" s="1" t="s">
        <v>29</v>
      </c>
      <c r="E59" s="1" t="s">
        <v>30</v>
      </c>
      <c r="F59" s="1" t="s">
        <v>41</v>
      </c>
      <c r="G59" s="1" t="s">
        <v>31</v>
      </c>
    </row>
    <row r="60" spans="1:7" x14ac:dyDescent="0.25">
      <c r="A60" s="1" t="s">
        <v>20</v>
      </c>
      <c r="B60" s="1" t="s">
        <v>376</v>
      </c>
      <c r="C60" s="1" t="s">
        <v>467</v>
      </c>
      <c r="D60" s="1" t="s">
        <v>29</v>
      </c>
      <c r="E60" s="1" t="s">
        <v>30</v>
      </c>
      <c r="F60" s="1" t="s">
        <v>41</v>
      </c>
      <c r="G60" s="1" t="s">
        <v>31</v>
      </c>
    </row>
    <row r="61" spans="1:7" x14ac:dyDescent="0.25">
      <c r="A61" s="1" t="s">
        <v>20</v>
      </c>
      <c r="B61" s="1" t="s">
        <v>376</v>
      </c>
      <c r="C61" s="1" t="s">
        <v>468</v>
      </c>
      <c r="D61" s="1" t="s">
        <v>29</v>
      </c>
      <c r="E61" s="1" t="s">
        <v>30</v>
      </c>
      <c r="F61" s="1" t="s">
        <v>41</v>
      </c>
      <c r="G61" s="1" t="s">
        <v>31</v>
      </c>
    </row>
    <row r="62" spans="1:7" x14ac:dyDescent="0.25">
      <c r="A62" s="1" t="s">
        <v>20</v>
      </c>
      <c r="B62" s="1" t="s">
        <v>376</v>
      </c>
      <c r="C62" s="1" t="s">
        <v>469</v>
      </c>
      <c r="D62" s="1" t="s">
        <v>29</v>
      </c>
      <c r="E62" s="1" t="s">
        <v>30</v>
      </c>
      <c r="F62" s="1" t="s">
        <v>41</v>
      </c>
      <c r="G62" s="1" t="s">
        <v>31</v>
      </c>
    </row>
    <row r="63" spans="1:7" x14ac:dyDescent="0.25">
      <c r="A63" s="1" t="s">
        <v>20</v>
      </c>
      <c r="B63" s="1" t="s">
        <v>376</v>
      </c>
      <c r="C63" s="1" t="s">
        <v>470</v>
      </c>
      <c r="D63" s="1" t="s">
        <v>29</v>
      </c>
      <c r="E63" s="1" t="s">
        <v>30</v>
      </c>
      <c r="F63" s="1" t="s">
        <v>41</v>
      </c>
      <c r="G63" s="1" t="s">
        <v>31</v>
      </c>
    </row>
    <row r="64" spans="1:7" x14ac:dyDescent="0.25">
      <c r="A64" s="1" t="s">
        <v>20</v>
      </c>
      <c r="B64" s="1" t="s">
        <v>376</v>
      </c>
      <c r="C64" s="1" t="s">
        <v>471</v>
      </c>
      <c r="D64" s="1" t="s">
        <v>29</v>
      </c>
      <c r="E64" s="1" t="s">
        <v>30</v>
      </c>
      <c r="F64" s="1" t="s">
        <v>41</v>
      </c>
      <c r="G64" s="1" t="s">
        <v>31</v>
      </c>
    </row>
    <row r="65" spans="1:7" x14ac:dyDescent="0.25">
      <c r="A65" s="1" t="s">
        <v>20</v>
      </c>
      <c r="B65" s="1" t="s">
        <v>376</v>
      </c>
      <c r="C65" s="1" t="s">
        <v>472</v>
      </c>
      <c r="D65" s="1" t="s">
        <v>29</v>
      </c>
      <c r="E65" s="1" t="s">
        <v>30</v>
      </c>
      <c r="F65" s="1" t="s">
        <v>41</v>
      </c>
      <c r="G65" s="1" t="s">
        <v>31</v>
      </c>
    </row>
    <row r="66" spans="1:7" x14ac:dyDescent="0.25">
      <c r="A66" s="1" t="s">
        <v>20</v>
      </c>
      <c r="B66" s="1" t="s">
        <v>376</v>
      </c>
      <c r="C66" s="1" t="s">
        <v>473</v>
      </c>
      <c r="D66" s="1" t="s">
        <v>29</v>
      </c>
      <c r="E66" s="1" t="s">
        <v>30</v>
      </c>
      <c r="F66" s="1" t="s">
        <v>41</v>
      </c>
      <c r="G66" s="1" t="s">
        <v>31</v>
      </c>
    </row>
    <row r="67" spans="1:7" x14ac:dyDescent="0.25">
      <c r="A67" s="1" t="s">
        <v>20</v>
      </c>
      <c r="B67" s="1" t="s">
        <v>376</v>
      </c>
      <c r="C67" s="1" t="s">
        <v>474</v>
      </c>
      <c r="D67" s="1" t="s">
        <v>29</v>
      </c>
      <c r="E67" s="1" t="s">
        <v>30</v>
      </c>
      <c r="F67" s="1" t="s">
        <v>41</v>
      </c>
      <c r="G67" s="1" t="s">
        <v>31</v>
      </c>
    </row>
    <row r="68" spans="1:7" x14ac:dyDescent="0.25">
      <c r="A68" s="1" t="s">
        <v>20</v>
      </c>
      <c r="B68" s="1" t="s">
        <v>376</v>
      </c>
      <c r="C68" s="1" t="s">
        <v>475</v>
      </c>
      <c r="D68" s="1" t="s">
        <v>29</v>
      </c>
      <c r="E68" s="1" t="s">
        <v>30</v>
      </c>
      <c r="F68" s="1" t="s">
        <v>41</v>
      </c>
      <c r="G68" s="1" t="s">
        <v>31</v>
      </c>
    </row>
    <row r="69" spans="1:7" x14ac:dyDescent="0.25">
      <c r="A69" s="1" t="s">
        <v>20</v>
      </c>
      <c r="B69" s="1" t="s">
        <v>376</v>
      </c>
      <c r="C69" s="1" t="s">
        <v>476</v>
      </c>
      <c r="D69" s="1" t="s">
        <v>29</v>
      </c>
      <c r="E69" s="1" t="s">
        <v>30</v>
      </c>
      <c r="F69" s="1" t="s">
        <v>41</v>
      </c>
      <c r="G69" s="1" t="s">
        <v>31</v>
      </c>
    </row>
    <row r="70" spans="1:7" x14ac:dyDescent="0.25">
      <c r="A70" s="1" t="s">
        <v>20</v>
      </c>
      <c r="B70" s="1" t="s">
        <v>376</v>
      </c>
      <c r="C70" s="1" t="s">
        <v>477</v>
      </c>
      <c r="D70" s="1" t="s">
        <v>29</v>
      </c>
      <c r="E70" s="1" t="s">
        <v>30</v>
      </c>
      <c r="F70" s="1" t="s">
        <v>41</v>
      </c>
      <c r="G70" s="1" t="s">
        <v>31</v>
      </c>
    </row>
    <row r="71" spans="1:7" x14ac:dyDescent="0.25">
      <c r="A71" s="1" t="s">
        <v>20</v>
      </c>
      <c r="B71" s="1" t="s">
        <v>376</v>
      </c>
      <c r="C71" s="1" t="s">
        <v>478</v>
      </c>
      <c r="D71" s="1" t="s">
        <v>29</v>
      </c>
      <c r="E71" s="1" t="s">
        <v>30</v>
      </c>
      <c r="F71" s="1" t="s">
        <v>41</v>
      </c>
      <c r="G71" s="1" t="s">
        <v>31</v>
      </c>
    </row>
    <row r="72" spans="1:7" x14ac:dyDescent="0.25">
      <c r="A72" s="1" t="s">
        <v>20</v>
      </c>
      <c r="B72" s="1" t="s">
        <v>376</v>
      </c>
      <c r="C72" s="1" t="s">
        <v>479</v>
      </c>
      <c r="D72" s="1" t="s">
        <v>29</v>
      </c>
      <c r="E72" s="1" t="s">
        <v>30</v>
      </c>
      <c r="F72" s="1" t="s">
        <v>41</v>
      </c>
      <c r="G72" s="1" t="s">
        <v>31</v>
      </c>
    </row>
    <row r="73" spans="1:7" x14ac:dyDescent="0.25">
      <c r="A73" s="1" t="s">
        <v>20</v>
      </c>
      <c r="B73" s="1" t="s">
        <v>376</v>
      </c>
      <c r="C73" s="1" t="s">
        <v>480</v>
      </c>
      <c r="D73" s="1" t="s">
        <v>29</v>
      </c>
      <c r="E73" s="1" t="s">
        <v>30</v>
      </c>
      <c r="F73" s="1" t="s">
        <v>41</v>
      </c>
      <c r="G73" s="1" t="s">
        <v>31</v>
      </c>
    </row>
    <row r="74" spans="1:7" x14ac:dyDescent="0.25">
      <c r="A74" s="1" t="s">
        <v>20</v>
      </c>
      <c r="B74" s="1" t="s">
        <v>376</v>
      </c>
      <c r="C74" s="1" t="s">
        <v>481</v>
      </c>
      <c r="D74" s="1" t="s">
        <v>29</v>
      </c>
      <c r="E74" s="1" t="s">
        <v>30</v>
      </c>
      <c r="F74" s="1" t="s">
        <v>41</v>
      </c>
      <c r="G74" s="1" t="s">
        <v>31</v>
      </c>
    </row>
    <row r="75" spans="1:7" x14ac:dyDescent="0.25">
      <c r="A75" s="1" t="s">
        <v>20</v>
      </c>
      <c r="B75" s="1" t="s">
        <v>376</v>
      </c>
      <c r="C75" s="1" t="s">
        <v>482</v>
      </c>
      <c r="D75" s="1" t="s">
        <v>29</v>
      </c>
      <c r="E75" s="1" t="s">
        <v>30</v>
      </c>
      <c r="F75" s="1" t="s">
        <v>41</v>
      </c>
      <c r="G75" s="1" t="s">
        <v>31</v>
      </c>
    </row>
    <row r="76" spans="1:7" x14ac:dyDescent="0.25">
      <c r="A76" s="1" t="s">
        <v>20</v>
      </c>
      <c r="B76" s="1" t="s">
        <v>376</v>
      </c>
      <c r="C76" s="1" t="s">
        <v>483</v>
      </c>
      <c r="D76" s="1" t="s">
        <v>29</v>
      </c>
      <c r="E76" s="1" t="s">
        <v>30</v>
      </c>
      <c r="F76" s="1" t="s">
        <v>41</v>
      </c>
      <c r="G76" s="1" t="s">
        <v>31</v>
      </c>
    </row>
    <row r="77" spans="1:7" x14ac:dyDescent="0.25">
      <c r="A77" s="1" t="s">
        <v>20</v>
      </c>
      <c r="B77" s="1" t="s">
        <v>376</v>
      </c>
      <c r="C77" s="1" t="s">
        <v>484</v>
      </c>
      <c r="D77" s="1" t="s">
        <v>29</v>
      </c>
      <c r="E77" s="1" t="s">
        <v>30</v>
      </c>
      <c r="F77" s="1" t="s">
        <v>41</v>
      </c>
      <c r="G77" s="1" t="s">
        <v>31</v>
      </c>
    </row>
    <row r="78" spans="1:7" x14ac:dyDescent="0.25">
      <c r="A78" s="1" t="s">
        <v>20</v>
      </c>
      <c r="B78" s="1" t="s">
        <v>376</v>
      </c>
      <c r="C78" s="1" t="s">
        <v>485</v>
      </c>
      <c r="D78" s="1" t="s">
        <v>29</v>
      </c>
      <c r="E78" s="1" t="s">
        <v>30</v>
      </c>
      <c r="F78" s="1" t="s">
        <v>41</v>
      </c>
      <c r="G78" s="1" t="s">
        <v>31</v>
      </c>
    </row>
    <row r="79" spans="1:7" x14ac:dyDescent="0.25">
      <c r="A79" s="1" t="s">
        <v>20</v>
      </c>
      <c r="B79" s="1" t="s">
        <v>376</v>
      </c>
      <c r="C79" s="1" t="s">
        <v>486</v>
      </c>
      <c r="D79" s="1" t="s">
        <v>29</v>
      </c>
      <c r="E79" s="1" t="s">
        <v>30</v>
      </c>
      <c r="F79" s="1" t="s">
        <v>41</v>
      </c>
      <c r="G79" s="1" t="s">
        <v>31</v>
      </c>
    </row>
    <row r="80" spans="1:7" x14ac:dyDescent="0.25">
      <c r="A80" s="1" t="s">
        <v>20</v>
      </c>
      <c r="B80" s="1" t="s">
        <v>376</v>
      </c>
      <c r="C80" s="1" t="s">
        <v>487</v>
      </c>
      <c r="D80" s="1" t="s">
        <v>29</v>
      </c>
      <c r="E80" s="1" t="s">
        <v>30</v>
      </c>
      <c r="F80" s="1" t="s">
        <v>41</v>
      </c>
      <c r="G80" s="1" t="s">
        <v>31</v>
      </c>
    </row>
    <row r="81" spans="1:7" x14ac:dyDescent="0.25">
      <c r="A81" s="1" t="s">
        <v>20</v>
      </c>
      <c r="B81" s="1" t="s">
        <v>376</v>
      </c>
      <c r="C81" s="1" t="s">
        <v>488</v>
      </c>
      <c r="D81" s="1" t="s">
        <v>29</v>
      </c>
      <c r="E81" s="1" t="s">
        <v>30</v>
      </c>
      <c r="F81" s="1" t="s">
        <v>41</v>
      </c>
      <c r="G81" s="1" t="s">
        <v>31</v>
      </c>
    </row>
    <row r="82" spans="1:7" x14ac:dyDescent="0.25">
      <c r="A82" s="1" t="s">
        <v>20</v>
      </c>
      <c r="B82" s="1" t="s">
        <v>376</v>
      </c>
      <c r="C82" s="1" t="s">
        <v>489</v>
      </c>
      <c r="D82" s="1" t="s">
        <v>29</v>
      </c>
      <c r="E82" s="1" t="s">
        <v>30</v>
      </c>
      <c r="F82" s="1" t="s">
        <v>41</v>
      </c>
      <c r="G82" s="1" t="s">
        <v>31</v>
      </c>
    </row>
    <row r="83" spans="1:7" x14ac:dyDescent="0.25">
      <c r="A83" s="1" t="s">
        <v>20</v>
      </c>
      <c r="B83" s="1" t="s">
        <v>376</v>
      </c>
      <c r="C83" s="1" t="s">
        <v>490</v>
      </c>
      <c r="D83" s="1" t="s">
        <v>29</v>
      </c>
      <c r="E83" s="1" t="s">
        <v>30</v>
      </c>
      <c r="F83" s="1" t="s">
        <v>41</v>
      </c>
      <c r="G83" s="1" t="s">
        <v>31</v>
      </c>
    </row>
    <row r="84" spans="1:7" x14ac:dyDescent="0.25">
      <c r="A84" s="1" t="s">
        <v>20</v>
      </c>
      <c r="B84" s="1" t="s">
        <v>376</v>
      </c>
      <c r="C84" s="1" t="s">
        <v>491</v>
      </c>
      <c r="D84" s="1" t="s">
        <v>29</v>
      </c>
      <c r="E84" s="1" t="s">
        <v>30</v>
      </c>
      <c r="F84" s="1" t="s">
        <v>41</v>
      </c>
      <c r="G84" s="1" t="s">
        <v>31</v>
      </c>
    </row>
    <row r="85" spans="1:7" x14ac:dyDescent="0.25">
      <c r="A85" s="1" t="s">
        <v>20</v>
      </c>
      <c r="B85" s="1" t="s">
        <v>376</v>
      </c>
      <c r="C85" s="1" t="s">
        <v>492</v>
      </c>
      <c r="D85" s="1" t="s">
        <v>29</v>
      </c>
      <c r="E85" s="1" t="s">
        <v>30</v>
      </c>
      <c r="F85" s="1" t="s">
        <v>41</v>
      </c>
      <c r="G85" s="1" t="s">
        <v>31</v>
      </c>
    </row>
    <row r="86" spans="1:7" x14ac:dyDescent="0.25">
      <c r="A86" s="1" t="s">
        <v>20</v>
      </c>
      <c r="B86" s="1" t="s">
        <v>376</v>
      </c>
      <c r="C86" s="1" t="s">
        <v>493</v>
      </c>
      <c r="D86" s="1" t="s">
        <v>29</v>
      </c>
      <c r="E86" s="1" t="s">
        <v>30</v>
      </c>
      <c r="F86" s="1" t="s">
        <v>41</v>
      </c>
      <c r="G86" s="1" t="s">
        <v>31</v>
      </c>
    </row>
    <row r="87" spans="1:7" x14ac:dyDescent="0.25">
      <c r="A87" s="1" t="s">
        <v>20</v>
      </c>
      <c r="B87" s="1" t="s">
        <v>376</v>
      </c>
      <c r="C87" s="1" t="s">
        <v>494</v>
      </c>
      <c r="D87" s="1" t="s">
        <v>29</v>
      </c>
      <c r="E87" s="1" t="s">
        <v>30</v>
      </c>
      <c r="F87" s="1" t="s">
        <v>41</v>
      </c>
      <c r="G87" s="1" t="s">
        <v>31</v>
      </c>
    </row>
    <row r="88" spans="1:7" x14ac:dyDescent="0.25">
      <c r="A88" s="1" t="s">
        <v>20</v>
      </c>
      <c r="B88" s="1" t="s">
        <v>376</v>
      </c>
      <c r="C88" s="1" t="s">
        <v>495</v>
      </c>
      <c r="D88" s="1" t="s">
        <v>29</v>
      </c>
      <c r="E88" s="1" t="s">
        <v>30</v>
      </c>
      <c r="F88" s="1" t="s">
        <v>41</v>
      </c>
      <c r="G88" s="1" t="s">
        <v>31</v>
      </c>
    </row>
    <row r="89" spans="1:7" x14ac:dyDescent="0.25">
      <c r="A89" s="1" t="s">
        <v>20</v>
      </c>
      <c r="B89" s="1" t="s">
        <v>376</v>
      </c>
      <c r="C89" s="1" t="s">
        <v>496</v>
      </c>
      <c r="D89" s="1" t="s">
        <v>29</v>
      </c>
      <c r="E89" s="1" t="s">
        <v>30</v>
      </c>
      <c r="F89" s="1" t="s">
        <v>41</v>
      </c>
      <c r="G89" s="1" t="s">
        <v>31</v>
      </c>
    </row>
    <row r="90" spans="1:7" x14ac:dyDescent="0.25">
      <c r="A90" s="1" t="s">
        <v>20</v>
      </c>
      <c r="B90" s="1" t="s">
        <v>376</v>
      </c>
      <c r="C90" s="1" t="s">
        <v>497</v>
      </c>
      <c r="D90" s="1" t="s">
        <v>29</v>
      </c>
      <c r="E90" s="1" t="s">
        <v>30</v>
      </c>
      <c r="F90" s="1" t="s">
        <v>41</v>
      </c>
      <c r="G90" s="1" t="s">
        <v>31</v>
      </c>
    </row>
    <row r="91" spans="1:7" x14ac:dyDescent="0.25">
      <c r="A91" s="1" t="s">
        <v>20</v>
      </c>
      <c r="B91" s="1" t="s">
        <v>376</v>
      </c>
      <c r="C91" s="1" t="s">
        <v>498</v>
      </c>
      <c r="D91" s="1" t="s">
        <v>29</v>
      </c>
      <c r="E91" s="1" t="s">
        <v>30</v>
      </c>
      <c r="F91" s="1" t="s">
        <v>41</v>
      </c>
      <c r="G91" s="1" t="s">
        <v>31</v>
      </c>
    </row>
    <row r="92" spans="1:7" x14ac:dyDescent="0.25">
      <c r="A92" s="1" t="s">
        <v>20</v>
      </c>
      <c r="B92" s="1" t="s">
        <v>376</v>
      </c>
      <c r="C92" s="1" t="s">
        <v>499</v>
      </c>
      <c r="D92" s="1" t="s">
        <v>29</v>
      </c>
      <c r="E92" s="1" t="s">
        <v>30</v>
      </c>
      <c r="F92" s="1" t="s">
        <v>41</v>
      </c>
      <c r="G92" s="1" t="s">
        <v>31</v>
      </c>
    </row>
    <row r="93" spans="1:7" x14ac:dyDescent="0.25">
      <c r="A93" s="1" t="s">
        <v>20</v>
      </c>
      <c r="B93" s="1" t="s">
        <v>376</v>
      </c>
      <c r="C93" s="1" t="s">
        <v>500</v>
      </c>
      <c r="D93" s="1" t="s">
        <v>29</v>
      </c>
      <c r="E93" s="1" t="s">
        <v>30</v>
      </c>
      <c r="F93" s="1" t="s">
        <v>41</v>
      </c>
      <c r="G93" s="1" t="s">
        <v>31</v>
      </c>
    </row>
    <row r="94" spans="1:7" x14ac:dyDescent="0.25">
      <c r="A94" s="1" t="s">
        <v>20</v>
      </c>
      <c r="B94" s="1" t="s">
        <v>376</v>
      </c>
      <c r="C94" s="1" t="s">
        <v>501</v>
      </c>
      <c r="D94" s="1" t="s">
        <v>29</v>
      </c>
      <c r="E94" s="1" t="s">
        <v>30</v>
      </c>
      <c r="F94" s="1" t="s">
        <v>41</v>
      </c>
      <c r="G94" s="1" t="s">
        <v>31</v>
      </c>
    </row>
    <row r="95" spans="1:7" x14ac:dyDescent="0.25">
      <c r="A95" s="1" t="s">
        <v>20</v>
      </c>
      <c r="B95" s="1" t="s">
        <v>376</v>
      </c>
      <c r="C95" s="1" t="s">
        <v>502</v>
      </c>
      <c r="D95" s="1" t="s">
        <v>29</v>
      </c>
      <c r="E95" s="1" t="s">
        <v>30</v>
      </c>
      <c r="F95" s="1" t="s">
        <v>41</v>
      </c>
      <c r="G95" s="1" t="s">
        <v>31</v>
      </c>
    </row>
    <row r="96" spans="1:7" x14ac:dyDescent="0.25">
      <c r="A96" s="1" t="s">
        <v>20</v>
      </c>
      <c r="B96" s="1" t="s">
        <v>376</v>
      </c>
      <c r="C96" s="1" t="s">
        <v>503</v>
      </c>
      <c r="D96" s="1" t="s">
        <v>29</v>
      </c>
      <c r="E96" s="1" t="s">
        <v>30</v>
      </c>
      <c r="F96" s="1" t="s">
        <v>41</v>
      </c>
      <c r="G96" s="1" t="s">
        <v>31</v>
      </c>
    </row>
    <row r="97" spans="1:7" x14ac:dyDescent="0.25">
      <c r="A97" s="1" t="s">
        <v>20</v>
      </c>
      <c r="B97" s="1" t="s">
        <v>376</v>
      </c>
      <c r="C97" s="1" t="s">
        <v>504</v>
      </c>
      <c r="D97" s="1" t="s">
        <v>29</v>
      </c>
      <c r="E97" s="1" t="s">
        <v>30</v>
      </c>
      <c r="F97" s="1" t="s">
        <v>41</v>
      </c>
      <c r="G97" s="1" t="s">
        <v>31</v>
      </c>
    </row>
    <row r="98" spans="1:7" x14ac:dyDescent="0.25">
      <c r="A98" s="1" t="s">
        <v>20</v>
      </c>
      <c r="B98" s="1" t="s">
        <v>376</v>
      </c>
      <c r="C98" s="1" t="s">
        <v>505</v>
      </c>
      <c r="D98" s="1" t="s">
        <v>29</v>
      </c>
      <c r="E98" s="1" t="s">
        <v>30</v>
      </c>
      <c r="F98" s="1" t="s">
        <v>41</v>
      </c>
      <c r="G98" s="1" t="s">
        <v>31</v>
      </c>
    </row>
    <row r="99" spans="1:7" x14ac:dyDescent="0.25">
      <c r="A99" s="1" t="s">
        <v>20</v>
      </c>
      <c r="B99" s="1" t="s">
        <v>376</v>
      </c>
      <c r="C99" s="1" t="s">
        <v>506</v>
      </c>
      <c r="D99" s="1" t="s">
        <v>29</v>
      </c>
      <c r="E99" s="1" t="s">
        <v>30</v>
      </c>
      <c r="F99" s="1" t="s">
        <v>41</v>
      </c>
      <c r="G99" s="1" t="s">
        <v>31</v>
      </c>
    </row>
    <row r="100" spans="1:7" x14ac:dyDescent="0.25">
      <c r="A100" s="1" t="s">
        <v>20</v>
      </c>
      <c r="B100" s="1" t="s">
        <v>376</v>
      </c>
      <c r="C100" s="1" t="s">
        <v>507</v>
      </c>
      <c r="D100" s="1" t="s">
        <v>29</v>
      </c>
      <c r="E100" s="1" t="s">
        <v>30</v>
      </c>
      <c r="F100" s="1" t="s">
        <v>41</v>
      </c>
      <c r="G100" s="1" t="s">
        <v>31</v>
      </c>
    </row>
    <row r="101" spans="1:7" x14ac:dyDescent="0.25">
      <c r="A101" s="1" t="s">
        <v>20</v>
      </c>
      <c r="B101" s="1" t="s">
        <v>376</v>
      </c>
      <c r="C101" s="1" t="s">
        <v>508</v>
      </c>
      <c r="D101" s="1" t="s">
        <v>29</v>
      </c>
      <c r="E101" s="1" t="s">
        <v>30</v>
      </c>
      <c r="F101" s="1" t="s">
        <v>41</v>
      </c>
      <c r="G101" s="1" t="s">
        <v>31</v>
      </c>
    </row>
    <row r="102" spans="1:7" x14ac:dyDescent="0.25">
      <c r="A102" s="1" t="s">
        <v>20</v>
      </c>
      <c r="B102" s="1" t="s">
        <v>376</v>
      </c>
      <c r="C102" s="1" t="s">
        <v>509</v>
      </c>
      <c r="D102" s="1" t="s">
        <v>29</v>
      </c>
      <c r="E102" s="1" t="s">
        <v>30</v>
      </c>
      <c r="F102" s="1" t="s">
        <v>41</v>
      </c>
      <c r="G102" s="1" t="s">
        <v>31</v>
      </c>
    </row>
    <row r="103" spans="1:7" x14ac:dyDescent="0.25">
      <c r="A103" s="1" t="s">
        <v>20</v>
      </c>
      <c r="B103" s="1" t="s">
        <v>376</v>
      </c>
      <c r="C103" s="1" t="s">
        <v>510</v>
      </c>
      <c r="D103" s="1" t="s">
        <v>29</v>
      </c>
      <c r="E103" s="1" t="s">
        <v>30</v>
      </c>
      <c r="F103" s="1" t="s">
        <v>41</v>
      </c>
      <c r="G103" s="1" t="s">
        <v>31</v>
      </c>
    </row>
    <row r="104" spans="1:7" x14ac:dyDescent="0.25">
      <c r="A104" s="1" t="s">
        <v>20</v>
      </c>
      <c r="B104" s="1" t="s">
        <v>376</v>
      </c>
      <c r="C104" s="1" t="s">
        <v>511</v>
      </c>
      <c r="D104" s="1" t="s">
        <v>29</v>
      </c>
      <c r="E104" s="1" t="s">
        <v>30</v>
      </c>
      <c r="F104" s="1" t="s">
        <v>41</v>
      </c>
      <c r="G104" s="1" t="s">
        <v>31</v>
      </c>
    </row>
    <row r="105" spans="1:7" x14ac:dyDescent="0.25">
      <c r="A105" s="1" t="s">
        <v>20</v>
      </c>
      <c r="B105" s="1" t="s">
        <v>376</v>
      </c>
      <c r="C105" s="1" t="s">
        <v>512</v>
      </c>
      <c r="D105" s="1" t="s">
        <v>29</v>
      </c>
      <c r="E105" s="1" t="s">
        <v>30</v>
      </c>
      <c r="F105" s="1" t="s">
        <v>41</v>
      </c>
      <c r="G105" s="1" t="s">
        <v>31</v>
      </c>
    </row>
    <row r="106" spans="1:7" x14ac:dyDescent="0.25">
      <c r="A106" s="1" t="s">
        <v>20</v>
      </c>
      <c r="B106" s="1" t="s">
        <v>376</v>
      </c>
      <c r="C106" s="1" t="s">
        <v>513</v>
      </c>
      <c r="D106" s="1" t="s">
        <v>29</v>
      </c>
      <c r="E106" s="1" t="s">
        <v>30</v>
      </c>
      <c r="F106" s="1" t="s">
        <v>41</v>
      </c>
      <c r="G106" s="1" t="s">
        <v>31</v>
      </c>
    </row>
    <row r="107" spans="1:7" x14ac:dyDescent="0.25">
      <c r="A107" s="1" t="s">
        <v>20</v>
      </c>
      <c r="B107" s="1" t="s">
        <v>376</v>
      </c>
      <c r="C107" s="1" t="s">
        <v>514</v>
      </c>
      <c r="D107" s="1" t="s">
        <v>29</v>
      </c>
      <c r="E107" s="1" t="s">
        <v>30</v>
      </c>
      <c r="F107" s="1" t="s">
        <v>41</v>
      </c>
      <c r="G107" s="1" t="s">
        <v>31</v>
      </c>
    </row>
    <row r="108" spans="1:7" x14ac:dyDescent="0.25">
      <c r="A108" s="1" t="s">
        <v>20</v>
      </c>
      <c r="B108" s="1" t="s">
        <v>376</v>
      </c>
      <c r="C108" s="1" t="s">
        <v>515</v>
      </c>
      <c r="D108" s="1" t="s">
        <v>29</v>
      </c>
      <c r="E108" s="1" t="s">
        <v>30</v>
      </c>
      <c r="F108" s="1" t="s">
        <v>41</v>
      </c>
      <c r="G108" s="1" t="s">
        <v>31</v>
      </c>
    </row>
    <row r="109" spans="1:7" x14ac:dyDescent="0.25">
      <c r="A109" s="1" t="s">
        <v>20</v>
      </c>
      <c r="B109" s="1" t="s">
        <v>376</v>
      </c>
      <c r="C109" s="1" t="s">
        <v>516</v>
      </c>
      <c r="D109" s="1" t="s">
        <v>29</v>
      </c>
      <c r="E109" s="1" t="s">
        <v>30</v>
      </c>
      <c r="F109" s="1" t="s">
        <v>41</v>
      </c>
      <c r="G109" s="1" t="s">
        <v>31</v>
      </c>
    </row>
    <row r="110" spans="1:7" x14ac:dyDescent="0.25">
      <c r="A110" s="1" t="s">
        <v>20</v>
      </c>
      <c r="B110" s="1" t="s">
        <v>376</v>
      </c>
      <c r="C110" s="1" t="s">
        <v>517</v>
      </c>
      <c r="D110" s="1" t="s">
        <v>29</v>
      </c>
      <c r="E110" s="1" t="s">
        <v>30</v>
      </c>
      <c r="F110" s="1" t="s">
        <v>41</v>
      </c>
      <c r="G110" s="1" t="s">
        <v>31</v>
      </c>
    </row>
    <row r="111" spans="1:7" x14ac:dyDescent="0.25">
      <c r="A111" s="1" t="s">
        <v>20</v>
      </c>
      <c r="B111" s="1" t="s">
        <v>376</v>
      </c>
      <c r="C111" s="1" t="s">
        <v>518</v>
      </c>
      <c r="D111" s="1" t="s">
        <v>29</v>
      </c>
      <c r="E111" s="1" t="s">
        <v>30</v>
      </c>
      <c r="F111" s="1" t="s">
        <v>41</v>
      </c>
      <c r="G111" s="1" t="s">
        <v>31</v>
      </c>
    </row>
    <row r="112" spans="1:7" x14ac:dyDescent="0.25">
      <c r="A112" s="1" t="s">
        <v>20</v>
      </c>
      <c r="B112" s="1" t="s">
        <v>376</v>
      </c>
      <c r="C112" s="1" t="s">
        <v>519</v>
      </c>
      <c r="D112" s="1" t="s">
        <v>29</v>
      </c>
      <c r="E112" s="1" t="s">
        <v>30</v>
      </c>
      <c r="F112" s="1" t="s">
        <v>41</v>
      </c>
      <c r="G112" s="1" t="s">
        <v>31</v>
      </c>
    </row>
    <row r="113" spans="1:7" x14ac:dyDescent="0.25">
      <c r="A113" s="1" t="s">
        <v>20</v>
      </c>
      <c r="B113" s="1" t="s">
        <v>376</v>
      </c>
      <c r="C113" s="1" t="s">
        <v>520</v>
      </c>
      <c r="D113" s="1" t="s">
        <v>29</v>
      </c>
      <c r="E113" s="1" t="s">
        <v>30</v>
      </c>
      <c r="F113" s="1" t="s">
        <v>41</v>
      </c>
      <c r="G113" s="1" t="s">
        <v>31</v>
      </c>
    </row>
    <row r="114" spans="1:7" x14ac:dyDescent="0.25">
      <c r="A114" s="1" t="s">
        <v>20</v>
      </c>
      <c r="B114" s="1" t="s">
        <v>376</v>
      </c>
      <c r="C114" s="1" t="s">
        <v>521</v>
      </c>
      <c r="D114" s="1" t="s">
        <v>29</v>
      </c>
      <c r="E114" s="1" t="s">
        <v>30</v>
      </c>
      <c r="F114" s="1" t="s">
        <v>41</v>
      </c>
      <c r="G114" s="1" t="s">
        <v>31</v>
      </c>
    </row>
    <row r="115" spans="1:7" x14ac:dyDescent="0.25">
      <c r="A115" s="1" t="s">
        <v>20</v>
      </c>
      <c r="B115" s="1" t="s">
        <v>376</v>
      </c>
      <c r="C115" s="1" t="s">
        <v>522</v>
      </c>
      <c r="D115" s="1" t="s">
        <v>29</v>
      </c>
      <c r="E115" s="1" t="s">
        <v>30</v>
      </c>
      <c r="F115" s="1" t="s">
        <v>41</v>
      </c>
      <c r="G115" s="1" t="s">
        <v>31</v>
      </c>
    </row>
    <row r="116" spans="1:7" x14ac:dyDescent="0.25">
      <c r="A116" s="1" t="s">
        <v>20</v>
      </c>
      <c r="B116" s="1" t="s">
        <v>376</v>
      </c>
      <c r="C116" s="1" t="s">
        <v>523</v>
      </c>
      <c r="D116" s="1" t="s">
        <v>29</v>
      </c>
      <c r="E116" s="1" t="s">
        <v>30</v>
      </c>
      <c r="F116" s="1" t="s">
        <v>41</v>
      </c>
      <c r="G116" s="1" t="s">
        <v>31</v>
      </c>
    </row>
    <row r="117" spans="1:7" x14ac:dyDescent="0.25">
      <c r="A117" s="1" t="s">
        <v>20</v>
      </c>
      <c r="B117" s="1" t="s">
        <v>376</v>
      </c>
      <c r="C117" s="1" t="s">
        <v>524</v>
      </c>
      <c r="D117" s="1" t="s">
        <v>29</v>
      </c>
      <c r="E117" s="1" t="s">
        <v>30</v>
      </c>
      <c r="F117" s="1" t="s">
        <v>41</v>
      </c>
      <c r="G117" s="1" t="s">
        <v>31</v>
      </c>
    </row>
    <row r="118" spans="1:7" x14ac:dyDescent="0.25">
      <c r="A118" s="1" t="s">
        <v>20</v>
      </c>
      <c r="B118" s="1" t="s">
        <v>376</v>
      </c>
      <c r="C118" s="1" t="s">
        <v>525</v>
      </c>
      <c r="D118" s="1" t="s">
        <v>29</v>
      </c>
      <c r="E118" s="1" t="s">
        <v>30</v>
      </c>
      <c r="F118" s="1" t="s">
        <v>41</v>
      </c>
      <c r="G118" s="1" t="s">
        <v>31</v>
      </c>
    </row>
    <row r="119" spans="1:7" x14ac:dyDescent="0.25">
      <c r="A119" s="1" t="s">
        <v>20</v>
      </c>
      <c r="B119" s="1" t="s">
        <v>376</v>
      </c>
      <c r="C119" s="1" t="s">
        <v>526</v>
      </c>
      <c r="D119" s="1" t="s">
        <v>29</v>
      </c>
      <c r="E119" s="1" t="s">
        <v>30</v>
      </c>
      <c r="F119" s="1" t="s">
        <v>41</v>
      </c>
      <c r="G119" s="1" t="s">
        <v>31</v>
      </c>
    </row>
    <row r="120" spans="1:7" x14ac:dyDescent="0.25">
      <c r="A120" s="1" t="s">
        <v>20</v>
      </c>
      <c r="B120" s="1" t="s">
        <v>376</v>
      </c>
      <c r="C120" s="1" t="s">
        <v>527</v>
      </c>
      <c r="D120" s="1" t="s">
        <v>29</v>
      </c>
      <c r="E120" s="1" t="s">
        <v>30</v>
      </c>
      <c r="F120" s="1" t="s">
        <v>41</v>
      </c>
      <c r="G120" s="1" t="s">
        <v>31</v>
      </c>
    </row>
    <row r="121" spans="1:7" x14ac:dyDescent="0.25">
      <c r="A121" s="1" t="s">
        <v>20</v>
      </c>
      <c r="B121" s="1" t="s">
        <v>376</v>
      </c>
      <c r="C121" s="1" t="s">
        <v>528</v>
      </c>
      <c r="D121" s="1" t="s">
        <v>29</v>
      </c>
      <c r="E121" s="1" t="s">
        <v>30</v>
      </c>
      <c r="F121" s="1" t="s">
        <v>41</v>
      </c>
      <c r="G121" s="1" t="s">
        <v>31</v>
      </c>
    </row>
    <row r="122" spans="1:7" x14ac:dyDescent="0.25">
      <c r="A122" s="1" t="s">
        <v>20</v>
      </c>
      <c r="B122" s="1" t="s">
        <v>376</v>
      </c>
      <c r="C122" s="1" t="s">
        <v>529</v>
      </c>
      <c r="D122" s="1" t="s">
        <v>29</v>
      </c>
      <c r="E122" s="1" t="s">
        <v>30</v>
      </c>
      <c r="F122" s="1" t="s">
        <v>41</v>
      </c>
      <c r="G122" s="1" t="s">
        <v>31</v>
      </c>
    </row>
    <row r="123" spans="1:7" x14ac:dyDescent="0.25">
      <c r="A123" s="1" t="s">
        <v>20</v>
      </c>
      <c r="B123" s="1" t="s">
        <v>376</v>
      </c>
      <c r="C123" s="1" t="s">
        <v>530</v>
      </c>
      <c r="D123" s="1" t="s">
        <v>29</v>
      </c>
      <c r="E123" s="1" t="s">
        <v>30</v>
      </c>
      <c r="F123" s="1" t="s">
        <v>41</v>
      </c>
      <c r="G123" s="1" t="s">
        <v>31</v>
      </c>
    </row>
    <row r="124" spans="1:7" x14ac:dyDescent="0.25">
      <c r="A124" s="1" t="s">
        <v>20</v>
      </c>
      <c r="B124" s="1" t="s">
        <v>376</v>
      </c>
      <c r="C124" s="1" t="s">
        <v>531</v>
      </c>
      <c r="D124" s="1" t="s">
        <v>29</v>
      </c>
      <c r="E124" s="1" t="s">
        <v>30</v>
      </c>
      <c r="F124" s="1" t="s">
        <v>41</v>
      </c>
      <c r="G124" s="1" t="s">
        <v>31</v>
      </c>
    </row>
    <row r="125" spans="1:7" x14ac:dyDescent="0.25">
      <c r="A125" s="1" t="s">
        <v>20</v>
      </c>
      <c r="B125" s="1" t="s">
        <v>376</v>
      </c>
      <c r="C125" s="1" t="s">
        <v>532</v>
      </c>
      <c r="D125" s="1" t="s">
        <v>29</v>
      </c>
      <c r="E125" s="1" t="s">
        <v>30</v>
      </c>
      <c r="F125" s="1" t="s">
        <v>41</v>
      </c>
      <c r="G125" s="1" t="s">
        <v>31</v>
      </c>
    </row>
    <row r="126" spans="1:7" x14ac:dyDescent="0.25">
      <c r="A126" s="1" t="s">
        <v>20</v>
      </c>
      <c r="B126" s="1" t="s">
        <v>376</v>
      </c>
      <c r="C126" s="1" t="s">
        <v>533</v>
      </c>
      <c r="D126" s="1" t="s">
        <v>29</v>
      </c>
      <c r="E126" s="1" t="s">
        <v>30</v>
      </c>
      <c r="F126" s="1" t="s">
        <v>41</v>
      </c>
      <c r="G126" s="1" t="s">
        <v>31</v>
      </c>
    </row>
    <row r="127" spans="1:7" x14ac:dyDescent="0.25">
      <c r="A127" s="1" t="s">
        <v>20</v>
      </c>
      <c r="B127" s="1" t="s">
        <v>376</v>
      </c>
      <c r="C127" s="1" t="s">
        <v>534</v>
      </c>
      <c r="D127" s="1" t="s">
        <v>29</v>
      </c>
      <c r="E127" s="1" t="s">
        <v>30</v>
      </c>
      <c r="F127" s="1" t="s">
        <v>41</v>
      </c>
      <c r="G127" s="1" t="s">
        <v>31</v>
      </c>
    </row>
    <row r="128" spans="1:7" x14ac:dyDescent="0.25">
      <c r="A128" s="1" t="s">
        <v>20</v>
      </c>
      <c r="B128" s="1" t="s">
        <v>376</v>
      </c>
      <c r="C128" s="1" t="s">
        <v>535</v>
      </c>
      <c r="D128" s="1" t="s">
        <v>29</v>
      </c>
      <c r="E128" s="1" t="s">
        <v>30</v>
      </c>
      <c r="F128" s="1" t="s">
        <v>41</v>
      </c>
      <c r="G128" s="1" t="s">
        <v>31</v>
      </c>
    </row>
    <row r="129" spans="1:7" x14ac:dyDescent="0.25">
      <c r="A129" s="1" t="s">
        <v>20</v>
      </c>
      <c r="B129" s="1" t="s">
        <v>376</v>
      </c>
      <c r="C129" s="1" t="s">
        <v>536</v>
      </c>
      <c r="D129" s="1" t="s">
        <v>29</v>
      </c>
      <c r="E129" s="1" t="s">
        <v>30</v>
      </c>
      <c r="F129" s="1" t="s">
        <v>41</v>
      </c>
      <c r="G129" s="1" t="s">
        <v>31</v>
      </c>
    </row>
    <row r="130" spans="1:7" x14ac:dyDescent="0.25">
      <c r="A130" s="1" t="s">
        <v>20</v>
      </c>
      <c r="B130" s="1" t="s">
        <v>376</v>
      </c>
      <c r="C130" s="1" t="s">
        <v>537</v>
      </c>
      <c r="D130" s="1" t="s">
        <v>29</v>
      </c>
      <c r="E130" s="1" t="s">
        <v>30</v>
      </c>
      <c r="F130" s="1" t="s">
        <v>41</v>
      </c>
      <c r="G130" s="1" t="s">
        <v>31</v>
      </c>
    </row>
    <row r="131" spans="1:7" x14ac:dyDescent="0.25">
      <c r="A131" s="1" t="s">
        <v>20</v>
      </c>
      <c r="B131" s="1" t="s">
        <v>376</v>
      </c>
      <c r="C131" s="1" t="s">
        <v>538</v>
      </c>
      <c r="D131" s="1" t="s">
        <v>29</v>
      </c>
      <c r="E131" s="1" t="s">
        <v>30</v>
      </c>
      <c r="F131" s="1" t="s">
        <v>41</v>
      </c>
      <c r="G131" s="1" t="s">
        <v>31</v>
      </c>
    </row>
    <row r="132" spans="1:7" x14ac:dyDescent="0.25">
      <c r="A132" s="1" t="s">
        <v>20</v>
      </c>
      <c r="B132" s="1" t="s">
        <v>376</v>
      </c>
      <c r="C132" s="1" t="s">
        <v>539</v>
      </c>
      <c r="D132" s="1" t="s">
        <v>29</v>
      </c>
      <c r="E132" s="1" t="s">
        <v>30</v>
      </c>
      <c r="F132" s="1" t="s">
        <v>41</v>
      </c>
      <c r="G132" s="1" t="s">
        <v>31</v>
      </c>
    </row>
    <row r="133" spans="1:7" x14ac:dyDescent="0.25">
      <c r="A133" s="1" t="s">
        <v>20</v>
      </c>
      <c r="B133" s="1" t="s">
        <v>376</v>
      </c>
      <c r="C133" s="1" t="s">
        <v>540</v>
      </c>
      <c r="D133" s="1" t="s">
        <v>29</v>
      </c>
      <c r="E133" s="1" t="s">
        <v>30</v>
      </c>
      <c r="F133" s="1" t="s">
        <v>41</v>
      </c>
      <c r="G133" s="1" t="s">
        <v>31</v>
      </c>
    </row>
    <row r="134" spans="1:7" x14ac:dyDescent="0.25">
      <c r="A134" s="1" t="s">
        <v>20</v>
      </c>
      <c r="B134" s="1" t="s">
        <v>376</v>
      </c>
      <c r="C134" s="1" t="s">
        <v>541</v>
      </c>
      <c r="D134" s="1" t="s">
        <v>29</v>
      </c>
      <c r="E134" s="1" t="s">
        <v>30</v>
      </c>
      <c r="F134" s="1" t="s">
        <v>41</v>
      </c>
      <c r="G134" s="1" t="s">
        <v>31</v>
      </c>
    </row>
    <row r="135" spans="1:7" x14ac:dyDescent="0.25">
      <c r="A135" s="1" t="s">
        <v>20</v>
      </c>
      <c r="B135" s="1" t="s">
        <v>376</v>
      </c>
      <c r="C135" s="1" t="s">
        <v>542</v>
      </c>
      <c r="D135" s="1" t="s">
        <v>29</v>
      </c>
      <c r="E135" s="1" t="s">
        <v>30</v>
      </c>
      <c r="F135" s="1" t="s">
        <v>41</v>
      </c>
      <c r="G135" s="1" t="s">
        <v>31</v>
      </c>
    </row>
    <row r="136" spans="1:7" x14ac:dyDescent="0.25">
      <c r="A136" s="1" t="s">
        <v>20</v>
      </c>
      <c r="B136" s="1" t="s">
        <v>376</v>
      </c>
      <c r="C136" s="1" t="s">
        <v>543</v>
      </c>
      <c r="D136" s="1" t="s">
        <v>29</v>
      </c>
      <c r="E136" s="1" t="s">
        <v>30</v>
      </c>
      <c r="F136" s="1" t="s">
        <v>41</v>
      </c>
      <c r="G136" s="1" t="s">
        <v>31</v>
      </c>
    </row>
    <row r="137" spans="1:7" x14ac:dyDescent="0.25">
      <c r="A137" s="1" t="s">
        <v>20</v>
      </c>
      <c r="B137" s="1" t="s">
        <v>376</v>
      </c>
      <c r="C137" s="1" t="s">
        <v>544</v>
      </c>
      <c r="D137" s="1" t="s">
        <v>29</v>
      </c>
      <c r="E137" s="1" t="s">
        <v>30</v>
      </c>
      <c r="F137" s="1" t="s">
        <v>41</v>
      </c>
      <c r="G137" s="1" t="s">
        <v>31</v>
      </c>
    </row>
    <row r="138" spans="1:7" x14ac:dyDescent="0.25">
      <c r="A138" s="1" t="s">
        <v>20</v>
      </c>
      <c r="B138" s="1" t="s">
        <v>376</v>
      </c>
      <c r="C138" s="1" t="s">
        <v>545</v>
      </c>
      <c r="D138" s="1" t="s">
        <v>29</v>
      </c>
      <c r="E138" s="1" t="s">
        <v>30</v>
      </c>
      <c r="F138" s="1" t="s">
        <v>41</v>
      </c>
      <c r="G138" s="1" t="s">
        <v>31</v>
      </c>
    </row>
    <row r="139" spans="1:7" x14ac:dyDescent="0.25">
      <c r="A139" s="1" t="s">
        <v>20</v>
      </c>
      <c r="B139" s="1" t="s">
        <v>376</v>
      </c>
      <c r="C139" s="1" t="s">
        <v>546</v>
      </c>
      <c r="D139" s="1" t="s">
        <v>29</v>
      </c>
      <c r="E139" s="1" t="s">
        <v>30</v>
      </c>
      <c r="F139" s="1" t="s">
        <v>41</v>
      </c>
      <c r="G139" s="1" t="s">
        <v>31</v>
      </c>
    </row>
    <row r="140" spans="1:7" x14ac:dyDescent="0.25">
      <c r="A140" s="1" t="s">
        <v>20</v>
      </c>
      <c r="B140" s="1" t="s">
        <v>376</v>
      </c>
      <c r="C140" s="1" t="s">
        <v>547</v>
      </c>
      <c r="D140" s="1" t="s">
        <v>29</v>
      </c>
      <c r="E140" s="1" t="s">
        <v>30</v>
      </c>
      <c r="F140" s="1" t="s">
        <v>41</v>
      </c>
      <c r="G140" s="1" t="s">
        <v>31</v>
      </c>
    </row>
    <row r="141" spans="1:7" x14ac:dyDescent="0.25">
      <c r="A141" s="1" t="s">
        <v>20</v>
      </c>
      <c r="B141" s="1" t="s">
        <v>376</v>
      </c>
      <c r="C141" s="1" t="s">
        <v>548</v>
      </c>
      <c r="D141" s="1" t="s">
        <v>29</v>
      </c>
      <c r="E141" s="1" t="s">
        <v>30</v>
      </c>
      <c r="F141" s="1" t="s">
        <v>41</v>
      </c>
      <c r="G141" s="1" t="s">
        <v>31</v>
      </c>
    </row>
    <row r="142" spans="1:7" x14ac:dyDescent="0.25">
      <c r="A142" s="1" t="s">
        <v>20</v>
      </c>
      <c r="B142" s="1" t="s">
        <v>376</v>
      </c>
      <c r="C142" s="1" t="s">
        <v>549</v>
      </c>
      <c r="D142" s="1" t="s">
        <v>29</v>
      </c>
      <c r="E142" s="1" t="s">
        <v>30</v>
      </c>
      <c r="F142" s="1" t="s">
        <v>41</v>
      </c>
      <c r="G142" s="1" t="s">
        <v>31</v>
      </c>
    </row>
    <row r="143" spans="1:7" x14ac:dyDescent="0.25">
      <c r="A143" s="1" t="s">
        <v>20</v>
      </c>
      <c r="B143" s="1" t="s">
        <v>376</v>
      </c>
      <c r="C143" s="1" t="s">
        <v>550</v>
      </c>
      <c r="D143" s="1" t="s">
        <v>29</v>
      </c>
      <c r="E143" s="1" t="s">
        <v>30</v>
      </c>
      <c r="F143" s="1" t="s">
        <v>41</v>
      </c>
      <c r="G143" s="1" t="s">
        <v>31</v>
      </c>
    </row>
    <row r="144" spans="1:7" x14ac:dyDescent="0.25">
      <c r="A144" s="1" t="s">
        <v>20</v>
      </c>
      <c r="B144" s="1" t="s">
        <v>376</v>
      </c>
      <c r="C144" s="1" t="s">
        <v>551</v>
      </c>
      <c r="D144" s="1" t="s">
        <v>29</v>
      </c>
      <c r="E144" s="1" t="s">
        <v>30</v>
      </c>
      <c r="F144" s="1" t="s">
        <v>41</v>
      </c>
      <c r="G144" s="1" t="s">
        <v>31</v>
      </c>
    </row>
    <row r="145" spans="1:7" x14ac:dyDescent="0.25">
      <c r="A145" s="1" t="s">
        <v>20</v>
      </c>
      <c r="B145" s="1" t="s">
        <v>376</v>
      </c>
      <c r="C145" s="1" t="s">
        <v>552</v>
      </c>
      <c r="D145" s="1" t="s">
        <v>29</v>
      </c>
      <c r="E145" s="1" t="s">
        <v>30</v>
      </c>
      <c r="F145" s="1" t="s">
        <v>41</v>
      </c>
      <c r="G145" s="1" t="s">
        <v>31</v>
      </c>
    </row>
    <row r="146" spans="1:7" x14ac:dyDescent="0.25">
      <c r="A146" s="1" t="s">
        <v>20</v>
      </c>
      <c r="B146" s="1" t="s">
        <v>376</v>
      </c>
      <c r="C146" s="1" t="s">
        <v>553</v>
      </c>
      <c r="D146" s="1" t="s">
        <v>29</v>
      </c>
      <c r="E146" s="1" t="s">
        <v>30</v>
      </c>
      <c r="F146" s="1" t="s">
        <v>41</v>
      </c>
      <c r="G146" s="1" t="s">
        <v>31</v>
      </c>
    </row>
    <row r="147" spans="1:7" x14ac:dyDescent="0.25">
      <c r="A147" s="1" t="s">
        <v>20</v>
      </c>
      <c r="B147" s="1" t="s">
        <v>376</v>
      </c>
      <c r="C147" s="1" t="s">
        <v>554</v>
      </c>
      <c r="D147" s="1" t="s">
        <v>29</v>
      </c>
      <c r="E147" s="1" t="s">
        <v>30</v>
      </c>
      <c r="F147" s="1" t="s">
        <v>41</v>
      </c>
      <c r="G147" s="1" t="s">
        <v>31</v>
      </c>
    </row>
    <row r="148" spans="1:7" x14ac:dyDescent="0.25">
      <c r="A148" s="1" t="s">
        <v>20</v>
      </c>
      <c r="B148" s="1" t="s">
        <v>376</v>
      </c>
      <c r="C148" s="1" t="s">
        <v>555</v>
      </c>
      <c r="D148" s="1" t="s">
        <v>29</v>
      </c>
      <c r="E148" s="1" t="s">
        <v>30</v>
      </c>
      <c r="F148" s="1" t="s">
        <v>41</v>
      </c>
      <c r="G148" s="1" t="s">
        <v>31</v>
      </c>
    </row>
    <row r="149" spans="1:7" x14ac:dyDescent="0.25">
      <c r="A149" s="1" t="s">
        <v>20</v>
      </c>
      <c r="B149" s="1" t="s">
        <v>376</v>
      </c>
      <c r="C149" s="1" t="s">
        <v>556</v>
      </c>
      <c r="D149" s="1" t="s">
        <v>29</v>
      </c>
      <c r="E149" s="1" t="s">
        <v>30</v>
      </c>
      <c r="F149" s="1" t="s">
        <v>41</v>
      </c>
      <c r="G149" s="1" t="s">
        <v>31</v>
      </c>
    </row>
    <row r="150" spans="1:7" x14ac:dyDescent="0.25">
      <c r="A150" s="1" t="s">
        <v>20</v>
      </c>
      <c r="B150" s="1" t="s">
        <v>376</v>
      </c>
      <c r="C150" s="1" t="s">
        <v>557</v>
      </c>
      <c r="D150" s="1" t="s">
        <v>29</v>
      </c>
      <c r="E150" s="1" t="s">
        <v>30</v>
      </c>
      <c r="F150" s="1" t="s">
        <v>41</v>
      </c>
      <c r="G150" s="1" t="s">
        <v>31</v>
      </c>
    </row>
    <row r="151" spans="1:7" x14ac:dyDescent="0.25">
      <c r="A151" s="1" t="s">
        <v>20</v>
      </c>
      <c r="B151" s="1" t="s">
        <v>376</v>
      </c>
      <c r="C151" s="1" t="s">
        <v>558</v>
      </c>
      <c r="D151" s="1" t="s">
        <v>29</v>
      </c>
      <c r="E151" s="1" t="s">
        <v>30</v>
      </c>
      <c r="F151" s="1" t="s">
        <v>41</v>
      </c>
      <c r="G151" s="1" t="s">
        <v>31</v>
      </c>
    </row>
    <row r="152" spans="1:7" x14ac:dyDescent="0.25">
      <c r="A152" s="1" t="s">
        <v>20</v>
      </c>
      <c r="B152" s="1" t="s">
        <v>376</v>
      </c>
      <c r="C152" s="1" t="s">
        <v>559</v>
      </c>
      <c r="D152" s="1" t="s">
        <v>29</v>
      </c>
      <c r="E152" s="1" t="s">
        <v>30</v>
      </c>
      <c r="F152" s="1" t="s">
        <v>41</v>
      </c>
      <c r="G152" s="1" t="s">
        <v>31</v>
      </c>
    </row>
    <row r="153" spans="1:7" x14ac:dyDescent="0.25">
      <c r="A153" s="1" t="s">
        <v>20</v>
      </c>
      <c r="B153" s="1" t="s">
        <v>376</v>
      </c>
      <c r="C153" s="1" t="s">
        <v>560</v>
      </c>
      <c r="D153" s="1" t="s">
        <v>29</v>
      </c>
      <c r="E153" s="1" t="s">
        <v>30</v>
      </c>
      <c r="F153" s="1" t="s">
        <v>41</v>
      </c>
      <c r="G153" s="1" t="s">
        <v>31</v>
      </c>
    </row>
    <row r="154" spans="1:7" x14ac:dyDescent="0.25">
      <c r="A154" s="1" t="s">
        <v>20</v>
      </c>
      <c r="B154" s="1" t="s">
        <v>376</v>
      </c>
      <c r="C154" s="1" t="s">
        <v>561</v>
      </c>
      <c r="D154" s="1" t="s">
        <v>29</v>
      </c>
      <c r="E154" s="1" t="s">
        <v>30</v>
      </c>
      <c r="F154" s="1" t="s">
        <v>41</v>
      </c>
      <c r="G154" s="1" t="s">
        <v>31</v>
      </c>
    </row>
    <row r="155" spans="1:7" x14ac:dyDescent="0.25">
      <c r="A155" s="1" t="s">
        <v>20</v>
      </c>
      <c r="B155" s="1" t="s">
        <v>376</v>
      </c>
      <c r="C155" s="1" t="s">
        <v>562</v>
      </c>
      <c r="D155" s="1" t="s">
        <v>29</v>
      </c>
      <c r="E155" s="1" t="s">
        <v>30</v>
      </c>
      <c r="F155" s="1" t="s">
        <v>41</v>
      </c>
      <c r="G155" s="1" t="s">
        <v>31</v>
      </c>
    </row>
    <row r="156" spans="1:7" x14ac:dyDescent="0.25">
      <c r="A156" s="1" t="s">
        <v>20</v>
      </c>
      <c r="B156" s="1" t="s">
        <v>376</v>
      </c>
      <c r="C156" s="1" t="s">
        <v>563</v>
      </c>
      <c r="D156" s="1" t="s">
        <v>29</v>
      </c>
      <c r="E156" s="1" t="s">
        <v>30</v>
      </c>
      <c r="F156" s="1" t="s">
        <v>41</v>
      </c>
      <c r="G156" s="1" t="s">
        <v>31</v>
      </c>
    </row>
    <row r="157" spans="1:7" x14ac:dyDescent="0.25">
      <c r="A157" s="1" t="s">
        <v>20</v>
      </c>
      <c r="B157" s="1" t="s">
        <v>376</v>
      </c>
      <c r="C157" s="1" t="s">
        <v>564</v>
      </c>
      <c r="D157" s="1" t="s">
        <v>29</v>
      </c>
      <c r="E157" s="1" t="s">
        <v>30</v>
      </c>
      <c r="F157" s="1" t="s">
        <v>41</v>
      </c>
      <c r="G157" s="1" t="s">
        <v>31</v>
      </c>
    </row>
    <row r="158" spans="1:7" x14ac:dyDescent="0.25">
      <c r="A158" s="1" t="s">
        <v>20</v>
      </c>
      <c r="B158" s="1" t="s">
        <v>376</v>
      </c>
      <c r="C158" s="1" t="s">
        <v>565</v>
      </c>
      <c r="D158" s="1" t="s">
        <v>29</v>
      </c>
      <c r="E158" s="1" t="s">
        <v>30</v>
      </c>
      <c r="F158" s="1" t="s">
        <v>41</v>
      </c>
      <c r="G158" s="1" t="s">
        <v>31</v>
      </c>
    </row>
    <row r="159" spans="1:7" x14ac:dyDescent="0.25">
      <c r="A159" s="1" t="s">
        <v>20</v>
      </c>
      <c r="B159" s="1" t="s">
        <v>376</v>
      </c>
      <c r="C159" s="1" t="s">
        <v>566</v>
      </c>
      <c r="D159" s="1" t="s">
        <v>29</v>
      </c>
      <c r="E159" s="1" t="s">
        <v>30</v>
      </c>
      <c r="F159" s="1" t="s">
        <v>41</v>
      </c>
      <c r="G159" s="1" t="s">
        <v>31</v>
      </c>
    </row>
    <row r="160" spans="1:7" x14ac:dyDescent="0.25">
      <c r="A160" s="1" t="s">
        <v>20</v>
      </c>
      <c r="B160" s="1" t="s">
        <v>376</v>
      </c>
      <c r="C160" s="1" t="s">
        <v>567</v>
      </c>
      <c r="D160" s="1" t="s">
        <v>29</v>
      </c>
      <c r="E160" s="1" t="s">
        <v>30</v>
      </c>
      <c r="F160" s="1" t="s">
        <v>41</v>
      </c>
      <c r="G160" s="1" t="s">
        <v>31</v>
      </c>
    </row>
    <row r="161" spans="1:7" x14ac:dyDescent="0.25">
      <c r="A161" s="1" t="s">
        <v>20</v>
      </c>
      <c r="B161" s="1" t="s">
        <v>376</v>
      </c>
      <c r="C161" s="1" t="s">
        <v>568</v>
      </c>
      <c r="D161" s="1" t="s">
        <v>29</v>
      </c>
      <c r="E161" s="1" t="s">
        <v>30</v>
      </c>
      <c r="F161" s="1" t="s">
        <v>41</v>
      </c>
      <c r="G161" s="1" t="s">
        <v>31</v>
      </c>
    </row>
    <row r="162" spans="1:7" x14ac:dyDescent="0.25">
      <c r="A162" s="1" t="s">
        <v>20</v>
      </c>
      <c r="B162" s="1" t="s">
        <v>376</v>
      </c>
      <c r="C162" s="1" t="s">
        <v>569</v>
      </c>
      <c r="D162" s="1" t="s">
        <v>29</v>
      </c>
      <c r="E162" s="1" t="s">
        <v>30</v>
      </c>
      <c r="F162" s="1" t="s">
        <v>41</v>
      </c>
      <c r="G162" s="1" t="s">
        <v>31</v>
      </c>
    </row>
    <row r="163" spans="1:7" x14ac:dyDescent="0.25">
      <c r="A163" s="1" t="s">
        <v>20</v>
      </c>
      <c r="B163" s="1" t="s">
        <v>376</v>
      </c>
      <c r="C163" s="1" t="s">
        <v>570</v>
      </c>
      <c r="D163" s="1" t="s">
        <v>29</v>
      </c>
      <c r="E163" s="1" t="s">
        <v>30</v>
      </c>
      <c r="F163" s="1" t="s">
        <v>41</v>
      </c>
      <c r="G163" s="1" t="s">
        <v>31</v>
      </c>
    </row>
    <row r="164" spans="1:7" x14ac:dyDescent="0.25">
      <c r="A164" s="1" t="s">
        <v>20</v>
      </c>
      <c r="B164" s="1" t="s">
        <v>376</v>
      </c>
      <c r="C164" s="1" t="s">
        <v>571</v>
      </c>
      <c r="D164" s="1" t="s">
        <v>29</v>
      </c>
      <c r="E164" s="1" t="s">
        <v>30</v>
      </c>
      <c r="F164" s="1" t="s">
        <v>41</v>
      </c>
      <c r="G164" s="1" t="s">
        <v>31</v>
      </c>
    </row>
    <row r="165" spans="1:7" x14ac:dyDescent="0.25">
      <c r="A165" s="1" t="s">
        <v>20</v>
      </c>
      <c r="B165" s="1" t="s">
        <v>376</v>
      </c>
      <c r="C165" s="1" t="s">
        <v>572</v>
      </c>
      <c r="D165" s="1" t="s">
        <v>29</v>
      </c>
      <c r="E165" s="1" t="s">
        <v>30</v>
      </c>
      <c r="F165" s="1" t="s">
        <v>41</v>
      </c>
      <c r="G165" s="1" t="s">
        <v>31</v>
      </c>
    </row>
    <row r="166" spans="1:7" x14ac:dyDescent="0.25">
      <c r="A166" s="1" t="s">
        <v>20</v>
      </c>
      <c r="B166" s="1" t="s">
        <v>376</v>
      </c>
      <c r="C166" s="1" t="s">
        <v>573</v>
      </c>
      <c r="D166" s="1" t="s">
        <v>29</v>
      </c>
      <c r="E166" s="1" t="s">
        <v>30</v>
      </c>
      <c r="F166" s="1" t="s">
        <v>41</v>
      </c>
      <c r="G166" s="1" t="s">
        <v>31</v>
      </c>
    </row>
    <row r="167" spans="1:7" x14ac:dyDescent="0.25">
      <c r="A167" s="1" t="s">
        <v>20</v>
      </c>
      <c r="B167" s="1" t="s">
        <v>376</v>
      </c>
      <c r="C167" s="1" t="s">
        <v>574</v>
      </c>
      <c r="D167" s="1" t="s">
        <v>29</v>
      </c>
      <c r="E167" s="1" t="s">
        <v>30</v>
      </c>
      <c r="F167" s="1" t="s">
        <v>41</v>
      </c>
      <c r="G167" s="1" t="s">
        <v>31</v>
      </c>
    </row>
    <row r="168" spans="1:7" x14ac:dyDescent="0.25">
      <c r="A168" s="1" t="s">
        <v>20</v>
      </c>
      <c r="B168" s="1" t="s">
        <v>376</v>
      </c>
      <c r="C168" s="1" t="s">
        <v>575</v>
      </c>
      <c r="D168" s="1" t="s">
        <v>29</v>
      </c>
      <c r="E168" s="1" t="s">
        <v>30</v>
      </c>
      <c r="F168" s="1" t="s">
        <v>41</v>
      </c>
      <c r="G168" s="1" t="s">
        <v>31</v>
      </c>
    </row>
    <row r="169" spans="1:7" x14ac:dyDescent="0.25">
      <c r="A169" s="1" t="s">
        <v>20</v>
      </c>
      <c r="B169" s="1" t="s">
        <v>376</v>
      </c>
      <c r="C169" s="1" t="s">
        <v>576</v>
      </c>
      <c r="D169" s="1" t="s">
        <v>29</v>
      </c>
      <c r="E169" s="1" t="s">
        <v>30</v>
      </c>
      <c r="F169" s="1" t="s">
        <v>41</v>
      </c>
      <c r="G169" s="1" t="s">
        <v>31</v>
      </c>
    </row>
    <row r="170" spans="1:7" x14ac:dyDescent="0.25">
      <c r="A170" s="1" t="s">
        <v>20</v>
      </c>
      <c r="B170" s="1" t="s">
        <v>376</v>
      </c>
      <c r="C170" s="1" t="s">
        <v>577</v>
      </c>
      <c r="D170" s="1" t="s">
        <v>29</v>
      </c>
      <c r="E170" s="1" t="s">
        <v>30</v>
      </c>
      <c r="F170" s="1" t="s">
        <v>41</v>
      </c>
      <c r="G170" s="1" t="s">
        <v>31</v>
      </c>
    </row>
    <row r="171" spans="1:7" x14ac:dyDescent="0.25">
      <c r="A171" s="1" t="s">
        <v>20</v>
      </c>
      <c r="B171" s="1" t="s">
        <v>376</v>
      </c>
      <c r="C171" s="1" t="s">
        <v>578</v>
      </c>
      <c r="D171" s="1" t="s">
        <v>29</v>
      </c>
      <c r="E171" s="1" t="s">
        <v>30</v>
      </c>
      <c r="F171" s="1" t="s">
        <v>41</v>
      </c>
      <c r="G171" s="1" t="s">
        <v>31</v>
      </c>
    </row>
    <row r="172" spans="1:7" x14ac:dyDescent="0.25">
      <c r="A172" s="1" t="s">
        <v>20</v>
      </c>
      <c r="B172" s="1" t="s">
        <v>376</v>
      </c>
      <c r="C172" s="1" t="s">
        <v>579</v>
      </c>
      <c r="D172" s="1" t="s">
        <v>29</v>
      </c>
      <c r="E172" s="1" t="s">
        <v>30</v>
      </c>
      <c r="F172" s="1" t="s">
        <v>41</v>
      </c>
      <c r="G172" s="1" t="s">
        <v>31</v>
      </c>
    </row>
    <row r="173" spans="1:7" x14ac:dyDescent="0.25">
      <c r="A173" s="1" t="s">
        <v>20</v>
      </c>
      <c r="B173" s="1" t="s">
        <v>376</v>
      </c>
      <c r="C173" s="1" t="s">
        <v>580</v>
      </c>
      <c r="D173" s="1" t="s">
        <v>29</v>
      </c>
      <c r="E173" s="1" t="s">
        <v>30</v>
      </c>
      <c r="F173" s="1" t="s">
        <v>41</v>
      </c>
      <c r="G173" s="1" t="s">
        <v>31</v>
      </c>
    </row>
    <row r="174" spans="1:7" x14ac:dyDescent="0.25">
      <c r="A174" s="1" t="s">
        <v>20</v>
      </c>
      <c r="B174" s="1" t="s">
        <v>376</v>
      </c>
      <c r="C174" s="1" t="s">
        <v>581</v>
      </c>
      <c r="D174" s="1" t="s">
        <v>29</v>
      </c>
      <c r="E174" s="1" t="s">
        <v>30</v>
      </c>
      <c r="F174" s="1" t="s">
        <v>41</v>
      </c>
      <c r="G174" s="1" t="s">
        <v>31</v>
      </c>
    </row>
    <row r="175" spans="1:7" x14ac:dyDescent="0.25">
      <c r="A175" s="1" t="s">
        <v>20</v>
      </c>
      <c r="B175" s="1" t="s">
        <v>376</v>
      </c>
      <c r="C175" s="1" t="s">
        <v>582</v>
      </c>
      <c r="D175" s="1" t="s">
        <v>29</v>
      </c>
      <c r="E175" s="1" t="s">
        <v>30</v>
      </c>
      <c r="F175" s="1" t="s">
        <v>41</v>
      </c>
      <c r="G175" s="1" t="s">
        <v>31</v>
      </c>
    </row>
    <row r="176" spans="1:7" x14ac:dyDescent="0.25">
      <c r="A176" s="1" t="s">
        <v>20</v>
      </c>
      <c r="B176" s="1" t="s">
        <v>376</v>
      </c>
      <c r="C176" s="1" t="s">
        <v>583</v>
      </c>
      <c r="D176" s="1" t="s">
        <v>29</v>
      </c>
      <c r="E176" s="1" t="s">
        <v>30</v>
      </c>
      <c r="F176" s="1" t="s">
        <v>41</v>
      </c>
      <c r="G176" s="1" t="s">
        <v>31</v>
      </c>
    </row>
    <row r="177" spans="1:7" x14ac:dyDescent="0.25">
      <c r="A177" s="1" t="s">
        <v>20</v>
      </c>
      <c r="B177" s="1" t="s">
        <v>376</v>
      </c>
      <c r="C177" s="1" t="s">
        <v>584</v>
      </c>
      <c r="D177" s="1" t="s">
        <v>29</v>
      </c>
      <c r="E177" s="1" t="s">
        <v>30</v>
      </c>
      <c r="F177" s="1" t="s">
        <v>41</v>
      </c>
      <c r="G177" s="1" t="s">
        <v>31</v>
      </c>
    </row>
    <row r="178" spans="1:7" x14ac:dyDescent="0.25">
      <c r="A178" s="1" t="s">
        <v>20</v>
      </c>
      <c r="B178" s="1" t="s">
        <v>376</v>
      </c>
      <c r="C178" s="1" t="s">
        <v>585</v>
      </c>
      <c r="D178" s="1" t="s">
        <v>29</v>
      </c>
      <c r="E178" s="1" t="s">
        <v>30</v>
      </c>
      <c r="F178" s="1" t="s">
        <v>41</v>
      </c>
      <c r="G178" s="1" t="s">
        <v>31</v>
      </c>
    </row>
    <row r="179" spans="1:7" x14ac:dyDescent="0.25">
      <c r="A179" s="1" t="s">
        <v>20</v>
      </c>
      <c r="B179" s="1" t="s">
        <v>376</v>
      </c>
      <c r="C179" s="1" t="s">
        <v>586</v>
      </c>
      <c r="D179" s="1" t="s">
        <v>29</v>
      </c>
      <c r="E179" s="1" t="s">
        <v>30</v>
      </c>
      <c r="F179" s="1" t="s">
        <v>41</v>
      </c>
      <c r="G179" s="1" t="s">
        <v>31</v>
      </c>
    </row>
    <row r="180" spans="1:7" x14ac:dyDescent="0.25">
      <c r="A180" s="1" t="s">
        <v>20</v>
      </c>
      <c r="B180" s="1" t="s">
        <v>376</v>
      </c>
      <c r="C180" s="1" t="s">
        <v>587</v>
      </c>
      <c r="D180" s="1" t="s">
        <v>29</v>
      </c>
      <c r="E180" s="1" t="s">
        <v>30</v>
      </c>
      <c r="F180" s="1" t="s">
        <v>41</v>
      </c>
      <c r="G180" s="1" t="s">
        <v>31</v>
      </c>
    </row>
    <row r="181" spans="1:7" x14ac:dyDescent="0.25">
      <c r="A181" s="1" t="s">
        <v>20</v>
      </c>
      <c r="B181" s="1" t="s">
        <v>376</v>
      </c>
      <c r="C181" s="1" t="s">
        <v>588</v>
      </c>
      <c r="D181" s="1" t="s">
        <v>29</v>
      </c>
      <c r="E181" s="1" t="s">
        <v>30</v>
      </c>
      <c r="F181" s="1" t="s">
        <v>41</v>
      </c>
      <c r="G181" s="1" t="s">
        <v>31</v>
      </c>
    </row>
    <row r="182" spans="1:7" x14ac:dyDescent="0.25">
      <c r="A182" s="1" t="s">
        <v>20</v>
      </c>
      <c r="B182" s="1" t="s">
        <v>376</v>
      </c>
      <c r="C182" s="1" t="s">
        <v>589</v>
      </c>
      <c r="D182" s="1" t="s">
        <v>29</v>
      </c>
      <c r="E182" s="1" t="s">
        <v>30</v>
      </c>
      <c r="F182" s="1" t="s">
        <v>41</v>
      </c>
      <c r="G182" s="1" t="s">
        <v>31</v>
      </c>
    </row>
    <row r="183" spans="1:7" x14ac:dyDescent="0.25">
      <c r="A183" s="1" t="s">
        <v>20</v>
      </c>
      <c r="B183" s="1" t="s">
        <v>376</v>
      </c>
      <c r="C183" s="1" t="s">
        <v>590</v>
      </c>
      <c r="D183" s="1" t="s">
        <v>29</v>
      </c>
      <c r="E183" s="1" t="s">
        <v>30</v>
      </c>
      <c r="F183" s="1" t="s">
        <v>41</v>
      </c>
      <c r="G183" s="1" t="s">
        <v>31</v>
      </c>
    </row>
    <row r="184" spans="1:7" x14ac:dyDescent="0.25">
      <c r="A184" s="1" t="s">
        <v>20</v>
      </c>
      <c r="B184" s="1" t="s">
        <v>376</v>
      </c>
      <c r="C184" s="1" t="s">
        <v>591</v>
      </c>
      <c r="D184" s="1" t="s">
        <v>29</v>
      </c>
      <c r="E184" s="1" t="s">
        <v>30</v>
      </c>
      <c r="F184" s="1" t="s">
        <v>41</v>
      </c>
      <c r="G184" s="1" t="s">
        <v>31</v>
      </c>
    </row>
    <row r="185" spans="1:7" x14ac:dyDescent="0.25">
      <c r="A185" s="1" t="s">
        <v>20</v>
      </c>
      <c r="B185" s="1" t="s">
        <v>376</v>
      </c>
      <c r="C185" s="1" t="s">
        <v>592</v>
      </c>
      <c r="D185" s="1" t="s">
        <v>29</v>
      </c>
      <c r="E185" s="1" t="s">
        <v>30</v>
      </c>
      <c r="F185" s="1" t="s">
        <v>41</v>
      </c>
      <c r="G185" s="1" t="s">
        <v>31</v>
      </c>
    </row>
    <row r="186" spans="1:7" x14ac:dyDescent="0.25">
      <c r="A186" s="1" t="s">
        <v>20</v>
      </c>
      <c r="B186" s="1" t="s">
        <v>376</v>
      </c>
      <c r="C186" s="1" t="s">
        <v>593</v>
      </c>
      <c r="D186" s="1" t="s">
        <v>29</v>
      </c>
      <c r="E186" s="1" t="s">
        <v>30</v>
      </c>
      <c r="F186" s="1" t="s">
        <v>41</v>
      </c>
      <c r="G186" s="1" t="s">
        <v>31</v>
      </c>
    </row>
    <row r="187" spans="1:7" x14ac:dyDescent="0.25">
      <c r="A187" s="1" t="s">
        <v>20</v>
      </c>
      <c r="B187" s="1" t="s">
        <v>376</v>
      </c>
      <c r="C187" s="1" t="s">
        <v>594</v>
      </c>
      <c r="D187" s="1" t="s">
        <v>29</v>
      </c>
      <c r="E187" s="1" t="s">
        <v>30</v>
      </c>
      <c r="F187" s="1" t="s">
        <v>41</v>
      </c>
      <c r="G187" s="1" t="s">
        <v>31</v>
      </c>
    </row>
    <row r="188" spans="1:7" x14ac:dyDescent="0.25">
      <c r="A188" s="1" t="s">
        <v>20</v>
      </c>
      <c r="B188" s="1" t="s">
        <v>376</v>
      </c>
      <c r="C188" s="1" t="s">
        <v>595</v>
      </c>
      <c r="D188" s="1" t="s">
        <v>29</v>
      </c>
      <c r="E188" s="1" t="s">
        <v>30</v>
      </c>
      <c r="F188" s="1" t="s">
        <v>41</v>
      </c>
      <c r="G188" s="1" t="s">
        <v>31</v>
      </c>
    </row>
    <row r="189" spans="1:7" x14ac:dyDescent="0.25">
      <c r="A189" s="1" t="s">
        <v>20</v>
      </c>
      <c r="B189" s="1" t="s">
        <v>376</v>
      </c>
      <c r="C189" s="1" t="s">
        <v>596</v>
      </c>
      <c r="D189" s="1" t="s">
        <v>29</v>
      </c>
      <c r="E189" s="1" t="s">
        <v>30</v>
      </c>
      <c r="F189" s="1" t="s">
        <v>41</v>
      </c>
      <c r="G189" s="1" t="s">
        <v>31</v>
      </c>
    </row>
    <row r="190" spans="1:7" x14ac:dyDescent="0.25">
      <c r="A190" s="1" t="s">
        <v>20</v>
      </c>
      <c r="B190" s="1" t="s">
        <v>376</v>
      </c>
      <c r="C190" s="1" t="s">
        <v>597</v>
      </c>
      <c r="D190" s="1" t="s">
        <v>29</v>
      </c>
      <c r="E190" s="1" t="s">
        <v>30</v>
      </c>
      <c r="F190" s="1" t="s">
        <v>41</v>
      </c>
      <c r="G190" s="1" t="s">
        <v>31</v>
      </c>
    </row>
    <row r="191" spans="1:7" x14ac:dyDescent="0.25">
      <c r="A191" s="1" t="s">
        <v>20</v>
      </c>
      <c r="B191" s="1" t="s">
        <v>376</v>
      </c>
      <c r="C191" s="1" t="s">
        <v>598</v>
      </c>
      <c r="D191" s="1" t="s">
        <v>29</v>
      </c>
      <c r="E191" s="1" t="s">
        <v>30</v>
      </c>
      <c r="F191" s="1" t="s">
        <v>41</v>
      </c>
      <c r="G191" s="1" t="s">
        <v>31</v>
      </c>
    </row>
    <row r="192" spans="1:7" x14ac:dyDescent="0.25">
      <c r="A192" s="1" t="s">
        <v>20</v>
      </c>
      <c r="B192" s="1" t="s">
        <v>376</v>
      </c>
      <c r="C192" s="1" t="s">
        <v>599</v>
      </c>
      <c r="D192" s="1" t="s">
        <v>29</v>
      </c>
      <c r="E192" s="1" t="s">
        <v>30</v>
      </c>
      <c r="F192" s="1" t="s">
        <v>41</v>
      </c>
      <c r="G192" s="1" t="s">
        <v>31</v>
      </c>
    </row>
    <row r="193" spans="1:7" x14ac:dyDescent="0.25">
      <c r="A193" s="1" t="s">
        <v>20</v>
      </c>
      <c r="B193" s="1" t="s">
        <v>376</v>
      </c>
      <c r="C193" s="1" t="s">
        <v>600</v>
      </c>
      <c r="D193" s="1" t="s">
        <v>29</v>
      </c>
      <c r="E193" s="1" t="s">
        <v>30</v>
      </c>
      <c r="F193" s="1" t="s">
        <v>41</v>
      </c>
      <c r="G193" s="1" t="s">
        <v>31</v>
      </c>
    </row>
    <row r="194" spans="1:7" x14ac:dyDescent="0.25">
      <c r="A194" s="1" t="s">
        <v>20</v>
      </c>
      <c r="B194" s="1" t="s">
        <v>376</v>
      </c>
      <c r="C194" s="1" t="s">
        <v>601</v>
      </c>
      <c r="D194" s="1" t="s">
        <v>29</v>
      </c>
      <c r="E194" s="1" t="s">
        <v>30</v>
      </c>
      <c r="F194" s="1" t="s">
        <v>41</v>
      </c>
      <c r="G194" s="1" t="s">
        <v>31</v>
      </c>
    </row>
    <row r="195" spans="1:7" x14ac:dyDescent="0.25">
      <c r="A195" s="1" t="s">
        <v>20</v>
      </c>
      <c r="B195" s="1" t="s">
        <v>376</v>
      </c>
      <c r="C195" s="1" t="s">
        <v>602</v>
      </c>
      <c r="D195" s="1" t="s">
        <v>29</v>
      </c>
      <c r="E195" s="1" t="s">
        <v>30</v>
      </c>
      <c r="F195" s="1" t="s">
        <v>41</v>
      </c>
      <c r="G195" s="1" t="s">
        <v>31</v>
      </c>
    </row>
    <row r="196" spans="1:7" x14ac:dyDescent="0.25">
      <c r="A196" s="1" t="s">
        <v>20</v>
      </c>
      <c r="B196" s="1" t="s">
        <v>376</v>
      </c>
      <c r="C196" s="1" t="s">
        <v>603</v>
      </c>
      <c r="D196" s="1" t="s">
        <v>29</v>
      </c>
      <c r="E196" s="1" t="s">
        <v>30</v>
      </c>
      <c r="F196" s="1" t="s">
        <v>41</v>
      </c>
      <c r="G196" s="1" t="s">
        <v>31</v>
      </c>
    </row>
    <row r="197" spans="1:7" x14ac:dyDescent="0.25">
      <c r="A197" s="1" t="s">
        <v>20</v>
      </c>
      <c r="B197" s="1" t="s">
        <v>376</v>
      </c>
      <c r="C197" s="1" t="s">
        <v>604</v>
      </c>
      <c r="D197" s="1" t="s">
        <v>29</v>
      </c>
      <c r="E197" s="1" t="s">
        <v>30</v>
      </c>
      <c r="F197" s="1" t="s">
        <v>41</v>
      </c>
      <c r="G197" s="1" t="s">
        <v>31</v>
      </c>
    </row>
    <row r="198" spans="1:7" x14ac:dyDescent="0.25">
      <c r="A198" s="1" t="s">
        <v>20</v>
      </c>
      <c r="B198" s="1" t="s">
        <v>376</v>
      </c>
      <c r="C198" s="1" t="s">
        <v>605</v>
      </c>
      <c r="D198" s="1" t="s">
        <v>29</v>
      </c>
      <c r="E198" s="1" t="s">
        <v>30</v>
      </c>
      <c r="F198" s="1" t="s">
        <v>41</v>
      </c>
      <c r="G198" s="1" t="s">
        <v>31</v>
      </c>
    </row>
    <row r="199" spans="1:7" x14ac:dyDescent="0.25">
      <c r="A199" s="1" t="s">
        <v>20</v>
      </c>
      <c r="B199" s="1" t="s">
        <v>376</v>
      </c>
      <c r="C199" s="1" t="s">
        <v>606</v>
      </c>
      <c r="D199" s="1" t="s">
        <v>29</v>
      </c>
      <c r="E199" s="1" t="s">
        <v>30</v>
      </c>
      <c r="F199" s="1" t="s">
        <v>41</v>
      </c>
      <c r="G199" s="1" t="s">
        <v>31</v>
      </c>
    </row>
    <row r="200" spans="1:7" x14ac:dyDescent="0.25">
      <c r="A200" s="1" t="s">
        <v>20</v>
      </c>
      <c r="B200" s="1" t="s">
        <v>376</v>
      </c>
      <c r="C200" s="1" t="s">
        <v>607</v>
      </c>
      <c r="D200" s="1" t="s">
        <v>29</v>
      </c>
      <c r="E200" s="1" t="s">
        <v>30</v>
      </c>
      <c r="F200" s="1" t="s">
        <v>41</v>
      </c>
      <c r="G200" s="1" t="s">
        <v>31</v>
      </c>
    </row>
    <row r="201" spans="1:7" x14ac:dyDescent="0.25">
      <c r="A201" s="1" t="s">
        <v>20</v>
      </c>
      <c r="B201" s="1" t="s">
        <v>376</v>
      </c>
      <c r="C201" s="1" t="s">
        <v>608</v>
      </c>
      <c r="D201" s="1" t="s">
        <v>29</v>
      </c>
      <c r="E201" s="1" t="s">
        <v>30</v>
      </c>
      <c r="F201" s="1" t="s">
        <v>41</v>
      </c>
      <c r="G201" s="1" t="s">
        <v>31</v>
      </c>
    </row>
    <row r="202" spans="1:7" x14ac:dyDescent="0.25">
      <c r="A202" s="1" t="s">
        <v>20</v>
      </c>
      <c r="B202" s="1" t="s">
        <v>376</v>
      </c>
      <c r="C202" s="1" t="s">
        <v>609</v>
      </c>
      <c r="D202" s="1" t="s">
        <v>29</v>
      </c>
      <c r="E202" s="1" t="s">
        <v>30</v>
      </c>
      <c r="F202" s="1" t="s">
        <v>41</v>
      </c>
      <c r="G202" s="1" t="s">
        <v>31</v>
      </c>
    </row>
    <row r="203" spans="1:7" x14ac:dyDescent="0.25">
      <c r="A203" s="1" t="s">
        <v>20</v>
      </c>
      <c r="B203" s="1" t="s">
        <v>376</v>
      </c>
      <c r="C203" s="1" t="s">
        <v>610</v>
      </c>
      <c r="D203" s="1" t="s">
        <v>29</v>
      </c>
      <c r="E203" s="1" t="s">
        <v>30</v>
      </c>
      <c r="F203" s="1" t="s">
        <v>41</v>
      </c>
      <c r="G203" s="1" t="s">
        <v>31</v>
      </c>
    </row>
    <row r="204" spans="1:7" x14ac:dyDescent="0.25">
      <c r="A204" s="1" t="s">
        <v>20</v>
      </c>
      <c r="B204" s="1" t="s">
        <v>376</v>
      </c>
      <c r="C204" s="1" t="s">
        <v>611</v>
      </c>
      <c r="D204" s="1" t="s">
        <v>29</v>
      </c>
      <c r="E204" s="1" t="s">
        <v>30</v>
      </c>
      <c r="F204" s="1" t="s">
        <v>41</v>
      </c>
      <c r="G204" s="1" t="s">
        <v>31</v>
      </c>
    </row>
    <row r="205" spans="1:7" x14ac:dyDescent="0.25">
      <c r="A205" s="1" t="s">
        <v>20</v>
      </c>
      <c r="B205" s="1" t="s">
        <v>376</v>
      </c>
      <c r="C205" s="1" t="s">
        <v>612</v>
      </c>
      <c r="D205" s="1" t="s">
        <v>29</v>
      </c>
      <c r="E205" s="1" t="s">
        <v>30</v>
      </c>
      <c r="F205" s="1" t="s">
        <v>41</v>
      </c>
      <c r="G205" s="1" t="s">
        <v>31</v>
      </c>
    </row>
    <row r="206" spans="1:7" x14ac:dyDescent="0.25">
      <c r="A206" s="1" t="s">
        <v>20</v>
      </c>
      <c r="B206" s="1" t="s">
        <v>376</v>
      </c>
      <c r="C206" s="1" t="s">
        <v>613</v>
      </c>
      <c r="D206" s="1" t="s">
        <v>29</v>
      </c>
      <c r="E206" s="1" t="s">
        <v>30</v>
      </c>
      <c r="F206" s="1" t="s">
        <v>41</v>
      </c>
      <c r="G206" s="1" t="s">
        <v>31</v>
      </c>
    </row>
    <row r="207" spans="1:7" x14ac:dyDescent="0.25">
      <c r="A207" s="1" t="s">
        <v>20</v>
      </c>
      <c r="B207" s="1" t="s">
        <v>376</v>
      </c>
      <c r="C207" s="1" t="s">
        <v>614</v>
      </c>
      <c r="D207" s="1" t="s">
        <v>29</v>
      </c>
      <c r="E207" s="1" t="s">
        <v>30</v>
      </c>
      <c r="F207" s="1" t="s">
        <v>41</v>
      </c>
      <c r="G207" s="1" t="s">
        <v>31</v>
      </c>
    </row>
    <row r="208" spans="1:7" x14ac:dyDescent="0.25">
      <c r="A208" s="1" t="s">
        <v>20</v>
      </c>
      <c r="B208" s="1" t="s">
        <v>376</v>
      </c>
      <c r="C208" s="1" t="s">
        <v>615</v>
      </c>
      <c r="D208" s="1" t="s">
        <v>29</v>
      </c>
      <c r="E208" s="1" t="s">
        <v>30</v>
      </c>
      <c r="F208" s="1" t="s">
        <v>41</v>
      </c>
      <c r="G208" s="1" t="s">
        <v>31</v>
      </c>
    </row>
    <row r="209" spans="1:7" x14ac:dyDescent="0.25">
      <c r="A209" s="1" t="s">
        <v>20</v>
      </c>
      <c r="B209" s="1" t="s">
        <v>376</v>
      </c>
      <c r="C209" s="1" t="s">
        <v>616</v>
      </c>
      <c r="D209" s="1" t="s">
        <v>29</v>
      </c>
      <c r="E209" s="1" t="s">
        <v>30</v>
      </c>
      <c r="F209" s="1" t="s">
        <v>41</v>
      </c>
      <c r="G209" s="1" t="s">
        <v>31</v>
      </c>
    </row>
    <row r="210" spans="1:7" x14ac:dyDescent="0.25">
      <c r="A210" s="1" t="s">
        <v>20</v>
      </c>
      <c r="B210" s="1" t="s">
        <v>376</v>
      </c>
      <c r="C210" s="1" t="s">
        <v>617</v>
      </c>
      <c r="D210" s="1" t="s">
        <v>29</v>
      </c>
      <c r="E210" s="1" t="s">
        <v>30</v>
      </c>
      <c r="F210" s="1" t="s">
        <v>41</v>
      </c>
      <c r="G210" s="1" t="s">
        <v>31</v>
      </c>
    </row>
    <row r="211" spans="1:7" x14ac:dyDescent="0.25">
      <c r="A211" s="1" t="s">
        <v>20</v>
      </c>
      <c r="B211" s="1" t="s">
        <v>376</v>
      </c>
      <c r="C211" s="1" t="s">
        <v>618</v>
      </c>
      <c r="D211" s="1" t="s">
        <v>29</v>
      </c>
      <c r="E211" s="1" t="s">
        <v>30</v>
      </c>
      <c r="F211" s="1" t="s">
        <v>41</v>
      </c>
      <c r="G211" s="1" t="s">
        <v>31</v>
      </c>
    </row>
    <row r="212" spans="1:7" x14ac:dyDescent="0.25">
      <c r="A212" s="1" t="s">
        <v>20</v>
      </c>
      <c r="B212" s="1" t="s">
        <v>376</v>
      </c>
      <c r="C212" s="1" t="s">
        <v>619</v>
      </c>
      <c r="D212" s="1" t="s">
        <v>29</v>
      </c>
      <c r="E212" s="1" t="s">
        <v>30</v>
      </c>
      <c r="F212" s="1" t="s">
        <v>41</v>
      </c>
      <c r="G212" s="1" t="s">
        <v>31</v>
      </c>
    </row>
    <row r="213" spans="1:7" x14ac:dyDescent="0.25">
      <c r="A213" s="1" t="s">
        <v>20</v>
      </c>
      <c r="B213" s="1" t="s">
        <v>376</v>
      </c>
      <c r="C213" s="1" t="s">
        <v>620</v>
      </c>
      <c r="D213" s="1" t="s">
        <v>29</v>
      </c>
      <c r="E213" s="1" t="s">
        <v>30</v>
      </c>
      <c r="F213" s="1" t="s">
        <v>41</v>
      </c>
      <c r="G213" s="1" t="s">
        <v>31</v>
      </c>
    </row>
    <row r="214" spans="1:7" x14ac:dyDescent="0.25">
      <c r="A214" s="1" t="s">
        <v>20</v>
      </c>
      <c r="B214" s="1" t="s">
        <v>376</v>
      </c>
      <c r="C214" s="1" t="s">
        <v>621</v>
      </c>
      <c r="D214" s="1" t="s">
        <v>29</v>
      </c>
      <c r="E214" s="1" t="s">
        <v>30</v>
      </c>
      <c r="F214" s="1" t="s">
        <v>41</v>
      </c>
      <c r="G214" s="1" t="s">
        <v>31</v>
      </c>
    </row>
    <row r="215" spans="1:7" x14ac:dyDescent="0.25">
      <c r="A215" s="1" t="s">
        <v>20</v>
      </c>
      <c r="B215" s="1" t="s">
        <v>376</v>
      </c>
      <c r="C215" s="1" t="s">
        <v>622</v>
      </c>
      <c r="D215" s="1" t="s">
        <v>29</v>
      </c>
      <c r="E215" s="1" t="s">
        <v>30</v>
      </c>
      <c r="F215" s="1" t="s">
        <v>41</v>
      </c>
      <c r="G215" s="1" t="s">
        <v>31</v>
      </c>
    </row>
    <row r="216" spans="1:7" x14ac:dyDescent="0.25">
      <c r="A216" s="1" t="s">
        <v>20</v>
      </c>
      <c r="B216" s="1" t="s">
        <v>376</v>
      </c>
      <c r="C216" s="1" t="s">
        <v>623</v>
      </c>
      <c r="D216" s="1" t="s">
        <v>29</v>
      </c>
      <c r="E216" s="1" t="s">
        <v>30</v>
      </c>
      <c r="F216" s="1" t="s">
        <v>41</v>
      </c>
      <c r="G216" s="1" t="s">
        <v>31</v>
      </c>
    </row>
    <row r="217" spans="1:7" x14ac:dyDescent="0.25">
      <c r="A217" s="1" t="s">
        <v>20</v>
      </c>
      <c r="B217" s="1" t="s">
        <v>376</v>
      </c>
      <c r="C217" s="1" t="s">
        <v>624</v>
      </c>
      <c r="D217" s="1" t="s">
        <v>29</v>
      </c>
      <c r="E217" s="1" t="s">
        <v>30</v>
      </c>
      <c r="F217" s="1" t="s">
        <v>41</v>
      </c>
      <c r="G217" s="1" t="s">
        <v>31</v>
      </c>
    </row>
    <row r="218" spans="1:7" x14ac:dyDescent="0.25">
      <c r="A218" s="1" t="s">
        <v>20</v>
      </c>
      <c r="B218" s="1" t="s">
        <v>376</v>
      </c>
      <c r="C218" s="1" t="s">
        <v>625</v>
      </c>
      <c r="D218" s="1" t="s">
        <v>29</v>
      </c>
      <c r="E218" s="1" t="s">
        <v>30</v>
      </c>
      <c r="F218" s="1" t="s">
        <v>41</v>
      </c>
      <c r="G218" s="1" t="s">
        <v>31</v>
      </c>
    </row>
    <row r="219" spans="1:7" x14ac:dyDescent="0.25">
      <c r="A219" s="1" t="s">
        <v>20</v>
      </c>
      <c r="B219" s="1" t="s">
        <v>376</v>
      </c>
      <c r="C219" s="1" t="s">
        <v>626</v>
      </c>
      <c r="D219" s="1" t="s">
        <v>29</v>
      </c>
      <c r="E219" s="1" t="s">
        <v>30</v>
      </c>
      <c r="F219" s="1" t="s">
        <v>41</v>
      </c>
      <c r="G219" s="1" t="s">
        <v>31</v>
      </c>
    </row>
    <row r="220" spans="1:7" x14ac:dyDescent="0.25">
      <c r="A220" s="1" t="s">
        <v>20</v>
      </c>
      <c r="B220" s="1" t="s">
        <v>376</v>
      </c>
      <c r="C220" s="1" t="s">
        <v>627</v>
      </c>
      <c r="D220" s="1" t="s">
        <v>29</v>
      </c>
      <c r="E220" s="1" t="s">
        <v>30</v>
      </c>
      <c r="F220" s="1" t="s">
        <v>41</v>
      </c>
      <c r="G220" s="1" t="s">
        <v>31</v>
      </c>
    </row>
    <row r="221" spans="1:7" x14ac:dyDescent="0.25">
      <c r="A221" s="1" t="s">
        <v>20</v>
      </c>
      <c r="B221" s="1" t="s">
        <v>376</v>
      </c>
      <c r="C221" s="1" t="s">
        <v>628</v>
      </c>
      <c r="D221" s="1" t="s">
        <v>29</v>
      </c>
      <c r="E221" s="1" t="s">
        <v>30</v>
      </c>
      <c r="F221" s="1" t="s">
        <v>41</v>
      </c>
      <c r="G221" s="1" t="s">
        <v>31</v>
      </c>
    </row>
    <row r="222" spans="1:7" x14ac:dyDescent="0.25">
      <c r="A222" s="1" t="s">
        <v>20</v>
      </c>
      <c r="B222" s="1" t="s">
        <v>376</v>
      </c>
      <c r="C222" s="1" t="s">
        <v>629</v>
      </c>
      <c r="D222" s="1" t="s">
        <v>29</v>
      </c>
      <c r="E222" s="1" t="s">
        <v>30</v>
      </c>
      <c r="F222" s="1" t="s">
        <v>41</v>
      </c>
      <c r="G222" s="1" t="s">
        <v>31</v>
      </c>
    </row>
    <row r="223" spans="1:7" x14ac:dyDescent="0.25">
      <c r="A223" s="1" t="s">
        <v>20</v>
      </c>
      <c r="B223" s="1" t="s">
        <v>376</v>
      </c>
      <c r="C223" s="1" t="s">
        <v>630</v>
      </c>
      <c r="D223" s="1" t="s">
        <v>29</v>
      </c>
      <c r="E223" s="1" t="s">
        <v>30</v>
      </c>
      <c r="F223" s="1" t="s">
        <v>41</v>
      </c>
      <c r="G223" s="1" t="s">
        <v>31</v>
      </c>
    </row>
    <row r="224" spans="1:7" x14ac:dyDescent="0.25">
      <c r="A224" s="1" t="s">
        <v>20</v>
      </c>
      <c r="B224" s="1" t="s">
        <v>376</v>
      </c>
      <c r="C224" s="1" t="s">
        <v>631</v>
      </c>
      <c r="D224" s="1" t="s">
        <v>29</v>
      </c>
      <c r="E224" s="1" t="s">
        <v>30</v>
      </c>
      <c r="F224" s="1" t="s">
        <v>41</v>
      </c>
      <c r="G224" s="1" t="s">
        <v>31</v>
      </c>
    </row>
    <row r="225" spans="1:7" x14ac:dyDescent="0.25">
      <c r="A225" s="1" t="s">
        <v>20</v>
      </c>
      <c r="B225" s="1" t="s">
        <v>376</v>
      </c>
      <c r="C225" s="1" t="s">
        <v>632</v>
      </c>
      <c r="D225" s="1" t="s">
        <v>29</v>
      </c>
      <c r="E225" s="1" t="s">
        <v>30</v>
      </c>
      <c r="F225" s="1" t="s">
        <v>41</v>
      </c>
      <c r="G225" s="1" t="s">
        <v>31</v>
      </c>
    </row>
    <row r="226" spans="1:7" x14ac:dyDescent="0.25">
      <c r="A226" s="1" t="s">
        <v>20</v>
      </c>
      <c r="B226" s="1" t="s">
        <v>376</v>
      </c>
      <c r="C226" s="1" t="s">
        <v>633</v>
      </c>
      <c r="D226" s="1" t="s">
        <v>29</v>
      </c>
      <c r="E226" s="1" t="s">
        <v>30</v>
      </c>
      <c r="F226" s="1" t="s">
        <v>41</v>
      </c>
      <c r="G226" s="1" t="s">
        <v>31</v>
      </c>
    </row>
    <row r="227" spans="1:7" x14ac:dyDescent="0.25">
      <c r="A227" s="1" t="s">
        <v>20</v>
      </c>
      <c r="B227" s="1" t="s">
        <v>376</v>
      </c>
      <c r="C227" s="1" t="s">
        <v>634</v>
      </c>
      <c r="D227" s="1" t="s">
        <v>29</v>
      </c>
      <c r="E227" s="1" t="s">
        <v>30</v>
      </c>
      <c r="F227" s="1" t="s">
        <v>41</v>
      </c>
      <c r="G227" s="1" t="s">
        <v>31</v>
      </c>
    </row>
    <row r="228" spans="1:7" x14ac:dyDescent="0.25">
      <c r="A228" s="1" t="s">
        <v>20</v>
      </c>
      <c r="B228" s="1" t="s">
        <v>376</v>
      </c>
      <c r="C228" s="1" t="s">
        <v>635</v>
      </c>
      <c r="D228" s="1" t="s">
        <v>29</v>
      </c>
      <c r="E228" s="1" t="s">
        <v>30</v>
      </c>
      <c r="F228" s="1" t="s">
        <v>41</v>
      </c>
      <c r="G228" s="1" t="s">
        <v>31</v>
      </c>
    </row>
    <row r="229" spans="1:7" x14ac:dyDescent="0.25">
      <c r="A229" s="1" t="s">
        <v>20</v>
      </c>
      <c r="B229" s="1" t="s">
        <v>376</v>
      </c>
      <c r="C229" s="1" t="s">
        <v>636</v>
      </c>
      <c r="D229" s="1" t="s">
        <v>29</v>
      </c>
      <c r="E229" s="1" t="s">
        <v>30</v>
      </c>
      <c r="F229" s="1" t="s">
        <v>41</v>
      </c>
      <c r="G229" s="1" t="s">
        <v>31</v>
      </c>
    </row>
    <row r="230" spans="1:7" x14ac:dyDescent="0.25">
      <c r="A230" s="1" t="s">
        <v>20</v>
      </c>
      <c r="B230" s="1" t="s">
        <v>376</v>
      </c>
      <c r="C230" s="1" t="s">
        <v>637</v>
      </c>
      <c r="D230" s="1" t="s">
        <v>29</v>
      </c>
      <c r="E230" s="1" t="s">
        <v>30</v>
      </c>
      <c r="F230" s="1" t="s">
        <v>41</v>
      </c>
      <c r="G230" s="1" t="s">
        <v>31</v>
      </c>
    </row>
    <row r="231" spans="1:7" x14ac:dyDescent="0.25">
      <c r="A231" s="1" t="s">
        <v>20</v>
      </c>
      <c r="B231" s="1" t="s">
        <v>376</v>
      </c>
      <c r="C231" s="1" t="s">
        <v>638</v>
      </c>
      <c r="D231" s="1" t="s">
        <v>29</v>
      </c>
      <c r="E231" s="1" t="s">
        <v>30</v>
      </c>
      <c r="F231" s="1" t="s">
        <v>41</v>
      </c>
      <c r="G231" s="1" t="s">
        <v>31</v>
      </c>
    </row>
    <row r="232" spans="1:7" x14ac:dyDescent="0.25">
      <c r="A232" s="1" t="s">
        <v>20</v>
      </c>
      <c r="B232" s="1" t="s">
        <v>376</v>
      </c>
      <c r="C232" s="1" t="s">
        <v>639</v>
      </c>
      <c r="D232" s="1" t="s">
        <v>29</v>
      </c>
      <c r="E232" s="1" t="s">
        <v>30</v>
      </c>
      <c r="F232" s="1" t="s">
        <v>41</v>
      </c>
      <c r="G232" s="1" t="s">
        <v>31</v>
      </c>
    </row>
    <row r="233" spans="1:7" x14ac:dyDescent="0.25">
      <c r="A233" s="1" t="s">
        <v>20</v>
      </c>
      <c r="B233" s="1" t="s">
        <v>376</v>
      </c>
      <c r="C233" s="1" t="s">
        <v>640</v>
      </c>
      <c r="D233" s="1" t="s">
        <v>29</v>
      </c>
      <c r="E233" s="1" t="s">
        <v>30</v>
      </c>
      <c r="F233" s="1" t="s">
        <v>41</v>
      </c>
      <c r="G233" s="1" t="s">
        <v>31</v>
      </c>
    </row>
    <row r="234" spans="1:7" x14ac:dyDescent="0.25">
      <c r="A234" s="1" t="s">
        <v>20</v>
      </c>
      <c r="B234" s="1" t="s">
        <v>376</v>
      </c>
      <c r="C234" s="1" t="s">
        <v>641</v>
      </c>
      <c r="D234" s="1" t="s">
        <v>29</v>
      </c>
      <c r="E234" s="1" t="s">
        <v>30</v>
      </c>
      <c r="F234" s="1" t="s">
        <v>41</v>
      </c>
      <c r="G234" s="1" t="s">
        <v>31</v>
      </c>
    </row>
    <row r="235" spans="1:7" x14ac:dyDescent="0.25">
      <c r="A235" s="1" t="s">
        <v>20</v>
      </c>
      <c r="B235" s="1" t="s">
        <v>376</v>
      </c>
      <c r="C235" s="1" t="s">
        <v>642</v>
      </c>
      <c r="D235" s="1" t="s">
        <v>29</v>
      </c>
      <c r="E235" s="1" t="s">
        <v>30</v>
      </c>
      <c r="F235" s="1" t="s">
        <v>41</v>
      </c>
      <c r="G235" s="1" t="s">
        <v>31</v>
      </c>
    </row>
    <row r="236" spans="1:7" x14ac:dyDescent="0.25">
      <c r="A236" s="1" t="s">
        <v>20</v>
      </c>
      <c r="B236" s="1" t="s">
        <v>376</v>
      </c>
      <c r="C236" s="1" t="s">
        <v>643</v>
      </c>
      <c r="D236" s="1" t="s">
        <v>29</v>
      </c>
      <c r="E236" s="1" t="s">
        <v>30</v>
      </c>
      <c r="F236" s="1" t="s">
        <v>41</v>
      </c>
      <c r="G236" s="1" t="s">
        <v>31</v>
      </c>
    </row>
    <row r="237" spans="1:7" x14ac:dyDescent="0.25">
      <c r="A237" s="1" t="s">
        <v>20</v>
      </c>
      <c r="B237" s="1" t="s">
        <v>376</v>
      </c>
      <c r="C237" s="1" t="s">
        <v>644</v>
      </c>
      <c r="D237" s="1" t="s">
        <v>29</v>
      </c>
      <c r="E237" s="1" t="s">
        <v>30</v>
      </c>
      <c r="F237" s="1" t="s">
        <v>41</v>
      </c>
      <c r="G237" s="1" t="s">
        <v>31</v>
      </c>
    </row>
    <row r="238" spans="1:7" x14ac:dyDescent="0.25">
      <c r="A238" s="1" t="s">
        <v>20</v>
      </c>
      <c r="B238" s="1" t="s">
        <v>376</v>
      </c>
      <c r="C238" s="1" t="s">
        <v>645</v>
      </c>
      <c r="D238" s="1" t="s">
        <v>29</v>
      </c>
      <c r="E238" s="1" t="s">
        <v>30</v>
      </c>
      <c r="F238" s="1" t="s">
        <v>41</v>
      </c>
      <c r="G238" s="1" t="s">
        <v>31</v>
      </c>
    </row>
    <row r="239" spans="1:7" x14ac:dyDescent="0.25">
      <c r="A239" s="1" t="s">
        <v>20</v>
      </c>
      <c r="B239" s="1" t="s">
        <v>376</v>
      </c>
      <c r="C239" s="1" t="s">
        <v>646</v>
      </c>
      <c r="D239" s="1" t="s">
        <v>29</v>
      </c>
      <c r="E239" s="1" t="s">
        <v>30</v>
      </c>
      <c r="F239" s="1" t="s">
        <v>41</v>
      </c>
      <c r="G239" s="1" t="s">
        <v>31</v>
      </c>
    </row>
    <row r="240" spans="1:7" x14ac:dyDescent="0.25">
      <c r="A240" s="1" t="s">
        <v>20</v>
      </c>
      <c r="B240" s="1" t="s">
        <v>376</v>
      </c>
      <c r="C240" s="1" t="s">
        <v>647</v>
      </c>
      <c r="D240" s="1" t="s">
        <v>29</v>
      </c>
      <c r="E240" s="1" t="s">
        <v>30</v>
      </c>
      <c r="F240" s="1" t="s">
        <v>41</v>
      </c>
      <c r="G240" s="1" t="s">
        <v>31</v>
      </c>
    </row>
    <row r="241" spans="1:7" x14ac:dyDescent="0.25">
      <c r="A241" s="1" t="s">
        <v>20</v>
      </c>
      <c r="B241" s="1" t="s">
        <v>376</v>
      </c>
      <c r="C241" s="1" t="s">
        <v>648</v>
      </c>
      <c r="D241" s="1" t="s">
        <v>29</v>
      </c>
      <c r="E241" s="1" t="s">
        <v>30</v>
      </c>
      <c r="F241" s="1" t="s">
        <v>41</v>
      </c>
      <c r="G241" s="1" t="s">
        <v>31</v>
      </c>
    </row>
    <row r="242" spans="1:7" x14ac:dyDescent="0.25">
      <c r="A242" s="1" t="s">
        <v>20</v>
      </c>
      <c r="B242" s="1" t="s">
        <v>376</v>
      </c>
      <c r="C242" s="1" t="s">
        <v>649</v>
      </c>
      <c r="D242" s="1" t="s">
        <v>29</v>
      </c>
      <c r="E242" s="1" t="s">
        <v>30</v>
      </c>
      <c r="F242" s="1" t="s">
        <v>41</v>
      </c>
      <c r="G242" s="1" t="s">
        <v>31</v>
      </c>
    </row>
    <row r="243" spans="1:7" x14ac:dyDescent="0.25">
      <c r="A243" s="1" t="s">
        <v>20</v>
      </c>
      <c r="B243" s="1" t="s">
        <v>376</v>
      </c>
      <c r="C243" s="1" t="s">
        <v>650</v>
      </c>
      <c r="D243" s="1" t="s">
        <v>29</v>
      </c>
      <c r="E243" s="1" t="s">
        <v>30</v>
      </c>
      <c r="F243" s="1" t="s">
        <v>41</v>
      </c>
      <c r="G243" s="1" t="s">
        <v>31</v>
      </c>
    </row>
    <row r="244" spans="1:7" x14ac:dyDescent="0.25">
      <c r="A244" s="1" t="s">
        <v>20</v>
      </c>
      <c r="B244" s="1" t="s">
        <v>376</v>
      </c>
      <c r="C244" s="1" t="s">
        <v>651</v>
      </c>
      <c r="D244" s="1" t="s">
        <v>29</v>
      </c>
      <c r="E244" s="1" t="s">
        <v>30</v>
      </c>
      <c r="F244" s="1" t="s">
        <v>41</v>
      </c>
      <c r="G244" s="1" t="s">
        <v>31</v>
      </c>
    </row>
    <row r="245" spans="1:7" x14ac:dyDescent="0.25">
      <c r="A245" s="1" t="s">
        <v>20</v>
      </c>
      <c r="B245" s="1" t="s">
        <v>376</v>
      </c>
      <c r="C245" s="1" t="s">
        <v>652</v>
      </c>
      <c r="D245" s="1" t="s">
        <v>29</v>
      </c>
      <c r="E245" s="1" t="s">
        <v>30</v>
      </c>
      <c r="F245" s="1" t="s">
        <v>41</v>
      </c>
      <c r="G245" s="1" t="s">
        <v>31</v>
      </c>
    </row>
    <row r="246" spans="1:7" x14ac:dyDescent="0.25">
      <c r="A246" s="1" t="s">
        <v>20</v>
      </c>
      <c r="B246" s="1" t="s">
        <v>376</v>
      </c>
      <c r="C246" s="1" t="s">
        <v>653</v>
      </c>
      <c r="D246" s="1" t="s">
        <v>29</v>
      </c>
      <c r="E246" s="1" t="s">
        <v>30</v>
      </c>
      <c r="F246" s="1" t="s">
        <v>41</v>
      </c>
      <c r="G246" s="1" t="s">
        <v>31</v>
      </c>
    </row>
    <row r="247" spans="1:7" x14ac:dyDescent="0.25">
      <c r="A247" s="1" t="s">
        <v>20</v>
      </c>
      <c r="B247" s="1" t="s">
        <v>376</v>
      </c>
      <c r="C247" s="1" t="s">
        <v>654</v>
      </c>
      <c r="D247" s="1" t="s">
        <v>29</v>
      </c>
      <c r="E247" s="1" t="s">
        <v>30</v>
      </c>
      <c r="F247" s="1" t="s">
        <v>41</v>
      </c>
      <c r="G247" s="1" t="s">
        <v>31</v>
      </c>
    </row>
    <row r="248" spans="1:7" x14ac:dyDescent="0.25">
      <c r="A248" s="1" t="s">
        <v>20</v>
      </c>
      <c r="B248" s="1" t="s">
        <v>376</v>
      </c>
      <c r="C248" s="1" t="s">
        <v>655</v>
      </c>
      <c r="D248" s="1" t="s">
        <v>29</v>
      </c>
      <c r="E248" s="1" t="s">
        <v>30</v>
      </c>
      <c r="F248" s="1" t="s">
        <v>41</v>
      </c>
      <c r="G248" s="1" t="s">
        <v>31</v>
      </c>
    </row>
    <row r="249" spans="1:7" x14ac:dyDescent="0.25">
      <c r="A249" s="1" t="s">
        <v>20</v>
      </c>
      <c r="B249" s="1" t="s">
        <v>376</v>
      </c>
      <c r="C249" s="1" t="s">
        <v>656</v>
      </c>
      <c r="D249" s="1" t="s">
        <v>29</v>
      </c>
      <c r="E249" s="1" t="s">
        <v>30</v>
      </c>
      <c r="F249" s="1" t="s">
        <v>41</v>
      </c>
      <c r="G249" s="1" t="s">
        <v>31</v>
      </c>
    </row>
    <row r="250" spans="1:7" x14ac:dyDescent="0.25">
      <c r="A250" s="1" t="s">
        <v>20</v>
      </c>
      <c r="B250" s="1" t="s">
        <v>376</v>
      </c>
      <c r="C250" s="1" t="s">
        <v>657</v>
      </c>
      <c r="D250" s="1" t="s">
        <v>29</v>
      </c>
      <c r="E250" s="1" t="s">
        <v>30</v>
      </c>
      <c r="F250" s="1" t="s">
        <v>41</v>
      </c>
      <c r="G250" s="1" t="s">
        <v>31</v>
      </c>
    </row>
    <row r="251" spans="1:7" x14ac:dyDescent="0.25">
      <c r="A251" s="1" t="s">
        <v>20</v>
      </c>
      <c r="B251" s="1" t="s">
        <v>376</v>
      </c>
      <c r="C251" s="1" t="s">
        <v>658</v>
      </c>
      <c r="D251" s="1" t="s">
        <v>29</v>
      </c>
      <c r="E251" s="1" t="s">
        <v>30</v>
      </c>
      <c r="F251" s="1" t="s">
        <v>41</v>
      </c>
      <c r="G251" s="1" t="s">
        <v>31</v>
      </c>
    </row>
    <row r="252" spans="1:7" x14ac:dyDescent="0.25">
      <c r="A252" s="1" t="s">
        <v>20</v>
      </c>
      <c r="B252" s="1" t="s">
        <v>376</v>
      </c>
      <c r="C252" s="1" t="s">
        <v>659</v>
      </c>
      <c r="D252" s="1" t="s">
        <v>29</v>
      </c>
      <c r="E252" s="1" t="s">
        <v>30</v>
      </c>
      <c r="F252" s="1" t="s">
        <v>41</v>
      </c>
      <c r="G252" s="1" t="s">
        <v>31</v>
      </c>
    </row>
    <row r="253" spans="1:7" x14ac:dyDescent="0.25">
      <c r="A253" s="1" t="s">
        <v>20</v>
      </c>
      <c r="B253" s="1" t="s">
        <v>376</v>
      </c>
      <c r="C253" s="1" t="s">
        <v>660</v>
      </c>
      <c r="D253" s="1" t="s">
        <v>29</v>
      </c>
      <c r="E253" s="1" t="s">
        <v>30</v>
      </c>
      <c r="F253" s="1" t="s">
        <v>41</v>
      </c>
      <c r="G253" s="1" t="s">
        <v>31</v>
      </c>
    </row>
    <row r="254" spans="1:7" x14ac:dyDescent="0.25">
      <c r="A254" s="1" t="s">
        <v>20</v>
      </c>
      <c r="B254" s="1" t="s">
        <v>376</v>
      </c>
      <c r="C254" s="1" t="s">
        <v>661</v>
      </c>
      <c r="D254" s="1" t="s">
        <v>29</v>
      </c>
      <c r="E254" s="1" t="s">
        <v>30</v>
      </c>
      <c r="F254" s="1" t="s">
        <v>41</v>
      </c>
      <c r="G254" s="1" t="s">
        <v>31</v>
      </c>
    </row>
    <row r="255" spans="1:7" x14ac:dyDescent="0.25">
      <c r="A255" s="1" t="s">
        <v>20</v>
      </c>
      <c r="B255" s="1" t="s">
        <v>376</v>
      </c>
      <c r="C255" s="1" t="s">
        <v>662</v>
      </c>
      <c r="D255" s="1" t="s">
        <v>29</v>
      </c>
      <c r="E255" s="1" t="s">
        <v>30</v>
      </c>
      <c r="F255" s="1" t="s">
        <v>41</v>
      </c>
      <c r="G255" s="1" t="s">
        <v>31</v>
      </c>
    </row>
    <row r="256" spans="1:7" x14ac:dyDescent="0.25">
      <c r="A256" s="1" t="s">
        <v>20</v>
      </c>
      <c r="B256" s="1" t="s">
        <v>376</v>
      </c>
      <c r="C256" s="1" t="s">
        <v>663</v>
      </c>
      <c r="D256" s="1" t="s">
        <v>29</v>
      </c>
      <c r="E256" s="1" t="s">
        <v>30</v>
      </c>
      <c r="F256" s="1" t="s">
        <v>41</v>
      </c>
      <c r="G256" s="1" t="s">
        <v>31</v>
      </c>
    </row>
    <row r="257" spans="1:7" x14ac:dyDescent="0.25">
      <c r="A257" s="1" t="s">
        <v>20</v>
      </c>
      <c r="B257" s="1" t="s">
        <v>376</v>
      </c>
      <c r="C257" s="1" t="s">
        <v>664</v>
      </c>
      <c r="D257" s="1" t="s">
        <v>29</v>
      </c>
      <c r="E257" s="1" t="s">
        <v>30</v>
      </c>
      <c r="F257" s="1" t="s">
        <v>41</v>
      </c>
      <c r="G257" s="1" t="s">
        <v>31</v>
      </c>
    </row>
    <row r="258" spans="1:7" x14ac:dyDescent="0.25">
      <c r="A258" s="1" t="s">
        <v>20</v>
      </c>
      <c r="B258" s="1" t="s">
        <v>376</v>
      </c>
      <c r="C258" s="1" t="s">
        <v>665</v>
      </c>
      <c r="D258" s="1" t="s">
        <v>29</v>
      </c>
      <c r="E258" s="1" t="s">
        <v>30</v>
      </c>
      <c r="F258" s="1" t="s">
        <v>41</v>
      </c>
      <c r="G258" s="1" t="s">
        <v>31</v>
      </c>
    </row>
    <row r="259" spans="1:7" x14ac:dyDescent="0.25">
      <c r="A259" s="1" t="s">
        <v>20</v>
      </c>
      <c r="B259" s="1" t="s">
        <v>376</v>
      </c>
      <c r="C259" s="1" t="s">
        <v>666</v>
      </c>
      <c r="D259" s="1" t="s">
        <v>29</v>
      </c>
      <c r="E259" s="1" t="s">
        <v>30</v>
      </c>
      <c r="F259" s="1" t="s">
        <v>41</v>
      </c>
      <c r="G259" s="1" t="s">
        <v>31</v>
      </c>
    </row>
    <row r="260" spans="1:7" x14ac:dyDescent="0.25">
      <c r="A260" s="1" t="s">
        <v>20</v>
      </c>
      <c r="B260" s="1" t="s">
        <v>376</v>
      </c>
      <c r="C260" s="1" t="s">
        <v>667</v>
      </c>
      <c r="D260" s="1" t="s">
        <v>29</v>
      </c>
      <c r="E260" s="1" t="s">
        <v>30</v>
      </c>
      <c r="F260" s="1" t="s">
        <v>41</v>
      </c>
      <c r="G260" s="1" t="s">
        <v>31</v>
      </c>
    </row>
    <row r="261" spans="1:7" x14ac:dyDescent="0.25">
      <c r="A261" s="1" t="s">
        <v>20</v>
      </c>
      <c r="B261" s="1" t="s">
        <v>376</v>
      </c>
      <c r="C261" s="1" t="s">
        <v>668</v>
      </c>
      <c r="D261" s="1" t="s">
        <v>29</v>
      </c>
      <c r="E261" s="1" t="s">
        <v>30</v>
      </c>
      <c r="F261" s="1" t="s">
        <v>41</v>
      </c>
      <c r="G261" s="1" t="s">
        <v>31</v>
      </c>
    </row>
    <row r="262" spans="1:7" x14ac:dyDescent="0.25">
      <c r="A262" s="1" t="s">
        <v>20</v>
      </c>
      <c r="B262" s="1" t="s">
        <v>376</v>
      </c>
      <c r="C262" s="1" t="s">
        <v>669</v>
      </c>
      <c r="D262" s="1" t="s">
        <v>29</v>
      </c>
      <c r="E262" s="1" t="s">
        <v>30</v>
      </c>
      <c r="F262" s="1" t="s">
        <v>41</v>
      </c>
      <c r="G262" s="1" t="s">
        <v>31</v>
      </c>
    </row>
    <row r="263" spans="1:7" x14ac:dyDescent="0.25">
      <c r="A263" s="1" t="s">
        <v>20</v>
      </c>
      <c r="B263" s="1" t="s">
        <v>376</v>
      </c>
      <c r="C263" s="1" t="s">
        <v>670</v>
      </c>
      <c r="D263" s="1" t="s">
        <v>29</v>
      </c>
      <c r="E263" s="1" t="s">
        <v>30</v>
      </c>
      <c r="F263" s="1" t="s">
        <v>41</v>
      </c>
      <c r="G263" s="1" t="s">
        <v>31</v>
      </c>
    </row>
    <row r="264" spans="1:7" x14ac:dyDescent="0.25">
      <c r="A264" s="1" t="s">
        <v>20</v>
      </c>
      <c r="B264" s="1" t="s">
        <v>376</v>
      </c>
      <c r="C264" s="1" t="s">
        <v>671</v>
      </c>
      <c r="D264" s="1" t="s">
        <v>29</v>
      </c>
      <c r="E264" s="1" t="s">
        <v>30</v>
      </c>
      <c r="F264" s="1" t="s">
        <v>41</v>
      </c>
      <c r="G264" s="1" t="s">
        <v>31</v>
      </c>
    </row>
    <row r="265" spans="1:7" x14ac:dyDescent="0.25">
      <c r="A265" s="1" t="s">
        <v>20</v>
      </c>
      <c r="B265" s="1" t="s">
        <v>376</v>
      </c>
      <c r="C265" s="1" t="s">
        <v>672</v>
      </c>
      <c r="D265" s="1" t="s">
        <v>29</v>
      </c>
      <c r="E265" s="1" t="s">
        <v>30</v>
      </c>
      <c r="F265" s="1" t="s">
        <v>41</v>
      </c>
      <c r="G265" s="1" t="s">
        <v>31</v>
      </c>
    </row>
    <row r="266" spans="1:7" x14ac:dyDescent="0.25">
      <c r="A266" s="1" t="s">
        <v>20</v>
      </c>
      <c r="B266" s="1" t="s">
        <v>376</v>
      </c>
      <c r="C266" s="1" t="s">
        <v>673</v>
      </c>
      <c r="D266" s="1" t="s">
        <v>29</v>
      </c>
      <c r="E266" s="1" t="s">
        <v>30</v>
      </c>
      <c r="F266" s="1" t="s">
        <v>41</v>
      </c>
      <c r="G266" s="1" t="s">
        <v>31</v>
      </c>
    </row>
    <row r="267" spans="1:7" x14ac:dyDescent="0.25">
      <c r="A267" s="1" t="s">
        <v>20</v>
      </c>
      <c r="B267" s="1" t="s">
        <v>376</v>
      </c>
      <c r="C267" s="1" t="s">
        <v>674</v>
      </c>
      <c r="D267" s="1" t="s">
        <v>29</v>
      </c>
      <c r="E267" s="1" t="s">
        <v>30</v>
      </c>
      <c r="F267" s="1" t="s">
        <v>41</v>
      </c>
      <c r="G267" s="1" t="s">
        <v>31</v>
      </c>
    </row>
    <row r="268" spans="1:7" x14ac:dyDescent="0.25">
      <c r="A268" s="1" t="s">
        <v>20</v>
      </c>
      <c r="B268" s="1" t="s">
        <v>376</v>
      </c>
      <c r="C268" s="1" t="s">
        <v>675</v>
      </c>
      <c r="D268" s="1" t="s">
        <v>29</v>
      </c>
      <c r="E268" s="1" t="s">
        <v>30</v>
      </c>
      <c r="F268" s="1" t="s">
        <v>41</v>
      </c>
      <c r="G268" s="1" t="s">
        <v>31</v>
      </c>
    </row>
    <row r="269" spans="1:7" x14ac:dyDescent="0.25">
      <c r="A269" s="1" t="s">
        <v>20</v>
      </c>
      <c r="B269" s="1" t="s">
        <v>376</v>
      </c>
      <c r="C269" s="1" t="s">
        <v>676</v>
      </c>
      <c r="D269" s="1" t="s">
        <v>29</v>
      </c>
      <c r="E269" s="1" t="s">
        <v>30</v>
      </c>
      <c r="F269" s="1" t="s">
        <v>41</v>
      </c>
      <c r="G269" s="1" t="s">
        <v>31</v>
      </c>
    </row>
    <row r="270" spans="1:7" x14ac:dyDescent="0.25">
      <c r="A270" s="1" t="s">
        <v>20</v>
      </c>
      <c r="B270" s="1" t="s">
        <v>376</v>
      </c>
      <c r="C270" s="1" t="s">
        <v>677</v>
      </c>
      <c r="D270" s="1" t="s">
        <v>29</v>
      </c>
      <c r="E270" s="1" t="s">
        <v>30</v>
      </c>
      <c r="F270" s="1" t="s">
        <v>41</v>
      </c>
      <c r="G270" s="1" t="s">
        <v>31</v>
      </c>
    </row>
    <row r="271" spans="1:7" x14ac:dyDescent="0.25">
      <c r="A271" s="1" t="s">
        <v>20</v>
      </c>
      <c r="B271" s="1" t="s">
        <v>376</v>
      </c>
      <c r="C271" s="1" t="s">
        <v>678</v>
      </c>
      <c r="D271" s="1" t="s">
        <v>29</v>
      </c>
      <c r="E271" s="1" t="s">
        <v>30</v>
      </c>
      <c r="F271" s="1" t="s">
        <v>41</v>
      </c>
      <c r="G271" s="1" t="s">
        <v>31</v>
      </c>
    </row>
    <row r="272" spans="1:7" x14ac:dyDescent="0.25">
      <c r="A272" s="1" t="s">
        <v>20</v>
      </c>
      <c r="B272" s="1" t="s">
        <v>376</v>
      </c>
      <c r="C272" s="1" t="s">
        <v>679</v>
      </c>
      <c r="D272" s="1" t="s">
        <v>29</v>
      </c>
      <c r="E272" s="1" t="s">
        <v>30</v>
      </c>
      <c r="F272" s="1" t="s">
        <v>41</v>
      </c>
      <c r="G272" s="1" t="s">
        <v>31</v>
      </c>
    </row>
    <row r="273" spans="1:7" x14ac:dyDescent="0.25">
      <c r="A273" s="1" t="s">
        <v>20</v>
      </c>
      <c r="B273" s="1" t="s">
        <v>376</v>
      </c>
      <c r="C273" s="1" t="s">
        <v>680</v>
      </c>
      <c r="D273" s="1" t="s">
        <v>29</v>
      </c>
      <c r="E273" s="1" t="s">
        <v>30</v>
      </c>
      <c r="F273" s="1" t="s">
        <v>41</v>
      </c>
      <c r="G273" s="1" t="s">
        <v>31</v>
      </c>
    </row>
    <row r="274" spans="1:7" x14ac:dyDescent="0.25">
      <c r="A274" s="1" t="s">
        <v>20</v>
      </c>
      <c r="B274" s="1" t="s">
        <v>376</v>
      </c>
      <c r="C274" s="1" t="s">
        <v>681</v>
      </c>
      <c r="D274" s="1" t="s">
        <v>29</v>
      </c>
      <c r="E274" s="1" t="s">
        <v>30</v>
      </c>
      <c r="F274" s="1" t="s">
        <v>41</v>
      </c>
      <c r="G274" s="1" t="s">
        <v>31</v>
      </c>
    </row>
    <row r="275" spans="1:7" x14ac:dyDescent="0.25">
      <c r="A275" s="1" t="s">
        <v>20</v>
      </c>
      <c r="B275" s="1" t="s">
        <v>376</v>
      </c>
      <c r="C275" s="1" t="s">
        <v>682</v>
      </c>
      <c r="D275" s="1" t="s">
        <v>29</v>
      </c>
      <c r="E275" s="1" t="s">
        <v>30</v>
      </c>
      <c r="F275" s="1" t="s">
        <v>41</v>
      </c>
      <c r="G275" s="1" t="s">
        <v>31</v>
      </c>
    </row>
    <row r="276" spans="1:7" x14ac:dyDescent="0.25">
      <c r="A276" s="1" t="s">
        <v>20</v>
      </c>
      <c r="B276" s="1" t="s">
        <v>376</v>
      </c>
      <c r="C276" s="1" t="s">
        <v>683</v>
      </c>
      <c r="D276" s="1" t="s">
        <v>29</v>
      </c>
      <c r="E276" s="1" t="s">
        <v>30</v>
      </c>
      <c r="F276" s="1" t="s">
        <v>41</v>
      </c>
      <c r="G276" s="1" t="s">
        <v>31</v>
      </c>
    </row>
    <row r="277" spans="1:7" x14ac:dyDescent="0.25">
      <c r="A277" s="1" t="s">
        <v>20</v>
      </c>
      <c r="B277" s="1" t="s">
        <v>376</v>
      </c>
      <c r="C277" s="1" t="s">
        <v>684</v>
      </c>
      <c r="D277" s="1" t="s">
        <v>29</v>
      </c>
      <c r="E277" s="1" t="s">
        <v>30</v>
      </c>
      <c r="F277" s="1" t="s">
        <v>41</v>
      </c>
      <c r="G277" s="1" t="s">
        <v>31</v>
      </c>
    </row>
    <row r="278" spans="1:7" x14ac:dyDescent="0.25">
      <c r="A278" s="1" t="s">
        <v>20</v>
      </c>
      <c r="B278" s="1" t="s">
        <v>376</v>
      </c>
      <c r="C278" s="1" t="s">
        <v>685</v>
      </c>
      <c r="D278" s="1" t="s">
        <v>29</v>
      </c>
      <c r="E278" s="1" t="s">
        <v>30</v>
      </c>
      <c r="F278" s="1" t="s">
        <v>41</v>
      </c>
      <c r="G278" s="1" t="s">
        <v>31</v>
      </c>
    </row>
    <row r="279" spans="1:7" x14ac:dyDescent="0.25">
      <c r="A279" s="1" t="s">
        <v>20</v>
      </c>
      <c r="B279" s="1" t="s">
        <v>376</v>
      </c>
      <c r="C279" s="1" t="s">
        <v>686</v>
      </c>
      <c r="D279" s="1" t="s">
        <v>29</v>
      </c>
      <c r="E279" s="1" t="s">
        <v>30</v>
      </c>
      <c r="F279" s="1" t="s">
        <v>41</v>
      </c>
      <c r="G279" s="1" t="s">
        <v>31</v>
      </c>
    </row>
    <row r="280" spans="1:7" x14ac:dyDescent="0.25">
      <c r="A280" s="1" t="s">
        <v>20</v>
      </c>
      <c r="B280" s="1" t="s">
        <v>376</v>
      </c>
      <c r="C280" s="1" t="s">
        <v>687</v>
      </c>
      <c r="D280" s="1" t="s">
        <v>29</v>
      </c>
      <c r="E280" s="1" t="s">
        <v>30</v>
      </c>
      <c r="F280" s="1" t="s">
        <v>41</v>
      </c>
      <c r="G280" s="1" t="s">
        <v>31</v>
      </c>
    </row>
    <row r="281" spans="1:7" x14ac:dyDescent="0.25">
      <c r="A281" s="1" t="s">
        <v>20</v>
      </c>
      <c r="B281" s="1" t="s">
        <v>376</v>
      </c>
      <c r="C281" s="1" t="s">
        <v>688</v>
      </c>
      <c r="D281" s="1" t="s">
        <v>29</v>
      </c>
      <c r="E281" s="1" t="s">
        <v>30</v>
      </c>
      <c r="F281" s="1" t="s">
        <v>41</v>
      </c>
      <c r="G281" s="1" t="s">
        <v>31</v>
      </c>
    </row>
    <row r="282" spans="1:7" x14ac:dyDescent="0.25">
      <c r="A282" s="1" t="s">
        <v>20</v>
      </c>
      <c r="B282" s="1" t="s">
        <v>376</v>
      </c>
      <c r="C282" s="1" t="s">
        <v>689</v>
      </c>
      <c r="D282" s="1" t="s">
        <v>29</v>
      </c>
      <c r="E282" s="1" t="s">
        <v>30</v>
      </c>
      <c r="F282" s="1" t="s">
        <v>41</v>
      </c>
      <c r="G282" s="1" t="s">
        <v>31</v>
      </c>
    </row>
    <row r="283" spans="1:7" x14ac:dyDescent="0.25">
      <c r="A283" s="1" t="s">
        <v>20</v>
      </c>
      <c r="B283" s="1" t="s">
        <v>376</v>
      </c>
      <c r="C283" s="1" t="s">
        <v>690</v>
      </c>
      <c r="D283" s="1" t="s">
        <v>29</v>
      </c>
      <c r="E283" s="1" t="s">
        <v>30</v>
      </c>
      <c r="F283" s="1" t="s">
        <v>41</v>
      </c>
      <c r="G283" s="1" t="s">
        <v>31</v>
      </c>
    </row>
    <row r="284" spans="1:7" x14ac:dyDescent="0.25">
      <c r="A284" s="1" t="s">
        <v>20</v>
      </c>
      <c r="B284" s="1" t="s">
        <v>376</v>
      </c>
      <c r="C284" s="1" t="s">
        <v>691</v>
      </c>
      <c r="D284" s="1" t="s">
        <v>29</v>
      </c>
      <c r="E284" s="1" t="s">
        <v>30</v>
      </c>
      <c r="F284" s="1" t="s">
        <v>41</v>
      </c>
      <c r="G284" s="1" t="s">
        <v>31</v>
      </c>
    </row>
    <row r="285" spans="1:7" x14ac:dyDescent="0.25">
      <c r="A285" s="1" t="s">
        <v>20</v>
      </c>
      <c r="B285" s="1" t="s">
        <v>376</v>
      </c>
      <c r="C285" s="1" t="s">
        <v>692</v>
      </c>
      <c r="D285" s="1" t="s">
        <v>29</v>
      </c>
      <c r="E285" s="1" t="s">
        <v>30</v>
      </c>
      <c r="F285" s="1" t="s">
        <v>41</v>
      </c>
      <c r="G285" s="1" t="s">
        <v>31</v>
      </c>
    </row>
    <row r="286" spans="1:7" x14ac:dyDescent="0.25">
      <c r="A286" s="1" t="s">
        <v>20</v>
      </c>
      <c r="B286" s="1" t="s">
        <v>376</v>
      </c>
      <c r="C286" s="1" t="s">
        <v>693</v>
      </c>
      <c r="D286" s="1" t="s">
        <v>29</v>
      </c>
      <c r="E286" s="1" t="s">
        <v>30</v>
      </c>
      <c r="F286" s="1" t="s">
        <v>41</v>
      </c>
      <c r="G286" s="1" t="s">
        <v>31</v>
      </c>
    </row>
    <row r="287" spans="1:7" x14ac:dyDescent="0.25">
      <c r="A287" s="1" t="s">
        <v>20</v>
      </c>
      <c r="B287" s="1" t="s">
        <v>376</v>
      </c>
      <c r="C287" s="1" t="s">
        <v>694</v>
      </c>
      <c r="D287" s="1" t="s">
        <v>29</v>
      </c>
      <c r="E287" s="1" t="s">
        <v>30</v>
      </c>
      <c r="F287" s="1" t="s">
        <v>41</v>
      </c>
      <c r="G287" s="1" t="s">
        <v>31</v>
      </c>
    </row>
    <row r="288" spans="1:7" x14ac:dyDescent="0.25">
      <c r="A288" s="1" t="s">
        <v>20</v>
      </c>
      <c r="B288" s="1" t="s">
        <v>376</v>
      </c>
      <c r="C288" s="1" t="s">
        <v>695</v>
      </c>
      <c r="D288" s="1" t="s">
        <v>29</v>
      </c>
      <c r="E288" s="1" t="s">
        <v>30</v>
      </c>
      <c r="F288" s="1" t="s">
        <v>41</v>
      </c>
      <c r="G288" s="1" t="s">
        <v>31</v>
      </c>
    </row>
    <row r="289" spans="1:7" x14ac:dyDescent="0.25">
      <c r="A289" s="1" t="s">
        <v>20</v>
      </c>
      <c r="B289" s="1" t="s">
        <v>376</v>
      </c>
      <c r="C289" s="1" t="s">
        <v>696</v>
      </c>
      <c r="D289" s="1" t="s">
        <v>29</v>
      </c>
      <c r="E289" s="1" t="s">
        <v>30</v>
      </c>
      <c r="F289" s="1" t="s">
        <v>41</v>
      </c>
      <c r="G289" s="1" t="s">
        <v>31</v>
      </c>
    </row>
    <row r="290" spans="1:7" x14ac:dyDescent="0.25">
      <c r="A290" s="1" t="s">
        <v>20</v>
      </c>
      <c r="B290" s="1" t="s">
        <v>376</v>
      </c>
      <c r="C290" s="1" t="s">
        <v>697</v>
      </c>
      <c r="D290" s="1" t="s">
        <v>29</v>
      </c>
      <c r="E290" s="1" t="s">
        <v>30</v>
      </c>
      <c r="F290" s="1" t="s">
        <v>41</v>
      </c>
      <c r="G290" s="1" t="s">
        <v>31</v>
      </c>
    </row>
    <row r="291" spans="1:7" x14ac:dyDescent="0.25">
      <c r="A291" s="1" t="s">
        <v>20</v>
      </c>
      <c r="B291" s="1" t="s">
        <v>376</v>
      </c>
      <c r="C291" s="1" t="s">
        <v>698</v>
      </c>
      <c r="D291" s="1" t="s">
        <v>29</v>
      </c>
      <c r="E291" s="1" t="s">
        <v>30</v>
      </c>
      <c r="F291" s="1" t="s">
        <v>41</v>
      </c>
      <c r="G291" s="1" t="s">
        <v>31</v>
      </c>
    </row>
    <row r="292" spans="1:7" x14ac:dyDescent="0.25">
      <c r="A292" s="1" t="s">
        <v>20</v>
      </c>
      <c r="B292" s="1" t="s">
        <v>376</v>
      </c>
      <c r="C292" s="1" t="s">
        <v>699</v>
      </c>
      <c r="D292" s="1" t="s">
        <v>29</v>
      </c>
      <c r="E292" s="1" t="s">
        <v>30</v>
      </c>
      <c r="F292" s="1" t="s">
        <v>41</v>
      </c>
      <c r="G292" s="1" t="s">
        <v>31</v>
      </c>
    </row>
    <row r="293" spans="1:7" x14ac:dyDescent="0.25">
      <c r="A293" s="1" t="s">
        <v>20</v>
      </c>
      <c r="B293" s="1" t="s">
        <v>376</v>
      </c>
      <c r="C293" s="1" t="s">
        <v>700</v>
      </c>
      <c r="D293" s="1" t="s">
        <v>29</v>
      </c>
      <c r="E293" s="1" t="s">
        <v>30</v>
      </c>
      <c r="F293" s="1" t="s">
        <v>41</v>
      </c>
      <c r="G293" s="1" t="s">
        <v>31</v>
      </c>
    </row>
    <row r="294" spans="1:7" x14ac:dyDescent="0.25">
      <c r="A294" s="1" t="s">
        <v>20</v>
      </c>
      <c r="B294" s="1" t="s">
        <v>376</v>
      </c>
      <c r="C294" s="1" t="s">
        <v>701</v>
      </c>
      <c r="D294" s="1" t="s">
        <v>29</v>
      </c>
      <c r="E294" s="1" t="s">
        <v>30</v>
      </c>
      <c r="F294" s="1" t="s">
        <v>41</v>
      </c>
      <c r="G294" s="1" t="s">
        <v>31</v>
      </c>
    </row>
    <row r="295" spans="1:7" x14ac:dyDescent="0.25">
      <c r="A295" s="1" t="s">
        <v>20</v>
      </c>
      <c r="B295" s="1" t="s">
        <v>376</v>
      </c>
      <c r="C295" s="1" t="s">
        <v>702</v>
      </c>
      <c r="D295" s="1" t="s">
        <v>29</v>
      </c>
      <c r="E295" s="1" t="s">
        <v>30</v>
      </c>
      <c r="F295" s="1" t="s">
        <v>41</v>
      </c>
      <c r="G295" s="1" t="s">
        <v>31</v>
      </c>
    </row>
    <row r="296" spans="1:7" x14ac:dyDescent="0.25">
      <c r="A296" s="1" t="s">
        <v>20</v>
      </c>
      <c r="B296" s="1" t="s">
        <v>376</v>
      </c>
      <c r="C296" s="1" t="s">
        <v>703</v>
      </c>
      <c r="D296" s="1" t="s">
        <v>29</v>
      </c>
      <c r="E296" s="1" t="s">
        <v>30</v>
      </c>
      <c r="F296" s="1" t="s">
        <v>41</v>
      </c>
      <c r="G296" s="1" t="s">
        <v>31</v>
      </c>
    </row>
    <row r="297" spans="1:7" x14ac:dyDescent="0.25">
      <c r="A297" s="1" t="s">
        <v>20</v>
      </c>
      <c r="B297" s="1" t="s">
        <v>376</v>
      </c>
      <c r="C297" s="1" t="s">
        <v>704</v>
      </c>
      <c r="D297" s="1" t="s">
        <v>29</v>
      </c>
      <c r="E297" s="1" t="s">
        <v>30</v>
      </c>
      <c r="F297" s="1" t="s">
        <v>41</v>
      </c>
      <c r="G297" s="1" t="s">
        <v>31</v>
      </c>
    </row>
    <row r="298" spans="1:7" x14ac:dyDescent="0.25">
      <c r="A298" s="1" t="s">
        <v>20</v>
      </c>
      <c r="B298" s="1" t="s">
        <v>376</v>
      </c>
      <c r="C298" s="1" t="s">
        <v>705</v>
      </c>
      <c r="D298" s="1" t="s">
        <v>29</v>
      </c>
      <c r="E298" s="1" t="s">
        <v>30</v>
      </c>
      <c r="F298" s="1" t="s">
        <v>41</v>
      </c>
      <c r="G298" s="1" t="s">
        <v>31</v>
      </c>
    </row>
    <row r="299" spans="1:7" x14ac:dyDescent="0.25">
      <c r="A299" s="1" t="s">
        <v>20</v>
      </c>
      <c r="B299" s="1" t="s">
        <v>376</v>
      </c>
      <c r="C299" s="1" t="s">
        <v>706</v>
      </c>
      <c r="D299" s="1" t="s">
        <v>29</v>
      </c>
      <c r="E299" s="1" t="s">
        <v>30</v>
      </c>
      <c r="F299" s="1" t="s">
        <v>41</v>
      </c>
      <c r="G299" s="1" t="s">
        <v>31</v>
      </c>
    </row>
    <row r="300" spans="1:7" x14ac:dyDescent="0.25">
      <c r="A300" s="1" t="s">
        <v>20</v>
      </c>
      <c r="B300" s="1" t="s">
        <v>376</v>
      </c>
      <c r="C300" s="1" t="s">
        <v>707</v>
      </c>
      <c r="D300" s="1" t="s">
        <v>29</v>
      </c>
      <c r="E300" s="1" t="s">
        <v>30</v>
      </c>
      <c r="F300" s="1" t="s">
        <v>41</v>
      </c>
      <c r="G300" s="1" t="s">
        <v>31</v>
      </c>
    </row>
    <row r="301" spans="1:7" x14ac:dyDescent="0.25">
      <c r="A301" s="1" t="s">
        <v>20</v>
      </c>
      <c r="B301" s="1" t="s">
        <v>376</v>
      </c>
      <c r="C301" s="1" t="s">
        <v>708</v>
      </c>
      <c r="D301" s="1" t="s">
        <v>29</v>
      </c>
      <c r="E301" s="1" t="s">
        <v>30</v>
      </c>
      <c r="F301" s="1" t="s">
        <v>41</v>
      </c>
      <c r="G301" s="1" t="s">
        <v>31</v>
      </c>
    </row>
    <row r="302" spans="1:7" x14ac:dyDescent="0.25">
      <c r="A302" s="1" t="s">
        <v>20</v>
      </c>
      <c r="B302" s="1" t="s">
        <v>376</v>
      </c>
      <c r="C302" s="1" t="s">
        <v>709</v>
      </c>
      <c r="D302" s="1" t="s">
        <v>29</v>
      </c>
      <c r="E302" s="1" t="s">
        <v>30</v>
      </c>
      <c r="F302" s="1" t="s">
        <v>41</v>
      </c>
      <c r="G302" s="1" t="s">
        <v>31</v>
      </c>
    </row>
    <row r="303" spans="1:7" x14ac:dyDescent="0.25">
      <c r="A303" s="1" t="s">
        <v>20</v>
      </c>
      <c r="B303" s="1" t="s">
        <v>376</v>
      </c>
      <c r="C303" s="1" t="s">
        <v>710</v>
      </c>
      <c r="D303" s="1" t="s">
        <v>29</v>
      </c>
      <c r="E303" s="1" t="s">
        <v>30</v>
      </c>
      <c r="F303" s="1" t="s">
        <v>41</v>
      </c>
      <c r="G303" s="1" t="s">
        <v>31</v>
      </c>
    </row>
    <row r="304" spans="1:7" x14ac:dyDescent="0.25">
      <c r="A304" s="1" t="s">
        <v>20</v>
      </c>
      <c r="B304" s="1" t="s">
        <v>376</v>
      </c>
      <c r="C304" s="1" t="s">
        <v>711</v>
      </c>
      <c r="D304" s="1" t="s">
        <v>29</v>
      </c>
      <c r="E304" s="1" t="s">
        <v>30</v>
      </c>
      <c r="F304" s="1" t="s">
        <v>41</v>
      </c>
      <c r="G304" s="1" t="s">
        <v>31</v>
      </c>
    </row>
    <row r="305" spans="1:7" x14ac:dyDescent="0.25">
      <c r="A305" s="1" t="s">
        <v>20</v>
      </c>
      <c r="B305" s="1" t="s">
        <v>376</v>
      </c>
      <c r="C305" s="1" t="s">
        <v>712</v>
      </c>
      <c r="D305" s="1" t="s">
        <v>29</v>
      </c>
      <c r="E305" s="1" t="s">
        <v>30</v>
      </c>
      <c r="F305" s="1" t="s">
        <v>41</v>
      </c>
      <c r="G305" s="1" t="s">
        <v>31</v>
      </c>
    </row>
    <row r="306" spans="1:7" x14ac:dyDescent="0.25">
      <c r="A306" s="1" t="s">
        <v>20</v>
      </c>
      <c r="B306" s="1" t="s">
        <v>376</v>
      </c>
      <c r="C306" s="1" t="s">
        <v>713</v>
      </c>
      <c r="D306" s="1" t="s">
        <v>29</v>
      </c>
      <c r="E306" s="1" t="s">
        <v>30</v>
      </c>
      <c r="F306" s="1" t="s">
        <v>41</v>
      </c>
      <c r="G306" s="1" t="s">
        <v>31</v>
      </c>
    </row>
    <row r="307" spans="1:7" x14ac:dyDescent="0.25">
      <c r="A307" s="1" t="s">
        <v>20</v>
      </c>
      <c r="B307" s="1" t="s">
        <v>376</v>
      </c>
      <c r="C307" s="1" t="s">
        <v>714</v>
      </c>
      <c r="D307" s="1" t="s">
        <v>29</v>
      </c>
      <c r="E307" s="1" t="s">
        <v>30</v>
      </c>
      <c r="F307" s="1" t="s">
        <v>41</v>
      </c>
      <c r="G307" s="1" t="s">
        <v>31</v>
      </c>
    </row>
    <row r="308" spans="1:7" x14ac:dyDescent="0.25">
      <c r="A308" s="1" t="s">
        <v>20</v>
      </c>
      <c r="B308" s="1" t="s">
        <v>376</v>
      </c>
      <c r="C308" s="1" t="s">
        <v>715</v>
      </c>
      <c r="D308" s="1" t="s">
        <v>29</v>
      </c>
      <c r="E308" s="1" t="s">
        <v>30</v>
      </c>
      <c r="F308" s="1" t="s">
        <v>41</v>
      </c>
      <c r="G308" s="1" t="s">
        <v>31</v>
      </c>
    </row>
    <row r="309" spans="1:7" x14ac:dyDescent="0.25">
      <c r="A309" s="1" t="s">
        <v>20</v>
      </c>
      <c r="B309" s="1" t="s">
        <v>376</v>
      </c>
      <c r="C309" s="1" t="s">
        <v>716</v>
      </c>
      <c r="D309" s="1" t="s">
        <v>29</v>
      </c>
      <c r="E309" s="1" t="s">
        <v>30</v>
      </c>
      <c r="F309" s="1" t="s">
        <v>41</v>
      </c>
      <c r="G309" s="1" t="s">
        <v>31</v>
      </c>
    </row>
    <row r="310" spans="1:7" x14ac:dyDescent="0.25">
      <c r="A310" s="1" t="s">
        <v>20</v>
      </c>
      <c r="B310" s="1" t="s">
        <v>376</v>
      </c>
      <c r="C310" s="1" t="s">
        <v>717</v>
      </c>
      <c r="D310" s="1" t="s">
        <v>29</v>
      </c>
      <c r="E310" s="1" t="s">
        <v>30</v>
      </c>
      <c r="F310" s="1" t="s">
        <v>41</v>
      </c>
      <c r="G310" s="1" t="s">
        <v>31</v>
      </c>
    </row>
    <row r="311" spans="1:7" x14ac:dyDescent="0.25">
      <c r="A311" s="1" t="s">
        <v>20</v>
      </c>
      <c r="B311" s="1" t="s">
        <v>376</v>
      </c>
      <c r="C311" s="1" t="s">
        <v>718</v>
      </c>
      <c r="D311" s="1" t="s">
        <v>29</v>
      </c>
      <c r="E311" s="1" t="s">
        <v>30</v>
      </c>
      <c r="F311" s="1" t="s">
        <v>41</v>
      </c>
      <c r="G311" s="1" t="s">
        <v>31</v>
      </c>
    </row>
    <row r="312" spans="1:7" x14ac:dyDescent="0.25">
      <c r="A312" s="1" t="s">
        <v>20</v>
      </c>
      <c r="B312" s="1" t="s">
        <v>376</v>
      </c>
      <c r="C312" s="1" t="s">
        <v>719</v>
      </c>
      <c r="D312" s="1" t="s">
        <v>29</v>
      </c>
      <c r="E312" s="1" t="s">
        <v>30</v>
      </c>
      <c r="F312" s="1" t="s">
        <v>41</v>
      </c>
      <c r="G312" s="1" t="s">
        <v>31</v>
      </c>
    </row>
    <row r="313" spans="1:7" x14ac:dyDescent="0.25">
      <c r="A313" s="1" t="s">
        <v>20</v>
      </c>
      <c r="B313" s="1" t="s">
        <v>376</v>
      </c>
      <c r="C313" s="1" t="s">
        <v>720</v>
      </c>
      <c r="D313" s="1" t="s">
        <v>29</v>
      </c>
      <c r="E313" s="1" t="s">
        <v>30</v>
      </c>
      <c r="F313" s="1" t="s">
        <v>41</v>
      </c>
      <c r="G313" s="1" t="s">
        <v>31</v>
      </c>
    </row>
    <row r="314" spans="1:7" x14ac:dyDescent="0.25">
      <c r="A314" s="1" t="s">
        <v>20</v>
      </c>
      <c r="B314" s="1" t="s">
        <v>376</v>
      </c>
      <c r="C314" s="1" t="s">
        <v>721</v>
      </c>
      <c r="D314" s="1" t="s">
        <v>29</v>
      </c>
      <c r="E314" s="1" t="s">
        <v>30</v>
      </c>
      <c r="F314" s="1" t="s">
        <v>41</v>
      </c>
      <c r="G314" s="1" t="s">
        <v>31</v>
      </c>
    </row>
    <row r="315" spans="1:7" x14ac:dyDescent="0.25">
      <c r="A315" s="1" t="s">
        <v>20</v>
      </c>
      <c r="B315" s="1" t="s">
        <v>376</v>
      </c>
      <c r="C315" s="1" t="s">
        <v>722</v>
      </c>
      <c r="D315" s="1" t="s">
        <v>29</v>
      </c>
      <c r="E315" s="1" t="s">
        <v>30</v>
      </c>
      <c r="F315" s="1" t="s">
        <v>41</v>
      </c>
      <c r="G315" s="1" t="s">
        <v>31</v>
      </c>
    </row>
    <row r="316" spans="1:7" x14ac:dyDescent="0.25">
      <c r="A316" s="1" t="s">
        <v>20</v>
      </c>
      <c r="B316" s="1" t="s">
        <v>376</v>
      </c>
      <c r="C316" s="1" t="s">
        <v>723</v>
      </c>
      <c r="D316" s="1" t="s">
        <v>29</v>
      </c>
      <c r="E316" s="1" t="s">
        <v>30</v>
      </c>
      <c r="F316" s="1" t="s">
        <v>41</v>
      </c>
      <c r="G316" s="1" t="s">
        <v>31</v>
      </c>
    </row>
    <row r="317" spans="1:7" x14ac:dyDescent="0.25">
      <c r="A317" s="1" t="s">
        <v>20</v>
      </c>
      <c r="B317" s="1" t="s">
        <v>376</v>
      </c>
      <c r="C317" s="1" t="s">
        <v>724</v>
      </c>
      <c r="D317" s="1" t="s">
        <v>29</v>
      </c>
      <c r="E317" s="1" t="s">
        <v>30</v>
      </c>
      <c r="F317" s="1" t="s">
        <v>41</v>
      </c>
      <c r="G317" s="1" t="s">
        <v>31</v>
      </c>
    </row>
    <row r="318" spans="1:7" x14ac:dyDescent="0.25">
      <c r="A318" s="1" t="s">
        <v>20</v>
      </c>
      <c r="B318" s="1" t="s">
        <v>376</v>
      </c>
      <c r="C318" s="1" t="s">
        <v>725</v>
      </c>
      <c r="D318" s="1" t="s">
        <v>29</v>
      </c>
      <c r="E318" s="1" t="s">
        <v>30</v>
      </c>
      <c r="F318" s="1" t="s">
        <v>41</v>
      </c>
      <c r="G318" s="1" t="s">
        <v>31</v>
      </c>
    </row>
    <row r="319" spans="1:7" x14ac:dyDescent="0.25">
      <c r="A319" s="1" t="s">
        <v>20</v>
      </c>
      <c r="B319" s="1" t="s">
        <v>376</v>
      </c>
      <c r="C319" s="1" t="s">
        <v>726</v>
      </c>
      <c r="D319" s="1" t="s">
        <v>29</v>
      </c>
      <c r="E319" s="1" t="s">
        <v>30</v>
      </c>
      <c r="F319" s="1" t="s">
        <v>41</v>
      </c>
      <c r="G319" s="1" t="s">
        <v>31</v>
      </c>
    </row>
    <row r="320" spans="1:7" x14ac:dyDescent="0.25">
      <c r="A320" s="1" t="s">
        <v>20</v>
      </c>
      <c r="B320" s="1" t="s">
        <v>376</v>
      </c>
      <c r="C320" s="1" t="s">
        <v>727</v>
      </c>
      <c r="D320" s="1" t="s">
        <v>29</v>
      </c>
      <c r="E320" s="1" t="s">
        <v>30</v>
      </c>
      <c r="F320" s="1" t="s">
        <v>41</v>
      </c>
      <c r="G320" s="1" t="s">
        <v>31</v>
      </c>
    </row>
    <row r="321" spans="1:7" x14ac:dyDescent="0.25">
      <c r="A321" s="1" t="s">
        <v>20</v>
      </c>
      <c r="B321" s="1" t="s">
        <v>376</v>
      </c>
      <c r="C321" s="1" t="s">
        <v>728</v>
      </c>
      <c r="D321" s="1" t="s">
        <v>29</v>
      </c>
      <c r="E321" s="1" t="s">
        <v>30</v>
      </c>
      <c r="F321" s="1" t="s">
        <v>41</v>
      </c>
      <c r="G321" s="1" t="s">
        <v>31</v>
      </c>
    </row>
    <row r="322" spans="1:7" x14ac:dyDescent="0.25">
      <c r="A322" s="1" t="s">
        <v>20</v>
      </c>
      <c r="B322" s="1" t="s">
        <v>376</v>
      </c>
      <c r="C322" s="1" t="s">
        <v>729</v>
      </c>
      <c r="D322" s="1" t="s">
        <v>29</v>
      </c>
      <c r="E322" s="1" t="s">
        <v>30</v>
      </c>
      <c r="F322" s="1" t="s">
        <v>41</v>
      </c>
      <c r="G322" s="1" t="s">
        <v>31</v>
      </c>
    </row>
    <row r="323" spans="1:7" x14ac:dyDescent="0.25">
      <c r="A323" s="1" t="s">
        <v>20</v>
      </c>
      <c r="B323" s="1" t="s">
        <v>376</v>
      </c>
      <c r="C323" s="1" t="s">
        <v>730</v>
      </c>
      <c r="D323" s="1" t="s">
        <v>29</v>
      </c>
      <c r="E323" s="1" t="s">
        <v>30</v>
      </c>
      <c r="F323" s="1" t="s">
        <v>41</v>
      </c>
      <c r="G323" s="1" t="s">
        <v>31</v>
      </c>
    </row>
    <row r="324" spans="1:7" x14ac:dyDescent="0.25">
      <c r="A324" s="1" t="s">
        <v>20</v>
      </c>
      <c r="B324" s="1" t="s">
        <v>376</v>
      </c>
      <c r="C324" s="1" t="s">
        <v>731</v>
      </c>
      <c r="D324" s="1" t="s">
        <v>29</v>
      </c>
      <c r="E324" s="1" t="s">
        <v>30</v>
      </c>
      <c r="F324" s="1" t="s">
        <v>41</v>
      </c>
      <c r="G324" s="1" t="s">
        <v>31</v>
      </c>
    </row>
    <row r="325" spans="1:7" x14ac:dyDescent="0.25">
      <c r="A325" s="1" t="s">
        <v>20</v>
      </c>
      <c r="B325" s="1" t="s">
        <v>376</v>
      </c>
      <c r="C325" s="1" t="s">
        <v>732</v>
      </c>
      <c r="D325" s="1" t="s">
        <v>29</v>
      </c>
      <c r="E325" s="1" t="s">
        <v>30</v>
      </c>
      <c r="F325" s="1" t="s">
        <v>41</v>
      </c>
      <c r="G325" s="1" t="s">
        <v>31</v>
      </c>
    </row>
    <row r="326" spans="1:7" x14ac:dyDescent="0.25">
      <c r="A326" s="1" t="s">
        <v>20</v>
      </c>
      <c r="B326" s="1" t="s">
        <v>376</v>
      </c>
      <c r="C326" s="1" t="s">
        <v>733</v>
      </c>
      <c r="D326" s="1" t="s">
        <v>29</v>
      </c>
      <c r="E326" s="1" t="s">
        <v>30</v>
      </c>
      <c r="F326" s="1" t="s">
        <v>41</v>
      </c>
      <c r="G326" s="1" t="s">
        <v>31</v>
      </c>
    </row>
    <row r="327" spans="1:7" x14ac:dyDescent="0.25">
      <c r="A327" s="1" t="s">
        <v>20</v>
      </c>
      <c r="B327" s="1" t="s">
        <v>376</v>
      </c>
      <c r="C327" s="1" t="s">
        <v>734</v>
      </c>
      <c r="D327" s="1" t="s">
        <v>29</v>
      </c>
      <c r="E327" s="1" t="s">
        <v>30</v>
      </c>
      <c r="F327" s="1" t="s">
        <v>41</v>
      </c>
      <c r="G327" s="1" t="s">
        <v>31</v>
      </c>
    </row>
    <row r="328" spans="1:7" x14ac:dyDescent="0.25">
      <c r="A328" s="1" t="s">
        <v>20</v>
      </c>
      <c r="B328" s="1" t="s">
        <v>376</v>
      </c>
      <c r="C328" s="1" t="s">
        <v>735</v>
      </c>
      <c r="D328" s="1" t="s">
        <v>29</v>
      </c>
      <c r="E328" s="1" t="s">
        <v>30</v>
      </c>
      <c r="F328" s="1" t="s">
        <v>41</v>
      </c>
      <c r="G328" s="1" t="s">
        <v>31</v>
      </c>
    </row>
    <row r="329" spans="1:7" x14ac:dyDescent="0.25">
      <c r="A329" s="1" t="s">
        <v>20</v>
      </c>
      <c r="B329" s="1" t="s">
        <v>376</v>
      </c>
      <c r="C329" s="1" t="s">
        <v>736</v>
      </c>
      <c r="D329" s="1" t="s">
        <v>29</v>
      </c>
      <c r="E329" s="1" t="s">
        <v>30</v>
      </c>
      <c r="F329" s="1" t="s">
        <v>41</v>
      </c>
      <c r="G329" s="1" t="s">
        <v>31</v>
      </c>
    </row>
    <row r="330" spans="1:7" x14ac:dyDescent="0.25">
      <c r="A330" s="1" t="s">
        <v>20</v>
      </c>
      <c r="B330" s="1" t="s">
        <v>376</v>
      </c>
      <c r="C330" s="1" t="s">
        <v>737</v>
      </c>
      <c r="D330" s="1" t="s">
        <v>29</v>
      </c>
      <c r="E330" s="1" t="s">
        <v>30</v>
      </c>
      <c r="F330" s="1" t="s">
        <v>41</v>
      </c>
      <c r="G330" s="1" t="s">
        <v>31</v>
      </c>
    </row>
    <row r="331" spans="1:7" x14ac:dyDescent="0.25">
      <c r="A331" s="1" t="s">
        <v>20</v>
      </c>
      <c r="B331" s="1" t="s">
        <v>376</v>
      </c>
      <c r="C331" s="1" t="s">
        <v>738</v>
      </c>
      <c r="D331" s="1" t="s">
        <v>29</v>
      </c>
      <c r="E331" s="1" t="s">
        <v>30</v>
      </c>
      <c r="F331" s="1" t="s">
        <v>41</v>
      </c>
      <c r="G331" s="1" t="s">
        <v>31</v>
      </c>
    </row>
    <row r="332" spans="1:7" x14ac:dyDescent="0.25">
      <c r="A332" s="1" t="s">
        <v>20</v>
      </c>
      <c r="B332" s="1" t="s">
        <v>376</v>
      </c>
      <c r="C332" s="1" t="s">
        <v>739</v>
      </c>
      <c r="D332" s="1" t="s">
        <v>29</v>
      </c>
      <c r="E332" s="1" t="s">
        <v>30</v>
      </c>
      <c r="F332" s="1" t="s">
        <v>41</v>
      </c>
      <c r="G332" s="1" t="s">
        <v>31</v>
      </c>
    </row>
    <row r="333" spans="1:7" x14ac:dyDescent="0.25">
      <c r="A333" s="1" t="s">
        <v>20</v>
      </c>
      <c r="B333" s="1" t="s">
        <v>376</v>
      </c>
      <c r="C333" s="1" t="s">
        <v>740</v>
      </c>
      <c r="D333" s="1" t="s">
        <v>29</v>
      </c>
      <c r="E333" s="1" t="s">
        <v>30</v>
      </c>
      <c r="F333" s="1" t="s">
        <v>41</v>
      </c>
      <c r="G333" s="1" t="s">
        <v>31</v>
      </c>
    </row>
    <row r="334" spans="1:7" x14ac:dyDescent="0.25">
      <c r="A334" s="1" t="s">
        <v>20</v>
      </c>
      <c r="B334" s="1" t="s">
        <v>376</v>
      </c>
      <c r="C334" s="1" t="s">
        <v>741</v>
      </c>
      <c r="D334" s="1" t="s">
        <v>29</v>
      </c>
      <c r="E334" s="1" t="s">
        <v>30</v>
      </c>
      <c r="F334" s="1" t="s">
        <v>41</v>
      </c>
      <c r="G334" s="1" t="s">
        <v>31</v>
      </c>
    </row>
    <row r="335" spans="1:7" x14ac:dyDescent="0.25">
      <c r="A335" s="1" t="s">
        <v>20</v>
      </c>
      <c r="B335" s="1" t="s">
        <v>376</v>
      </c>
      <c r="C335" s="1" t="s">
        <v>742</v>
      </c>
      <c r="D335" s="1" t="s">
        <v>29</v>
      </c>
      <c r="E335" s="1" t="s">
        <v>30</v>
      </c>
      <c r="F335" s="1" t="s">
        <v>41</v>
      </c>
      <c r="G335" s="1" t="s">
        <v>31</v>
      </c>
    </row>
    <row r="336" spans="1:7" x14ac:dyDescent="0.25">
      <c r="A336" s="1" t="s">
        <v>20</v>
      </c>
      <c r="B336" s="1" t="s">
        <v>376</v>
      </c>
      <c r="C336" s="1" t="s">
        <v>743</v>
      </c>
      <c r="D336" s="1" t="s">
        <v>29</v>
      </c>
      <c r="E336" s="1" t="s">
        <v>30</v>
      </c>
      <c r="F336" s="1" t="s">
        <v>41</v>
      </c>
      <c r="G336" s="1" t="s">
        <v>31</v>
      </c>
    </row>
    <row r="337" spans="1:7" x14ac:dyDescent="0.25">
      <c r="A337" s="1" t="s">
        <v>20</v>
      </c>
      <c r="B337" s="1" t="s">
        <v>376</v>
      </c>
      <c r="C337" s="1" t="s">
        <v>744</v>
      </c>
      <c r="D337" s="1" t="s">
        <v>29</v>
      </c>
      <c r="E337" s="1" t="s">
        <v>30</v>
      </c>
      <c r="F337" s="1" t="s">
        <v>41</v>
      </c>
      <c r="G337" s="1" t="s">
        <v>31</v>
      </c>
    </row>
    <row r="338" spans="1:7" x14ac:dyDescent="0.25">
      <c r="A338" s="1" t="s">
        <v>20</v>
      </c>
      <c r="B338" s="1" t="s">
        <v>376</v>
      </c>
      <c r="C338" s="1" t="s">
        <v>745</v>
      </c>
      <c r="D338" s="1" t="s">
        <v>29</v>
      </c>
      <c r="E338" s="1" t="s">
        <v>30</v>
      </c>
      <c r="F338" s="1" t="s">
        <v>41</v>
      </c>
      <c r="G338" s="1" t="s">
        <v>31</v>
      </c>
    </row>
    <row r="339" spans="1:7" x14ac:dyDescent="0.25">
      <c r="A339" s="1" t="s">
        <v>20</v>
      </c>
      <c r="B339" s="1" t="s">
        <v>376</v>
      </c>
      <c r="C339" s="1" t="s">
        <v>746</v>
      </c>
      <c r="D339" s="1" t="s">
        <v>29</v>
      </c>
      <c r="E339" s="1" t="s">
        <v>30</v>
      </c>
      <c r="F339" s="1" t="s">
        <v>41</v>
      </c>
      <c r="G339" s="1" t="s">
        <v>31</v>
      </c>
    </row>
    <row r="340" spans="1:7" x14ac:dyDescent="0.25">
      <c r="A340" s="1" t="s">
        <v>20</v>
      </c>
      <c r="B340" s="1" t="s">
        <v>376</v>
      </c>
      <c r="C340" s="1" t="s">
        <v>747</v>
      </c>
      <c r="D340" s="1" t="s">
        <v>29</v>
      </c>
      <c r="E340" s="1" t="s">
        <v>30</v>
      </c>
      <c r="F340" s="1" t="s">
        <v>41</v>
      </c>
      <c r="G340" s="1" t="s">
        <v>31</v>
      </c>
    </row>
    <row r="341" spans="1:7" x14ac:dyDescent="0.25">
      <c r="A341" s="1" t="s">
        <v>20</v>
      </c>
      <c r="B341" s="1" t="s">
        <v>376</v>
      </c>
      <c r="C341" s="1" t="s">
        <v>748</v>
      </c>
      <c r="D341" s="1" t="s">
        <v>29</v>
      </c>
      <c r="E341" s="1" t="s">
        <v>30</v>
      </c>
      <c r="F341" s="1" t="s">
        <v>41</v>
      </c>
      <c r="G341" s="1" t="s">
        <v>31</v>
      </c>
    </row>
    <row r="342" spans="1:7" x14ac:dyDescent="0.25">
      <c r="A342" s="1" t="s">
        <v>20</v>
      </c>
      <c r="B342" s="1" t="s">
        <v>376</v>
      </c>
      <c r="C342" s="1" t="s">
        <v>749</v>
      </c>
      <c r="D342" s="1" t="s">
        <v>29</v>
      </c>
      <c r="E342" s="1" t="s">
        <v>30</v>
      </c>
      <c r="F342" s="1" t="s">
        <v>41</v>
      </c>
      <c r="G342" s="1" t="s">
        <v>31</v>
      </c>
    </row>
    <row r="343" spans="1:7" x14ac:dyDescent="0.25">
      <c r="A343" s="1" t="s">
        <v>20</v>
      </c>
      <c r="B343" s="1" t="s">
        <v>376</v>
      </c>
      <c r="C343" s="1" t="s">
        <v>750</v>
      </c>
      <c r="D343" s="1" t="s">
        <v>29</v>
      </c>
      <c r="E343" s="1" t="s">
        <v>30</v>
      </c>
      <c r="F343" s="1" t="s">
        <v>41</v>
      </c>
      <c r="G343" s="1" t="s">
        <v>31</v>
      </c>
    </row>
    <row r="344" spans="1:7" x14ac:dyDescent="0.25">
      <c r="A344" s="1" t="s">
        <v>20</v>
      </c>
      <c r="B344" s="1" t="s">
        <v>376</v>
      </c>
      <c r="C344" s="1" t="s">
        <v>751</v>
      </c>
      <c r="D344" s="1" t="s">
        <v>29</v>
      </c>
      <c r="E344" s="1" t="s">
        <v>30</v>
      </c>
      <c r="F344" s="1" t="s">
        <v>41</v>
      </c>
      <c r="G344" s="1" t="s">
        <v>31</v>
      </c>
    </row>
    <row r="345" spans="1:7" x14ac:dyDescent="0.25">
      <c r="A345" s="1" t="s">
        <v>20</v>
      </c>
      <c r="B345" s="1" t="s">
        <v>376</v>
      </c>
      <c r="C345" s="1" t="s">
        <v>752</v>
      </c>
      <c r="D345" s="1" t="s">
        <v>29</v>
      </c>
      <c r="E345" s="1" t="s">
        <v>30</v>
      </c>
      <c r="F345" s="1" t="s">
        <v>41</v>
      </c>
      <c r="G345" s="1" t="s">
        <v>31</v>
      </c>
    </row>
    <row r="346" spans="1:7" x14ac:dyDescent="0.25">
      <c r="A346" s="1" t="s">
        <v>20</v>
      </c>
      <c r="B346" s="1" t="s">
        <v>376</v>
      </c>
      <c r="C346" s="1" t="s">
        <v>753</v>
      </c>
      <c r="D346" s="1" t="s">
        <v>29</v>
      </c>
      <c r="E346" s="1" t="s">
        <v>30</v>
      </c>
      <c r="F346" s="1" t="s">
        <v>41</v>
      </c>
      <c r="G346" s="1" t="s">
        <v>31</v>
      </c>
    </row>
    <row r="347" spans="1:7" x14ac:dyDescent="0.25">
      <c r="A347" s="1" t="s">
        <v>20</v>
      </c>
      <c r="B347" s="1" t="s">
        <v>376</v>
      </c>
      <c r="C347" s="1" t="s">
        <v>754</v>
      </c>
      <c r="D347" s="1" t="s">
        <v>29</v>
      </c>
      <c r="E347" s="1" t="s">
        <v>30</v>
      </c>
      <c r="F347" s="1" t="s">
        <v>41</v>
      </c>
      <c r="G347" s="1" t="s">
        <v>31</v>
      </c>
    </row>
    <row r="348" spans="1:7" x14ac:dyDescent="0.25">
      <c r="A348" s="1" t="s">
        <v>20</v>
      </c>
      <c r="B348" s="1" t="s">
        <v>376</v>
      </c>
      <c r="C348" s="1" t="s">
        <v>755</v>
      </c>
      <c r="D348" s="1" t="s">
        <v>29</v>
      </c>
      <c r="E348" s="1" t="s">
        <v>30</v>
      </c>
      <c r="F348" s="1" t="s">
        <v>41</v>
      </c>
      <c r="G348" s="1" t="s">
        <v>31</v>
      </c>
    </row>
    <row r="349" spans="1:7" x14ac:dyDescent="0.25">
      <c r="A349" s="1" t="s">
        <v>20</v>
      </c>
      <c r="B349" s="1" t="s">
        <v>376</v>
      </c>
      <c r="C349" s="1" t="s">
        <v>756</v>
      </c>
      <c r="D349" s="1" t="s">
        <v>29</v>
      </c>
      <c r="E349" s="1" t="s">
        <v>30</v>
      </c>
      <c r="F349" s="1" t="s">
        <v>41</v>
      </c>
      <c r="G349" s="1" t="s">
        <v>31</v>
      </c>
    </row>
    <row r="350" spans="1:7" x14ac:dyDescent="0.25">
      <c r="A350" s="1" t="s">
        <v>20</v>
      </c>
      <c r="B350" s="1" t="s">
        <v>376</v>
      </c>
      <c r="C350" s="1" t="s">
        <v>757</v>
      </c>
      <c r="D350" s="1" t="s">
        <v>29</v>
      </c>
      <c r="E350" s="1" t="s">
        <v>30</v>
      </c>
      <c r="F350" s="1" t="s">
        <v>41</v>
      </c>
      <c r="G350" s="1" t="s">
        <v>31</v>
      </c>
    </row>
    <row r="351" spans="1:7" x14ac:dyDescent="0.25">
      <c r="A351" s="1" t="s">
        <v>20</v>
      </c>
      <c r="B351" s="1" t="s">
        <v>376</v>
      </c>
      <c r="C351" s="1" t="s">
        <v>758</v>
      </c>
      <c r="D351" s="1" t="s">
        <v>29</v>
      </c>
      <c r="E351" s="1" t="s">
        <v>30</v>
      </c>
      <c r="F351" s="1" t="s">
        <v>41</v>
      </c>
      <c r="G351" s="1" t="s">
        <v>31</v>
      </c>
    </row>
    <row r="352" spans="1:7" x14ac:dyDescent="0.25">
      <c r="A352" s="1" t="s">
        <v>20</v>
      </c>
      <c r="B352" s="1" t="s">
        <v>376</v>
      </c>
      <c r="C352" s="1" t="s">
        <v>759</v>
      </c>
      <c r="D352" s="1" t="s">
        <v>29</v>
      </c>
      <c r="E352" s="1" t="s">
        <v>30</v>
      </c>
      <c r="F352" s="1" t="s">
        <v>41</v>
      </c>
      <c r="G352" s="1" t="s">
        <v>31</v>
      </c>
    </row>
    <row r="353" spans="1:7" x14ac:dyDescent="0.25">
      <c r="A353" s="1" t="s">
        <v>20</v>
      </c>
      <c r="B353" s="1" t="s">
        <v>376</v>
      </c>
      <c r="C353" s="1" t="s">
        <v>760</v>
      </c>
      <c r="D353" s="1" t="s">
        <v>29</v>
      </c>
      <c r="E353" s="1" t="s">
        <v>30</v>
      </c>
      <c r="F353" s="1" t="s">
        <v>41</v>
      </c>
      <c r="G353" s="1" t="s">
        <v>31</v>
      </c>
    </row>
    <row r="354" spans="1:7" x14ac:dyDescent="0.25">
      <c r="A354" s="1" t="s">
        <v>20</v>
      </c>
      <c r="B354" s="1" t="s">
        <v>376</v>
      </c>
      <c r="C354" s="1" t="s">
        <v>761</v>
      </c>
      <c r="D354" s="1" t="s">
        <v>29</v>
      </c>
      <c r="E354" s="1" t="s">
        <v>30</v>
      </c>
      <c r="F354" s="1" t="s">
        <v>41</v>
      </c>
      <c r="G354" s="1" t="s">
        <v>31</v>
      </c>
    </row>
    <row r="355" spans="1:7" x14ac:dyDescent="0.25">
      <c r="A355" s="1" t="s">
        <v>20</v>
      </c>
      <c r="B355" s="1" t="s">
        <v>376</v>
      </c>
      <c r="C355" s="1" t="s">
        <v>762</v>
      </c>
      <c r="D355" s="1" t="s">
        <v>29</v>
      </c>
      <c r="E355" s="1" t="s">
        <v>30</v>
      </c>
      <c r="F355" s="1" t="s">
        <v>41</v>
      </c>
      <c r="G355" s="1" t="s">
        <v>31</v>
      </c>
    </row>
    <row r="356" spans="1:7" x14ac:dyDescent="0.25">
      <c r="A356" s="1" t="s">
        <v>20</v>
      </c>
      <c r="B356" s="1" t="s">
        <v>376</v>
      </c>
      <c r="C356" s="1" t="s">
        <v>763</v>
      </c>
      <c r="D356" s="1" t="s">
        <v>29</v>
      </c>
      <c r="E356" s="1" t="s">
        <v>30</v>
      </c>
      <c r="F356" s="1" t="s">
        <v>41</v>
      </c>
      <c r="G356" s="1" t="s">
        <v>31</v>
      </c>
    </row>
    <row r="357" spans="1:7" x14ac:dyDescent="0.25">
      <c r="A357" s="1" t="s">
        <v>20</v>
      </c>
      <c r="B357" s="1" t="s">
        <v>376</v>
      </c>
      <c r="C357" s="1" t="s">
        <v>764</v>
      </c>
      <c r="D357" s="1" t="s">
        <v>29</v>
      </c>
      <c r="E357" s="1" t="s">
        <v>30</v>
      </c>
      <c r="F357" s="1" t="s">
        <v>41</v>
      </c>
      <c r="G357" s="1" t="s">
        <v>31</v>
      </c>
    </row>
    <row r="358" spans="1:7" x14ac:dyDescent="0.25">
      <c r="A358" s="1" t="s">
        <v>20</v>
      </c>
      <c r="B358" s="1" t="s">
        <v>376</v>
      </c>
      <c r="C358" s="1" t="s">
        <v>765</v>
      </c>
      <c r="D358" s="1" t="s">
        <v>29</v>
      </c>
      <c r="E358" s="1" t="s">
        <v>30</v>
      </c>
      <c r="F358" s="1" t="s">
        <v>41</v>
      </c>
      <c r="G358" s="1" t="s">
        <v>31</v>
      </c>
    </row>
    <row r="359" spans="1:7" x14ac:dyDescent="0.25">
      <c r="A359" s="1" t="s">
        <v>20</v>
      </c>
      <c r="B359" s="1" t="s">
        <v>376</v>
      </c>
      <c r="C359" s="1" t="s">
        <v>766</v>
      </c>
      <c r="D359" s="1" t="s">
        <v>29</v>
      </c>
      <c r="E359" s="1" t="s">
        <v>30</v>
      </c>
      <c r="F359" s="1" t="s">
        <v>41</v>
      </c>
      <c r="G359" s="1" t="s">
        <v>31</v>
      </c>
    </row>
    <row r="360" spans="1:7" x14ac:dyDescent="0.25">
      <c r="A360" s="1" t="s">
        <v>20</v>
      </c>
      <c r="B360" s="1" t="s">
        <v>376</v>
      </c>
      <c r="C360" s="1" t="s">
        <v>767</v>
      </c>
      <c r="D360" s="1" t="s">
        <v>29</v>
      </c>
      <c r="E360" s="1" t="s">
        <v>30</v>
      </c>
      <c r="F360" s="1" t="s">
        <v>41</v>
      </c>
      <c r="G360" s="1" t="s">
        <v>31</v>
      </c>
    </row>
    <row r="361" spans="1:7" x14ac:dyDescent="0.25">
      <c r="A361" s="1" t="s">
        <v>20</v>
      </c>
      <c r="B361" s="1" t="s">
        <v>376</v>
      </c>
      <c r="C361" s="1" t="s">
        <v>768</v>
      </c>
      <c r="D361" s="1" t="s">
        <v>29</v>
      </c>
      <c r="E361" s="1" t="s">
        <v>30</v>
      </c>
      <c r="F361" s="1" t="s">
        <v>41</v>
      </c>
      <c r="G361" s="1" t="s">
        <v>31</v>
      </c>
    </row>
    <row r="362" spans="1:7" x14ac:dyDescent="0.25">
      <c r="A362" s="1" t="s">
        <v>20</v>
      </c>
      <c r="B362" s="1" t="s">
        <v>376</v>
      </c>
      <c r="C362" s="1" t="s">
        <v>769</v>
      </c>
      <c r="D362" s="1" t="s">
        <v>29</v>
      </c>
      <c r="E362" s="1" t="s">
        <v>30</v>
      </c>
      <c r="F362" s="1" t="s">
        <v>41</v>
      </c>
      <c r="G362" s="1" t="s">
        <v>31</v>
      </c>
    </row>
    <row r="363" spans="1:7" x14ac:dyDescent="0.25">
      <c r="A363" s="1" t="s">
        <v>20</v>
      </c>
      <c r="B363" s="1" t="s">
        <v>376</v>
      </c>
      <c r="C363" s="1" t="s">
        <v>770</v>
      </c>
      <c r="D363" s="1" t="s">
        <v>29</v>
      </c>
      <c r="E363" s="1" t="s">
        <v>30</v>
      </c>
      <c r="F363" s="1" t="s">
        <v>41</v>
      </c>
      <c r="G363" s="1" t="s">
        <v>31</v>
      </c>
    </row>
    <row r="364" spans="1:7" x14ac:dyDescent="0.25">
      <c r="A364" s="1" t="s">
        <v>20</v>
      </c>
      <c r="B364" s="1" t="s">
        <v>376</v>
      </c>
      <c r="C364" s="1" t="s">
        <v>771</v>
      </c>
      <c r="D364" s="1" t="s">
        <v>29</v>
      </c>
      <c r="E364" s="1" t="s">
        <v>30</v>
      </c>
      <c r="F364" s="1" t="s">
        <v>41</v>
      </c>
      <c r="G364" s="1" t="s">
        <v>31</v>
      </c>
    </row>
    <row r="365" spans="1:7" x14ac:dyDescent="0.25">
      <c r="A365" s="1" t="s">
        <v>20</v>
      </c>
      <c r="B365" s="1" t="s">
        <v>376</v>
      </c>
      <c r="C365" s="1" t="s">
        <v>772</v>
      </c>
      <c r="D365" s="1" t="s">
        <v>29</v>
      </c>
      <c r="E365" s="1" t="s">
        <v>30</v>
      </c>
      <c r="F365" s="1" t="s">
        <v>41</v>
      </c>
      <c r="G365" s="1" t="s">
        <v>31</v>
      </c>
    </row>
    <row r="366" spans="1:7" x14ac:dyDescent="0.25">
      <c r="A366" s="1" t="s">
        <v>20</v>
      </c>
      <c r="B366" s="1" t="s">
        <v>376</v>
      </c>
      <c r="C366" s="1" t="s">
        <v>773</v>
      </c>
      <c r="D366" s="1" t="s">
        <v>29</v>
      </c>
      <c r="E366" s="1" t="s">
        <v>30</v>
      </c>
      <c r="F366" s="1" t="s">
        <v>41</v>
      </c>
      <c r="G366" s="1" t="s">
        <v>31</v>
      </c>
    </row>
    <row r="367" spans="1:7" x14ac:dyDescent="0.25">
      <c r="A367" s="1" t="s">
        <v>20</v>
      </c>
      <c r="B367" s="1" t="s">
        <v>376</v>
      </c>
      <c r="C367" s="1" t="s">
        <v>774</v>
      </c>
      <c r="D367" s="1" t="s">
        <v>29</v>
      </c>
      <c r="E367" s="1" t="s">
        <v>30</v>
      </c>
      <c r="F367" s="1" t="s">
        <v>41</v>
      </c>
      <c r="G367" s="1" t="s">
        <v>31</v>
      </c>
    </row>
    <row r="368" spans="1:7" x14ac:dyDescent="0.25">
      <c r="A368" s="1" t="s">
        <v>20</v>
      </c>
      <c r="B368" s="1" t="s">
        <v>376</v>
      </c>
      <c r="C368" s="1" t="s">
        <v>775</v>
      </c>
      <c r="D368" s="1" t="s">
        <v>29</v>
      </c>
      <c r="E368" s="1" t="s">
        <v>30</v>
      </c>
      <c r="F368" s="1" t="s">
        <v>41</v>
      </c>
      <c r="G368" s="1" t="s">
        <v>31</v>
      </c>
    </row>
    <row r="369" spans="1:7" x14ac:dyDescent="0.25">
      <c r="A369" s="1" t="s">
        <v>20</v>
      </c>
      <c r="B369" s="1" t="s">
        <v>376</v>
      </c>
      <c r="C369" s="1" t="s">
        <v>776</v>
      </c>
      <c r="D369" s="1" t="s">
        <v>29</v>
      </c>
      <c r="E369" s="1" t="s">
        <v>30</v>
      </c>
      <c r="F369" s="1" t="s">
        <v>41</v>
      </c>
      <c r="G369" s="1" t="s">
        <v>31</v>
      </c>
    </row>
    <row r="370" spans="1:7" x14ac:dyDescent="0.25">
      <c r="A370" s="1" t="s">
        <v>20</v>
      </c>
      <c r="B370" s="1" t="s">
        <v>376</v>
      </c>
      <c r="C370" s="1" t="s">
        <v>777</v>
      </c>
      <c r="D370" s="1" t="s">
        <v>29</v>
      </c>
      <c r="E370" s="1" t="s">
        <v>30</v>
      </c>
      <c r="F370" s="1" t="s">
        <v>41</v>
      </c>
      <c r="G370" s="1" t="s">
        <v>31</v>
      </c>
    </row>
    <row r="371" spans="1:7" x14ac:dyDescent="0.25">
      <c r="A371" s="1" t="s">
        <v>20</v>
      </c>
      <c r="B371" s="1" t="s">
        <v>376</v>
      </c>
      <c r="C371" s="1" t="s">
        <v>778</v>
      </c>
      <c r="D371" s="1" t="s">
        <v>29</v>
      </c>
      <c r="E371" s="1" t="s">
        <v>30</v>
      </c>
      <c r="F371" s="1" t="s">
        <v>41</v>
      </c>
      <c r="G371" s="1" t="s">
        <v>31</v>
      </c>
    </row>
    <row r="372" spans="1:7" x14ac:dyDescent="0.25">
      <c r="A372" s="1" t="s">
        <v>20</v>
      </c>
      <c r="B372" s="1" t="s">
        <v>376</v>
      </c>
      <c r="C372" s="1" t="s">
        <v>779</v>
      </c>
      <c r="D372" s="1" t="s">
        <v>29</v>
      </c>
      <c r="E372" s="1" t="s">
        <v>30</v>
      </c>
      <c r="F372" s="1" t="s">
        <v>41</v>
      </c>
      <c r="G372" s="1" t="s">
        <v>31</v>
      </c>
    </row>
    <row r="373" spans="1:7" x14ac:dyDescent="0.25">
      <c r="A373" s="1" t="s">
        <v>20</v>
      </c>
      <c r="B373" s="1" t="s">
        <v>376</v>
      </c>
      <c r="C373" s="1" t="s">
        <v>780</v>
      </c>
      <c r="D373" s="1" t="s">
        <v>29</v>
      </c>
      <c r="E373" s="1" t="s">
        <v>30</v>
      </c>
      <c r="F373" s="1" t="s">
        <v>41</v>
      </c>
      <c r="G373" s="1" t="s">
        <v>31</v>
      </c>
    </row>
    <row r="374" spans="1:7" x14ac:dyDescent="0.25">
      <c r="A374" s="1" t="s">
        <v>20</v>
      </c>
      <c r="B374" s="1" t="s">
        <v>376</v>
      </c>
      <c r="C374" s="1" t="s">
        <v>781</v>
      </c>
      <c r="D374" s="1" t="s">
        <v>29</v>
      </c>
      <c r="E374" s="1" t="s">
        <v>30</v>
      </c>
      <c r="F374" s="1" t="s">
        <v>41</v>
      </c>
      <c r="G374" s="1" t="s">
        <v>31</v>
      </c>
    </row>
    <row r="375" spans="1:7" x14ac:dyDescent="0.25">
      <c r="A375" s="1" t="s">
        <v>20</v>
      </c>
      <c r="B375" s="1" t="s">
        <v>376</v>
      </c>
      <c r="C375" s="1" t="s">
        <v>782</v>
      </c>
      <c r="D375" s="1" t="s">
        <v>29</v>
      </c>
      <c r="E375" s="1" t="s">
        <v>30</v>
      </c>
      <c r="F375" s="1" t="s">
        <v>41</v>
      </c>
      <c r="G375" s="1" t="s">
        <v>31</v>
      </c>
    </row>
    <row r="376" spans="1:7" x14ac:dyDescent="0.25">
      <c r="A376" s="1" t="s">
        <v>20</v>
      </c>
      <c r="B376" s="1" t="s">
        <v>376</v>
      </c>
      <c r="C376" s="1" t="s">
        <v>783</v>
      </c>
      <c r="D376" s="1" t="s">
        <v>29</v>
      </c>
      <c r="E376" s="1" t="s">
        <v>30</v>
      </c>
      <c r="F376" s="1" t="s">
        <v>41</v>
      </c>
      <c r="G376" s="1" t="s">
        <v>31</v>
      </c>
    </row>
    <row r="377" spans="1:7" x14ac:dyDescent="0.25">
      <c r="A377" s="1" t="s">
        <v>20</v>
      </c>
      <c r="B377" s="1" t="s">
        <v>376</v>
      </c>
      <c r="C377" s="1" t="s">
        <v>784</v>
      </c>
      <c r="D377" s="1" t="s">
        <v>29</v>
      </c>
      <c r="E377" s="1" t="s">
        <v>30</v>
      </c>
      <c r="F377" s="1" t="s">
        <v>41</v>
      </c>
      <c r="G377" s="1" t="s">
        <v>31</v>
      </c>
    </row>
    <row r="378" spans="1:7" x14ac:dyDescent="0.25">
      <c r="A378" s="1" t="s">
        <v>20</v>
      </c>
      <c r="B378" s="1" t="s">
        <v>376</v>
      </c>
      <c r="C378" s="1" t="s">
        <v>785</v>
      </c>
      <c r="D378" s="1" t="s">
        <v>29</v>
      </c>
      <c r="E378" s="1" t="s">
        <v>30</v>
      </c>
      <c r="F378" s="1" t="s">
        <v>41</v>
      </c>
      <c r="G378" s="1" t="s">
        <v>31</v>
      </c>
    </row>
    <row r="379" spans="1:7" x14ac:dyDescent="0.25">
      <c r="A379" s="1" t="s">
        <v>20</v>
      </c>
      <c r="B379" s="1" t="s">
        <v>376</v>
      </c>
      <c r="C379" s="1" t="s">
        <v>786</v>
      </c>
      <c r="D379" s="1" t="s">
        <v>29</v>
      </c>
      <c r="E379" s="1" t="s">
        <v>30</v>
      </c>
      <c r="F379" s="1" t="s">
        <v>41</v>
      </c>
      <c r="G379" s="1" t="s">
        <v>31</v>
      </c>
    </row>
    <row r="380" spans="1:7" x14ac:dyDescent="0.25">
      <c r="A380" s="1" t="s">
        <v>20</v>
      </c>
      <c r="B380" s="1" t="s">
        <v>376</v>
      </c>
      <c r="C380" s="1" t="s">
        <v>787</v>
      </c>
      <c r="D380" s="1" t="s">
        <v>29</v>
      </c>
      <c r="E380" s="1" t="s">
        <v>30</v>
      </c>
      <c r="F380" s="1" t="s">
        <v>41</v>
      </c>
      <c r="G380" s="1" t="s">
        <v>31</v>
      </c>
    </row>
    <row r="381" spans="1:7" x14ac:dyDescent="0.25">
      <c r="A381" s="1" t="s">
        <v>20</v>
      </c>
      <c r="B381" s="1" t="s">
        <v>376</v>
      </c>
      <c r="C381" s="1" t="s">
        <v>788</v>
      </c>
      <c r="D381" s="1" t="s">
        <v>29</v>
      </c>
      <c r="E381" s="1" t="s">
        <v>30</v>
      </c>
      <c r="F381" s="1" t="s">
        <v>41</v>
      </c>
      <c r="G381" s="1" t="s">
        <v>31</v>
      </c>
    </row>
    <row r="382" spans="1:7" x14ac:dyDescent="0.25">
      <c r="A382" s="1" t="s">
        <v>20</v>
      </c>
      <c r="B382" s="1" t="s">
        <v>376</v>
      </c>
      <c r="C382" s="1" t="s">
        <v>789</v>
      </c>
      <c r="D382" s="1" t="s">
        <v>29</v>
      </c>
      <c r="E382" s="1" t="s">
        <v>30</v>
      </c>
      <c r="F382" s="1" t="s">
        <v>41</v>
      </c>
      <c r="G382" s="1" t="s">
        <v>31</v>
      </c>
    </row>
    <row r="383" spans="1:7" x14ac:dyDescent="0.25">
      <c r="A383" s="1" t="s">
        <v>20</v>
      </c>
      <c r="B383" s="1" t="s">
        <v>376</v>
      </c>
      <c r="C383" s="1" t="s">
        <v>790</v>
      </c>
      <c r="D383" s="1" t="s">
        <v>29</v>
      </c>
      <c r="E383" s="1" t="s">
        <v>30</v>
      </c>
      <c r="F383" s="1" t="s">
        <v>41</v>
      </c>
      <c r="G383" s="1" t="s">
        <v>31</v>
      </c>
    </row>
    <row r="384" spans="1:7" x14ac:dyDescent="0.25">
      <c r="A384" s="1" t="s">
        <v>20</v>
      </c>
      <c r="B384" s="1" t="s">
        <v>376</v>
      </c>
      <c r="C384" s="1" t="s">
        <v>791</v>
      </c>
      <c r="D384" s="1" t="s">
        <v>29</v>
      </c>
      <c r="E384" s="1" t="s">
        <v>30</v>
      </c>
      <c r="F384" s="1" t="s">
        <v>41</v>
      </c>
      <c r="G384" s="1" t="s">
        <v>31</v>
      </c>
    </row>
    <row r="385" spans="1:7" x14ac:dyDescent="0.25">
      <c r="A385" s="1" t="s">
        <v>20</v>
      </c>
      <c r="B385" s="1" t="s">
        <v>376</v>
      </c>
      <c r="C385" s="1" t="s">
        <v>792</v>
      </c>
      <c r="D385" s="1" t="s">
        <v>29</v>
      </c>
      <c r="E385" s="1" t="s">
        <v>30</v>
      </c>
      <c r="F385" s="1" t="s">
        <v>41</v>
      </c>
      <c r="G385" s="1" t="s">
        <v>31</v>
      </c>
    </row>
    <row r="386" spans="1:7" x14ac:dyDescent="0.25">
      <c r="A386" s="1" t="s">
        <v>20</v>
      </c>
      <c r="B386" s="1" t="s">
        <v>376</v>
      </c>
      <c r="C386" s="1" t="s">
        <v>793</v>
      </c>
      <c r="D386" s="1" t="s">
        <v>29</v>
      </c>
      <c r="E386" s="1" t="s">
        <v>30</v>
      </c>
      <c r="F386" s="1" t="s">
        <v>41</v>
      </c>
      <c r="G386" s="1" t="s">
        <v>31</v>
      </c>
    </row>
    <row r="387" spans="1:7" x14ac:dyDescent="0.25">
      <c r="A387" s="1" t="s">
        <v>20</v>
      </c>
      <c r="B387" s="1" t="s">
        <v>376</v>
      </c>
      <c r="C387" s="1" t="s">
        <v>794</v>
      </c>
      <c r="D387" s="1" t="s">
        <v>29</v>
      </c>
      <c r="E387" s="1" t="s">
        <v>30</v>
      </c>
      <c r="F387" s="1" t="s">
        <v>41</v>
      </c>
      <c r="G387" s="1" t="s">
        <v>31</v>
      </c>
    </row>
    <row r="388" spans="1:7" x14ac:dyDescent="0.25">
      <c r="A388" s="1" t="s">
        <v>20</v>
      </c>
      <c r="B388" s="1" t="s">
        <v>376</v>
      </c>
      <c r="C388" s="1" t="s">
        <v>795</v>
      </c>
      <c r="D388" s="1" t="s">
        <v>29</v>
      </c>
      <c r="E388" s="1" t="s">
        <v>30</v>
      </c>
      <c r="F388" s="1" t="s">
        <v>41</v>
      </c>
      <c r="G388" s="1" t="s">
        <v>31</v>
      </c>
    </row>
    <row r="389" spans="1:7" x14ac:dyDescent="0.25">
      <c r="A389" s="1" t="s">
        <v>20</v>
      </c>
      <c r="B389" s="1" t="s">
        <v>376</v>
      </c>
      <c r="C389" s="1" t="s">
        <v>796</v>
      </c>
      <c r="D389" s="1" t="s">
        <v>29</v>
      </c>
      <c r="E389" s="1" t="s">
        <v>30</v>
      </c>
      <c r="F389" s="1" t="s">
        <v>41</v>
      </c>
      <c r="G389" s="1" t="s">
        <v>31</v>
      </c>
    </row>
    <row r="390" spans="1:7" x14ac:dyDescent="0.25">
      <c r="A390" s="1" t="s">
        <v>20</v>
      </c>
      <c r="B390" s="1" t="s">
        <v>376</v>
      </c>
      <c r="C390" s="1" t="s">
        <v>797</v>
      </c>
      <c r="D390" s="1" t="s">
        <v>29</v>
      </c>
      <c r="E390" s="1" t="s">
        <v>30</v>
      </c>
      <c r="F390" s="1" t="s">
        <v>41</v>
      </c>
      <c r="G390" s="1" t="s">
        <v>31</v>
      </c>
    </row>
    <row r="391" spans="1:7" x14ac:dyDescent="0.25">
      <c r="A391" s="1" t="s">
        <v>20</v>
      </c>
      <c r="B391" s="1" t="s">
        <v>376</v>
      </c>
      <c r="C391" s="1" t="s">
        <v>798</v>
      </c>
      <c r="D391" s="1" t="s">
        <v>29</v>
      </c>
      <c r="E391" s="1" t="s">
        <v>30</v>
      </c>
      <c r="F391" s="1" t="s">
        <v>41</v>
      </c>
      <c r="G391" s="1" t="s">
        <v>31</v>
      </c>
    </row>
    <row r="392" spans="1:7" x14ac:dyDescent="0.25">
      <c r="A392" s="1" t="s">
        <v>20</v>
      </c>
      <c r="B392" s="1" t="s">
        <v>376</v>
      </c>
      <c r="C392" s="1" t="s">
        <v>799</v>
      </c>
      <c r="D392" s="1" t="s">
        <v>29</v>
      </c>
      <c r="E392" s="1" t="s">
        <v>30</v>
      </c>
      <c r="F392" s="1" t="s">
        <v>41</v>
      </c>
      <c r="G392" s="1" t="s">
        <v>31</v>
      </c>
    </row>
    <row r="393" spans="1:7" x14ac:dyDescent="0.25">
      <c r="A393" s="1" t="s">
        <v>20</v>
      </c>
      <c r="B393" s="1" t="s">
        <v>376</v>
      </c>
      <c r="C393" s="1" t="s">
        <v>800</v>
      </c>
      <c r="D393" s="1" t="s">
        <v>29</v>
      </c>
      <c r="E393" s="1" t="s">
        <v>30</v>
      </c>
      <c r="F393" s="1" t="s">
        <v>41</v>
      </c>
      <c r="G393" s="1" t="s">
        <v>31</v>
      </c>
    </row>
    <row r="394" spans="1:7" x14ac:dyDescent="0.25">
      <c r="A394" s="1" t="s">
        <v>20</v>
      </c>
      <c r="B394" s="1" t="s">
        <v>376</v>
      </c>
      <c r="C394" s="1" t="s">
        <v>801</v>
      </c>
      <c r="D394" s="1" t="s">
        <v>29</v>
      </c>
      <c r="E394" s="1" t="s">
        <v>30</v>
      </c>
      <c r="F394" s="1" t="s">
        <v>41</v>
      </c>
      <c r="G394" s="1" t="s">
        <v>31</v>
      </c>
    </row>
    <row r="395" spans="1:7" x14ac:dyDescent="0.25">
      <c r="A395" s="1" t="s">
        <v>20</v>
      </c>
      <c r="B395" s="1" t="s">
        <v>376</v>
      </c>
      <c r="C395" s="1" t="s">
        <v>802</v>
      </c>
      <c r="D395" s="1" t="s">
        <v>29</v>
      </c>
      <c r="E395" s="1" t="s">
        <v>30</v>
      </c>
      <c r="F395" s="1" t="s">
        <v>41</v>
      </c>
      <c r="G395" s="1" t="s">
        <v>31</v>
      </c>
    </row>
    <row r="396" spans="1:7" x14ac:dyDescent="0.25">
      <c r="A396" s="1" t="s">
        <v>20</v>
      </c>
      <c r="B396" s="1" t="s">
        <v>376</v>
      </c>
      <c r="C396" s="1" t="s">
        <v>803</v>
      </c>
      <c r="D396" s="1" t="s">
        <v>29</v>
      </c>
      <c r="E396" s="1" t="s">
        <v>30</v>
      </c>
      <c r="F396" s="1" t="s">
        <v>41</v>
      </c>
      <c r="G396" s="1" t="s">
        <v>31</v>
      </c>
    </row>
    <row r="397" spans="1:7" x14ac:dyDescent="0.25">
      <c r="A397" s="1" t="s">
        <v>20</v>
      </c>
      <c r="B397" s="1" t="s">
        <v>376</v>
      </c>
      <c r="C397" s="1" t="s">
        <v>804</v>
      </c>
      <c r="D397" s="1" t="s">
        <v>29</v>
      </c>
      <c r="E397" s="1" t="s">
        <v>30</v>
      </c>
      <c r="F397" s="1" t="s">
        <v>41</v>
      </c>
      <c r="G397" s="1" t="s">
        <v>31</v>
      </c>
    </row>
    <row r="398" spans="1:7" x14ac:dyDescent="0.25">
      <c r="A398" s="1" t="s">
        <v>20</v>
      </c>
      <c r="B398" s="1" t="s">
        <v>376</v>
      </c>
      <c r="C398" s="1" t="s">
        <v>805</v>
      </c>
      <c r="D398" s="1" t="s">
        <v>29</v>
      </c>
      <c r="E398" s="1" t="s">
        <v>30</v>
      </c>
      <c r="F398" s="1" t="s">
        <v>41</v>
      </c>
      <c r="G398" s="1" t="s">
        <v>31</v>
      </c>
    </row>
    <row r="399" spans="1:7" x14ac:dyDescent="0.25">
      <c r="A399" s="1" t="s">
        <v>20</v>
      </c>
      <c r="B399" s="1" t="s">
        <v>376</v>
      </c>
      <c r="C399" s="1" t="s">
        <v>806</v>
      </c>
      <c r="D399" s="1" t="s">
        <v>29</v>
      </c>
      <c r="E399" s="1" t="s">
        <v>30</v>
      </c>
      <c r="F399" s="1" t="s">
        <v>41</v>
      </c>
      <c r="G399" s="1" t="s">
        <v>31</v>
      </c>
    </row>
    <row r="400" spans="1:7" x14ac:dyDescent="0.25">
      <c r="A400" s="1" t="s">
        <v>20</v>
      </c>
      <c r="B400" s="1" t="s">
        <v>376</v>
      </c>
      <c r="C400" s="1" t="s">
        <v>807</v>
      </c>
      <c r="D400" s="1" t="s">
        <v>29</v>
      </c>
      <c r="E400" s="1" t="s">
        <v>30</v>
      </c>
      <c r="F400" s="1" t="s">
        <v>41</v>
      </c>
      <c r="G400" s="1" t="s">
        <v>31</v>
      </c>
    </row>
    <row r="401" spans="1:7" x14ac:dyDescent="0.25">
      <c r="A401" s="1" t="s">
        <v>20</v>
      </c>
      <c r="B401" s="1" t="s">
        <v>376</v>
      </c>
      <c r="C401" s="1" t="s">
        <v>808</v>
      </c>
      <c r="D401" s="1" t="s">
        <v>29</v>
      </c>
      <c r="E401" s="1" t="s">
        <v>30</v>
      </c>
      <c r="F401" s="1" t="s">
        <v>41</v>
      </c>
      <c r="G401" s="1" t="s">
        <v>31</v>
      </c>
    </row>
    <row r="402" spans="1:7" x14ac:dyDescent="0.25">
      <c r="A402" s="1" t="s">
        <v>20</v>
      </c>
      <c r="B402" s="1" t="s">
        <v>376</v>
      </c>
      <c r="C402" s="1" t="s">
        <v>809</v>
      </c>
      <c r="D402" s="1" t="s">
        <v>29</v>
      </c>
      <c r="E402" s="1" t="s">
        <v>30</v>
      </c>
      <c r="F402" s="1" t="s">
        <v>41</v>
      </c>
      <c r="G402" s="1" t="s">
        <v>31</v>
      </c>
    </row>
    <row r="403" spans="1:7" x14ac:dyDescent="0.25">
      <c r="A403" s="1" t="s">
        <v>20</v>
      </c>
      <c r="B403" s="1" t="s">
        <v>376</v>
      </c>
      <c r="C403" s="1" t="s">
        <v>810</v>
      </c>
      <c r="D403" s="1" t="s">
        <v>29</v>
      </c>
      <c r="E403" s="1" t="s">
        <v>30</v>
      </c>
      <c r="F403" s="1" t="s">
        <v>41</v>
      </c>
      <c r="G403" s="1" t="s">
        <v>31</v>
      </c>
    </row>
    <row r="404" spans="1:7" x14ac:dyDescent="0.25">
      <c r="A404" s="1" t="s">
        <v>20</v>
      </c>
      <c r="B404" s="1" t="s">
        <v>376</v>
      </c>
      <c r="C404" s="1" t="s">
        <v>811</v>
      </c>
      <c r="D404" s="1" t="s">
        <v>29</v>
      </c>
      <c r="E404" s="1" t="s">
        <v>30</v>
      </c>
      <c r="F404" s="1" t="s">
        <v>41</v>
      </c>
      <c r="G404" s="1" t="s">
        <v>31</v>
      </c>
    </row>
    <row r="405" spans="1:7" x14ac:dyDescent="0.25">
      <c r="A405" s="1" t="s">
        <v>20</v>
      </c>
      <c r="B405" s="1" t="s">
        <v>376</v>
      </c>
      <c r="C405" s="1" t="s">
        <v>812</v>
      </c>
      <c r="D405" s="1" t="s">
        <v>29</v>
      </c>
      <c r="E405" s="1" t="s">
        <v>30</v>
      </c>
      <c r="F405" s="1" t="s">
        <v>41</v>
      </c>
      <c r="G405" s="1" t="s">
        <v>31</v>
      </c>
    </row>
    <row r="406" spans="1:7" x14ac:dyDescent="0.25">
      <c r="A406" s="1" t="s">
        <v>20</v>
      </c>
      <c r="B406" s="1" t="s">
        <v>376</v>
      </c>
      <c r="C406" s="1" t="s">
        <v>813</v>
      </c>
      <c r="D406" s="1" t="s">
        <v>29</v>
      </c>
      <c r="E406" s="1" t="s">
        <v>30</v>
      </c>
      <c r="F406" s="1" t="s">
        <v>41</v>
      </c>
      <c r="G406" s="1" t="s">
        <v>31</v>
      </c>
    </row>
    <row r="407" spans="1:7" x14ac:dyDescent="0.25">
      <c r="A407" s="1" t="s">
        <v>20</v>
      </c>
      <c r="B407" s="1" t="s">
        <v>376</v>
      </c>
      <c r="C407" s="1" t="s">
        <v>814</v>
      </c>
      <c r="D407" s="1" t="s">
        <v>29</v>
      </c>
      <c r="E407" s="1" t="s">
        <v>30</v>
      </c>
      <c r="F407" s="1" t="s">
        <v>41</v>
      </c>
      <c r="G407" s="1" t="s">
        <v>31</v>
      </c>
    </row>
    <row r="408" spans="1:7" x14ac:dyDescent="0.25">
      <c r="A408" s="1" t="s">
        <v>20</v>
      </c>
      <c r="B408" s="1" t="s">
        <v>376</v>
      </c>
      <c r="C408" s="1" t="s">
        <v>815</v>
      </c>
      <c r="D408" s="1" t="s">
        <v>29</v>
      </c>
      <c r="E408" s="1" t="s">
        <v>30</v>
      </c>
      <c r="F408" s="1" t="s">
        <v>41</v>
      </c>
      <c r="G408" s="1" t="s">
        <v>31</v>
      </c>
    </row>
    <row r="409" spans="1:7" x14ac:dyDescent="0.25">
      <c r="A409" s="1" t="s">
        <v>20</v>
      </c>
      <c r="B409" s="1" t="s">
        <v>376</v>
      </c>
      <c r="C409" s="1" t="s">
        <v>816</v>
      </c>
      <c r="D409" s="1" t="s">
        <v>29</v>
      </c>
      <c r="E409" s="1" t="s">
        <v>30</v>
      </c>
      <c r="F409" s="1" t="s">
        <v>41</v>
      </c>
      <c r="G409" s="1" t="s">
        <v>31</v>
      </c>
    </row>
    <row r="410" spans="1:7" x14ac:dyDescent="0.25">
      <c r="A410" s="1" t="s">
        <v>20</v>
      </c>
      <c r="B410" s="1" t="s">
        <v>376</v>
      </c>
      <c r="C410" s="1" t="s">
        <v>817</v>
      </c>
      <c r="D410" s="1" t="s">
        <v>29</v>
      </c>
      <c r="E410" s="1" t="s">
        <v>30</v>
      </c>
      <c r="F410" s="1" t="s">
        <v>41</v>
      </c>
      <c r="G410" s="1" t="s">
        <v>31</v>
      </c>
    </row>
    <row r="411" spans="1:7" x14ac:dyDescent="0.25">
      <c r="A411" s="1" t="s">
        <v>20</v>
      </c>
      <c r="B411" s="1" t="s">
        <v>376</v>
      </c>
      <c r="C411" s="1" t="s">
        <v>818</v>
      </c>
      <c r="D411" s="1" t="s">
        <v>29</v>
      </c>
      <c r="E411" s="1" t="s">
        <v>30</v>
      </c>
      <c r="F411" s="1" t="s">
        <v>41</v>
      </c>
      <c r="G411" s="1" t="s">
        <v>31</v>
      </c>
    </row>
    <row r="412" spans="1:7" x14ac:dyDescent="0.25">
      <c r="A412" s="1" t="s">
        <v>20</v>
      </c>
      <c r="B412" s="1" t="s">
        <v>376</v>
      </c>
      <c r="C412" s="1" t="s">
        <v>819</v>
      </c>
      <c r="D412" s="1" t="s">
        <v>29</v>
      </c>
      <c r="E412" s="1" t="s">
        <v>30</v>
      </c>
      <c r="F412" s="1" t="s">
        <v>41</v>
      </c>
      <c r="G412" s="1" t="s">
        <v>31</v>
      </c>
    </row>
    <row r="413" spans="1:7" x14ac:dyDescent="0.25">
      <c r="A413" s="1" t="s">
        <v>20</v>
      </c>
      <c r="B413" s="1" t="s">
        <v>376</v>
      </c>
      <c r="C413" s="1" t="s">
        <v>820</v>
      </c>
      <c r="D413" s="1" t="s">
        <v>29</v>
      </c>
      <c r="E413" s="1" t="s">
        <v>30</v>
      </c>
      <c r="F413" s="1" t="s">
        <v>41</v>
      </c>
      <c r="G413" s="1" t="s">
        <v>31</v>
      </c>
    </row>
    <row r="414" spans="1:7" x14ac:dyDescent="0.25">
      <c r="A414" s="1" t="s">
        <v>20</v>
      </c>
      <c r="B414" s="1" t="s">
        <v>376</v>
      </c>
      <c r="C414" s="1" t="s">
        <v>821</v>
      </c>
      <c r="D414" s="1" t="s">
        <v>29</v>
      </c>
      <c r="E414" s="1" t="s">
        <v>30</v>
      </c>
      <c r="F414" s="1" t="s">
        <v>41</v>
      </c>
      <c r="G414" s="1" t="s">
        <v>31</v>
      </c>
    </row>
    <row r="415" spans="1:7" x14ac:dyDescent="0.25">
      <c r="A415" s="1" t="s">
        <v>20</v>
      </c>
      <c r="B415" s="1" t="s">
        <v>376</v>
      </c>
      <c r="C415" s="1" t="s">
        <v>822</v>
      </c>
      <c r="D415" s="1" t="s">
        <v>29</v>
      </c>
      <c r="E415" s="1" t="s">
        <v>30</v>
      </c>
      <c r="F415" s="1" t="s">
        <v>41</v>
      </c>
      <c r="G415" s="1" t="s">
        <v>31</v>
      </c>
    </row>
    <row r="416" spans="1:7" x14ac:dyDescent="0.25">
      <c r="A416" s="1" t="s">
        <v>20</v>
      </c>
      <c r="B416" s="1" t="s">
        <v>376</v>
      </c>
      <c r="C416" s="1" t="s">
        <v>823</v>
      </c>
      <c r="D416" s="1" t="s">
        <v>29</v>
      </c>
      <c r="E416" s="1" t="s">
        <v>30</v>
      </c>
      <c r="F416" s="1" t="s">
        <v>41</v>
      </c>
      <c r="G416" s="1" t="s">
        <v>31</v>
      </c>
    </row>
    <row r="417" spans="1:7" x14ac:dyDescent="0.25">
      <c r="A417" s="1" t="s">
        <v>20</v>
      </c>
      <c r="B417" s="1" t="s">
        <v>376</v>
      </c>
      <c r="C417" s="1" t="s">
        <v>824</v>
      </c>
      <c r="D417" s="1" t="s">
        <v>29</v>
      </c>
      <c r="E417" s="1" t="s">
        <v>30</v>
      </c>
      <c r="F417" s="1" t="s">
        <v>41</v>
      </c>
      <c r="G417" s="1" t="s">
        <v>31</v>
      </c>
    </row>
    <row r="418" spans="1:7" x14ac:dyDescent="0.25">
      <c r="A418" s="1" t="s">
        <v>20</v>
      </c>
      <c r="B418" s="1" t="s">
        <v>376</v>
      </c>
      <c r="C418" s="1" t="s">
        <v>825</v>
      </c>
      <c r="D418" s="1" t="s">
        <v>29</v>
      </c>
      <c r="E418" s="1" t="s">
        <v>30</v>
      </c>
      <c r="F418" s="1" t="s">
        <v>41</v>
      </c>
      <c r="G418" s="1" t="s">
        <v>31</v>
      </c>
    </row>
    <row r="419" spans="1:7" x14ac:dyDescent="0.25">
      <c r="A419" s="1" t="s">
        <v>20</v>
      </c>
      <c r="B419" s="1" t="s">
        <v>376</v>
      </c>
      <c r="C419" s="1" t="s">
        <v>826</v>
      </c>
      <c r="D419" s="1" t="s">
        <v>29</v>
      </c>
      <c r="E419" s="1" t="s">
        <v>30</v>
      </c>
      <c r="F419" s="1" t="s">
        <v>41</v>
      </c>
      <c r="G419" s="1" t="s">
        <v>31</v>
      </c>
    </row>
    <row r="420" spans="1:7" x14ac:dyDescent="0.25">
      <c r="A420" s="1" t="s">
        <v>20</v>
      </c>
      <c r="B420" s="1" t="s">
        <v>376</v>
      </c>
      <c r="C420" s="1" t="s">
        <v>827</v>
      </c>
      <c r="D420" s="1" t="s">
        <v>29</v>
      </c>
      <c r="E420" s="1" t="s">
        <v>30</v>
      </c>
      <c r="F420" s="1" t="s">
        <v>41</v>
      </c>
      <c r="G420" s="1" t="s">
        <v>31</v>
      </c>
    </row>
    <row r="421" spans="1:7" x14ac:dyDescent="0.25">
      <c r="A421" s="1" t="s">
        <v>20</v>
      </c>
      <c r="B421" s="1" t="s">
        <v>376</v>
      </c>
      <c r="C421" s="1" t="s">
        <v>828</v>
      </c>
      <c r="D421" s="1" t="s">
        <v>29</v>
      </c>
      <c r="E421" s="1" t="s">
        <v>30</v>
      </c>
      <c r="F421" s="1" t="s">
        <v>41</v>
      </c>
      <c r="G421" s="1" t="s">
        <v>31</v>
      </c>
    </row>
    <row r="422" spans="1:7" x14ac:dyDescent="0.25">
      <c r="A422" s="1" t="s">
        <v>20</v>
      </c>
      <c r="B422" s="1" t="s">
        <v>376</v>
      </c>
      <c r="C422" s="1" t="s">
        <v>829</v>
      </c>
      <c r="D422" s="1" t="s">
        <v>29</v>
      </c>
      <c r="E422" s="1" t="s">
        <v>30</v>
      </c>
      <c r="F422" s="1" t="s">
        <v>41</v>
      </c>
      <c r="G422" s="1" t="s">
        <v>31</v>
      </c>
    </row>
    <row r="423" spans="1:7" x14ac:dyDescent="0.25">
      <c r="A423" s="1" t="s">
        <v>20</v>
      </c>
      <c r="B423" s="1" t="s">
        <v>376</v>
      </c>
      <c r="C423" s="1" t="s">
        <v>830</v>
      </c>
      <c r="D423" s="1" t="s">
        <v>29</v>
      </c>
      <c r="E423" s="1" t="s">
        <v>30</v>
      </c>
      <c r="F423" s="1" t="s">
        <v>41</v>
      </c>
      <c r="G423" s="1" t="s">
        <v>31</v>
      </c>
    </row>
    <row r="424" spans="1:7" x14ac:dyDescent="0.25">
      <c r="A424" s="1" t="s">
        <v>20</v>
      </c>
      <c r="B424" s="1" t="s">
        <v>376</v>
      </c>
      <c r="C424" s="1" t="s">
        <v>831</v>
      </c>
      <c r="D424" s="1" t="s">
        <v>29</v>
      </c>
      <c r="E424" s="1" t="s">
        <v>30</v>
      </c>
      <c r="F424" s="1" t="s">
        <v>41</v>
      </c>
      <c r="G424" s="1" t="s">
        <v>31</v>
      </c>
    </row>
    <row r="425" spans="1:7" x14ac:dyDescent="0.25">
      <c r="A425" s="1" t="s">
        <v>20</v>
      </c>
      <c r="B425" s="1" t="s">
        <v>376</v>
      </c>
      <c r="C425" s="1" t="s">
        <v>832</v>
      </c>
      <c r="D425" s="1" t="s">
        <v>29</v>
      </c>
      <c r="E425" s="1" t="s">
        <v>30</v>
      </c>
      <c r="F425" s="1" t="s">
        <v>41</v>
      </c>
      <c r="G425" s="1" t="s">
        <v>31</v>
      </c>
    </row>
    <row r="426" spans="1:7" x14ac:dyDescent="0.25">
      <c r="A426" s="1" t="s">
        <v>20</v>
      </c>
      <c r="B426" s="1" t="s">
        <v>376</v>
      </c>
      <c r="C426" s="1" t="s">
        <v>833</v>
      </c>
      <c r="D426" s="1" t="s">
        <v>29</v>
      </c>
      <c r="E426" s="1" t="s">
        <v>30</v>
      </c>
      <c r="F426" s="1" t="s">
        <v>41</v>
      </c>
      <c r="G426" s="1" t="s">
        <v>31</v>
      </c>
    </row>
    <row r="427" spans="1:7" x14ac:dyDescent="0.25">
      <c r="A427" s="1" t="s">
        <v>20</v>
      </c>
      <c r="B427" s="1" t="s">
        <v>376</v>
      </c>
      <c r="C427" s="1" t="s">
        <v>834</v>
      </c>
      <c r="D427" s="1" t="s">
        <v>29</v>
      </c>
      <c r="E427" s="1" t="s">
        <v>30</v>
      </c>
      <c r="F427" s="1" t="s">
        <v>41</v>
      </c>
      <c r="G427" s="1" t="s">
        <v>31</v>
      </c>
    </row>
    <row r="428" spans="1:7" x14ac:dyDescent="0.25">
      <c r="A428" s="1" t="s">
        <v>20</v>
      </c>
      <c r="B428" s="1" t="s">
        <v>376</v>
      </c>
      <c r="C428" s="1" t="s">
        <v>835</v>
      </c>
      <c r="D428" s="1" t="s">
        <v>29</v>
      </c>
      <c r="E428" s="1" t="s">
        <v>30</v>
      </c>
      <c r="F428" s="1" t="s">
        <v>41</v>
      </c>
      <c r="G428" s="1" t="s">
        <v>31</v>
      </c>
    </row>
    <row r="429" spans="1:7" x14ac:dyDescent="0.25">
      <c r="A429" s="1" t="s">
        <v>20</v>
      </c>
      <c r="B429" s="1" t="s">
        <v>376</v>
      </c>
      <c r="C429" s="1" t="s">
        <v>836</v>
      </c>
      <c r="D429" s="1" t="s">
        <v>29</v>
      </c>
      <c r="E429" s="1" t="s">
        <v>30</v>
      </c>
      <c r="F429" s="1" t="s">
        <v>41</v>
      </c>
      <c r="G429" s="1" t="s">
        <v>31</v>
      </c>
    </row>
    <row r="430" spans="1:7" x14ac:dyDescent="0.25">
      <c r="A430" s="1" t="s">
        <v>20</v>
      </c>
      <c r="B430" s="1" t="s">
        <v>376</v>
      </c>
      <c r="C430" s="1" t="s">
        <v>837</v>
      </c>
      <c r="D430" s="1" t="s">
        <v>29</v>
      </c>
      <c r="E430" s="1" t="s">
        <v>30</v>
      </c>
      <c r="F430" s="1" t="s">
        <v>41</v>
      </c>
      <c r="G430" s="1" t="s">
        <v>31</v>
      </c>
    </row>
    <row r="431" spans="1:7" x14ac:dyDescent="0.25">
      <c r="A431" s="1" t="s">
        <v>20</v>
      </c>
      <c r="B431" s="1" t="s">
        <v>376</v>
      </c>
      <c r="C431" s="1" t="s">
        <v>838</v>
      </c>
      <c r="D431" s="1" t="s">
        <v>29</v>
      </c>
      <c r="E431" s="1" t="s">
        <v>30</v>
      </c>
      <c r="F431" s="1" t="s">
        <v>41</v>
      </c>
      <c r="G431" s="1" t="s">
        <v>31</v>
      </c>
    </row>
    <row r="432" spans="1:7" x14ac:dyDescent="0.25">
      <c r="A432" s="1" t="s">
        <v>20</v>
      </c>
      <c r="B432" s="1" t="s">
        <v>376</v>
      </c>
      <c r="C432" s="1" t="s">
        <v>839</v>
      </c>
      <c r="D432" s="1" t="s">
        <v>29</v>
      </c>
      <c r="E432" s="1" t="s">
        <v>30</v>
      </c>
      <c r="F432" s="1" t="s">
        <v>41</v>
      </c>
      <c r="G432" s="1" t="s">
        <v>31</v>
      </c>
    </row>
    <row r="433" spans="1:7" x14ac:dyDescent="0.25">
      <c r="A433" s="1" t="s">
        <v>20</v>
      </c>
      <c r="B433" s="1" t="s">
        <v>376</v>
      </c>
      <c r="C433" s="1" t="s">
        <v>840</v>
      </c>
      <c r="D433" s="1" t="s">
        <v>29</v>
      </c>
      <c r="E433" s="1" t="s">
        <v>30</v>
      </c>
      <c r="F433" s="1" t="s">
        <v>41</v>
      </c>
      <c r="G433" s="1" t="s">
        <v>31</v>
      </c>
    </row>
    <row r="434" spans="1:7" x14ac:dyDescent="0.25">
      <c r="A434" s="1" t="s">
        <v>20</v>
      </c>
      <c r="B434" s="1" t="s">
        <v>376</v>
      </c>
      <c r="C434" s="1" t="s">
        <v>841</v>
      </c>
      <c r="D434" s="1" t="s">
        <v>29</v>
      </c>
      <c r="E434" s="1" t="s">
        <v>30</v>
      </c>
      <c r="F434" s="1" t="s">
        <v>41</v>
      </c>
      <c r="G434" s="1" t="s">
        <v>31</v>
      </c>
    </row>
    <row r="435" spans="1:7" x14ac:dyDescent="0.25">
      <c r="A435" s="1" t="s">
        <v>20</v>
      </c>
      <c r="B435" s="1" t="s">
        <v>376</v>
      </c>
      <c r="C435" s="1" t="s">
        <v>842</v>
      </c>
      <c r="D435" s="1" t="s">
        <v>29</v>
      </c>
      <c r="E435" s="1" t="s">
        <v>30</v>
      </c>
      <c r="F435" s="1" t="s">
        <v>41</v>
      </c>
      <c r="G435" s="1" t="s">
        <v>31</v>
      </c>
    </row>
    <row r="436" spans="1:7" x14ac:dyDescent="0.25">
      <c r="A436" s="1" t="s">
        <v>20</v>
      </c>
      <c r="B436" s="1" t="s">
        <v>376</v>
      </c>
      <c r="C436" s="1" t="s">
        <v>843</v>
      </c>
      <c r="D436" s="1" t="s">
        <v>29</v>
      </c>
      <c r="E436" s="1" t="s">
        <v>30</v>
      </c>
      <c r="F436" s="1" t="s">
        <v>41</v>
      </c>
      <c r="G436" s="1" t="s">
        <v>31</v>
      </c>
    </row>
    <row r="437" spans="1:7" x14ac:dyDescent="0.25">
      <c r="A437" s="1" t="s">
        <v>20</v>
      </c>
      <c r="B437" s="1" t="s">
        <v>376</v>
      </c>
      <c r="C437" s="1" t="s">
        <v>844</v>
      </c>
      <c r="D437" s="1" t="s">
        <v>29</v>
      </c>
      <c r="E437" s="1" t="s">
        <v>30</v>
      </c>
      <c r="F437" s="1" t="s">
        <v>41</v>
      </c>
      <c r="G437" s="1" t="s">
        <v>31</v>
      </c>
    </row>
    <row r="438" spans="1:7" x14ac:dyDescent="0.25">
      <c r="A438" s="1" t="s">
        <v>20</v>
      </c>
      <c r="B438" s="1" t="s">
        <v>376</v>
      </c>
      <c r="C438" s="1" t="s">
        <v>845</v>
      </c>
      <c r="D438" s="1" t="s">
        <v>29</v>
      </c>
      <c r="E438" s="1" t="s">
        <v>30</v>
      </c>
      <c r="F438" s="1" t="s">
        <v>41</v>
      </c>
      <c r="G438" s="1" t="s">
        <v>31</v>
      </c>
    </row>
    <row r="439" spans="1:7" x14ac:dyDescent="0.25">
      <c r="A439" s="1" t="s">
        <v>20</v>
      </c>
      <c r="B439" s="1" t="s">
        <v>376</v>
      </c>
      <c r="C439" s="1" t="s">
        <v>846</v>
      </c>
      <c r="D439" s="1" t="s">
        <v>29</v>
      </c>
      <c r="E439" s="1" t="s">
        <v>30</v>
      </c>
      <c r="F439" s="1" t="s">
        <v>41</v>
      </c>
      <c r="G439" s="1" t="s">
        <v>31</v>
      </c>
    </row>
    <row r="440" spans="1:7" x14ac:dyDescent="0.25">
      <c r="A440" s="1" t="s">
        <v>20</v>
      </c>
      <c r="B440" s="1" t="s">
        <v>376</v>
      </c>
      <c r="C440" s="1" t="s">
        <v>847</v>
      </c>
      <c r="D440" s="1" t="s">
        <v>29</v>
      </c>
      <c r="E440" s="1" t="s">
        <v>30</v>
      </c>
      <c r="F440" s="1" t="s">
        <v>41</v>
      </c>
      <c r="G440" s="1" t="s">
        <v>31</v>
      </c>
    </row>
    <row r="441" spans="1:7" x14ac:dyDescent="0.25">
      <c r="A441" s="1" t="s">
        <v>20</v>
      </c>
      <c r="B441" s="1" t="s">
        <v>376</v>
      </c>
      <c r="C441" s="1" t="s">
        <v>848</v>
      </c>
      <c r="D441" s="1" t="s">
        <v>29</v>
      </c>
      <c r="E441" s="1" t="s">
        <v>30</v>
      </c>
      <c r="F441" s="1" t="s">
        <v>41</v>
      </c>
      <c r="G441" s="1" t="s">
        <v>31</v>
      </c>
    </row>
    <row r="442" spans="1:7" x14ac:dyDescent="0.25">
      <c r="A442" s="1" t="s">
        <v>20</v>
      </c>
      <c r="B442" s="1" t="s">
        <v>376</v>
      </c>
      <c r="C442" s="1" t="s">
        <v>849</v>
      </c>
      <c r="D442" s="1" t="s">
        <v>29</v>
      </c>
      <c r="E442" s="1" t="s">
        <v>30</v>
      </c>
      <c r="F442" s="1" t="s">
        <v>41</v>
      </c>
      <c r="G442" s="1" t="s">
        <v>31</v>
      </c>
    </row>
    <row r="443" spans="1:7" x14ac:dyDescent="0.25">
      <c r="A443" s="1" t="s">
        <v>20</v>
      </c>
      <c r="B443" s="1" t="s">
        <v>376</v>
      </c>
      <c r="C443" s="1" t="s">
        <v>850</v>
      </c>
      <c r="D443" s="1" t="s">
        <v>29</v>
      </c>
      <c r="E443" s="1" t="s">
        <v>30</v>
      </c>
      <c r="F443" s="1" t="s">
        <v>41</v>
      </c>
      <c r="G443" s="1" t="s">
        <v>31</v>
      </c>
    </row>
    <row r="444" spans="1:7" x14ac:dyDescent="0.25">
      <c r="A444" s="1" t="s">
        <v>20</v>
      </c>
      <c r="B444" s="1" t="s">
        <v>376</v>
      </c>
      <c r="C444" s="1" t="s">
        <v>851</v>
      </c>
      <c r="D444" s="1" t="s">
        <v>29</v>
      </c>
      <c r="E444" s="1" t="s">
        <v>30</v>
      </c>
      <c r="F444" s="1" t="s">
        <v>41</v>
      </c>
      <c r="G444" s="1" t="s">
        <v>31</v>
      </c>
    </row>
    <row r="445" spans="1:7" x14ac:dyDescent="0.25">
      <c r="A445" s="1" t="s">
        <v>20</v>
      </c>
      <c r="B445" s="1" t="s">
        <v>376</v>
      </c>
      <c r="C445" s="1" t="s">
        <v>852</v>
      </c>
      <c r="D445" s="1" t="s">
        <v>29</v>
      </c>
      <c r="E445" s="1" t="s">
        <v>30</v>
      </c>
      <c r="F445" s="1" t="s">
        <v>41</v>
      </c>
      <c r="G445" s="1" t="s">
        <v>31</v>
      </c>
    </row>
    <row r="446" spans="1:7" x14ac:dyDescent="0.25">
      <c r="A446" s="1" t="s">
        <v>20</v>
      </c>
      <c r="B446" s="1" t="s">
        <v>376</v>
      </c>
      <c r="C446" s="1" t="s">
        <v>853</v>
      </c>
      <c r="D446" s="1" t="s">
        <v>29</v>
      </c>
      <c r="E446" s="1" t="s">
        <v>30</v>
      </c>
      <c r="F446" s="1" t="s">
        <v>41</v>
      </c>
      <c r="G446" s="1" t="s">
        <v>31</v>
      </c>
    </row>
    <row r="447" spans="1:7" x14ac:dyDescent="0.25">
      <c r="A447" s="1" t="s">
        <v>20</v>
      </c>
      <c r="B447" s="1" t="s">
        <v>376</v>
      </c>
      <c r="C447" s="1" t="s">
        <v>854</v>
      </c>
      <c r="D447" s="1" t="s">
        <v>29</v>
      </c>
      <c r="E447" s="1" t="s">
        <v>30</v>
      </c>
      <c r="F447" s="1" t="s">
        <v>41</v>
      </c>
      <c r="G447" s="1" t="s">
        <v>31</v>
      </c>
    </row>
    <row r="448" spans="1:7" x14ac:dyDescent="0.25">
      <c r="A448" s="1" t="s">
        <v>20</v>
      </c>
      <c r="B448" s="1" t="s">
        <v>376</v>
      </c>
      <c r="C448" s="1" t="s">
        <v>855</v>
      </c>
      <c r="D448" s="1" t="s">
        <v>29</v>
      </c>
      <c r="E448" s="1" t="s">
        <v>30</v>
      </c>
      <c r="F448" s="1" t="s">
        <v>41</v>
      </c>
      <c r="G448" s="1" t="s">
        <v>31</v>
      </c>
    </row>
    <row r="449" spans="1:7" x14ac:dyDescent="0.25">
      <c r="A449" s="1" t="s">
        <v>20</v>
      </c>
      <c r="B449" s="1" t="s">
        <v>376</v>
      </c>
      <c r="C449" s="1" t="s">
        <v>856</v>
      </c>
      <c r="D449" s="1" t="s">
        <v>29</v>
      </c>
      <c r="E449" s="1" t="s">
        <v>30</v>
      </c>
      <c r="F449" s="1" t="s">
        <v>41</v>
      </c>
      <c r="G449" s="1" t="s">
        <v>31</v>
      </c>
    </row>
    <row r="450" spans="1:7" x14ac:dyDescent="0.25">
      <c r="A450" s="1" t="s">
        <v>20</v>
      </c>
      <c r="B450" s="1" t="s">
        <v>376</v>
      </c>
      <c r="C450" s="1" t="s">
        <v>857</v>
      </c>
      <c r="D450" s="1" t="s">
        <v>29</v>
      </c>
      <c r="E450" s="1" t="s">
        <v>30</v>
      </c>
      <c r="F450" s="1" t="s">
        <v>41</v>
      </c>
      <c r="G450" s="1" t="s">
        <v>31</v>
      </c>
    </row>
    <row r="451" spans="1:7" x14ac:dyDescent="0.25">
      <c r="A451" s="1" t="s">
        <v>20</v>
      </c>
      <c r="B451" s="1" t="s">
        <v>376</v>
      </c>
      <c r="C451" s="1" t="s">
        <v>858</v>
      </c>
      <c r="D451" s="1" t="s">
        <v>29</v>
      </c>
      <c r="E451" s="1" t="s">
        <v>30</v>
      </c>
      <c r="F451" s="1" t="s">
        <v>41</v>
      </c>
      <c r="G451" s="1" t="s">
        <v>31</v>
      </c>
    </row>
    <row r="452" spans="1:7" x14ac:dyDescent="0.25">
      <c r="A452" s="1" t="s">
        <v>20</v>
      </c>
      <c r="B452" s="1" t="s">
        <v>376</v>
      </c>
      <c r="C452" s="1" t="s">
        <v>859</v>
      </c>
      <c r="D452" s="1" t="s">
        <v>29</v>
      </c>
      <c r="E452" s="1" t="s">
        <v>30</v>
      </c>
      <c r="F452" s="1" t="s">
        <v>41</v>
      </c>
      <c r="G452" s="1" t="s">
        <v>31</v>
      </c>
    </row>
    <row r="453" spans="1:7" x14ac:dyDescent="0.25">
      <c r="A453" s="1" t="s">
        <v>20</v>
      </c>
      <c r="B453" s="1" t="s">
        <v>376</v>
      </c>
      <c r="C453" s="1" t="s">
        <v>860</v>
      </c>
      <c r="D453" s="1" t="s">
        <v>29</v>
      </c>
      <c r="E453" s="1" t="s">
        <v>30</v>
      </c>
      <c r="F453" s="1" t="s">
        <v>41</v>
      </c>
      <c r="G453" s="1" t="s">
        <v>31</v>
      </c>
    </row>
    <row r="454" spans="1:7" x14ac:dyDescent="0.25">
      <c r="A454" s="1" t="s">
        <v>20</v>
      </c>
      <c r="B454" s="1" t="s">
        <v>376</v>
      </c>
      <c r="C454" s="1" t="s">
        <v>861</v>
      </c>
      <c r="D454" s="1" t="s">
        <v>29</v>
      </c>
      <c r="E454" s="1" t="s">
        <v>30</v>
      </c>
      <c r="F454" s="1" t="s">
        <v>41</v>
      </c>
      <c r="G454" s="1" t="s">
        <v>31</v>
      </c>
    </row>
    <row r="455" spans="1:7" x14ac:dyDescent="0.25">
      <c r="A455" s="1" t="s">
        <v>20</v>
      </c>
      <c r="B455" s="1" t="s">
        <v>376</v>
      </c>
      <c r="C455" s="1" t="s">
        <v>862</v>
      </c>
      <c r="D455" s="1" t="s">
        <v>29</v>
      </c>
      <c r="E455" s="1" t="s">
        <v>30</v>
      </c>
      <c r="F455" s="1" t="s">
        <v>41</v>
      </c>
      <c r="G455" s="1" t="s">
        <v>31</v>
      </c>
    </row>
    <row r="456" spans="1:7" x14ac:dyDescent="0.25">
      <c r="A456" s="1" t="s">
        <v>20</v>
      </c>
      <c r="B456" s="1" t="s">
        <v>376</v>
      </c>
      <c r="C456" s="1" t="s">
        <v>863</v>
      </c>
      <c r="D456" s="1" t="s">
        <v>29</v>
      </c>
      <c r="E456" s="1" t="s">
        <v>30</v>
      </c>
      <c r="F456" s="1" t="s">
        <v>41</v>
      </c>
      <c r="G456" s="1" t="s">
        <v>31</v>
      </c>
    </row>
    <row r="457" spans="1:7" x14ac:dyDescent="0.25">
      <c r="A457" s="1" t="s">
        <v>20</v>
      </c>
      <c r="B457" s="1" t="s">
        <v>376</v>
      </c>
      <c r="C457" s="1" t="s">
        <v>864</v>
      </c>
      <c r="D457" s="1" t="s">
        <v>29</v>
      </c>
      <c r="E457" s="1" t="s">
        <v>30</v>
      </c>
      <c r="F457" s="1" t="s">
        <v>41</v>
      </c>
      <c r="G457" s="1" t="s">
        <v>31</v>
      </c>
    </row>
    <row r="458" spans="1:7" x14ac:dyDescent="0.25">
      <c r="A458" s="1" t="s">
        <v>20</v>
      </c>
      <c r="B458" s="1" t="s">
        <v>376</v>
      </c>
      <c r="C458" s="1" t="s">
        <v>865</v>
      </c>
      <c r="D458" s="1" t="s">
        <v>29</v>
      </c>
      <c r="E458" s="1" t="s">
        <v>30</v>
      </c>
      <c r="F458" s="1" t="s">
        <v>41</v>
      </c>
      <c r="G458" s="1" t="s">
        <v>31</v>
      </c>
    </row>
    <row r="459" spans="1:7" x14ac:dyDescent="0.25">
      <c r="A459" s="1" t="s">
        <v>20</v>
      </c>
      <c r="B459" s="1" t="s">
        <v>376</v>
      </c>
      <c r="C459" s="1" t="s">
        <v>866</v>
      </c>
      <c r="D459" s="1" t="s">
        <v>29</v>
      </c>
      <c r="E459" s="1" t="s">
        <v>30</v>
      </c>
      <c r="F459" s="1" t="s">
        <v>41</v>
      </c>
      <c r="G459" s="1" t="s">
        <v>31</v>
      </c>
    </row>
    <row r="460" spans="1:7" x14ac:dyDescent="0.25">
      <c r="A460" s="1" t="s">
        <v>20</v>
      </c>
      <c r="B460" s="1" t="s">
        <v>376</v>
      </c>
      <c r="C460" s="1" t="s">
        <v>867</v>
      </c>
      <c r="D460" s="1" t="s">
        <v>29</v>
      </c>
      <c r="E460" s="1" t="s">
        <v>30</v>
      </c>
      <c r="F460" s="1" t="s">
        <v>41</v>
      </c>
      <c r="G460" s="1" t="s">
        <v>31</v>
      </c>
    </row>
    <row r="461" spans="1:7" x14ac:dyDescent="0.25">
      <c r="A461" s="1" t="s">
        <v>20</v>
      </c>
      <c r="B461" s="1" t="s">
        <v>376</v>
      </c>
      <c r="C461" s="1" t="s">
        <v>868</v>
      </c>
      <c r="D461" s="1" t="s">
        <v>29</v>
      </c>
      <c r="E461" s="1" t="s">
        <v>30</v>
      </c>
      <c r="F461" s="1" t="s">
        <v>41</v>
      </c>
      <c r="G461" s="1" t="s">
        <v>31</v>
      </c>
    </row>
    <row r="462" spans="1:7" x14ac:dyDescent="0.25">
      <c r="A462" s="1" t="s">
        <v>20</v>
      </c>
      <c r="B462" s="1" t="s">
        <v>376</v>
      </c>
      <c r="C462" s="1" t="s">
        <v>869</v>
      </c>
      <c r="D462" s="1" t="s">
        <v>29</v>
      </c>
      <c r="E462" s="1" t="s">
        <v>30</v>
      </c>
      <c r="F462" s="1" t="s">
        <v>41</v>
      </c>
      <c r="G462" s="1" t="s">
        <v>31</v>
      </c>
    </row>
    <row r="463" spans="1:7" x14ac:dyDescent="0.25">
      <c r="A463" s="1" t="s">
        <v>20</v>
      </c>
      <c r="B463" s="1" t="s">
        <v>376</v>
      </c>
      <c r="C463" s="1" t="s">
        <v>870</v>
      </c>
      <c r="D463" s="1" t="s">
        <v>29</v>
      </c>
      <c r="E463" s="1" t="s">
        <v>30</v>
      </c>
      <c r="F463" s="1" t="s">
        <v>41</v>
      </c>
      <c r="G463" s="1" t="s">
        <v>31</v>
      </c>
    </row>
    <row r="464" spans="1:7" x14ac:dyDescent="0.25">
      <c r="A464" s="1" t="s">
        <v>20</v>
      </c>
      <c r="B464" s="1" t="s">
        <v>376</v>
      </c>
      <c r="C464" s="1" t="s">
        <v>871</v>
      </c>
      <c r="D464" s="1" t="s">
        <v>29</v>
      </c>
      <c r="E464" s="1" t="s">
        <v>30</v>
      </c>
      <c r="F464" s="1" t="s">
        <v>41</v>
      </c>
      <c r="G464" s="1" t="s">
        <v>31</v>
      </c>
    </row>
    <row r="465" spans="1:7" x14ac:dyDescent="0.25">
      <c r="A465" s="1" t="s">
        <v>20</v>
      </c>
      <c r="B465" s="1" t="s">
        <v>376</v>
      </c>
      <c r="C465" s="1" t="s">
        <v>872</v>
      </c>
      <c r="D465" s="1" t="s">
        <v>29</v>
      </c>
      <c r="E465" s="1" t="s">
        <v>30</v>
      </c>
      <c r="F465" s="1" t="s">
        <v>41</v>
      </c>
      <c r="G465" s="1" t="s">
        <v>31</v>
      </c>
    </row>
    <row r="466" spans="1:7" x14ac:dyDescent="0.25">
      <c r="A466" s="1" t="s">
        <v>20</v>
      </c>
      <c r="B466" s="1" t="s">
        <v>376</v>
      </c>
      <c r="C466" s="1" t="s">
        <v>873</v>
      </c>
      <c r="D466" s="1" t="s">
        <v>29</v>
      </c>
      <c r="E466" s="1" t="s">
        <v>30</v>
      </c>
      <c r="F466" s="1" t="s">
        <v>41</v>
      </c>
      <c r="G466" s="1" t="s">
        <v>31</v>
      </c>
    </row>
    <row r="467" spans="1:7" x14ac:dyDescent="0.25">
      <c r="A467" s="1" t="s">
        <v>20</v>
      </c>
      <c r="B467" s="1" t="s">
        <v>376</v>
      </c>
      <c r="C467" s="1" t="s">
        <v>874</v>
      </c>
      <c r="D467" s="1" t="s">
        <v>29</v>
      </c>
      <c r="E467" s="1" t="s">
        <v>30</v>
      </c>
      <c r="F467" s="1" t="s">
        <v>41</v>
      </c>
      <c r="G467" s="1" t="s">
        <v>31</v>
      </c>
    </row>
    <row r="468" spans="1:7" x14ac:dyDescent="0.25">
      <c r="A468" s="1" t="s">
        <v>20</v>
      </c>
      <c r="B468" s="1" t="s">
        <v>376</v>
      </c>
      <c r="C468" s="1" t="s">
        <v>875</v>
      </c>
      <c r="D468" s="1" t="s">
        <v>29</v>
      </c>
      <c r="E468" s="1" t="s">
        <v>30</v>
      </c>
      <c r="F468" s="1" t="s">
        <v>41</v>
      </c>
      <c r="G468" s="1" t="s">
        <v>31</v>
      </c>
    </row>
    <row r="469" spans="1:7" x14ac:dyDescent="0.25">
      <c r="A469" s="1" t="s">
        <v>20</v>
      </c>
      <c r="B469" s="1" t="s">
        <v>376</v>
      </c>
      <c r="C469" s="1" t="s">
        <v>876</v>
      </c>
      <c r="D469" s="1" t="s">
        <v>29</v>
      </c>
      <c r="E469" s="1" t="s">
        <v>30</v>
      </c>
      <c r="F469" s="1" t="s">
        <v>41</v>
      </c>
      <c r="G469" s="1" t="s">
        <v>31</v>
      </c>
    </row>
    <row r="470" spans="1:7" x14ac:dyDescent="0.25">
      <c r="A470" s="1" t="s">
        <v>20</v>
      </c>
      <c r="B470" s="1" t="s">
        <v>376</v>
      </c>
      <c r="C470" s="1" t="s">
        <v>877</v>
      </c>
      <c r="D470" s="1" t="s">
        <v>29</v>
      </c>
      <c r="E470" s="1" t="s">
        <v>30</v>
      </c>
      <c r="F470" s="1" t="s">
        <v>41</v>
      </c>
      <c r="G470" s="1" t="s">
        <v>31</v>
      </c>
    </row>
    <row r="471" spans="1:7" x14ac:dyDescent="0.25">
      <c r="A471" s="1" t="s">
        <v>20</v>
      </c>
      <c r="B471" s="1" t="s">
        <v>376</v>
      </c>
      <c r="C471" s="1" t="s">
        <v>878</v>
      </c>
      <c r="D471" s="1" t="s">
        <v>29</v>
      </c>
      <c r="E471" s="1" t="s">
        <v>30</v>
      </c>
      <c r="F471" s="1" t="s">
        <v>41</v>
      </c>
      <c r="G471" s="1" t="s">
        <v>31</v>
      </c>
    </row>
    <row r="472" spans="1:7" x14ac:dyDescent="0.25">
      <c r="A472" s="1" t="s">
        <v>20</v>
      </c>
      <c r="B472" s="1" t="s">
        <v>376</v>
      </c>
      <c r="C472" s="1" t="s">
        <v>879</v>
      </c>
      <c r="D472" s="1" t="s">
        <v>29</v>
      </c>
      <c r="E472" s="1" t="s">
        <v>30</v>
      </c>
      <c r="F472" s="1" t="s">
        <v>41</v>
      </c>
      <c r="G472" s="1" t="s">
        <v>31</v>
      </c>
    </row>
    <row r="473" spans="1:7" x14ac:dyDescent="0.25">
      <c r="A473" s="1" t="s">
        <v>20</v>
      </c>
      <c r="B473" s="1" t="s">
        <v>376</v>
      </c>
      <c r="C473" s="1" t="s">
        <v>880</v>
      </c>
      <c r="D473" s="1" t="s">
        <v>29</v>
      </c>
      <c r="E473" s="1" t="s">
        <v>30</v>
      </c>
      <c r="F473" s="1" t="s">
        <v>41</v>
      </c>
      <c r="G473" s="1" t="s">
        <v>31</v>
      </c>
    </row>
    <row r="474" spans="1:7" x14ac:dyDescent="0.25">
      <c r="A474" s="1" t="s">
        <v>20</v>
      </c>
      <c r="B474" s="1" t="s">
        <v>376</v>
      </c>
      <c r="C474" s="1" t="s">
        <v>881</v>
      </c>
      <c r="D474" s="1" t="s">
        <v>29</v>
      </c>
      <c r="E474" s="1" t="s">
        <v>30</v>
      </c>
      <c r="F474" s="1" t="s">
        <v>41</v>
      </c>
      <c r="G474" s="1" t="s">
        <v>31</v>
      </c>
    </row>
    <row r="475" spans="1:7" x14ac:dyDescent="0.25">
      <c r="A475" s="1" t="s">
        <v>20</v>
      </c>
      <c r="B475" s="1" t="s">
        <v>376</v>
      </c>
      <c r="C475" s="1" t="s">
        <v>882</v>
      </c>
      <c r="D475" s="1" t="s">
        <v>29</v>
      </c>
      <c r="E475" s="1" t="s">
        <v>30</v>
      </c>
      <c r="F475" s="1" t="s">
        <v>41</v>
      </c>
      <c r="G475" s="1" t="s">
        <v>31</v>
      </c>
    </row>
    <row r="476" spans="1:7" x14ac:dyDescent="0.25">
      <c r="A476" s="1" t="s">
        <v>20</v>
      </c>
      <c r="B476" s="1" t="s">
        <v>376</v>
      </c>
      <c r="C476" s="1" t="s">
        <v>883</v>
      </c>
      <c r="D476" s="1" t="s">
        <v>29</v>
      </c>
      <c r="E476" s="1" t="s">
        <v>30</v>
      </c>
      <c r="F476" s="1" t="s">
        <v>41</v>
      </c>
      <c r="G476" s="1" t="s">
        <v>31</v>
      </c>
    </row>
    <row r="477" spans="1:7" x14ac:dyDescent="0.25">
      <c r="A477" s="1" t="s">
        <v>20</v>
      </c>
      <c r="B477" s="1" t="s">
        <v>376</v>
      </c>
      <c r="C477" s="1" t="s">
        <v>884</v>
      </c>
      <c r="D477" s="1" t="s">
        <v>29</v>
      </c>
      <c r="E477" s="1" t="s">
        <v>30</v>
      </c>
      <c r="F477" s="1" t="s">
        <v>41</v>
      </c>
      <c r="G477" s="1" t="s">
        <v>31</v>
      </c>
    </row>
    <row r="478" spans="1:7" x14ac:dyDescent="0.25">
      <c r="A478" s="1" t="s">
        <v>20</v>
      </c>
      <c r="B478" s="1" t="s">
        <v>376</v>
      </c>
      <c r="C478" s="1" t="s">
        <v>885</v>
      </c>
      <c r="D478" s="1" t="s">
        <v>29</v>
      </c>
      <c r="E478" s="1" t="s">
        <v>30</v>
      </c>
      <c r="F478" s="1" t="s">
        <v>41</v>
      </c>
      <c r="G478" s="1" t="s">
        <v>31</v>
      </c>
    </row>
    <row r="479" spans="1:7" x14ac:dyDescent="0.25">
      <c r="A479" s="1" t="s">
        <v>20</v>
      </c>
      <c r="B479" s="1" t="s">
        <v>376</v>
      </c>
      <c r="C479" s="1" t="s">
        <v>886</v>
      </c>
      <c r="D479" s="1" t="s">
        <v>29</v>
      </c>
      <c r="E479" s="1" t="s">
        <v>30</v>
      </c>
      <c r="F479" s="1" t="s">
        <v>41</v>
      </c>
      <c r="G479" s="1" t="s">
        <v>31</v>
      </c>
    </row>
    <row r="480" spans="1:7" x14ac:dyDescent="0.25">
      <c r="A480" s="1" t="s">
        <v>20</v>
      </c>
      <c r="B480" s="1" t="s">
        <v>376</v>
      </c>
      <c r="C480" s="1" t="s">
        <v>887</v>
      </c>
      <c r="D480" s="1" t="s">
        <v>29</v>
      </c>
      <c r="E480" s="1" t="s">
        <v>30</v>
      </c>
      <c r="F480" s="1" t="s">
        <v>41</v>
      </c>
      <c r="G480" s="1" t="s">
        <v>31</v>
      </c>
    </row>
    <row r="481" spans="1:7" x14ac:dyDescent="0.25">
      <c r="A481" s="1" t="s">
        <v>20</v>
      </c>
      <c r="B481" s="1" t="s">
        <v>376</v>
      </c>
      <c r="C481" s="1" t="s">
        <v>888</v>
      </c>
      <c r="D481" s="1" t="s">
        <v>29</v>
      </c>
      <c r="E481" s="1" t="s">
        <v>30</v>
      </c>
      <c r="F481" s="1" t="s">
        <v>41</v>
      </c>
      <c r="G481" s="1" t="s">
        <v>31</v>
      </c>
    </row>
    <row r="482" spans="1:7" x14ac:dyDescent="0.25">
      <c r="A482" s="1" t="s">
        <v>20</v>
      </c>
      <c r="B482" s="1" t="s">
        <v>376</v>
      </c>
      <c r="C482" s="1" t="s">
        <v>889</v>
      </c>
      <c r="D482" s="1" t="s">
        <v>29</v>
      </c>
      <c r="E482" s="1" t="s">
        <v>30</v>
      </c>
      <c r="F482" s="1" t="s">
        <v>41</v>
      </c>
      <c r="G482" s="1" t="s">
        <v>31</v>
      </c>
    </row>
    <row r="483" spans="1:7" x14ac:dyDescent="0.25">
      <c r="A483" s="1" t="s">
        <v>20</v>
      </c>
      <c r="B483" s="1" t="s">
        <v>376</v>
      </c>
      <c r="C483" s="1" t="s">
        <v>890</v>
      </c>
      <c r="D483" s="1" t="s">
        <v>29</v>
      </c>
      <c r="E483" s="1" t="s">
        <v>30</v>
      </c>
      <c r="F483" s="1" t="s">
        <v>41</v>
      </c>
      <c r="G483" s="1" t="s">
        <v>31</v>
      </c>
    </row>
    <row r="484" spans="1:7" x14ac:dyDescent="0.25">
      <c r="A484" s="1" t="s">
        <v>20</v>
      </c>
      <c r="B484" s="1" t="s">
        <v>376</v>
      </c>
      <c r="C484" s="1" t="s">
        <v>891</v>
      </c>
      <c r="D484" s="1" t="s">
        <v>29</v>
      </c>
      <c r="E484" s="1" t="s">
        <v>30</v>
      </c>
      <c r="F484" s="1" t="s">
        <v>41</v>
      </c>
      <c r="G484" s="1" t="s">
        <v>31</v>
      </c>
    </row>
    <row r="485" spans="1:7" x14ac:dyDescent="0.25">
      <c r="A485" s="1" t="s">
        <v>20</v>
      </c>
      <c r="B485" s="1" t="s">
        <v>376</v>
      </c>
      <c r="C485" s="1" t="s">
        <v>892</v>
      </c>
      <c r="D485" s="1" t="s">
        <v>29</v>
      </c>
      <c r="E485" s="1" t="s">
        <v>30</v>
      </c>
      <c r="F485" s="1" t="s">
        <v>41</v>
      </c>
      <c r="G485" s="1" t="s">
        <v>31</v>
      </c>
    </row>
    <row r="486" spans="1:7" x14ac:dyDescent="0.25">
      <c r="A486" s="1" t="s">
        <v>20</v>
      </c>
      <c r="B486" s="1" t="s">
        <v>376</v>
      </c>
      <c r="C486" s="1" t="s">
        <v>893</v>
      </c>
      <c r="D486" s="1" t="s">
        <v>29</v>
      </c>
      <c r="E486" s="1" t="s">
        <v>30</v>
      </c>
      <c r="F486" s="1" t="s">
        <v>41</v>
      </c>
      <c r="G486" s="1" t="s">
        <v>31</v>
      </c>
    </row>
    <row r="487" spans="1:7" x14ac:dyDescent="0.25">
      <c r="A487" s="1" t="s">
        <v>20</v>
      </c>
      <c r="B487" s="1" t="s">
        <v>376</v>
      </c>
      <c r="C487" s="1" t="s">
        <v>894</v>
      </c>
      <c r="D487" s="1" t="s">
        <v>29</v>
      </c>
      <c r="E487" s="1" t="s">
        <v>30</v>
      </c>
      <c r="F487" s="1" t="s">
        <v>41</v>
      </c>
      <c r="G487" s="1" t="s">
        <v>31</v>
      </c>
    </row>
    <row r="488" spans="1:7" x14ac:dyDescent="0.25">
      <c r="A488" s="1" t="s">
        <v>20</v>
      </c>
      <c r="B488" s="1" t="s">
        <v>376</v>
      </c>
      <c r="C488" s="1" t="s">
        <v>895</v>
      </c>
      <c r="D488" s="1" t="s">
        <v>29</v>
      </c>
      <c r="E488" s="1" t="s">
        <v>30</v>
      </c>
      <c r="F488" s="1" t="s">
        <v>41</v>
      </c>
      <c r="G488" s="1" t="s">
        <v>31</v>
      </c>
    </row>
    <row r="489" spans="1:7" x14ac:dyDescent="0.25">
      <c r="A489" s="1" t="s">
        <v>20</v>
      </c>
      <c r="B489" s="1" t="s">
        <v>376</v>
      </c>
      <c r="C489" s="1" t="s">
        <v>896</v>
      </c>
      <c r="D489" s="1" t="s">
        <v>29</v>
      </c>
      <c r="E489" s="1" t="s">
        <v>30</v>
      </c>
      <c r="F489" s="1" t="s">
        <v>41</v>
      </c>
      <c r="G489" s="1" t="s">
        <v>31</v>
      </c>
    </row>
    <row r="490" spans="1:7" x14ac:dyDescent="0.25">
      <c r="A490" s="1" t="s">
        <v>20</v>
      </c>
      <c r="B490" s="1" t="s">
        <v>376</v>
      </c>
      <c r="C490" s="1" t="s">
        <v>897</v>
      </c>
      <c r="D490" s="1" t="s">
        <v>29</v>
      </c>
      <c r="E490" s="1" t="s">
        <v>30</v>
      </c>
      <c r="F490" s="1" t="s">
        <v>41</v>
      </c>
      <c r="G490" s="1" t="s">
        <v>31</v>
      </c>
    </row>
    <row r="491" spans="1:7" x14ac:dyDescent="0.25">
      <c r="A491" s="1" t="s">
        <v>20</v>
      </c>
      <c r="B491" s="1" t="s">
        <v>376</v>
      </c>
      <c r="C491" s="1" t="s">
        <v>898</v>
      </c>
      <c r="D491" s="1" t="s">
        <v>29</v>
      </c>
      <c r="E491" s="1" t="s">
        <v>30</v>
      </c>
      <c r="F491" s="1" t="s">
        <v>41</v>
      </c>
      <c r="G491" s="1" t="s">
        <v>31</v>
      </c>
    </row>
    <row r="492" spans="1:7" x14ac:dyDescent="0.25">
      <c r="A492" s="1" t="s">
        <v>20</v>
      </c>
      <c r="B492" s="1" t="s">
        <v>376</v>
      </c>
      <c r="C492" s="1" t="s">
        <v>899</v>
      </c>
      <c r="D492" s="1" t="s">
        <v>29</v>
      </c>
      <c r="E492" s="1" t="s">
        <v>30</v>
      </c>
      <c r="F492" s="1" t="s">
        <v>41</v>
      </c>
      <c r="G492" s="1" t="s">
        <v>31</v>
      </c>
    </row>
    <row r="493" spans="1:7" x14ac:dyDescent="0.25">
      <c r="A493" s="1" t="s">
        <v>20</v>
      </c>
      <c r="B493" s="1" t="s">
        <v>376</v>
      </c>
      <c r="C493" s="1" t="s">
        <v>900</v>
      </c>
      <c r="D493" s="1" t="s">
        <v>29</v>
      </c>
      <c r="E493" s="1" t="s">
        <v>30</v>
      </c>
      <c r="F493" s="1" t="s">
        <v>41</v>
      </c>
      <c r="G493" s="1" t="s">
        <v>31</v>
      </c>
    </row>
    <row r="494" spans="1:7" x14ac:dyDescent="0.25">
      <c r="A494" s="1" t="s">
        <v>20</v>
      </c>
      <c r="B494" s="1" t="s">
        <v>376</v>
      </c>
      <c r="C494" s="1" t="s">
        <v>901</v>
      </c>
      <c r="D494" s="1" t="s">
        <v>29</v>
      </c>
      <c r="E494" s="1" t="s">
        <v>30</v>
      </c>
      <c r="F494" s="1" t="s">
        <v>41</v>
      </c>
      <c r="G494" s="1" t="s">
        <v>31</v>
      </c>
    </row>
    <row r="495" spans="1:7" x14ac:dyDescent="0.25">
      <c r="A495" s="1" t="s">
        <v>20</v>
      </c>
      <c r="B495" s="1" t="s">
        <v>376</v>
      </c>
      <c r="C495" s="1" t="s">
        <v>902</v>
      </c>
      <c r="D495" s="1" t="s">
        <v>29</v>
      </c>
      <c r="E495" s="1" t="s">
        <v>30</v>
      </c>
      <c r="F495" s="1" t="s">
        <v>41</v>
      </c>
      <c r="G495" s="1" t="s">
        <v>31</v>
      </c>
    </row>
    <row r="496" spans="1:7" x14ac:dyDescent="0.25">
      <c r="A496" s="1" t="s">
        <v>20</v>
      </c>
      <c r="B496" s="1" t="s">
        <v>376</v>
      </c>
      <c r="C496" s="1" t="s">
        <v>903</v>
      </c>
      <c r="D496" s="1" t="s">
        <v>29</v>
      </c>
      <c r="E496" s="1" t="s">
        <v>30</v>
      </c>
      <c r="F496" s="1" t="s">
        <v>41</v>
      </c>
      <c r="G496" s="1" t="s">
        <v>31</v>
      </c>
    </row>
    <row r="497" spans="1:7" x14ac:dyDescent="0.25">
      <c r="A497" s="1" t="s">
        <v>20</v>
      </c>
      <c r="B497" s="1" t="s">
        <v>376</v>
      </c>
      <c r="C497" s="1" t="s">
        <v>904</v>
      </c>
      <c r="D497" s="1" t="s">
        <v>29</v>
      </c>
      <c r="E497" s="1" t="s">
        <v>30</v>
      </c>
      <c r="F497" s="1" t="s">
        <v>41</v>
      </c>
      <c r="G497" s="1" t="s">
        <v>31</v>
      </c>
    </row>
    <row r="498" spans="1:7" x14ac:dyDescent="0.25">
      <c r="A498" s="1" t="s">
        <v>20</v>
      </c>
      <c r="B498" s="1" t="s">
        <v>376</v>
      </c>
      <c r="C498" s="1" t="s">
        <v>905</v>
      </c>
      <c r="D498" s="1" t="s">
        <v>29</v>
      </c>
      <c r="E498" s="1" t="s">
        <v>30</v>
      </c>
      <c r="F498" s="1" t="s">
        <v>41</v>
      </c>
      <c r="G498" s="1" t="s">
        <v>31</v>
      </c>
    </row>
    <row r="499" spans="1:7" x14ac:dyDescent="0.25">
      <c r="A499" s="1" t="s">
        <v>20</v>
      </c>
      <c r="B499" s="1" t="s">
        <v>376</v>
      </c>
      <c r="C499" s="1" t="s">
        <v>906</v>
      </c>
      <c r="D499" s="1" t="s">
        <v>29</v>
      </c>
      <c r="E499" s="1" t="s">
        <v>30</v>
      </c>
      <c r="F499" s="1" t="s">
        <v>41</v>
      </c>
      <c r="G499" s="1" t="s">
        <v>31</v>
      </c>
    </row>
    <row r="500" spans="1:7" x14ac:dyDescent="0.25">
      <c r="A500" s="1" t="s">
        <v>20</v>
      </c>
      <c r="B500" s="1" t="s">
        <v>376</v>
      </c>
      <c r="C500" s="1" t="s">
        <v>907</v>
      </c>
      <c r="D500" s="1" t="s">
        <v>29</v>
      </c>
      <c r="E500" s="1" t="s">
        <v>30</v>
      </c>
      <c r="F500" s="1" t="s">
        <v>41</v>
      </c>
      <c r="G500" s="1" t="s">
        <v>31</v>
      </c>
    </row>
    <row r="501" spans="1:7" x14ac:dyDescent="0.25">
      <c r="A501" s="1" t="s">
        <v>20</v>
      </c>
      <c r="B501" s="1" t="s">
        <v>376</v>
      </c>
      <c r="C501" s="1" t="s">
        <v>908</v>
      </c>
      <c r="D501" s="1" t="s">
        <v>29</v>
      </c>
      <c r="E501" s="1" t="s">
        <v>30</v>
      </c>
      <c r="F501" s="1" t="s">
        <v>41</v>
      </c>
      <c r="G501" s="1" t="s">
        <v>31</v>
      </c>
    </row>
    <row r="502" spans="1:7" x14ac:dyDescent="0.25">
      <c r="A502" s="1" t="s">
        <v>20</v>
      </c>
      <c r="B502" s="1" t="s">
        <v>376</v>
      </c>
      <c r="C502" s="1" t="s">
        <v>909</v>
      </c>
      <c r="D502" s="1" t="s">
        <v>29</v>
      </c>
      <c r="E502" s="1" t="s">
        <v>30</v>
      </c>
      <c r="F502" s="1" t="s">
        <v>41</v>
      </c>
      <c r="G502" s="1" t="s">
        <v>31</v>
      </c>
    </row>
    <row r="503" spans="1:7" x14ac:dyDescent="0.25">
      <c r="A503" s="1" t="s">
        <v>20</v>
      </c>
      <c r="B503" s="1" t="s">
        <v>376</v>
      </c>
      <c r="C503" s="1" t="s">
        <v>910</v>
      </c>
      <c r="D503" s="1" t="s">
        <v>29</v>
      </c>
      <c r="E503" s="1" t="s">
        <v>30</v>
      </c>
      <c r="F503" s="1" t="s">
        <v>41</v>
      </c>
      <c r="G503" s="1" t="s">
        <v>31</v>
      </c>
    </row>
    <row r="504" spans="1:7" x14ac:dyDescent="0.25">
      <c r="A504" s="1" t="s">
        <v>20</v>
      </c>
      <c r="B504" s="1" t="s">
        <v>376</v>
      </c>
      <c r="C504" s="1" t="s">
        <v>911</v>
      </c>
      <c r="D504" s="1" t="s">
        <v>29</v>
      </c>
      <c r="E504" s="1" t="s">
        <v>30</v>
      </c>
      <c r="F504" s="1" t="s">
        <v>41</v>
      </c>
      <c r="G504" s="1" t="s">
        <v>31</v>
      </c>
    </row>
    <row r="505" spans="1:7" x14ac:dyDescent="0.25">
      <c r="A505" s="1" t="s">
        <v>20</v>
      </c>
      <c r="B505" s="1" t="s">
        <v>376</v>
      </c>
      <c r="C505" s="1" t="s">
        <v>912</v>
      </c>
      <c r="D505" s="1" t="s">
        <v>29</v>
      </c>
      <c r="E505" s="1" t="s">
        <v>30</v>
      </c>
      <c r="F505" s="1" t="s">
        <v>41</v>
      </c>
      <c r="G505" s="1" t="s">
        <v>31</v>
      </c>
    </row>
    <row r="506" spans="1:7" x14ac:dyDescent="0.25">
      <c r="A506" s="1" t="s">
        <v>20</v>
      </c>
      <c r="B506" s="1" t="s">
        <v>376</v>
      </c>
      <c r="C506" s="1" t="s">
        <v>913</v>
      </c>
      <c r="D506" s="1" t="s">
        <v>29</v>
      </c>
      <c r="E506" s="1" t="s">
        <v>30</v>
      </c>
      <c r="F506" s="1" t="s">
        <v>41</v>
      </c>
      <c r="G506" s="1" t="s">
        <v>31</v>
      </c>
    </row>
    <row r="507" spans="1:7" x14ac:dyDescent="0.25">
      <c r="A507" s="1" t="s">
        <v>20</v>
      </c>
      <c r="B507" s="1" t="s">
        <v>376</v>
      </c>
      <c r="C507" s="1" t="s">
        <v>914</v>
      </c>
      <c r="D507" s="1" t="s">
        <v>29</v>
      </c>
      <c r="E507" s="1" t="s">
        <v>30</v>
      </c>
      <c r="F507" s="1" t="s">
        <v>41</v>
      </c>
      <c r="G507" s="1" t="s">
        <v>31</v>
      </c>
    </row>
    <row r="508" spans="1:7" x14ac:dyDescent="0.25">
      <c r="A508" s="1" t="s">
        <v>20</v>
      </c>
      <c r="B508" s="1" t="s">
        <v>376</v>
      </c>
      <c r="C508" s="1" t="s">
        <v>915</v>
      </c>
      <c r="D508" s="1" t="s">
        <v>29</v>
      </c>
      <c r="E508" s="1" t="s">
        <v>30</v>
      </c>
      <c r="F508" s="1" t="s">
        <v>41</v>
      </c>
      <c r="G508" s="1" t="s">
        <v>31</v>
      </c>
    </row>
    <row r="509" spans="1:7" x14ac:dyDescent="0.25">
      <c r="A509" s="1" t="s">
        <v>20</v>
      </c>
      <c r="B509" s="1" t="s">
        <v>376</v>
      </c>
      <c r="C509" s="1" t="s">
        <v>916</v>
      </c>
      <c r="D509" s="1" t="s">
        <v>29</v>
      </c>
      <c r="E509" s="1" t="s">
        <v>30</v>
      </c>
      <c r="F509" s="1" t="s">
        <v>41</v>
      </c>
      <c r="G509" s="1" t="s">
        <v>31</v>
      </c>
    </row>
    <row r="510" spans="1:7" x14ac:dyDescent="0.25">
      <c r="A510" s="1" t="s">
        <v>20</v>
      </c>
      <c r="B510" s="1" t="s">
        <v>376</v>
      </c>
      <c r="C510" s="1" t="s">
        <v>917</v>
      </c>
      <c r="D510" s="1" t="s">
        <v>29</v>
      </c>
      <c r="E510" s="1" t="s">
        <v>30</v>
      </c>
      <c r="F510" s="1" t="s">
        <v>41</v>
      </c>
      <c r="G510" s="1" t="s">
        <v>31</v>
      </c>
    </row>
    <row r="511" spans="1:7" x14ac:dyDescent="0.25">
      <c r="A511" s="1" t="s">
        <v>20</v>
      </c>
      <c r="B511" s="1" t="s">
        <v>376</v>
      </c>
      <c r="C511" s="1" t="s">
        <v>918</v>
      </c>
      <c r="D511" s="1" t="s">
        <v>29</v>
      </c>
      <c r="E511" s="1" t="s">
        <v>30</v>
      </c>
      <c r="F511" s="1" t="s">
        <v>41</v>
      </c>
      <c r="G511" s="1" t="s">
        <v>31</v>
      </c>
    </row>
    <row r="512" spans="1:7" x14ac:dyDescent="0.25">
      <c r="A512" s="1" t="s">
        <v>20</v>
      </c>
      <c r="B512" s="1" t="s">
        <v>376</v>
      </c>
      <c r="C512" s="1" t="s">
        <v>919</v>
      </c>
      <c r="D512" s="1" t="s">
        <v>29</v>
      </c>
      <c r="E512" s="1" t="s">
        <v>30</v>
      </c>
      <c r="F512" s="1" t="s">
        <v>41</v>
      </c>
      <c r="G512" s="1" t="s">
        <v>31</v>
      </c>
    </row>
    <row r="513" spans="1:7" x14ac:dyDescent="0.25">
      <c r="A513" s="1" t="s">
        <v>20</v>
      </c>
      <c r="B513" s="1" t="s">
        <v>376</v>
      </c>
      <c r="C513" s="1" t="s">
        <v>920</v>
      </c>
      <c r="D513" s="1" t="s">
        <v>29</v>
      </c>
      <c r="E513" s="1" t="s">
        <v>30</v>
      </c>
      <c r="F513" s="1" t="s">
        <v>41</v>
      </c>
      <c r="G513" s="1" t="s">
        <v>31</v>
      </c>
    </row>
    <row r="514" spans="1:7" x14ac:dyDescent="0.25">
      <c r="A514" s="1" t="s">
        <v>20</v>
      </c>
      <c r="B514" s="1" t="s">
        <v>376</v>
      </c>
      <c r="C514" s="1" t="s">
        <v>921</v>
      </c>
      <c r="D514" s="1" t="s">
        <v>29</v>
      </c>
      <c r="E514" s="1" t="s">
        <v>30</v>
      </c>
      <c r="F514" s="1" t="s">
        <v>41</v>
      </c>
      <c r="G514" s="1" t="s">
        <v>31</v>
      </c>
    </row>
    <row r="515" spans="1:7" x14ac:dyDescent="0.25">
      <c r="A515" s="1" t="s">
        <v>20</v>
      </c>
      <c r="B515" s="1" t="s">
        <v>376</v>
      </c>
      <c r="C515" s="1" t="s">
        <v>922</v>
      </c>
      <c r="D515" s="1" t="s">
        <v>29</v>
      </c>
      <c r="E515" s="1" t="s">
        <v>30</v>
      </c>
      <c r="F515" s="1" t="s">
        <v>41</v>
      </c>
      <c r="G515" s="1" t="s">
        <v>31</v>
      </c>
    </row>
    <row r="516" spans="1:7" x14ac:dyDescent="0.25">
      <c r="A516" s="1" t="s">
        <v>20</v>
      </c>
      <c r="B516" s="1" t="s">
        <v>376</v>
      </c>
      <c r="C516" s="1" t="s">
        <v>923</v>
      </c>
      <c r="D516" s="1" t="s">
        <v>29</v>
      </c>
      <c r="E516" s="1" t="s">
        <v>30</v>
      </c>
      <c r="F516" s="1" t="s">
        <v>41</v>
      </c>
      <c r="G516" s="1" t="s">
        <v>31</v>
      </c>
    </row>
    <row r="517" spans="1:7" x14ac:dyDescent="0.25">
      <c r="A517" s="1" t="s">
        <v>20</v>
      </c>
      <c r="B517" s="1" t="s">
        <v>376</v>
      </c>
      <c r="C517" s="1" t="s">
        <v>924</v>
      </c>
      <c r="D517" s="1" t="s">
        <v>29</v>
      </c>
      <c r="E517" s="1" t="s">
        <v>30</v>
      </c>
      <c r="F517" s="1" t="s">
        <v>41</v>
      </c>
      <c r="G517" s="1" t="s">
        <v>31</v>
      </c>
    </row>
    <row r="518" spans="1:7" x14ac:dyDescent="0.25">
      <c r="A518" s="1" t="s">
        <v>20</v>
      </c>
      <c r="B518" s="1" t="s">
        <v>376</v>
      </c>
      <c r="C518" s="1" t="s">
        <v>925</v>
      </c>
      <c r="D518" s="1" t="s">
        <v>29</v>
      </c>
      <c r="E518" s="1" t="s">
        <v>30</v>
      </c>
      <c r="F518" s="1" t="s">
        <v>41</v>
      </c>
      <c r="G518" s="1" t="s">
        <v>31</v>
      </c>
    </row>
    <row r="519" spans="1:7" x14ac:dyDescent="0.25">
      <c r="A519" s="1" t="s">
        <v>20</v>
      </c>
      <c r="B519" s="1" t="s">
        <v>376</v>
      </c>
      <c r="C519" s="1" t="s">
        <v>926</v>
      </c>
      <c r="D519" s="1" t="s">
        <v>29</v>
      </c>
      <c r="E519" s="1" t="s">
        <v>30</v>
      </c>
      <c r="F519" s="1" t="s">
        <v>41</v>
      </c>
      <c r="G519" s="1" t="s">
        <v>31</v>
      </c>
    </row>
    <row r="520" spans="1:7" x14ac:dyDescent="0.25">
      <c r="A520" s="1" t="s">
        <v>20</v>
      </c>
      <c r="B520" s="1" t="s">
        <v>376</v>
      </c>
      <c r="C520" s="1" t="s">
        <v>927</v>
      </c>
      <c r="D520" s="1" t="s">
        <v>29</v>
      </c>
      <c r="E520" s="1" t="s">
        <v>30</v>
      </c>
      <c r="F520" s="1" t="s">
        <v>41</v>
      </c>
      <c r="G520" s="1" t="s">
        <v>31</v>
      </c>
    </row>
    <row r="521" spans="1:7" x14ac:dyDescent="0.25">
      <c r="A521" s="1" t="s">
        <v>20</v>
      </c>
      <c r="B521" s="1" t="s">
        <v>376</v>
      </c>
      <c r="C521" s="1" t="s">
        <v>928</v>
      </c>
      <c r="D521" s="1" t="s">
        <v>29</v>
      </c>
      <c r="E521" s="1" t="s">
        <v>30</v>
      </c>
      <c r="F521" s="1" t="s">
        <v>41</v>
      </c>
      <c r="G521" s="1" t="s">
        <v>31</v>
      </c>
    </row>
    <row r="522" spans="1:7" x14ac:dyDescent="0.25">
      <c r="A522" s="1" t="s">
        <v>20</v>
      </c>
      <c r="B522" s="1" t="s">
        <v>376</v>
      </c>
      <c r="C522" s="1" t="s">
        <v>929</v>
      </c>
      <c r="D522" s="1" t="s">
        <v>29</v>
      </c>
      <c r="E522" s="1" t="s">
        <v>30</v>
      </c>
      <c r="F522" s="1" t="s">
        <v>41</v>
      </c>
      <c r="G522" s="1" t="s">
        <v>31</v>
      </c>
    </row>
    <row r="523" spans="1:7" x14ac:dyDescent="0.25">
      <c r="A523" s="1" t="s">
        <v>20</v>
      </c>
      <c r="B523" s="1" t="s">
        <v>376</v>
      </c>
      <c r="C523" s="1" t="s">
        <v>930</v>
      </c>
      <c r="D523" s="1" t="s">
        <v>29</v>
      </c>
      <c r="E523" s="1" t="s">
        <v>30</v>
      </c>
      <c r="F523" s="1" t="s">
        <v>41</v>
      </c>
      <c r="G523" s="1" t="s">
        <v>31</v>
      </c>
    </row>
    <row r="524" spans="1:7" x14ac:dyDescent="0.25">
      <c r="A524" s="1" t="s">
        <v>20</v>
      </c>
      <c r="B524" s="1" t="s">
        <v>376</v>
      </c>
      <c r="C524" s="1" t="s">
        <v>931</v>
      </c>
      <c r="D524" s="1" t="s">
        <v>29</v>
      </c>
      <c r="E524" s="1" t="s">
        <v>30</v>
      </c>
      <c r="F524" s="1" t="s">
        <v>41</v>
      </c>
      <c r="G524" s="1" t="s">
        <v>31</v>
      </c>
    </row>
    <row r="525" spans="1:7" x14ac:dyDescent="0.25">
      <c r="A525" s="1" t="s">
        <v>20</v>
      </c>
      <c r="B525" s="1" t="s">
        <v>376</v>
      </c>
      <c r="C525" s="1" t="s">
        <v>932</v>
      </c>
      <c r="D525" s="1" t="s">
        <v>29</v>
      </c>
      <c r="E525" s="1" t="s">
        <v>30</v>
      </c>
      <c r="F525" s="1" t="s">
        <v>41</v>
      </c>
      <c r="G525" s="1" t="s">
        <v>31</v>
      </c>
    </row>
    <row r="526" spans="1:7" x14ac:dyDescent="0.25">
      <c r="A526" s="1" t="s">
        <v>20</v>
      </c>
      <c r="B526" s="1" t="s">
        <v>376</v>
      </c>
      <c r="C526" s="1" t="s">
        <v>933</v>
      </c>
      <c r="D526" s="1" t="s">
        <v>29</v>
      </c>
      <c r="E526" s="1" t="s">
        <v>30</v>
      </c>
      <c r="F526" s="1" t="s">
        <v>41</v>
      </c>
      <c r="G526" s="1" t="s">
        <v>31</v>
      </c>
    </row>
    <row r="527" spans="1:7" x14ac:dyDescent="0.25">
      <c r="A527" s="1" t="s">
        <v>20</v>
      </c>
      <c r="B527" s="1" t="s">
        <v>376</v>
      </c>
      <c r="C527" s="1" t="s">
        <v>934</v>
      </c>
      <c r="D527" s="1" t="s">
        <v>29</v>
      </c>
      <c r="E527" s="1" t="s">
        <v>30</v>
      </c>
      <c r="F527" s="1" t="s">
        <v>41</v>
      </c>
      <c r="G527" s="1" t="s">
        <v>31</v>
      </c>
    </row>
    <row r="528" spans="1:7" x14ac:dyDescent="0.25">
      <c r="A528" s="1" t="s">
        <v>20</v>
      </c>
      <c r="B528" s="1" t="s">
        <v>376</v>
      </c>
      <c r="C528" s="1" t="s">
        <v>935</v>
      </c>
      <c r="D528" s="1" t="s">
        <v>29</v>
      </c>
      <c r="E528" s="1" t="s">
        <v>30</v>
      </c>
      <c r="F528" s="1" t="s">
        <v>41</v>
      </c>
      <c r="G528" s="1" t="s">
        <v>31</v>
      </c>
    </row>
    <row r="529" spans="1:7" x14ac:dyDescent="0.25">
      <c r="A529" s="1" t="s">
        <v>20</v>
      </c>
      <c r="B529" s="1" t="s">
        <v>376</v>
      </c>
      <c r="C529" s="1" t="s">
        <v>936</v>
      </c>
      <c r="D529" s="1" t="s">
        <v>29</v>
      </c>
      <c r="E529" s="1" t="s">
        <v>30</v>
      </c>
      <c r="F529" s="1" t="s">
        <v>41</v>
      </c>
      <c r="G529" s="1" t="s">
        <v>31</v>
      </c>
    </row>
    <row r="530" spans="1:7" x14ac:dyDescent="0.25">
      <c r="A530" s="1" t="s">
        <v>20</v>
      </c>
      <c r="B530" s="1" t="s">
        <v>376</v>
      </c>
      <c r="C530" s="1" t="s">
        <v>937</v>
      </c>
      <c r="D530" s="1" t="s">
        <v>29</v>
      </c>
      <c r="E530" s="1" t="s">
        <v>30</v>
      </c>
      <c r="F530" s="1" t="s">
        <v>41</v>
      </c>
      <c r="G530" s="1" t="s">
        <v>31</v>
      </c>
    </row>
    <row r="531" spans="1:7" x14ac:dyDescent="0.25">
      <c r="A531" s="1" t="s">
        <v>20</v>
      </c>
      <c r="B531" s="1" t="s">
        <v>376</v>
      </c>
      <c r="C531" s="1" t="s">
        <v>938</v>
      </c>
      <c r="D531" s="1" t="s">
        <v>29</v>
      </c>
      <c r="E531" s="1" t="s">
        <v>30</v>
      </c>
      <c r="F531" s="1" t="s">
        <v>41</v>
      </c>
      <c r="G531" s="1" t="s">
        <v>31</v>
      </c>
    </row>
    <row r="532" spans="1:7" x14ac:dyDescent="0.25">
      <c r="A532" s="1" t="s">
        <v>20</v>
      </c>
      <c r="B532" s="1" t="s">
        <v>376</v>
      </c>
      <c r="C532" s="1" t="s">
        <v>939</v>
      </c>
      <c r="D532" s="1" t="s">
        <v>29</v>
      </c>
      <c r="E532" s="1" t="s">
        <v>30</v>
      </c>
      <c r="F532" s="1" t="s">
        <v>41</v>
      </c>
      <c r="G532" s="1" t="s">
        <v>31</v>
      </c>
    </row>
    <row r="533" spans="1:7" x14ac:dyDescent="0.25">
      <c r="A533" s="1" t="s">
        <v>20</v>
      </c>
      <c r="B533" s="1" t="s">
        <v>376</v>
      </c>
      <c r="C533" s="1" t="s">
        <v>940</v>
      </c>
      <c r="D533" s="1" t="s">
        <v>29</v>
      </c>
      <c r="E533" s="1" t="s">
        <v>30</v>
      </c>
      <c r="F533" s="1" t="s">
        <v>41</v>
      </c>
      <c r="G533" s="1" t="s">
        <v>31</v>
      </c>
    </row>
    <row r="534" spans="1:7" x14ac:dyDescent="0.25">
      <c r="A534" s="1" t="s">
        <v>20</v>
      </c>
      <c r="B534" s="1" t="s">
        <v>376</v>
      </c>
      <c r="C534" s="1" t="s">
        <v>941</v>
      </c>
      <c r="D534" s="1" t="s">
        <v>29</v>
      </c>
      <c r="E534" s="1" t="s">
        <v>30</v>
      </c>
      <c r="F534" s="1" t="s">
        <v>41</v>
      </c>
      <c r="G534" s="1" t="s">
        <v>31</v>
      </c>
    </row>
    <row r="535" spans="1:7" x14ac:dyDescent="0.25">
      <c r="A535" s="1" t="s">
        <v>20</v>
      </c>
      <c r="B535" s="1" t="s">
        <v>376</v>
      </c>
      <c r="C535" s="1" t="s">
        <v>942</v>
      </c>
      <c r="D535" s="1" t="s">
        <v>29</v>
      </c>
      <c r="E535" s="1" t="s">
        <v>30</v>
      </c>
      <c r="F535" s="1" t="s">
        <v>41</v>
      </c>
      <c r="G535" s="1" t="s">
        <v>31</v>
      </c>
    </row>
    <row r="536" spans="1:7" x14ac:dyDescent="0.25">
      <c r="A536" s="1" t="s">
        <v>20</v>
      </c>
      <c r="B536" s="1" t="s">
        <v>376</v>
      </c>
      <c r="C536" s="1" t="s">
        <v>943</v>
      </c>
      <c r="D536" s="1" t="s">
        <v>29</v>
      </c>
      <c r="E536" s="1" t="s">
        <v>30</v>
      </c>
      <c r="F536" s="1" t="s">
        <v>41</v>
      </c>
      <c r="G536" s="1" t="s">
        <v>31</v>
      </c>
    </row>
    <row r="537" spans="1:7" x14ac:dyDescent="0.25">
      <c r="A537" s="1" t="s">
        <v>20</v>
      </c>
      <c r="B537" s="1" t="s">
        <v>376</v>
      </c>
      <c r="C537" s="1" t="s">
        <v>944</v>
      </c>
      <c r="D537" s="1" t="s">
        <v>29</v>
      </c>
      <c r="E537" s="1" t="s">
        <v>30</v>
      </c>
      <c r="F537" s="1" t="s">
        <v>41</v>
      </c>
      <c r="G537" s="1" t="s">
        <v>31</v>
      </c>
    </row>
    <row r="538" spans="1:7" x14ac:dyDescent="0.25">
      <c r="A538" s="1" t="s">
        <v>20</v>
      </c>
      <c r="B538" s="1" t="s">
        <v>376</v>
      </c>
      <c r="C538" s="1" t="s">
        <v>945</v>
      </c>
      <c r="D538" s="1" t="s">
        <v>29</v>
      </c>
      <c r="E538" s="1" t="s">
        <v>30</v>
      </c>
      <c r="F538" s="1" t="s">
        <v>41</v>
      </c>
      <c r="G538" s="1" t="s">
        <v>31</v>
      </c>
    </row>
    <row r="539" spans="1:7" x14ac:dyDescent="0.25">
      <c r="A539" s="1" t="s">
        <v>20</v>
      </c>
      <c r="B539" s="1" t="s">
        <v>376</v>
      </c>
      <c r="C539" s="1" t="s">
        <v>946</v>
      </c>
      <c r="D539" s="1" t="s">
        <v>29</v>
      </c>
      <c r="E539" s="1" t="s">
        <v>30</v>
      </c>
      <c r="F539" s="1" t="s">
        <v>41</v>
      </c>
      <c r="G539" s="1" t="s">
        <v>31</v>
      </c>
    </row>
    <row r="540" spans="1:7" x14ac:dyDescent="0.25">
      <c r="A540" s="1" t="s">
        <v>20</v>
      </c>
      <c r="B540" s="1" t="s">
        <v>376</v>
      </c>
      <c r="C540" s="1" t="s">
        <v>947</v>
      </c>
      <c r="D540" s="1" t="s">
        <v>29</v>
      </c>
      <c r="E540" s="1" t="s">
        <v>30</v>
      </c>
      <c r="F540" s="1" t="s">
        <v>41</v>
      </c>
      <c r="G540" s="1" t="s">
        <v>31</v>
      </c>
    </row>
    <row r="541" spans="1:7" x14ac:dyDescent="0.25">
      <c r="A541" s="1" t="s">
        <v>20</v>
      </c>
      <c r="B541" s="1" t="s">
        <v>376</v>
      </c>
      <c r="C541" s="1" t="s">
        <v>948</v>
      </c>
      <c r="D541" s="1" t="s">
        <v>29</v>
      </c>
      <c r="E541" s="1" t="s">
        <v>30</v>
      </c>
      <c r="F541" s="1" t="s">
        <v>41</v>
      </c>
      <c r="G541" s="1" t="s">
        <v>31</v>
      </c>
    </row>
    <row r="542" spans="1:7" x14ac:dyDescent="0.25">
      <c r="A542" s="1" t="s">
        <v>20</v>
      </c>
      <c r="B542" s="1" t="s">
        <v>376</v>
      </c>
      <c r="C542" s="1" t="s">
        <v>949</v>
      </c>
      <c r="D542" s="1" t="s">
        <v>29</v>
      </c>
      <c r="E542" s="1" t="s">
        <v>30</v>
      </c>
      <c r="F542" s="1" t="s">
        <v>41</v>
      </c>
      <c r="G542" s="1" t="s">
        <v>31</v>
      </c>
    </row>
    <row r="543" spans="1:7" x14ac:dyDescent="0.25">
      <c r="A543" s="1" t="s">
        <v>20</v>
      </c>
      <c r="B543" s="1" t="s">
        <v>376</v>
      </c>
      <c r="C543" s="1" t="s">
        <v>950</v>
      </c>
      <c r="D543" s="1" t="s">
        <v>29</v>
      </c>
      <c r="E543" s="1" t="s">
        <v>30</v>
      </c>
      <c r="F543" s="1" t="s">
        <v>41</v>
      </c>
      <c r="G543" s="1" t="s">
        <v>31</v>
      </c>
    </row>
    <row r="544" spans="1:7" x14ac:dyDescent="0.25">
      <c r="A544" s="1" t="s">
        <v>20</v>
      </c>
      <c r="B544" s="1" t="s">
        <v>376</v>
      </c>
      <c r="C544" s="1" t="s">
        <v>951</v>
      </c>
      <c r="D544" s="1" t="s">
        <v>29</v>
      </c>
      <c r="E544" s="1" t="s">
        <v>30</v>
      </c>
      <c r="F544" s="1" t="s">
        <v>41</v>
      </c>
      <c r="G544" s="1" t="s">
        <v>31</v>
      </c>
    </row>
    <row r="545" spans="1:7" x14ac:dyDescent="0.25">
      <c r="A545" s="1" t="s">
        <v>20</v>
      </c>
      <c r="B545" s="1" t="s">
        <v>376</v>
      </c>
      <c r="C545" s="1" t="s">
        <v>952</v>
      </c>
      <c r="D545" s="1" t="s">
        <v>29</v>
      </c>
      <c r="E545" s="1" t="s">
        <v>30</v>
      </c>
      <c r="F545" s="1" t="s">
        <v>41</v>
      </c>
      <c r="G545" s="1" t="s">
        <v>31</v>
      </c>
    </row>
    <row r="546" spans="1:7" x14ac:dyDescent="0.25">
      <c r="A546" s="1" t="s">
        <v>20</v>
      </c>
      <c r="B546" s="1" t="s">
        <v>376</v>
      </c>
      <c r="C546" s="1" t="s">
        <v>953</v>
      </c>
      <c r="D546" s="1" t="s">
        <v>29</v>
      </c>
      <c r="E546" s="1" t="s">
        <v>30</v>
      </c>
      <c r="F546" s="1" t="s">
        <v>41</v>
      </c>
      <c r="G546" s="1" t="s">
        <v>31</v>
      </c>
    </row>
    <row r="547" spans="1:7" x14ac:dyDescent="0.25">
      <c r="A547" s="1" t="s">
        <v>20</v>
      </c>
      <c r="B547" s="1" t="s">
        <v>376</v>
      </c>
      <c r="C547" s="1" t="s">
        <v>954</v>
      </c>
      <c r="D547" s="1" t="s">
        <v>29</v>
      </c>
      <c r="E547" s="1" t="s">
        <v>30</v>
      </c>
      <c r="F547" s="1" t="s">
        <v>41</v>
      </c>
      <c r="G547" s="1" t="s">
        <v>31</v>
      </c>
    </row>
    <row r="548" spans="1:7" x14ac:dyDescent="0.25">
      <c r="A548" s="1" t="s">
        <v>20</v>
      </c>
      <c r="B548" s="1" t="s">
        <v>376</v>
      </c>
      <c r="C548" s="1" t="s">
        <v>955</v>
      </c>
      <c r="D548" s="1" t="s">
        <v>29</v>
      </c>
      <c r="E548" s="1" t="s">
        <v>30</v>
      </c>
      <c r="F548" s="1" t="s">
        <v>41</v>
      </c>
      <c r="G548" s="1" t="s">
        <v>31</v>
      </c>
    </row>
    <row r="549" spans="1:7" x14ac:dyDescent="0.25">
      <c r="A549" s="1" t="s">
        <v>20</v>
      </c>
      <c r="B549" s="1" t="s">
        <v>376</v>
      </c>
      <c r="C549" s="1" t="s">
        <v>956</v>
      </c>
      <c r="D549" s="1" t="s">
        <v>29</v>
      </c>
      <c r="E549" s="1" t="s">
        <v>30</v>
      </c>
      <c r="F549" s="1" t="s">
        <v>41</v>
      </c>
      <c r="G549" s="1" t="s">
        <v>31</v>
      </c>
    </row>
    <row r="550" spans="1:7" x14ac:dyDescent="0.25">
      <c r="A550" s="1" t="s">
        <v>20</v>
      </c>
      <c r="B550" s="1" t="s">
        <v>376</v>
      </c>
      <c r="C550" s="1" t="s">
        <v>957</v>
      </c>
      <c r="D550" s="1" t="s">
        <v>29</v>
      </c>
      <c r="E550" s="1" t="s">
        <v>30</v>
      </c>
      <c r="F550" s="1" t="s">
        <v>41</v>
      </c>
      <c r="G550" s="1" t="s">
        <v>31</v>
      </c>
    </row>
    <row r="551" spans="1:7" x14ac:dyDescent="0.25">
      <c r="A551" s="1" t="s">
        <v>20</v>
      </c>
      <c r="B551" s="1" t="s">
        <v>376</v>
      </c>
      <c r="C551" s="1" t="s">
        <v>958</v>
      </c>
      <c r="D551" s="1" t="s">
        <v>29</v>
      </c>
      <c r="E551" s="1" t="s">
        <v>30</v>
      </c>
      <c r="F551" s="1" t="s">
        <v>41</v>
      </c>
      <c r="G551" s="1" t="s">
        <v>31</v>
      </c>
    </row>
    <row r="552" spans="1:7" x14ac:dyDescent="0.25">
      <c r="A552" s="1" t="s">
        <v>20</v>
      </c>
      <c r="B552" s="1" t="s">
        <v>376</v>
      </c>
      <c r="C552" s="1" t="s">
        <v>959</v>
      </c>
      <c r="D552" s="1" t="s">
        <v>29</v>
      </c>
      <c r="E552" s="1" t="s">
        <v>30</v>
      </c>
      <c r="F552" s="1" t="s">
        <v>41</v>
      </c>
      <c r="G552" s="1" t="s">
        <v>31</v>
      </c>
    </row>
    <row r="553" spans="1:7" x14ac:dyDescent="0.25">
      <c r="A553" s="1" t="s">
        <v>20</v>
      </c>
      <c r="B553" s="1" t="s">
        <v>376</v>
      </c>
      <c r="C553" s="1" t="s">
        <v>960</v>
      </c>
      <c r="D553" s="1" t="s">
        <v>29</v>
      </c>
      <c r="E553" s="1" t="s">
        <v>30</v>
      </c>
      <c r="F553" s="1" t="s">
        <v>41</v>
      </c>
      <c r="G553" s="1" t="s">
        <v>31</v>
      </c>
    </row>
    <row r="554" spans="1:7" x14ac:dyDescent="0.25">
      <c r="A554" s="1" t="s">
        <v>20</v>
      </c>
      <c r="B554" s="1" t="s">
        <v>376</v>
      </c>
      <c r="C554" s="1" t="s">
        <v>961</v>
      </c>
      <c r="D554" s="1" t="s">
        <v>29</v>
      </c>
      <c r="E554" s="1" t="s">
        <v>30</v>
      </c>
      <c r="F554" s="1" t="s">
        <v>41</v>
      </c>
      <c r="G554" s="1" t="s">
        <v>31</v>
      </c>
    </row>
    <row r="555" spans="1:7" x14ac:dyDescent="0.25">
      <c r="A555" s="1" t="s">
        <v>20</v>
      </c>
      <c r="B555" s="1" t="s">
        <v>376</v>
      </c>
      <c r="C555" s="1" t="s">
        <v>962</v>
      </c>
      <c r="D555" s="1" t="s">
        <v>29</v>
      </c>
      <c r="E555" s="1" t="s">
        <v>30</v>
      </c>
      <c r="F555" s="1" t="s">
        <v>41</v>
      </c>
      <c r="G555" s="1" t="s">
        <v>31</v>
      </c>
    </row>
    <row r="556" spans="1:7" x14ac:dyDescent="0.25">
      <c r="A556" s="1" t="s">
        <v>20</v>
      </c>
      <c r="B556" s="1" t="s">
        <v>376</v>
      </c>
      <c r="C556" s="1" t="s">
        <v>963</v>
      </c>
      <c r="D556" s="1" t="s">
        <v>29</v>
      </c>
      <c r="E556" s="1" t="s">
        <v>30</v>
      </c>
      <c r="F556" s="1" t="s">
        <v>41</v>
      </c>
      <c r="G556" s="1" t="s">
        <v>31</v>
      </c>
    </row>
    <row r="557" spans="1:7" x14ac:dyDescent="0.25">
      <c r="A557" s="1" t="s">
        <v>20</v>
      </c>
      <c r="B557" s="1" t="s">
        <v>376</v>
      </c>
      <c r="C557" s="1" t="s">
        <v>964</v>
      </c>
      <c r="D557" s="1" t="s">
        <v>29</v>
      </c>
      <c r="E557" s="1" t="s">
        <v>30</v>
      </c>
      <c r="F557" s="1" t="s">
        <v>41</v>
      </c>
      <c r="G557" s="1" t="s">
        <v>31</v>
      </c>
    </row>
    <row r="558" spans="1:7" x14ac:dyDescent="0.25">
      <c r="A558" s="1" t="s">
        <v>20</v>
      </c>
      <c r="B558" s="1" t="s">
        <v>376</v>
      </c>
      <c r="C558" s="1" t="s">
        <v>965</v>
      </c>
      <c r="D558" s="1" t="s">
        <v>29</v>
      </c>
      <c r="E558" s="1" t="s">
        <v>30</v>
      </c>
      <c r="F558" s="1" t="s">
        <v>41</v>
      </c>
      <c r="G558" s="1" t="s">
        <v>31</v>
      </c>
    </row>
    <row r="559" spans="1:7" x14ac:dyDescent="0.25">
      <c r="A559" s="1" t="s">
        <v>20</v>
      </c>
      <c r="B559" s="1" t="s">
        <v>376</v>
      </c>
      <c r="C559" s="1" t="s">
        <v>966</v>
      </c>
      <c r="D559" s="1" t="s">
        <v>29</v>
      </c>
      <c r="E559" s="1" t="s">
        <v>30</v>
      </c>
      <c r="F559" s="1" t="s">
        <v>41</v>
      </c>
      <c r="G559" s="1" t="s">
        <v>31</v>
      </c>
    </row>
    <row r="560" spans="1:7" x14ac:dyDescent="0.25">
      <c r="A560" s="1" t="s">
        <v>20</v>
      </c>
      <c r="B560" s="1" t="s">
        <v>376</v>
      </c>
      <c r="C560" s="1" t="s">
        <v>967</v>
      </c>
      <c r="D560" s="1" t="s">
        <v>29</v>
      </c>
      <c r="E560" s="1" t="s">
        <v>30</v>
      </c>
      <c r="F560" s="1" t="s">
        <v>41</v>
      </c>
      <c r="G560" s="1" t="s">
        <v>31</v>
      </c>
    </row>
    <row r="561" spans="1:7" x14ac:dyDescent="0.25">
      <c r="A561" s="1" t="s">
        <v>20</v>
      </c>
      <c r="B561" s="1" t="s">
        <v>376</v>
      </c>
      <c r="C561" s="1" t="s">
        <v>968</v>
      </c>
      <c r="D561" s="1" t="s">
        <v>29</v>
      </c>
      <c r="E561" s="1" t="s">
        <v>30</v>
      </c>
      <c r="F561" s="1" t="s">
        <v>41</v>
      </c>
      <c r="G561" s="1" t="s">
        <v>31</v>
      </c>
    </row>
    <row r="562" spans="1:7" x14ac:dyDescent="0.25">
      <c r="A562" s="1" t="s">
        <v>20</v>
      </c>
      <c r="B562" s="1" t="s">
        <v>376</v>
      </c>
      <c r="C562" s="1" t="s">
        <v>969</v>
      </c>
      <c r="D562" s="1" t="s">
        <v>29</v>
      </c>
      <c r="E562" s="1" t="s">
        <v>30</v>
      </c>
      <c r="F562" s="1" t="s">
        <v>41</v>
      </c>
      <c r="G562" s="1" t="s">
        <v>31</v>
      </c>
    </row>
    <row r="563" spans="1:7" x14ac:dyDescent="0.25">
      <c r="A563" s="1" t="s">
        <v>20</v>
      </c>
      <c r="B563" s="1" t="s">
        <v>376</v>
      </c>
      <c r="C563" s="1" t="s">
        <v>970</v>
      </c>
      <c r="D563" s="1" t="s">
        <v>29</v>
      </c>
      <c r="E563" s="1" t="s">
        <v>30</v>
      </c>
      <c r="F563" s="1" t="s">
        <v>41</v>
      </c>
      <c r="G563" s="1" t="s">
        <v>31</v>
      </c>
    </row>
    <row r="564" spans="1:7" x14ac:dyDescent="0.25">
      <c r="A564" s="1" t="s">
        <v>20</v>
      </c>
      <c r="B564" s="1" t="s">
        <v>376</v>
      </c>
      <c r="C564" s="1" t="s">
        <v>971</v>
      </c>
      <c r="D564" s="1" t="s">
        <v>29</v>
      </c>
      <c r="E564" s="1" t="s">
        <v>30</v>
      </c>
      <c r="F564" s="1" t="s">
        <v>41</v>
      </c>
      <c r="G564" s="1" t="s">
        <v>31</v>
      </c>
    </row>
    <row r="565" spans="1:7" x14ac:dyDescent="0.25">
      <c r="A565" s="1" t="s">
        <v>20</v>
      </c>
      <c r="B565" s="1" t="s">
        <v>376</v>
      </c>
      <c r="C565" s="1" t="s">
        <v>972</v>
      </c>
      <c r="D565" s="1" t="s">
        <v>29</v>
      </c>
      <c r="E565" s="1" t="s">
        <v>30</v>
      </c>
      <c r="F565" s="1" t="s">
        <v>41</v>
      </c>
      <c r="G565" s="1" t="s">
        <v>31</v>
      </c>
    </row>
    <row r="566" spans="1:7" x14ac:dyDescent="0.25">
      <c r="A566" s="1" t="s">
        <v>20</v>
      </c>
      <c r="B566" s="1" t="s">
        <v>376</v>
      </c>
      <c r="C566" s="1" t="s">
        <v>973</v>
      </c>
      <c r="D566" s="1" t="s">
        <v>29</v>
      </c>
      <c r="E566" s="1" t="s">
        <v>30</v>
      </c>
      <c r="F566" s="1" t="s">
        <v>41</v>
      </c>
      <c r="G566" s="1" t="s">
        <v>31</v>
      </c>
    </row>
    <row r="567" spans="1:7" x14ac:dyDescent="0.25">
      <c r="A567" s="1" t="s">
        <v>20</v>
      </c>
      <c r="B567" s="1" t="s">
        <v>376</v>
      </c>
      <c r="C567" s="1" t="s">
        <v>974</v>
      </c>
      <c r="D567" s="1" t="s">
        <v>29</v>
      </c>
      <c r="E567" s="1" t="s">
        <v>30</v>
      </c>
      <c r="F567" s="1" t="s">
        <v>41</v>
      </c>
      <c r="G567" s="1" t="s">
        <v>31</v>
      </c>
    </row>
    <row r="568" spans="1:7" x14ac:dyDescent="0.25">
      <c r="A568" s="1" t="s">
        <v>20</v>
      </c>
      <c r="B568" s="1" t="s">
        <v>376</v>
      </c>
      <c r="C568" s="1" t="s">
        <v>975</v>
      </c>
      <c r="D568" s="1" t="s">
        <v>29</v>
      </c>
      <c r="E568" s="1" t="s">
        <v>30</v>
      </c>
      <c r="F568" s="1" t="s">
        <v>41</v>
      </c>
      <c r="G568" s="1" t="s">
        <v>31</v>
      </c>
    </row>
    <row r="569" spans="1:7" x14ac:dyDescent="0.25">
      <c r="A569" s="1" t="s">
        <v>20</v>
      </c>
      <c r="B569" s="1" t="s">
        <v>376</v>
      </c>
      <c r="C569" s="1" t="s">
        <v>976</v>
      </c>
      <c r="D569" s="1" t="s">
        <v>29</v>
      </c>
      <c r="E569" s="1" t="s">
        <v>30</v>
      </c>
      <c r="F569" s="1" t="s">
        <v>41</v>
      </c>
      <c r="G569" s="1" t="s">
        <v>31</v>
      </c>
    </row>
    <row r="570" spans="1:7" x14ac:dyDescent="0.25">
      <c r="A570" s="1" t="s">
        <v>20</v>
      </c>
      <c r="B570" s="1" t="s">
        <v>376</v>
      </c>
      <c r="C570" s="1" t="s">
        <v>977</v>
      </c>
      <c r="D570" s="1" t="s">
        <v>29</v>
      </c>
      <c r="E570" s="1" t="s">
        <v>30</v>
      </c>
      <c r="F570" s="1" t="s">
        <v>41</v>
      </c>
      <c r="G570" s="1" t="s">
        <v>31</v>
      </c>
    </row>
    <row r="571" spans="1:7" x14ac:dyDescent="0.25">
      <c r="A571" s="1" t="s">
        <v>20</v>
      </c>
      <c r="B571" s="1" t="s">
        <v>376</v>
      </c>
      <c r="C571" s="1" t="s">
        <v>978</v>
      </c>
      <c r="D571" s="1" t="s">
        <v>29</v>
      </c>
      <c r="E571" s="1" t="s">
        <v>30</v>
      </c>
      <c r="F571" s="1" t="s">
        <v>41</v>
      </c>
      <c r="G571" s="1" t="s">
        <v>31</v>
      </c>
    </row>
    <row r="572" spans="1:7" x14ac:dyDescent="0.25">
      <c r="A572" s="1" t="s">
        <v>20</v>
      </c>
      <c r="B572" s="1" t="s">
        <v>376</v>
      </c>
      <c r="C572" s="1" t="s">
        <v>979</v>
      </c>
      <c r="D572" s="1" t="s">
        <v>29</v>
      </c>
      <c r="E572" s="1" t="s">
        <v>30</v>
      </c>
      <c r="F572" s="1" t="s">
        <v>41</v>
      </c>
      <c r="G572" s="1" t="s">
        <v>31</v>
      </c>
    </row>
    <row r="573" spans="1:7" x14ac:dyDescent="0.25">
      <c r="A573" s="1" t="s">
        <v>20</v>
      </c>
      <c r="B573" s="1" t="s">
        <v>376</v>
      </c>
      <c r="C573" s="1" t="s">
        <v>980</v>
      </c>
      <c r="D573" s="1" t="s">
        <v>29</v>
      </c>
      <c r="E573" s="1" t="s">
        <v>30</v>
      </c>
      <c r="F573" s="1" t="s">
        <v>41</v>
      </c>
      <c r="G573" s="1" t="s">
        <v>31</v>
      </c>
    </row>
    <row r="574" spans="1:7" x14ac:dyDescent="0.25">
      <c r="A574" s="1" t="s">
        <v>20</v>
      </c>
      <c r="B574" s="1" t="s">
        <v>376</v>
      </c>
      <c r="C574" s="1" t="s">
        <v>981</v>
      </c>
      <c r="D574" s="1" t="s">
        <v>29</v>
      </c>
      <c r="E574" s="1" t="s">
        <v>30</v>
      </c>
      <c r="F574" s="1" t="s">
        <v>41</v>
      </c>
      <c r="G574" s="1" t="s">
        <v>31</v>
      </c>
    </row>
    <row r="575" spans="1:7" x14ac:dyDescent="0.25">
      <c r="A575" s="1" t="s">
        <v>20</v>
      </c>
      <c r="B575" s="1" t="s">
        <v>376</v>
      </c>
      <c r="C575" s="1" t="s">
        <v>982</v>
      </c>
      <c r="D575" s="1" t="s">
        <v>29</v>
      </c>
      <c r="E575" s="1" t="s">
        <v>30</v>
      </c>
      <c r="F575" s="1" t="s">
        <v>41</v>
      </c>
      <c r="G575" s="1" t="s">
        <v>31</v>
      </c>
    </row>
    <row r="576" spans="1:7" x14ac:dyDescent="0.25">
      <c r="A576" s="1" t="s">
        <v>20</v>
      </c>
      <c r="B576" s="1" t="s">
        <v>376</v>
      </c>
      <c r="C576" s="1" t="s">
        <v>983</v>
      </c>
      <c r="D576" s="1" t="s">
        <v>29</v>
      </c>
      <c r="E576" s="1" t="s">
        <v>30</v>
      </c>
      <c r="F576" s="1" t="s">
        <v>41</v>
      </c>
      <c r="G576" s="1" t="s">
        <v>31</v>
      </c>
    </row>
    <row r="577" spans="1:7" x14ac:dyDescent="0.25">
      <c r="A577" s="1" t="s">
        <v>20</v>
      </c>
      <c r="B577" s="1" t="s">
        <v>376</v>
      </c>
      <c r="C577" s="1" t="s">
        <v>984</v>
      </c>
      <c r="D577" s="1" t="s">
        <v>29</v>
      </c>
      <c r="E577" s="1" t="s">
        <v>30</v>
      </c>
      <c r="F577" s="1" t="s">
        <v>41</v>
      </c>
      <c r="G577" s="1" t="s">
        <v>31</v>
      </c>
    </row>
    <row r="578" spans="1:7" x14ac:dyDescent="0.25">
      <c r="A578" s="1" t="s">
        <v>20</v>
      </c>
      <c r="B578" s="1" t="s">
        <v>376</v>
      </c>
      <c r="C578" s="1" t="s">
        <v>985</v>
      </c>
      <c r="D578" s="1" t="s">
        <v>29</v>
      </c>
      <c r="E578" s="1" t="s">
        <v>30</v>
      </c>
      <c r="F578" s="1" t="s">
        <v>41</v>
      </c>
      <c r="G578" s="1" t="s">
        <v>31</v>
      </c>
    </row>
    <row r="579" spans="1:7" x14ac:dyDescent="0.25">
      <c r="A579" s="1" t="s">
        <v>20</v>
      </c>
      <c r="B579" s="1" t="s">
        <v>376</v>
      </c>
      <c r="C579" s="1" t="s">
        <v>986</v>
      </c>
      <c r="D579" s="1" t="s">
        <v>29</v>
      </c>
      <c r="E579" s="1" t="s">
        <v>30</v>
      </c>
      <c r="F579" s="1" t="s">
        <v>41</v>
      </c>
      <c r="G579" s="1" t="s">
        <v>31</v>
      </c>
    </row>
    <row r="580" spans="1:7" x14ac:dyDescent="0.25">
      <c r="A580" s="1" t="s">
        <v>20</v>
      </c>
      <c r="B580" s="1" t="s">
        <v>376</v>
      </c>
      <c r="C580" s="1" t="s">
        <v>987</v>
      </c>
      <c r="D580" s="1" t="s">
        <v>29</v>
      </c>
      <c r="E580" s="1" t="s">
        <v>30</v>
      </c>
      <c r="F580" s="1" t="s">
        <v>41</v>
      </c>
      <c r="G580" s="1" t="s">
        <v>31</v>
      </c>
    </row>
    <row r="581" spans="1:7" x14ac:dyDescent="0.25">
      <c r="A581" s="1" t="s">
        <v>20</v>
      </c>
      <c r="B581" s="1" t="s">
        <v>376</v>
      </c>
      <c r="C581" s="1" t="s">
        <v>988</v>
      </c>
      <c r="D581" s="1" t="s">
        <v>29</v>
      </c>
      <c r="E581" s="1" t="s">
        <v>30</v>
      </c>
      <c r="F581" s="1" t="s">
        <v>41</v>
      </c>
      <c r="G581" s="1" t="s">
        <v>31</v>
      </c>
    </row>
    <row r="582" spans="1:7" x14ac:dyDescent="0.25">
      <c r="A582" s="1" t="s">
        <v>20</v>
      </c>
      <c r="B582" s="1" t="s">
        <v>376</v>
      </c>
      <c r="C582" s="1" t="s">
        <v>989</v>
      </c>
      <c r="D582" s="1" t="s">
        <v>29</v>
      </c>
      <c r="E582" s="1" t="s">
        <v>30</v>
      </c>
      <c r="F582" s="1" t="s">
        <v>41</v>
      </c>
      <c r="G582" s="1" t="s">
        <v>31</v>
      </c>
    </row>
    <row r="583" spans="1:7" x14ac:dyDescent="0.25">
      <c r="A583" s="1" t="s">
        <v>20</v>
      </c>
      <c r="B583" s="1" t="s">
        <v>376</v>
      </c>
      <c r="C583" s="1" t="s">
        <v>990</v>
      </c>
      <c r="D583" s="1" t="s">
        <v>29</v>
      </c>
      <c r="E583" s="1" t="s">
        <v>30</v>
      </c>
      <c r="F583" s="1" t="s">
        <v>41</v>
      </c>
      <c r="G583" s="1" t="s">
        <v>31</v>
      </c>
    </row>
    <row r="584" spans="1:7" x14ac:dyDescent="0.25">
      <c r="A584" s="1" t="s">
        <v>20</v>
      </c>
      <c r="B584" s="1" t="s">
        <v>376</v>
      </c>
      <c r="C584" s="1" t="s">
        <v>991</v>
      </c>
      <c r="D584" s="1" t="s">
        <v>29</v>
      </c>
      <c r="E584" s="1" t="s">
        <v>30</v>
      </c>
      <c r="F584" s="1" t="s">
        <v>41</v>
      </c>
      <c r="G584" s="1" t="s">
        <v>31</v>
      </c>
    </row>
    <row r="585" spans="1:7" x14ac:dyDescent="0.25">
      <c r="A585" s="1" t="s">
        <v>20</v>
      </c>
      <c r="B585" s="1" t="s">
        <v>376</v>
      </c>
      <c r="C585" s="1" t="s">
        <v>992</v>
      </c>
      <c r="D585" s="1" t="s">
        <v>29</v>
      </c>
      <c r="E585" s="1" t="s">
        <v>30</v>
      </c>
      <c r="F585" s="1" t="s">
        <v>41</v>
      </c>
      <c r="G585" s="1" t="s">
        <v>31</v>
      </c>
    </row>
    <row r="586" spans="1:7" x14ac:dyDescent="0.25">
      <c r="A586" s="1" t="s">
        <v>20</v>
      </c>
      <c r="B586" s="1" t="s">
        <v>376</v>
      </c>
      <c r="C586" s="1" t="s">
        <v>993</v>
      </c>
      <c r="D586" s="1" t="s">
        <v>29</v>
      </c>
      <c r="E586" s="1" t="s">
        <v>30</v>
      </c>
      <c r="F586" s="1" t="s">
        <v>41</v>
      </c>
      <c r="G586" s="1" t="s">
        <v>31</v>
      </c>
    </row>
    <row r="587" spans="1:7" x14ac:dyDescent="0.25">
      <c r="A587" s="1" t="s">
        <v>20</v>
      </c>
      <c r="B587" s="1" t="s">
        <v>376</v>
      </c>
      <c r="C587" s="1" t="s">
        <v>994</v>
      </c>
      <c r="D587" s="1" t="s">
        <v>29</v>
      </c>
      <c r="E587" s="1" t="s">
        <v>30</v>
      </c>
      <c r="F587" s="1" t="s">
        <v>41</v>
      </c>
      <c r="G587" s="1" t="s">
        <v>31</v>
      </c>
    </row>
    <row r="588" spans="1:7" x14ac:dyDescent="0.25">
      <c r="A588" s="1" t="s">
        <v>20</v>
      </c>
      <c r="B588" s="1" t="s">
        <v>376</v>
      </c>
      <c r="C588" s="1" t="s">
        <v>995</v>
      </c>
      <c r="D588" s="1" t="s">
        <v>29</v>
      </c>
      <c r="E588" s="1" t="s">
        <v>30</v>
      </c>
      <c r="F588" s="1" t="s">
        <v>41</v>
      </c>
      <c r="G588" s="1" t="s">
        <v>31</v>
      </c>
    </row>
    <row r="589" spans="1:7" x14ac:dyDescent="0.25">
      <c r="A589" s="1" t="s">
        <v>20</v>
      </c>
      <c r="B589" s="1" t="s">
        <v>376</v>
      </c>
      <c r="C589" s="1" t="s">
        <v>996</v>
      </c>
      <c r="D589" s="1" t="s">
        <v>29</v>
      </c>
      <c r="E589" s="1" t="s">
        <v>30</v>
      </c>
      <c r="F589" s="1" t="s">
        <v>41</v>
      </c>
      <c r="G589" s="1" t="s">
        <v>31</v>
      </c>
    </row>
    <row r="590" spans="1:7" x14ac:dyDescent="0.25">
      <c r="A590" s="1" t="s">
        <v>20</v>
      </c>
      <c r="B590" s="1" t="s">
        <v>376</v>
      </c>
      <c r="C590" s="1" t="s">
        <v>997</v>
      </c>
      <c r="D590" s="1" t="s">
        <v>29</v>
      </c>
      <c r="E590" s="1" t="s">
        <v>30</v>
      </c>
      <c r="F590" s="1" t="s">
        <v>41</v>
      </c>
      <c r="G590" s="1" t="s">
        <v>31</v>
      </c>
    </row>
    <row r="591" spans="1:7" x14ac:dyDescent="0.25">
      <c r="A591" s="1" t="s">
        <v>20</v>
      </c>
      <c r="B591" s="1" t="s">
        <v>376</v>
      </c>
      <c r="C591" s="1" t="s">
        <v>998</v>
      </c>
      <c r="D591" s="1" t="s">
        <v>29</v>
      </c>
      <c r="E591" s="1" t="s">
        <v>30</v>
      </c>
      <c r="F591" s="1" t="s">
        <v>41</v>
      </c>
      <c r="G591" s="1" t="s">
        <v>31</v>
      </c>
    </row>
    <row r="592" spans="1:7" x14ac:dyDescent="0.25">
      <c r="A592" s="1" t="s">
        <v>20</v>
      </c>
      <c r="B592" s="1" t="s">
        <v>376</v>
      </c>
      <c r="C592" s="1" t="s">
        <v>999</v>
      </c>
      <c r="D592" s="1" t="s">
        <v>29</v>
      </c>
      <c r="E592" s="1" t="s">
        <v>30</v>
      </c>
      <c r="F592" s="1" t="s">
        <v>41</v>
      </c>
      <c r="G592" s="1" t="s">
        <v>31</v>
      </c>
    </row>
    <row r="593" spans="1:7" x14ac:dyDescent="0.25">
      <c r="A593" s="1" t="s">
        <v>20</v>
      </c>
      <c r="B593" s="1" t="s">
        <v>376</v>
      </c>
      <c r="C593" s="1" t="s">
        <v>1000</v>
      </c>
      <c r="D593" s="1" t="s">
        <v>29</v>
      </c>
      <c r="E593" s="1" t="s">
        <v>30</v>
      </c>
      <c r="F593" s="1" t="s">
        <v>41</v>
      </c>
      <c r="G593" s="1" t="s">
        <v>31</v>
      </c>
    </row>
    <row r="594" spans="1:7" x14ac:dyDescent="0.25">
      <c r="A594" s="1" t="s">
        <v>20</v>
      </c>
      <c r="B594" s="1" t="s">
        <v>376</v>
      </c>
      <c r="C594" s="1" t="s">
        <v>1001</v>
      </c>
      <c r="D594" s="1" t="s">
        <v>29</v>
      </c>
      <c r="E594" s="1" t="s">
        <v>30</v>
      </c>
      <c r="F594" s="1" t="s">
        <v>41</v>
      </c>
      <c r="G594" s="1" t="s">
        <v>31</v>
      </c>
    </row>
    <row r="595" spans="1:7" x14ac:dyDescent="0.25">
      <c r="A595" s="1" t="s">
        <v>20</v>
      </c>
      <c r="B595" s="1" t="s">
        <v>376</v>
      </c>
      <c r="C595" s="1" t="s">
        <v>1002</v>
      </c>
      <c r="D595" s="1" t="s">
        <v>29</v>
      </c>
      <c r="E595" s="1" t="s">
        <v>30</v>
      </c>
      <c r="F595" s="1" t="s">
        <v>41</v>
      </c>
      <c r="G595" s="1" t="s">
        <v>31</v>
      </c>
    </row>
    <row r="596" spans="1:7" x14ac:dyDescent="0.25">
      <c r="A596" s="1" t="s">
        <v>20</v>
      </c>
      <c r="B596" s="1" t="s">
        <v>376</v>
      </c>
      <c r="C596" s="1" t="s">
        <v>1003</v>
      </c>
      <c r="D596" s="1" t="s">
        <v>29</v>
      </c>
      <c r="E596" s="1" t="s">
        <v>30</v>
      </c>
      <c r="F596" s="1" t="s">
        <v>41</v>
      </c>
      <c r="G596" s="1" t="s">
        <v>31</v>
      </c>
    </row>
    <row r="597" spans="1:7" x14ac:dyDescent="0.25">
      <c r="A597" s="1" t="s">
        <v>20</v>
      </c>
      <c r="B597" s="1" t="s">
        <v>376</v>
      </c>
      <c r="C597" s="1" t="s">
        <v>1004</v>
      </c>
      <c r="D597" s="1" t="s">
        <v>29</v>
      </c>
      <c r="E597" s="1" t="s">
        <v>30</v>
      </c>
      <c r="F597" s="1" t="s">
        <v>41</v>
      </c>
      <c r="G597" s="1" t="s">
        <v>31</v>
      </c>
    </row>
    <row r="598" spans="1:7" x14ac:dyDescent="0.25">
      <c r="A598" s="1" t="s">
        <v>20</v>
      </c>
      <c r="B598" s="1" t="s">
        <v>376</v>
      </c>
      <c r="C598" s="1" t="s">
        <v>1005</v>
      </c>
      <c r="D598" s="1" t="s">
        <v>29</v>
      </c>
      <c r="E598" s="1" t="s">
        <v>30</v>
      </c>
      <c r="F598" s="1" t="s">
        <v>41</v>
      </c>
      <c r="G598" s="1" t="s">
        <v>31</v>
      </c>
    </row>
    <row r="599" spans="1:7" x14ac:dyDescent="0.25">
      <c r="A599" s="1" t="s">
        <v>20</v>
      </c>
      <c r="B599" s="1" t="s">
        <v>376</v>
      </c>
      <c r="C599" s="1" t="s">
        <v>1006</v>
      </c>
      <c r="D599" s="1" t="s">
        <v>29</v>
      </c>
      <c r="E599" s="1" t="s">
        <v>30</v>
      </c>
      <c r="F599" s="1" t="s">
        <v>41</v>
      </c>
      <c r="G599" s="1" t="s">
        <v>31</v>
      </c>
    </row>
    <row r="600" spans="1:7" x14ac:dyDescent="0.25">
      <c r="A600" s="1" t="s">
        <v>20</v>
      </c>
      <c r="B600" s="1" t="s">
        <v>376</v>
      </c>
      <c r="C600" s="1" t="s">
        <v>1007</v>
      </c>
      <c r="D600" s="1" t="s">
        <v>29</v>
      </c>
      <c r="E600" s="1" t="s">
        <v>30</v>
      </c>
      <c r="F600" s="1" t="s">
        <v>41</v>
      </c>
      <c r="G600" s="1" t="s">
        <v>31</v>
      </c>
    </row>
    <row r="601" spans="1:7" x14ac:dyDescent="0.25">
      <c r="A601" s="1" t="s">
        <v>20</v>
      </c>
      <c r="B601" s="1" t="s">
        <v>376</v>
      </c>
      <c r="C601" s="1" t="s">
        <v>1008</v>
      </c>
      <c r="D601" s="1" t="s">
        <v>29</v>
      </c>
      <c r="E601" s="1" t="s">
        <v>30</v>
      </c>
      <c r="F601" s="1" t="s">
        <v>41</v>
      </c>
      <c r="G601" s="1" t="s">
        <v>31</v>
      </c>
    </row>
    <row r="602" spans="1:7" x14ac:dyDescent="0.25">
      <c r="A602" s="1" t="s">
        <v>20</v>
      </c>
      <c r="B602" s="1" t="s">
        <v>376</v>
      </c>
      <c r="C602" s="1" t="s">
        <v>1009</v>
      </c>
      <c r="D602" s="1" t="s">
        <v>29</v>
      </c>
      <c r="E602" s="1" t="s">
        <v>30</v>
      </c>
      <c r="F602" s="1" t="s">
        <v>41</v>
      </c>
      <c r="G602" s="1" t="s">
        <v>31</v>
      </c>
    </row>
    <row r="603" spans="1:7" x14ac:dyDescent="0.25">
      <c r="A603" s="1" t="s">
        <v>20</v>
      </c>
      <c r="B603" s="1" t="s">
        <v>376</v>
      </c>
      <c r="C603" s="1" t="s">
        <v>1010</v>
      </c>
      <c r="D603" s="1" t="s">
        <v>29</v>
      </c>
      <c r="E603" s="1" t="s">
        <v>30</v>
      </c>
      <c r="F603" s="1" t="s">
        <v>41</v>
      </c>
      <c r="G603" s="1" t="s">
        <v>31</v>
      </c>
    </row>
    <row r="604" spans="1:7" x14ac:dyDescent="0.25">
      <c r="A604" s="1" t="s">
        <v>20</v>
      </c>
      <c r="B604" s="1" t="s">
        <v>376</v>
      </c>
      <c r="C604" s="1" t="s">
        <v>1011</v>
      </c>
      <c r="D604" s="1" t="s">
        <v>29</v>
      </c>
      <c r="E604" s="1" t="s">
        <v>30</v>
      </c>
      <c r="F604" s="1" t="s">
        <v>41</v>
      </c>
      <c r="G604" s="1" t="s">
        <v>31</v>
      </c>
    </row>
    <row r="605" spans="1:7" x14ac:dyDescent="0.25">
      <c r="A605" s="1" t="s">
        <v>20</v>
      </c>
      <c r="B605" s="1" t="s">
        <v>376</v>
      </c>
      <c r="C605" s="1" t="s">
        <v>1012</v>
      </c>
      <c r="D605" s="1" t="s">
        <v>29</v>
      </c>
      <c r="E605" s="1" t="s">
        <v>30</v>
      </c>
      <c r="F605" s="1" t="s">
        <v>41</v>
      </c>
      <c r="G605" s="1" t="s">
        <v>31</v>
      </c>
    </row>
    <row r="606" spans="1:7" x14ac:dyDescent="0.25">
      <c r="A606" s="1" t="s">
        <v>20</v>
      </c>
      <c r="B606" s="1" t="s">
        <v>376</v>
      </c>
      <c r="C606" s="1" t="s">
        <v>1013</v>
      </c>
      <c r="D606" s="1" t="s">
        <v>29</v>
      </c>
      <c r="E606" s="1" t="s">
        <v>30</v>
      </c>
      <c r="F606" s="1" t="s">
        <v>41</v>
      </c>
      <c r="G606" s="1" t="s">
        <v>31</v>
      </c>
    </row>
    <row r="607" spans="1:7" x14ac:dyDescent="0.25">
      <c r="A607" s="1" t="s">
        <v>20</v>
      </c>
      <c r="B607" s="1" t="s">
        <v>376</v>
      </c>
      <c r="C607" s="1" t="s">
        <v>1014</v>
      </c>
      <c r="D607" s="1" t="s">
        <v>29</v>
      </c>
      <c r="E607" s="1" t="s">
        <v>30</v>
      </c>
      <c r="F607" s="1" t="s">
        <v>41</v>
      </c>
      <c r="G607" s="1" t="s">
        <v>31</v>
      </c>
    </row>
    <row r="608" spans="1:7" x14ac:dyDescent="0.25">
      <c r="A608" s="1" t="s">
        <v>20</v>
      </c>
      <c r="B608" s="1" t="s">
        <v>376</v>
      </c>
      <c r="C608" s="1" t="s">
        <v>1015</v>
      </c>
      <c r="D608" s="1" t="s">
        <v>29</v>
      </c>
      <c r="E608" s="1" t="s">
        <v>30</v>
      </c>
      <c r="F608" s="1" t="s">
        <v>41</v>
      </c>
      <c r="G608" s="1" t="s">
        <v>31</v>
      </c>
    </row>
    <row r="609" spans="1:7" x14ac:dyDescent="0.25">
      <c r="A609" s="1" t="s">
        <v>20</v>
      </c>
      <c r="B609" s="1" t="s">
        <v>376</v>
      </c>
      <c r="C609" s="1" t="s">
        <v>1016</v>
      </c>
      <c r="D609" s="1" t="s">
        <v>29</v>
      </c>
      <c r="E609" s="1" t="s">
        <v>30</v>
      </c>
      <c r="F609" s="1" t="s">
        <v>41</v>
      </c>
      <c r="G609" s="1" t="s">
        <v>31</v>
      </c>
    </row>
    <row r="610" spans="1:7" x14ac:dyDescent="0.25">
      <c r="A610" s="1" t="s">
        <v>20</v>
      </c>
      <c r="B610" s="1" t="s">
        <v>376</v>
      </c>
      <c r="C610" s="1" t="s">
        <v>1017</v>
      </c>
      <c r="D610" s="1" t="s">
        <v>29</v>
      </c>
      <c r="E610" s="1" t="s">
        <v>30</v>
      </c>
      <c r="F610" s="1" t="s">
        <v>41</v>
      </c>
      <c r="G610" s="1" t="s">
        <v>31</v>
      </c>
    </row>
    <row r="611" spans="1:7" x14ac:dyDescent="0.25">
      <c r="A611" s="1" t="s">
        <v>20</v>
      </c>
      <c r="B611" s="1" t="s">
        <v>376</v>
      </c>
      <c r="C611" s="1" t="s">
        <v>1018</v>
      </c>
      <c r="D611" s="1" t="s">
        <v>29</v>
      </c>
      <c r="E611" s="1" t="s">
        <v>30</v>
      </c>
      <c r="F611" s="1" t="s">
        <v>41</v>
      </c>
      <c r="G611" s="1" t="s">
        <v>31</v>
      </c>
    </row>
    <row r="612" spans="1:7" x14ac:dyDescent="0.25">
      <c r="A612" s="1" t="s">
        <v>20</v>
      </c>
      <c r="B612" s="1" t="s">
        <v>376</v>
      </c>
      <c r="C612" s="1" t="s">
        <v>1019</v>
      </c>
      <c r="D612" s="1" t="s">
        <v>29</v>
      </c>
      <c r="E612" s="1" t="s">
        <v>30</v>
      </c>
      <c r="F612" s="1" t="s">
        <v>41</v>
      </c>
      <c r="G612" s="1" t="s">
        <v>31</v>
      </c>
    </row>
    <row r="613" spans="1:7" x14ac:dyDescent="0.25">
      <c r="A613" s="1" t="s">
        <v>20</v>
      </c>
      <c r="B613" s="1" t="s">
        <v>376</v>
      </c>
      <c r="C613" s="1" t="s">
        <v>1020</v>
      </c>
      <c r="D613" s="1" t="s">
        <v>29</v>
      </c>
      <c r="E613" s="1" t="s">
        <v>30</v>
      </c>
      <c r="F613" s="1" t="s">
        <v>41</v>
      </c>
      <c r="G613" s="1" t="s">
        <v>31</v>
      </c>
    </row>
    <row r="614" spans="1:7" x14ac:dyDescent="0.25">
      <c r="A614" s="1" t="s">
        <v>20</v>
      </c>
      <c r="B614" s="1" t="s">
        <v>376</v>
      </c>
      <c r="C614" s="1" t="s">
        <v>1021</v>
      </c>
      <c r="D614" s="1" t="s">
        <v>29</v>
      </c>
      <c r="E614" s="1" t="s">
        <v>30</v>
      </c>
      <c r="F614" s="1" t="s">
        <v>41</v>
      </c>
      <c r="G614" s="1" t="s">
        <v>31</v>
      </c>
    </row>
    <row r="615" spans="1:7" x14ac:dyDescent="0.25">
      <c r="A615" s="1" t="s">
        <v>20</v>
      </c>
      <c r="B615" s="1" t="s">
        <v>376</v>
      </c>
      <c r="C615" s="1" t="s">
        <v>1022</v>
      </c>
      <c r="D615" s="1" t="s">
        <v>29</v>
      </c>
      <c r="E615" s="1" t="s">
        <v>30</v>
      </c>
      <c r="F615" s="1" t="s">
        <v>41</v>
      </c>
      <c r="G615" s="1" t="s">
        <v>31</v>
      </c>
    </row>
    <row r="616" spans="1:7" x14ac:dyDescent="0.25">
      <c r="A616" s="1" t="s">
        <v>20</v>
      </c>
      <c r="B616" s="1" t="s">
        <v>376</v>
      </c>
      <c r="C616" s="1" t="s">
        <v>1023</v>
      </c>
      <c r="D616" s="1" t="s">
        <v>29</v>
      </c>
      <c r="E616" s="1" t="s">
        <v>30</v>
      </c>
      <c r="F616" s="1" t="s">
        <v>41</v>
      </c>
      <c r="G616" s="1" t="s">
        <v>31</v>
      </c>
    </row>
    <row r="617" spans="1:7" x14ac:dyDescent="0.25">
      <c r="A617" s="1" t="s">
        <v>20</v>
      </c>
      <c r="B617" s="1" t="s">
        <v>376</v>
      </c>
      <c r="C617" s="1" t="s">
        <v>1024</v>
      </c>
      <c r="D617" s="1" t="s">
        <v>29</v>
      </c>
      <c r="E617" s="1" t="s">
        <v>30</v>
      </c>
      <c r="F617" s="1" t="s">
        <v>41</v>
      </c>
      <c r="G617" s="1" t="s">
        <v>31</v>
      </c>
    </row>
    <row r="618" spans="1:7" x14ac:dyDescent="0.25">
      <c r="A618" s="1" t="s">
        <v>20</v>
      </c>
      <c r="B618" s="1" t="s">
        <v>376</v>
      </c>
      <c r="C618" s="1" t="s">
        <v>1025</v>
      </c>
      <c r="D618" s="1" t="s">
        <v>29</v>
      </c>
      <c r="E618" s="1" t="s">
        <v>30</v>
      </c>
      <c r="F618" s="1" t="s">
        <v>41</v>
      </c>
      <c r="G618" s="1" t="s">
        <v>31</v>
      </c>
    </row>
    <row r="619" spans="1:7" x14ac:dyDescent="0.25">
      <c r="A619" s="1" t="s">
        <v>20</v>
      </c>
      <c r="B619" s="1" t="s">
        <v>376</v>
      </c>
      <c r="C619" s="1" t="s">
        <v>1026</v>
      </c>
      <c r="D619" s="1" t="s">
        <v>29</v>
      </c>
      <c r="E619" s="1" t="s">
        <v>30</v>
      </c>
      <c r="F619" s="1" t="s">
        <v>41</v>
      </c>
      <c r="G619" s="1" t="s">
        <v>31</v>
      </c>
    </row>
    <row r="620" spans="1:7" x14ac:dyDescent="0.25">
      <c r="A620" s="1" t="s">
        <v>20</v>
      </c>
      <c r="B620" s="1" t="s">
        <v>376</v>
      </c>
      <c r="C620" s="1" t="s">
        <v>1027</v>
      </c>
      <c r="D620" s="1" t="s">
        <v>29</v>
      </c>
      <c r="E620" s="1" t="s">
        <v>30</v>
      </c>
      <c r="F620" s="1" t="s">
        <v>41</v>
      </c>
      <c r="G620" s="1" t="s">
        <v>31</v>
      </c>
    </row>
    <row r="621" spans="1:7" x14ac:dyDescent="0.25">
      <c r="A621" s="1" t="s">
        <v>20</v>
      </c>
      <c r="B621" s="1" t="s">
        <v>376</v>
      </c>
      <c r="C621" s="1" t="s">
        <v>1028</v>
      </c>
      <c r="D621" s="1" t="s">
        <v>29</v>
      </c>
      <c r="E621" s="1" t="s">
        <v>30</v>
      </c>
      <c r="F621" s="1" t="s">
        <v>41</v>
      </c>
      <c r="G621" s="1" t="s">
        <v>31</v>
      </c>
    </row>
    <row r="622" spans="1:7" x14ac:dyDescent="0.25">
      <c r="A622" s="1" t="s">
        <v>20</v>
      </c>
      <c r="B622" s="1" t="s">
        <v>376</v>
      </c>
      <c r="C622" s="1" t="s">
        <v>1029</v>
      </c>
      <c r="D622" s="1" t="s">
        <v>29</v>
      </c>
      <c r="E622" s="1" t="s">
        <v>30</v>
      </c>
      <c r="F622" s="1" t="s">
        <v>41</v>
      </c>
      <c r="G622" s="1" t="s">
        <v>31</v>
      </c>
    </row>
    <row r="623" spans="1:7" x14ac:dyDescent="0.25">
      <c r="A623" s="1" t="s">
        <v>20</v>
      </c>
      <c r="B623" s="1" t="s">
        <v>376</v>
      </c>
      <c r="C623" s="1" t="s">
        <v>1030</v>
      </c>
      <c r="D623" s="1" t="s">
        <v>29</v>
      </c>
      <c r="E623" s="1" t="s">
        <v>30</v>
      </c>
      <c r="F623" s="1" t="s">
        <v>41</v>
      </c>
      <c r="G623" s="1" t="s">
        <v>31</v>
      </c>
    </row>
    <row r="624" spans="1:7" x14ac:dyDescent="0.25">
      <c r="A624" s="1" t="s">
        <v>20</v>
      </c>
      <c r="B624" s="1" t="s">
        <v>376</v>
      </c>
      <c r="C624" s="1" t="s">
        <v>1031</v>
      </c>
      <c r="D624" s="1" t="s">
        <v>29</v>
      </c>
      <c r="E624" s="1" t="s">
        <v>30</v>
      </c>
      <c r="F624" s="1" t="s">
        <v>41</v>
      </c>
      <c r="G624" s="1" t="s">
        <v>31</v>
      </c>
    </row>
    <row r="625" spans="1:7" x14ac:dyDescent="0.25">
      <c r="A625" s="1" t="s">
        <v>20</v>
      </c>
      <c r="B625" s="1" t="s">
        <v>376</v>
      </c>
      <c r="C625" s="1" t="s">
        <v>1032</v>
      </c>
      <c r="D625" s="1" t="s">
        <v>29</v>
      </c>
      <c r="E625" s="1" t="s">
        <v>30</v>
      </c>
      <c r="F625" s="1" t="s">
        <v>41</v>
      </c>
      <c r="G625" s="1" t="s">
        <v>31</v>
      </c>
    </row>
    <row r="626" spans="1:7" x14ac:dyDescent="0.25">
      <c r="A626" s="1" t="s">
        <v>20</v>
      </c>
      <c r="B626" s="1" t="s">
        <v>376</v>
      </c>
      <c r="C626" s="1" t="s">
        <v>1033</v>
      </c>
      <c r="D626" s="1" t="s">
        <v>29</v>
      </c>
      <c r="E626" s="1" t="s">
        <v>30</v>
      </c>
      <c r="F626" s="1" t="s">
        <v>41</v>
      </c>
      <c r="G626" s="1" t="s">
        <v>31</v>
      </c>
    </row>
    <row r="627" spans="1:7" x14ac:dyDescent="0.25">
      <c r="A627" s="1" t="s">
        <v>20</v>
      </c>
      <c r="B627" s="1" t="s">
        <v>376</v>
      </c>
      <c r="C627" s="1" t="s">
        <v>1034</v>
      </c>
      <c r="D627" s="1" t="s">
        <v>29</v>
      </c>
      <c r="E627" s="1" t="s">
        <v>30</v>
      </c>
      <c r="F627" s="1" t="s">
        <v>41</v>
      </c>
      <c r="G627" s="1" t="s">
        <v>31</v>
      </c>
    </row>
    <row r="628" spans="1:7" x14ac:dyDescent="0.25">
      <c r="A628" s="1" t="s">
        <v>20</v>
      </c>
      <c r="B628" s="1" t="s">
        <v>376</v>
      </c>
      <c r="C628" s="1" t="s">
        <v>1035</v>
      </c>
      <c r="D628" s="1" t="s">
        <v>29</v>
      </c>
      <c r="E628" s="1" t="s">
        <v>30</v>
      </c>
      <c r="F628" s="1" t="s">
        <v>41</v>
      </c>
      <c r="G628" s="1" t="s">
        <v>31</v>
      </c>
    </row>
    <row r="629" spans="1:7" x14ac:dyDescent="0.25">
      <c r="A629" s="1" t="s">
        <v>20</v>
      </c>
      <c r="B629" s="1" t="s">
        <v>376</v>
      </c>
      <c r="C629" s="1" t="s">
        <v>1036</v>
      </c>
      <c r="D629" s="1" t="s">
        <v>29</v>
      </c>
      <c r="E629" s="1" t="s">
        <v>30</v>
      </c>
      <c r="F629" s="1" t="s">
        <v>41</v>
      </c>
      <c r="G629" s="1" t="s">
        <v>31</v>
      </c>
    </row>
    <row r="630" spans="1:7" x14ac:dyDescent="0.25">
      <c r="A630" s="1" t="s">
        <v>20</v>
      </c>
      <c r="B630" s="1" t="s">
        <v>376</v>
      </c>
      <c r="C630" s="1" t="s">
        <v>1037</v>
      </c>
      <c r="D630" s="1" t="s">
        <v>29</v>
      </c>
      <c r="E630" s="1" t="s">
        <v>30</v>
      </c>
      <c r="F630" s="1" t="s">
        <v>41</v>
      </c>
      <c r="G630" s="1" t="s">
        <v>31</v>
      </c>
    </row>
    <row r="631" spans="1:7" x14ac:dyDescent="0.25">
      <c r="A631" s="1" t="s">
        <v>20</v>
      </c>
      <c r="B631" s="1" t="s">
        <v>376</v>
      </c>
      <c r="C631" s="1" t="s">
        <v>1038</v>
      </c>
      <c r="D631" s="1" t="s">
        <v>29</v>
      </c>
      <c r="E631" s="1" t="s">
        <v>30</v>
      </c>
      <c r="F631" s="1" t="s">
        <v>41</v>
      </c>
      <c r="G631" s="1" t="s">
        <v>31</v>
      </c>
    </row>
    <row r="632" spans="1:7" x14ac:dyDescent="0.25">
      <c r="A632" s="1" t="s">
        <v>20</v>
      </c>
      <c r="B632" s="1" t="s">
        <v>376</v>
      </c>
      <c r="C632" s="1" t="s">
        <v>1039</v>
      </c>
      <c r="D632" s="1" t="s">
        <v>29</v>
      </c>
      <c r="E632" s="1" t="s">
        <v>30</v>
      </c>
      <c r="F632" s="1" t="s">
        <v>41</v>
      </c>
      <c r="G632" s="1" t="s">
        <v>31</v>
      </c>
    </row>
    <row r="633" spans="1:7" x14ac:dyDescent="0.25">
      <c r="A633" s="1" t="s">
        <v>20</v>
      </c>
      <c r="B633" s="1" t="s">
        <v>376</v>
      </c>
      <c r="C633" s="1" t="s">
        <v>1040</v>
      </c>
      <c r="D633" s="1" t="s">
        <v>29</v>
      </c>
      <c r="E633" s="1" t="s">
        <v>30</v>
      </c>
      <c r="F633" s="1" t="s">
        <v>41</v>
      </c>
      <c r="G633" s="1" t="s">
        <v>31</v>
      </c>
    </row>
    <row r="634" spans="1:7" x14ac:dyDescent="0.25">
      <c r="A634" s="1" t="s">
        <v>20</v>
      </c>
      <c r="B634" s="1" t="s">
        <v>376</v>
      </c>
      <c r="C634" s="1" t="s">
        <v>1041</v>
      </c>
      <c r="D634" s="1" t="s">
        <v>29</v>
      </c>
      <c r="E634" s="1" t="s">
        <v>30</v>
      </c>
      <c r="F634" s="1" t="s">
        <v>41</v>
      </c>
      <c r="G634" s="1" t="s">
        <v>31</v>
      </c>
    </row>
    <row r="635" spans="1:7" x14ac:dyDescent="0.25">
      <c r="A635" s="1" t="s">
        <v>20</v>
      </c>
      <c r="B635" s="1" t="s">
        <v>376</v>
      </c>
      <c r="C635" s="1" t="s">
        <v>1042</v>
      </c>
      <c r="D635" s="1" t="s">
        <v>29</v>
      </c>
      <c r="E635" s="1" t="s">
        <v>30</v>
      </c>
      <c r="F635" s="1" t="s">
        <v>41</v>
      </c>
      <c r="G635" s="1" t="s">
        <v>31</v>
      </c>
    </row>
    <row r="636" spans="1:7" x14ac:dyDescent="0.25">
      <c r="A636" s="1" t="s">
        <v>20</v>
      </c>
      <c r="B636" s="1" t="s">
        <v>376</v>
      </c>
      <c r="C636" s="1" t="s">
        <v>1043</v>
      </c>
      <c r="D636" s="1" t="s">
        <v>29</v>
      </c>
      <c r="E636" s="1" t="s">
        <v>30</v>
      </c>
      <c r="F636" s="1" t="s">
        <v>41</v>
      </c>
      <c r="G636" s="1" t="s">
        <v>31</v>
      </c>
    </row>
    <row r="637" spans="1:7" x14ac:dyDescent="0.25">
      <c r="A637" s="1" t="s">
        <v>20</v>
      </c>
      <c r="B637" s="1" t="s">
        <v>376</v>
      </c>
      <c r="C637" s="1" t="s">
        <v>1044</v>
      </c>
      <c r="D637" s="1" t="s">
        <v>29</v>
      </c>
      <c r="E637" s="1" t="s">
        <v>30</v>
      </c>
      <c r="F637" s="1" t="s">
        <v>41</v>
      </c>
      <c r="G637" s="1" t="s">
        <v>31</v>
      </c>
    </row>
    <row r="638" spans="1:7" x14ac:dyDescent="0.25">
      <c r="A638" s="1" t="s">
        <v>20</v>
      </c>
      <c r="B638" s="1" t="s">
        <v>376</v>
      </c>
      <c r="C638" s="1" t="s">
        <v>1045</v>
      </c>
      <c r="D638" s="1" t="s">
        <v>29</v>
      </c>
      <c r="E638" s="1" t="s">
        <v>30</v>
      </c>
      <c r="F638" s="1" t="s">
        <v>41</v>
      </c>
      <c r="G638" s="1" t="s">
        <v>31</v>
      </c>
    </row>
    <row r="639" spans="1:7" x14ac:dyDescent="0.25">
      <c r="A639" s="1" t="s">
        <v>20</v>
      </c>
      <c r="B639" s="1" t="s">
        <v>376</v>
      </c>
      <c r="C639" s="1" t="s">
        <v>1046</v>
      </c>
      <c r="D639" s="1" t="s">
        <v>29</v>
      </c>
      <c r="E639" s="1" t="s">
        <v>30</v>
      </c>
      <c r="F639" s="1" t="s">
        <v>41</v>
      </c>
      <c r="G639" s="1" t="s">
        <v>31</v>
      </c>
    </row>
    <row r="640" spans="1:7" x14ac:dyDescent="0.25">
      <c r="A640" s="1" t="s">
        <v>20</v>
      </c>
      <c r="B640" s="1" t="s">
        <v>376</v>
      </c>
      <c r="C640" s="1" t="s">
        <v>1047</v>
      </c>
      <c r="D640" s="1" t="s">
        <v>29</v>
      </c>
      <c r="E640" s="1" t="s">
        <v>30</v>
      </c>
      <c r="F640" s="1" t="s">
        <v>41</v>
      </c>
      <c r="G640" s="1" t="s">
        <v>31</v>
      </c>
    </row>
    <row r="641" spans="1:7" x14ac:dyDescent="0.25">
      <c r="A641" s="1" t="s">
        <v>20</v>
      </c>
      <c r="B641" s="1" t="s">
        <v>376</v>
      </c>
      <c r="C641" s="1" t="s">
        <v>1048</v>
      </c>
      <c r="D641" s="1" t="s">
        <v>29</v>
      </c>
      <c r="E641" s="1" t="s">
        <v>30</v>
      </c>
      <c r="F641" s="1" t="s">
        <v>41</v>
      </c>
      <c r="G641" s="1" t="s">
        <v>31</v>
      </c>
    </row>
    <row r="642" spans="1:7" x14ac:dyDescent="0.25">
      <c r="A642" s="1" t="s">
        <v>20</v>
      </c>
      <c r="B642" s="1" t="s">
        <v>376</v>
      </c>
      <c r="C642" s="1" t="s">
        <v>1049</v>
      </c>
      <c r="D642" s="1" t="s">
        <v>29</v>
      </c>
      <c r="E642" s="1" t="s">
        <v>30</v>
      </c>
      <c r="F642" s="1" t="s">
        <v>41</v>
      </c>
      <c r="G642" s="1" t="s">
        <v>31</v>
      </c>
    </row>
    <row r="643" spans="1:7" x14ac:dyDescent="0.25">
      <c r="A643" s="1" t="s">
        <v>20</v>
      </c>
      <c r="B643" s="1" t="s">
        <v>376</v>
      </c>
      <c r="C643" s="1" t="s">
        <v>1050</v>
      </c>
      <c r="D643" s="1" t="s">
        <v>29</v>
      </c>
      <c r="E643" s="1" t="s">
        <v>30</v>
      </c>
      <c r="F643" s="1" t="s">
        <v>41</v>
      </c>
      <c r="G643" s="1" t="s">
        <v>31</v>
      </c>
    </row>
    <row r="644" spans="1:7" x14ac:dyDescent="0.25">
      <c r="A644" s="1" t="s">
        <v>20</v>
      </c>
      <c r="B644" s="1" t="s">
        <v>376</v>
      </c>
      <c r="C644" s="1" t="s">
        <v>1051</v>
      </c>
      <c r="D644" s="1" t="s">
        <v>29</v>
      </c>
      <c r="E644" s="1" t="s">
        <v>30</v>
      </c>
      <c r="F644" s="1" t="s">
        <v>41</v>
      </c>
      <c r="G644" s="1" t="s">
        <v>31</v>
      </c>
    </row>
    <row r="645" spans="1:7" x14ac:dyDescent="0.25">
      <c r="A645" s="1" t="s">
        <v>20</v>
      </c>
      <c r="B645" s="1" t="s">
        <v>376</v>
      </c>
      <c r="C645" s="1" t="s">
        <v>1052</v>
      </c>
      <c r="D645" s="1" t="s">
        <v>29</v>
      </c>
      <c r="E645" s="1" t="s">
        <v>30</v>
      </c>
      <c r="F645" s="1" t="s">
        <v>41</v>
      </c>
      <c r="G645" s="1" t="s">
        <v>31</v>
      </c>
    </row>
    <row r="646" spans="1:7" x14ac:dyDescent="0.25">
      <c r="A646" s="1" t="s">
        <v>20</v>
      </c>
      <c r="B646" s="1" t="s">
        <v>376</v>
      </c>
      <c r="C646" s="1" t="s">
        <v>1053</v>
      </c>
      <c r="D646" s="1" t="s">
        <v>29</v>
      </c>
      <c r="E646" s="1" t="s">
        <v>30</v>
      </c>
      <c r="F646" s="1" t="s">
        <v>41</v>
      </c>
      <c r="G646" s="1" t="s">
        <v>31</v>
      </c>
    </row>
    <row r="647" spans="1:7" x14ac:dyDescent="0.25">
      <c r="A647" s="1" t="s">
        <v>20</v>
      </c>
      <c r="B647" s="1" t="s">
        <v>376</v>
      </c>
      <c r="C647" s="1" t="s">
        <v>1054</v>
      </c>
      <c r="D647" s="1" t="s">
        <v>29</v>
      </c>
      <c r="E647" s="1" t="s">
        <v>30</v>
      </c>
      <c r="F647" s="1" t="s">
        <v>41</v>
      </c>
      <c r="G647" s="1" t="s">
        <v>31</v>
      </c>
    </row>
    <row r="648" spans="1:7" x14ac:dyDescent="0.25">
      <c r="A648" s="1" t="s">
        <v>20</v>
      </c>
      <c r="B648" s="1" t="s">
        <v>376</v>
      </c>
      <c r="C648" s="1" t="s">
        <v>1055</v>
      </c>
      <c r="D648" s="1" t="s">
        <v>29</v>
      </c>
      <c r="E648" s="1" t="s">
        <v>30</v>
      </c>
      <c r="F648" s="1" t="s">
        <v>41</v>
      </c>
      <c r="G648" s="1" t="s">
        <v>31</v>
      </c>
    </row>
    <row r="649" spans="1:7" x14ac:dyDescent="0.25">
      <c r="A649" s="1" t="s">
        <v>20</v>
      </c>
      <c r="B649" s="1" t="s">
        <v>376</v>
      </c>
      <c r="C649" s="1" t="s">
        <v>1056</v>
      </c>
      <c r="D649" s="1" t="s">
        <v>29</v>
      </c>
      <c r="E649" s="1" t="s">
        <v>30</v>
      </c>
      <c r="F649" s="1" t="s">
        <v>41</v>
      </c>
      <c r="G649" s="1" t="s">
        <v>31</v>
      </c>
    </row>
    <row r="650" spans="1:7" x14ac:dyDescent="0.25">
      <c r="A650" s="1" t="s">
        <v>20</v>
      </c>
      <c r="B650" s="1" t="s">
        <v>376</v>
      </c>
      <c r="C650" s="1" t="s">
        <v>1057</v>
      </c>
      <c r="D650" s="1" t="s">
        <v>29</v>
      </c>
      <c r="E650" s="1" t="s">
        <v>30</v>
      </c>
      <c r="F650" s="1" t="s">
        <v>41</v>
      </c>
      <c r="G650" s="1" t="s">
        <v>31</v>
      </c>
    </row>
    <row r="651" spans="1:7" x14ac:dyDescent="0.25">
      <c r="A651" s="1" t="s">
        <v>20</v>
      </c>
      <c r="B651" s="1" t="s">
        <v>376</v>
      </c>
      <c r="C651" s="1" t="s">
        <v>1058</v>
      </c>
      <c r="D651" s="1" t="s">
        <v>29</v>
      </c>
      <c r="E651" s="1" t="s">
        <v>30</v>
      </c>
      <c r="F651" s="1" t="s">
        <v>41</v>
      </c>
      <c r="G651" s="1" t="s">
        <v>31</v>
      </c>
    </row>
    <row r="652" spans="1:7" x14ac:dyDescent="0.25">
      <c r="A652" s="1" t="s">
        <v>20</v>
      </c>
      <c r="B652" s="1" t="s">
        <v>376</v>
      </c>
      <c r="C652" s="1" t="s">
        <v>1059</v>
      </c>
      <c r="D652" s="1" t="s">
        <v>29</v>
      </c>
      <c r="E652" s="1" t="s">
        <v>30</v>
      </c>
      <c r="F652" s="1" t="s">
        <v>41</v>
      </c>
      <c r="G652" s="1" t="s">
        <v>31</v>
      </c>
    </row>
    <row r="653" spans="1:7" x14ac:dyDescent="0.25">
      <c r="A653" s="1" t="s">
        <v>20</v>
      </c>
      <c r="B653" s="1" t="s">
        <v>376</v>
      </c>
      <c r="C653" s="1" t="s">
        <v>1060</v>
      </c>
      <c r="D653" s="1" t="s">
        <v>29</v>
      </c>
      <c r="E653" s="1" t="s">
        <v>30</v>
      </c>
      <c r="F653" s="1" t="s">
        <v>41</v>
      </c>
      <c r="G653" s="1" t="s">
        <v>31</v>
      </c>
    </row>
    <row r="654" spans="1:7" x14ac:dyDescent="0.25">
      <c r="A654" s="1" t="s">
        <v>20</v>
      </c>
      <c r="B654" s="1" t="s">
        <v>376</v>
      </c>
      <c r="C654" s="1" t="s">
        <v>1061</v>
      </c>
      <c r="D654" s="1" t="s">
        <v>29</v>
      </c>
      <c r="E654" s="1" t="s">
        <v>30</v>
      </c>
      <c r="F654" s="1" t="s">
        <v>41</v>
      </c>
      <c r="G654" s="1" t="s">
        <v>31</v>
      </c>
    </row>
    <row r="655" spans="1:7" x14ac:dyDescent="0.25">
      <c r="A655" s="1" t="s">
        <v>130</v>
      </c>
      <c r="B655" s="1" t="s">
        <v>378</v>
      </c>
      <c r="C655" s="1" t="s">
        <v>33</v>
      </c>
      <c r="D655" s="1" t="s">
        <v>29</v>
      </c>
      <c r="E655" s="1" t="s">
        <v>30</v>
      </c>
      <c r="F655" s="1" t="s">
        <v>41</v>
      </c>
      <c r="G655" s="1" t="s">
        <v>133</v>
      </c>
    </row>
    <row r="656" spans="1:7" x14ac:dyDescent="0.25">
      <c r="A656" s="1" t="s">
        <v>130</v>
      </c>
      <c r="B656" s="1" t="s">
        <v>378</v>
      </c>
      <c r="C656" s="1" t="s">
        <v>34</v>
      </c>
      <c r="D656" s="1" t="s">
        <v>29</v>
      </c>
      <c r="E656" s="1" t="s">
        <v>30</v>
      </c>
      <c r="F656" s="1" t="s">
        <v>41</v>
      </c>
      <c r="G656" s="1" t="s">
        <v>133</v>
      </c>
    </row>
    <row r="657" spans="1:7" x14ac:dyDescent="0.25">
      <c r="A657" s="1" t="s">
        <v>130</v>
      </c>
      <c r="B657" s="1" t="s">
        <v>378</v>
      </c>
      <c r="C657" s="1" t="s">
        <v>35</v>
      </c>
      <c r="D657" s="1" t="s">
        <v>29</v>
      </c>
      <c r="E657" s="1" t="s">
        <v>30</v>
      </c>
      <c r="F657" s="1" t="s">
        <v>41</v>
      </c>
      <c r="G657" s="1" t="s">
        <v>133</v>
      </c>
    </row>
    <row r="658" spans="1:7" x14ac:dyDescent="0.25">
      <c r="A658" s="1" t="s">
        <v>130</v>
      </c>
      <c r="B658" s="1" t="s">
        <v>378</v>
      </c>
      <c r="C658" s="1" t="s">
        <v>36</v>
      </c>
      <c r="D658" s="1" t="s">
        <v>29</v>
      </c>
      <c r="E658" s="1" t="s">
        <v>30</v>
      </c>
      <c r="F658" s="1" t="s">
        <v>41</v>
      </c>
      <c r="G658" s="1" t="s">
        <v>133</v>
      </c>
    </row>
    <row r="659" spans="1:7" x14ac:dyDescent="0.25">
      <c r="A659" s="1" t="s">
        <v>130</v>
      </c>
      <c r="B659" s="1" t="s">
        <v>378</v>
      </c>
      <c r="C659" s="1" t="s">
        <v>37</v>
      </c>
      <c r="D659" s="1" t="s">
        <v>29</v>
      </c>
      <c r="E659" s="1" t="s">
        <v>30</v>
      </c>
      <c r="F659" s="1" t="s">
        <v>41</v>
      </c>
      <c r="G659" s="1" t="s">
        <v>133</v>
      </c>
    </row>
    <row r="660" spans="1:7" x14ac:dyDescent="0.25">
      <c r="A660" s="1" t="s">
        <v>130</v>
      </c>
      <c r="B660" s="1" t="s">
        <v>378</v>
      </c>
      <c r="C660" s="1" t="s">
        <v>38</v>
      </c>
      <c r="D660" s="1" t="s">
        <v>29</v>
      </c>
      <c r="E660" s="1" t="s">
        <v>30</v>
      </c>
      <c r="F660" s="1" t="s">
        <v>41</v>
      </c>
      <c r="G660" s="1" t="s">
        <v>133</v>
      </c>
    </row>
    <row r="661" spans="1:7" x14ac:dyDescent="0.25">
      <c r="A661" s="1" t="s">
        <v>130</v>
      </c>
      <c r="B661" s="1" t="s">
        <v>378</v>
      </c>
      <c r="C661" s="1" t="s">
        <v>39</v>
      </c>
      <c r="D661" s="1" t="s">
        <v>29</v>
      </c>
      <c r="E661" s="1" t="s">
        <v>30</v>
      </c>
      <c r="F661" s="1" t="s">
        <v>41</v>
      </c>
      <c r="G661" s="1" t="s">
        <v>133</v>
      </c>
    </row>
    <row r="662" spans="1:7" x14ac:dyDescent="0.25">
      <c r="A662" s="1" t="s">
        <v>130</v>
      </c>
      <c r="B662" s="1" t="s">
        <v>378</v>
      </c>
      <c r="C662" s="1" t="s">
        <v>40</v>
      </c>
      <c r="D662" s="1" t="s">
        <v>29</v>
      </c>
      <c r="E662" s="1" t="s">
        <v>30</v>
      </c>
      <c r="F662" s="1" t="s">
        <v>41</v>
      </c>
      <c r="G662" s="1" t="s">
        <v>133</v>
      </c>
    </row>
    <row r="663" spans="1:7" x14ac:dyDescent="0.25">
      <c r="A663" s="1" t="s">
        <v>130</v>
      </c>
      <c r="B663" s="1" t="s">
        <v>378</v>
      </c>
      <c r="C663" s="1" t="s">
        <v>42</v>
      </c>
      <c r="D663" s="1" t="s">
        <v>29</v>
      </c>
      <c r="E663" s="1" t="s">
        <v>30</v>
      </c>
      <c r="F663" s="1" t="s">
        <v>41</v>
      </c>
      <c r="G663" s="1" t="s">
        <v>133</v>
      </c>
    </row>
    <row r="664" spans="1:7" x14ac:dyDescent="0.25">
      <c r="A664" s="1" t="s">
        <v>130</v>
      </c>
      <c r="B664" s="1" t="s">
        <v>378</v>
      </c>
      <c r="C664" s="1" t="s">
        <v>43</v>
      </c>
      <c r="D664" s="1" t="s">
        <v>29</v>
      </c>
      <c r="E664" s="1" t="s">
        <v>30</v>
      </c>
      <c r="F664" s="1" t="s">
        <v>41</v>
      </c>
      <c r="G664" s="1" t="s">
        <v>133</v>
      </c>
    </row>
    <row r="665" spans="1:7" x14ac:dyDescent="0.25">
      <c r="A665" s="1" t="s">
        <v>130</v>
      </c>
      <c r="B665" s="1" t="s">
        <v>378</v>
      </c>
      <c r="C665" s="1" t="s">
        <v>44</v>
      </c>
      <c r="D665" s="1" t="s">
        <v>29</v>
      </c>
      <c r="E665" s="1" t="s">
        <v>30</v>
      </c>
      <c r="F665" s="1" t="s">
        <v>41</v>
      </c>
      <c r="G665" s="1" t="s">
        <v>133</v>
      </c>
    </row>
    <row r="666" spans="1:7" x14ac:dyDescent="0.25">
      <c r="A666" s="1" t="s">
        <v>130</v>
      </c>
      <c r="B666" s="1" t="s">
        <v>378</v>
      </c>
      <c r="C666" s="1" t="s">
        <v>424</v>
      </c>
      <c r="D666" s="1" t="s">
        <v>29</v>
      </c>
      <c r="E666" s="1" t="s">
        <v>30</v>
      </c>
      <c r="F666" s="1" t="s">
        <v>41</v>
      </c>
      <c r="G666" s="1" t="s">
        <v>133</v>
      </c>
    </row>
    <row r="667" spans="1:7" x14ac:dyDescent="0.25">
      <c r="A667" s="1" t="s">
        <v>130</v>
      </c>
      <c r="B667" s="1" t="s">
        <v>378</v>
      </c>
      <c r="C667" s="1" t="s">
        <v>425</v>
      </c>
      <c r="D667" s="1" t="s">
        <v>29</v>
      </c>
      <c r="E667" s="1" t="s">
        <v>30</v>
      </c>
      <c r="F667" s="1" t="s">
        <v>41</v>
      </c>
      <c r="G667" s="1" t="s">
        <v>133</v>
      </c>
    </row>
    <row r="668" spans="1:7" x14ac:dyDescent="0.25">
      <c r="A668" s="1" t="s">
        <v>130</v>
      </c>
      <c r="B668" s="1" t="s">
        <v>378</v>
      </c>
      <c r="C668" s="1" t="s">
        <v>426</v>
      </c>
      <c r="D668" s="1" t="s">
        <v>29</v>
      </c>
      <c r="E668" s="1" t="s">
        <v>30</v>
      </c>
      <c r="F668" s="1" t="s">
        <v>41</v>
      </c>
      <c r="G668" s="1" t="s">
        <v>133</v>
      </c>
    </row>
    <row r="669" spans="1:7" x14ac:dyDescent="0.25">
      <c r="A669" s="1" t="s">
        <v>130</v>
      </c>
      <c r="B669" s="1" t="s">
        <v>378</v>
      </c>
      <c r="C669" s="1" t="s">
        <v>427</v>
      </c>
      <c r="D669" s="1" t="s">
        <v>29</v>
      </c>
      <c r="E669" s="1" t="s">
        <v>30</v>
      </c>
      <c r="F669" s="1" t="s">
        <v>41</v>
      </c>
      <c r="G669" s="1" t="s">
        <v>133</v>
      </c>
    </row>
    <row r="670" spans="1:7" x14ac:dyDescent="0.25">
      <c r="A670" s="1" t="s">
        <v>130</v>
      </c>
      <c r="B670" s="1" t="s">
        <v>378</v>
      </c>
      <c r="C670" s="1" t="s">
        <v>428</v>
      </c>
      <c r="D670" s="1" t="s">
        <v>29</v>
      </c>
      <c r="E670" s="1" t="s">
        <v>30</v>
      </c>
      <c r="F670" s="1" t="s">
        <v>41</v>
      </c>
      <c r="G670" s="1" t="s">
        <v>133</v>
      </c>
    </row>
    <row r="671" spans="1:7" x14ac:dyDescent="0.25">
      <c r="A671" s="1" t="s">
        <v>130</v>
      </c>
      <c r="B671" s="1" t="s">
        <v>378</v>
      </c>
      <c r="C671" s="1" t="s">
        <v>429</v>
      </c>
      <c r="D671" s="1" t="s">
        <v>29</v>
      </c>
      <c r="E671" s="1" t="s">
        <v>30</v>
      </c>
      <c r="F671" s="1" t="s">
        <v>41</v>
      </c>
      <c r="G671" s="1" t="s">
        <v>133</v>
      </c>
    </row>
    <row r="672" spans="1:7" x14ac:dyDescent="0.25">
      <c r="A672" s="1" t="s">
        <v>130</v>
      </c>
      <c r="B672" s="1" t="s">
        <v>378</v>
      </c>
      <c r="C672" s="1" t="s">
        <v>430</v>
      </c>
      <c r="D672" s="1" t="s">
        <v>29</v>
      </c>
      <c r="E672" s="1" t="s">
        <v>30</v>
      </c>
      <c r="F672" s="1" t="s">
        <v>41</v>
      </c>
      <c r="G672" s="1" t="s">
        <v>133</v>
      </c>
    </row>
    <row r="673" spans="1:7" x14ac:dyDescent="0.25">
      <c r="A673" s="1" t="s">
        <v>130</v>
      </c>
      <c r="B673" s="1" t="s">
        <v>378</v>
      </c>
      <c r="C673" s="1" t="s">
        <v>431</v>
      </c>
      <c r="D673" s="1" t="s">
        <v>29</v>
      </c>
      <c r="E673" s="1" t="s">
        <v>30</v>
      </c>
      <c r="F673" s="1" t="s">
        <v>41</v>
      </c>
      <c r="G673" s="1" t="s">
        <v>133</v>
      </c>
    </row>
    <row r="674" spans="1:7" x14ac:dyDescent="0.25">
      <c r="A674" s="1" t="s">
        <v>130</v>
      </c>
      <c r="B674" s="1" t="s">
        <v>378</v>
      </c>
      <c r="C674" s="1" t="s">
        <v>432</v>
      </c>
      <c r="D674" s="1" t="s">
        <v>29</v>
      </c>
      <c r="E674" s="1" t="s">
        <v>30</v>
      </c>
      <c r="F674" s="1" t="s">
        <v>41</v>
      </c>
      <c r="G674" s="1" t="s">
        <v>133</v>
      </c>
    </row>
    <row r="675" spans="1:7" x14ac:dyDescent="0.25">
      <c r="A675" s="1" t="s">
        <v>130</v>
      </c>
      <c r="B675" s="1" t="s">
        <v>378</v>
      </c>
      <c r="C675" s="1" t="s">
        <v>433</v>
      </c>
      <c r="D675" s="1" t="s">
        <v>29</v>
      </c>
      <c r="E675" s="1" t="s">
        <v>30</v>
      </c>
      <c r="F675" s="1" t="s">
        <v>41</v>
      </c>
      <c r="G675" s="1" t="s">
        <v>133</v>
      </c>
    </row>
    <row r="676" spans="1:7" x14ac:dyDescent="0.25">
      <c r="A676" s="1" t="s">
        <v>130</v>
      </c>
      <c r="B676" s="1" t="s">
        <v>378</v>
      </c>
      <c r="C676" s="1" t="s">
        <v>434</v>
      </c>
      <c r="D676" s="1" t="s">
        <v>29</v>
      </c>
      <c r="E676" s="1" t="s">
        <v>30</v>
      </c>
      <c r="F676" s="1" t="s">
        <v>41</v>
      </c>
      <c r="G676" s="1" t="s">
        <v>133</v>
      </c>
    </row>
    <row r="677" spans="1:7" x14ac:dyDescent="0.25">
      <c r="A677" s="1" t="s">
        <v>130</v>
      </c>
      <c r="B677" s="1" t="s">
        <v>378</v>
      </c>
      <c r="C677" s="1" t="s">
        <v>435</v>
      </c>
      <c r="D677" s="1" t="s">
        <v>29</v>
      </c>
      <c r="E677" s="1" t="s">
        <v>30</v>
      </c>
      <c r="F677" s="1" t="s">
        <v>41</v>
      </c>
      <c r="G677" s="1" t="s">
        <v>133</v>
      </c>
    </row>
    <row r="678" spans="1:7" x14ac:dyDescent="0.25">
      <c r="A678" s="1" t="s">
        <v>130</v>
      </c>
      <c r="B678" s="1" t="s">
        <v>378</v>
      </c>
      <c r="C678" s="1" t="s">
        <v>436</v>
      </c>
      <c r="D678" s="1" t="s">
        <v>29</v>
      </c>
      <c r="E678" s="1" t="s">
        <v>30</v>
      </c>
      <c r="F678" s="1" t="s">
        <v>41</v>
      </c>
      <c r="G678" s="1" t="s">
        <v>133</v>
      </c>
    </row>
    <row r="679" spans="1:7" x14ac:dyDescent="0.25">
      <c r="A679" s="1" t="s">
        <v>130</v>
      </c>
      <c r="B679" s="1" t="s">
        <v>378</v>
      </c>
      <c r="C679" s="1" t="s">
        <v>437</v>
      </c>
      <c r="D679" s="1" t="s">
        <v>29</v>
      </c>
      <c r="E679" s="1" t="s">
        <v>30</v>
      </c>
      <c r="F679" s="1" t="s">
        <v>41</v>
      </c>
      <c r="G679" s="1" t="s">
        <v>133</v>
      </c>
    </row>
    <row r="680" spans="1:7" x14ac:dyDescent="0.25">
      <c r="A680" s="1" t="s">
        <v>130</v>
      </c>
      <c r="B680" s="1" t="s">
        <v>378</v>
      </c>
      <c r="C680" s="1" t="s">
        <v>438</v>
      </c>
      <c r="D680" s="1" t="s">
        <v>29</v>
      </c>
      <c r="E680" s="1" t="s">
        <v>30</v>
      </c>
      <c r="F680" s="1" t="s">
        <v>41</v>
      </c>
      <c r="G680" s="1" t="s">
        <v>133</v>
      </c>
    </row>
    <row r="681" spans="1:7" x14ac:dyDescent="0.25">
      <c r="A681" s="1" t="s">
        <v>130</v>
      </c>
      <c r="B681" s="1" t="s">
        <v>378</v>
      </c>
      <c r="C681" s="1" t="s">
        <v>439</v>
      </c>
      <c r="D681" s="1" t="s">
        <v>29</v>
      </c>
      <c r="E681" s="1" t="s">
        <v>30</v>
      </c>
      <c r="F681" s="1" t="s">
        <v>41</v>
      </c>
      <c r="G681" s="1" t="s">
        <v>133</v>
      </c>
    </row>
    <row r="682" spans="1:7" x14ac:dyDescent="0.25">
      <c r="A682" s="1" t="s">
        <v>130</v>
      </c>
      <c r="B682" s="1" t="s">
        <v>378</v>
      </c>
      <c r="C682" s="1" t="s">
        <v>1062</v>
      </c>
      <c r="D682" s="1" t="s">
        <v>29</v>
      </c>
      <c r="E682" s="1" t="s">
        <v>30</v>
      </c>
      <c r="F682" s="1" t="s">
        <v>41</v>
      </c>
      <c r="G682" s="1" t="s">
        <v>133</v>
      </c>
    </row>
    <row r="683" spans="1:7" x14ac:dyDescent="0.25">
      <c r="A683" s="1" t="s">
        <v>130</v>
      </c>
      <c r="B683" s="1" t="s">
        <v>378</v>
      </c>
      <c r="C683" s="1" t="s">
        <v>441</v>
      </c>
      <c r="D683" s="1" t="s">
        <v>29</v>
      </c>
      <c r="E683" s="1" t="s">
        <v>30</v>
      </c>
      <c r="F683" s="1" t="s">
        <v>41</v>
      </c>
      <c r="G683" s="1" t="s">
        <v>133</v>
      </c>
    </row>
    <row r="684" spans="1:7" x14ac:dyDescent="0.25">
      <c r="A684" s="1" t="s">
        <v>130</v>
      </c>
      <c r="B684" s="1" t="s">
        <v>378</v>
      </c>
      <c r="C684" s="1" t="s">
        <v>442</v>
      </c>
      <c r="D684" s="1" t="s">
        <v>29</v>
      </c>
      <c r="E684" s="1" t="s">
        <v>30</v>
      </c>
      <c r="F684" s="1" t="s">
        <v>41</v>
      </c>
      <c r="G684" s="1" t="s">
        <v>133</v>
      </c>
    </row>
    <row r="685" spans="1:7" x14ac:dyDescent="0.25">
      <c r="A685" s="1" t="s">
        <v>130</v>
      </c>
      <c r="B685" s="1" t="s">
        <v>378</v>
      </c>
      <c r="C685" s="1" t="s">
        <v>443</v>
      </c>
      <c r="D685" s="1" t="s">
        <v>29</v>
      </c>
      <c r="E685" s="1" t="s">
        <v>30</v>
      </c>
      <c r="F685" s="1" t="s">
        <v>41</v>
      </c>
      <c r="G685" s="1" t="s">
        <v>133</v>
      </c>
    </row>
    <row r="686" spans="1:7" x14ac:dyDescent="0.25">
      <c r="A686" s="1" t="s">
        <v>130</v>
      </c>
      <c r="B686" s="1" t="s">
        <v>378</v>
      </c>
      <c r="C686" s="1" t="s">
        <v>444</v>
      </c>
      <c r="D686" s="1" t="s">
        <v>29</v>
      </c>
      <c r="E686" s="1" t="s">
        <v>30</v>
      </c>
      <c r="F686" s="1" t="s">
        <v>41</v>
      </c>
      <c r="G686" s="1" t="s">
        <v>133</v>
      </c>
    </row>
    <row r="687" spans="1:7" x14ac:dyDescent="0.25">
      <c r="A687" s="1" t="s">
        <v>130</v>
      </c>
      <c r="B687" s="1" t="s">
        <v>378</v>
      </c>
      <c r="C687" s="1" t="s">
        <v>445</v>
      </c>
      <c r="D687" s="1" t="s">
        <v>29</v>
      </c>
      <c r="E687" s="1" t="s">
        <v>30</v>
      </c>
      <c r="F687" s="1" t="s">
        <v>41</v>
      </c>
      <c r="G687" s="1" t="s">
        <v>133</v>
      </c>
    </row>
    <row r="688" spans="1:7" x14ac:dyDescent="0.25">
      <c r="A688" s="1" t="s">
        <v>130</v>
      </c>
      <c r="B688" s="1" t="s">
        <v>378</v>
      </c>
      <c r="C688" s="1" t="s">
        <v>446</v>
      </c>
      <c r="D688" s="1" t="s">
        <v>29</v>
      </c>
      <c r="E688" s="1" t="s">
        <v>30</v>
      </c>
      <c r="F688" s="1" t="s">
        <v>41</v>
      </c>
      <c r="G688" s="1" t="s">
        <v>133</v>
      </c>
    </row>
    <row r="689" spans="1:7" x14ac:dyDescent="0.25">
      <c r="A689" s="1" t="s">
        <v>130</v>
      </c>
      <c r="B689" s="1" t="s">
        <v>378</v>
      </c>
      <c r="C689" s="1" t="s">
        <v>447</v>
      </c>
      <c r="D689" s="1" t="s">
        <v>29</v>
      </c>
      <c r="E689" s="1" t="s">
        <v>30</v>
      </c>
      <c r="F689" s="1" t="s">
        <v>41</v>
      </c>
      <c r="G689" s="1" t="s">
        <v>133</v>
      </c>
    </row>
    <row r="690" spans="1:7" x14ac:dyDescent="0.25">
      <c r="A690" s="1" t="s">
        <v>130</v>
      </c>
      <c r="B690" s="1" t="s">
        <v>378</v>
      </c>
      <c r="C690" s="1" t="s">
        <v>448</v>
      </c>
      <c r="D690" s="1" t="s">
        <v>29</v>
      </c>
      <c r="E690" s="1" t="s">
        <v>30</v>
      </c>
      <c r="F690" s="1" t="s">
        <v>41</v>
      </c>
      <c r="G690" s="1" t="s">
        <v>133</v>
      </c>
    </row>
    <row r="691" spans="1:7" x14ac:dyDescent="0.25">
      <c r="A691" s="1" t="s">
        <v>130</v>
      </c>
      <c r="B691" s="1" t="s">
        <v>378</v>
      </c>
      <c r="C691" s="1" t="s">
        <v>1063</v>
      </c>
      <c r="D691" s="1" t="s">
        <v>29</v>
      </c>
      <c r="E691" s="1" t="s">
        <v>30</v>
      </c>
      <c r="F691" s="1" t="s">
        <v>41</v>
      </c>
      <c r="G691" s="1" t="s">
        <v>133</v>
      </c>
    </row>
    <row r="692" spans="1:7" x14ac:dyDescent="0.25">
      <c r="A692" s="1" t="s">
        <v>130</v>
      </c>
      <c r="B692" s="1" t="s">
        <v>378</v>
      </c>
      <c r="C692" s="1" t="s">
        <v>449</v>
      </c>
      <c r="D692" s="1" t="s">
        <v>29</v>
      </c>
      <c r="E692" s="1" t="s">
        <v>30</v>
      </c>
      <c r="F692" s="1" t="s">
        <v>41</v>
      </c>
      <c r="G692" s="1" t="s">
        <v>133</v>
      </c>
    </row>
    <row r="693" spans="1:7" x14ac:dyDescent="0.25">
      <c r="A693" s="1" t="s">
        <v>130</v>
      </c>
      <c r="B693" s="1" t="s">
        <v>378</v>
      </c>
      <c r="C693" s="1" t="s">
        <v>450</v>
      </c>
      <c r="D693" s="1" t="s">
        <v>29</v>
      </c>
      <c r="E693" s="1" t="s">
        <v>30</v>
      </c>
      <c r="F693" s="1" t="s">
        <v>41</v>
      </c>
      <c r="G693" s="1" t="s">
        <v>133</v>
      </c>
    </row>
    <row r="694" spans="1:7" x14ac:dyDescent="0.25">
      <c r="A694" s="1" t="s">
        <v>130</v>
      </c>
      <c r="B694" s="1" t="s">
        <v>378</v>
      </c>
      <c r="C694" s="1" t="s">
        <v>451</v>
      </c>
      <c r="D694" s="1" t="s">
        <v>29</v>
      </c>
      <c r="E694" s="1" t="s">
        <v>30</v>
      </c>
      <c r="F694" s="1" t="s">
        <v>41</v>
      </c>
      <c r="G694" s="1" t="s">
        <v>133</v>
      </c>
    </row>
    <row r="695" spans="1:7" x14ac:dyDescent="0.25">
      <c r="A695" s="1" t="s">
        <v>130</v>
      </c>
      <c r="B695" s="1" t="s">
        <v>378</v>
      </c>
      <c r="C695" s="1" t="s">
        <v>452</v>
      </c>
      <c r="D695" s="1" t="s">
        <v>29</v>
      </c>
      <c r="E695" s="1" t="s">
        <v>30</v>
      </c>
      <c r="F695" s="1" t="s">
        <v>41</v>
      </c>
      <c r="G695" s="1" t="s">
        <v>133</v>
      </c>
    </row>
    <row r="696" spans="1:7" x14ac:dyDescent="0.25">
      <c r="A696" s="1" t="s">
        <v>130</v>
      </c>
      <c r="B696" s="1" t="s">
        <v>378</v>
      </c>
      <c r="C696" s="1" t="s">
        <v>453</v>
      </c>
      <c r="D696" s="1" t="s">
        <v>29</v>
      </c>
      <c r="E696" s="1" t="s">
        <v>30</v>
      </c>
      <c r="F696" s="1" t="s">
        <v>41</v>
      </c>
      <c r="G696" s="1" t="s">
        <v>133</v>
      </c>
    </row>
    <row r="697" spans="1:7" x14ac:dyDescent="0.25">
      <c r="A697" s="1" t="s">
        <v>130</v>
      </c>
      <c r="B697" s="1" t="s">
        <v>378</v>
      </c>
      <c r="C697" s="1" t="s">
        <v>454</v>
      </c>
      <c r="D697" s="1" t="s">
        <v>29</v>
      </c>
      <c r="E697" s="1" t="s">
        <v>30</v>
      </c>
      <c r="F697" s="1" t="s">
        <v>41</v>
      </c>
      <c r="G697" s="1" t="s">
        <v>133</v>
      </c>
    </row>
    <row r="698" spans="1:7" x14ac:dyDescent="0.25">
      <c r="A698" s="1" t="s">
        <v>130</v>
      </c>
      <c r="B698" s="1" t="s">
        <v>378</v>
      </c>
      <c r="C698" s="1" t="s">
        <v>455</v>
      </c>
      <c r="D698" s="1" t="s">
        <v>29</v>
      </c>
      <c r="E698" s="1" t="s">
        <v>30</v>
      </c>
      <c r="F698" s="1" t="s">
        <v>41</v>
      </c>
      <c r="G698" s="1" t="s">
        <v>133</v>
      </c>
    </row>
    <row r="699" spans="1:7" x14ac:dyDescent="0.25">
      <c r="A699" s="1" t="s">
        <v>130</v>
      </c>
      <c r="B699" s="1" t="s">
        <v>378</v>
      </c>
      <c r="C699" s="1" t="s">
        <v>456</v>
      </c>
      <c r="D699" s="1" t="s">
        <v>29</v>
      </c>
      <c r="E699" s="1" t="s">
        <v>30</v>
      </c>
      <c r="F699" s="1" t="s">
        <v>41</v>
      </c>
      <c r="G699" s="1" t="s">
        <v>133</v>
      </c>
    </row>
    <row r="700" spans="1:7" x14ac:dyDescent="0.25">
      <c r="A700" s="1" t="s">
        <v>130</v>
      </c>
      <c r="B700" s="1" t="s">
        <v>378</v>
      </c>
      <c r="C700" s="1" t="s">
        <v>457</v>
      </c>
      <c r="D700" s="1" t="s">
        <v>29</v>
      </c>
      <c r="E700" s="1" t="s">
        <v>30</v>
      </c>
      <c r="F700" s="1" t="s">
        <v>41</v>
      </c>
      <c r="G700" s="1" t="s">
        <v>133</v>
      </c>
    </row>
    <row r="701" spans="1:7" x14ac:dyDescent="0.25">
      <c r="A701" s="1" t="s">
        <v>130</v>
      </c>
      <c r="B701" s="1" t="s">
        <v>378</v>
      </c>
      <c r="C701" s="1" t="s">
        <v>458</v>
      </c>
      <c r="D701" s="1" t="s">
        <v>29</v>
      </c>
      <c r="E701" s="1" t="s">
        <v>30</v>
      </c>
      <c r="F701" s="1" t="s">
        <v>41</v>
      </c>
      <c r="G701" s="1" t="s">
        <v>133</v>
      </c>
    </row>
    <row r="702" spans="1:7" x14ac:dyDescent="0.25">
      <c r="A702" s="1" t="s">
        <v>130</v>
      </c>
      <c r="B702" s="1" t="s">
        <v>378</v>
      </c>
      <c r="C702" s="1" t="s">
        <v>459</v>
      </c>
      <c r="D702" s="1" t="s">
        <v>29</v>
      </c>
      <c r="E702" s="1" t="s">
        <v>30</v>
      </c>
      <c r="F702" s="1" t="s">
        <v>41</v>
      </c>
      <c r="G702" s="1" t="s">
        <v>133</v>
      </c>
    </row>
    <row r="703" spans="1:7" x14ac:dyDescent="0.25">
      <c r="A703" s="1" t="s">
        <v>130</v>
      </c>
      <c r="B703" s="1" t="s">
        <v>378</v>
      </c>
      <c r="C703" s="1" t="s">
        <v>460</v>
      </c>
      <c r="D703" s="1" t="s">
        <v>29</v>
      </c>
      <c r="E703" s="1" t="s">
        <v>30</v>
      </c>
      <c r="F703" s="1" t="s">
        <v>41</v>
      </c>
      <c r="G703" s="1" t="s">
        <v>133</v>
      </c>
    </row>
    <row r="704" spans="1:7" x14ac:dyDescent="0.25">
      <c r="A704" s="1" t="s">
        <v>130</v>
      </c>
      <c r="B704" s="1" t="s">
        <v>378</v>
      </c>
      <c r="C704" s="1" t="s">
        <v>461</v>
      </c>
      <c r="D704" s="1" t="s">
        <v>29</v>
      </c>
      <c r="E704" s="1" t="s">
        <v>30</v>
      </c>
      <c r="F704" s="1" t="s">
        <v>41</v>
      </c>
      <c r="G704" s="1" t="s">
        <v>133</v>
      </c>
    </row>
    <row r="705" spans="1:7" x14ac:dyDescent="0.25">
      <c r="A705" s="1" t="s">
        <v>130</v>
      </c>
      <c r="B705" s="1" t="s">
        <v>378</v>
      </c>
      <c r="C705" s="1" t="s">
        <v>462</v>
      </c>
      <c r="D705" s="1" t="s">
        <v>29</v>
      </c>
      <c r="E705" s="1" t="s">
        <v>30</v>
      </c>
      <c r="F705" s="1" t="s">
        <v>41</v>
      </c>
      <c r="G705" s="1" t="s">
        <v>133</v>
      </c>
    </row>
    <row r="706" spans="1:7" x14ac:dyDescent="0.25">
      <c r="A706" s="1" t="s">
        <v>130</v>
      </c>
      <c r="B706" s="1" t="s">
        <v>378</v>
      </c>
      <c r="C706" s="1" t="s">
        <v>463</v>
      </c>
      <c r="D706" s="1" t="s">
        <v>29</v>
      </c>
      <c r="E706" s="1" t="s">
        <v>30</v>
      </c>
      <c r="F706" s="1" t="s">
        <v>41</v>
      </c>
      <c r="G706" s="1" t="s">
        <v>133</v>
      </c>
    </row>
    <row r="707" spans="1:7" x14ac:dyDescent="0.25">
      <c r="A707" s="1" t="s">
        <v>130</v>
      </c>
      <c r="B707" s="1" t="s">
        <v>378</v>
      </c>
      <c r="C707" s="1" t="s">
        <v>464</v>
      </c>
      <c r="D707" s="1" t="s">
        <v>29</v>
      </c>
      <c r="E707" s="1" t="s">
        <v>30</v>
      </c>
      <c r="F707" s="1" t="s">
        <v>41</v>
      </c>
      <c r="G707" s="1" t="s">
        <v>133</v>
      </c>
    </row>
    <row r="708" spans="1:7" x14ac:dyDescent="0.25">
      <c r="A708" s="1" t="s">
        <v>130</v>
      </c>
      <c r="B708" s="1" t="s">
        <v>378</v>
      </c>
      <c r="C708" s="1" t="s">
        <v>465</v>
      </c>
      <c r="D708" s="1" t="s">
        <v>29</v>
      </c>
      <c r="E708" s="1" t="s">
        <v>30</v>
      </c>
      <c r="F708" s="1" t="s">
        <v>41</v>
      </c>
      <c r="G708" s="1" t="s">
        <v>133</v>
      </c>
    </row>
    <row r="709" spans="1:7" x14ac:dyDescent="0.25">
      <c r="A709" s="1" t="s">
        <v>130</v>
      </c>
      <c r="B709" s="1" t="s">
        <v>378</v>
      </c>
      <c r="C709" s="1" t="s">
        <v>466</v>
      </c>
      <c r="D709" s="1" t="s">
        <v>29</v>
      </c>
      <c r="E709" s="1" t="s">
        <v>30</v>
      </c>
      <c r="F709" s="1" t="s">
        <v>41</v>
      </c>
      <c r="G709" s="1" t="s">
        <v>133</v>
      </c>
    </row>
    <row r="710" spans="1:7" x14ac:dyDescent="0.25">
      <c r="A710" s="1" t="s">
        <v>130</v>
      </c>
      <c r="B710" s="1" t="s">
        <v>378</v>
      </c>
      <c r="C710" s="1" t="s">
        <v>467</v>
      </c>
      <c r="D710" s="1" t="s">
        <v>29</v>
      </c>
      <c r="E710" s="1" t="s">
        <v>30</v>
      </c>
      <c r="F710" s="1" t="s">
        <v>41</v>
      </c>
      <c r="G710" s="1" t="s">
        <v>133</v>
      </c>
    </row>
    <row r="711" spans="1:7" x14ac:dyDescent="0.25">
      <c r="A711" s="1" t="s">
        <v>130</v>
      </c>
      <c r="B711" s="1" t="s">
        <v>378</v>
      </c>
      <c r="C711" s="1" t="s">
        <v>468</v>
      </c>
      <c r="D711" s="1" t="s">
        <v>29</v>
      </c>
      <c r="E711" s="1" t="s">
        <v>30</v>
      </c>
      <c r="F711" s="1" t="s">
        <v>41</v>
      </c>
      <c r="G711" s="1" t="s">
        <v>133</v>
      </c>
    </row>
    <row r="712" spans="1:7" x14ac:dyDescent="0.25">
      <c r="A712" s="1" t="s">
        <v>130</v>
      </c>
      <c r="B712" s="1" t="s">
        <v>378</v>
      </c>
      <c r="C712" s="1" t="s">
        <v>469</v>
      </c>
      <c r="D712" s="1" t="s">
        <v>29</v>
      </c>
      <c r="E712" s="1" t="s">
        <v>30</v>
      </c>
      <c r="F712" s="1" t="s">
        <v>41</v>
      </c>
      <c r="G712" s="1" t="s">
        <v>133</v>
      </c>
    </row>
    <row r="713" spans="1:7" x14ac:dyDescent="0.25">
      <c r="A713" s="1" t="s">
        <v>130</v>
      </c>
      <c r="B713" s="1" t="s">
        <v>378</v>
      </c>
      <c r="C713" s="1" t="s">
        <v>470</v>
      </c>
      <c r="D713" s="1" t="s">
        <v>29</v>
      </c>
      <c r="E713" s="1" t="s">
        <v>30</v>
      </c>
      <c r="F713" s="1" t="s">
        <v>41</v>
      </c>
      <c r="G713" s="1" t="s">
        <v>133</v>
      </c>
    </row>
    <row r="714" spans="1:7" x14ac:dyDescent="0.25">
      <c r="A714" s="1" t="s">
        <v>130</v>
      </c>
      <c r="B714" s="1" t="s">
        <v>378</v>
      </c>
      <c r="C714" s="1" t="s">
        <v>471</v>
      </c>
      <c r="D714" s="1" t="s">
        <v>29</v>
      </c>
      <c r="E714" s="1" t="s">
        <v>30</v>
      </c>
      <c r="F714" s="1" t="s">
        <v>41</v>
      </c>
      <c r="G714" s="1" t="s">
        <v>133</v>
      </c>
    </row>
    <row r="715" spans="1:7" x14ac:dyDescent="0.25">
      <c r="A715" s="1" t="s">
        <v>130</v>
      </c>
      <c r="B715" s="1" t="s">
        <v>378</v>
      </c>
      <c r="C715" s="1" t="s">
        <v>472</v>
      </c>
      <c r="D715" s="1" t="s">
        <v>29</v>
      </c>
      <c r="E715" s="1" t="s">
        <v>30</v>
      </c>
      <c r="F715" s="1" t="s">
        <v>41</v>
      </c>
      <c r="G715" s="1" t="s">
        <v>133</v>
      </c>
    </row>
    <row r="716" spans="1:7" x14ac:dyDescent="0.25">
      <c r="A716" s="1" t="s">
        <v>130</v>
      </c>
      <c r="B716" s="1" t="s">
        <v>378</v>
      </c>
      <c r="C716" s="1" t="s">
        <v>473</v>
      </c>
      <c r="D716" s="1" t="s">
        <v>29</v>
      </c>
      <c r="E716" s="1" t="s">
        <v>30</v>
      </c>
      <c r="F716" s="1" t="s">
        <v>41</v>
      </c>
      <c r="G716" s="1" t="s">
        <v>133</v>
      </c>
    </row>
    <row r="717" spans="1:7" x14ac:dyDescent="0.25">
      <c r="A717" s="1" t="s">
        <v>130</v>
      </c>
      <c r="B717" s="1" t="s">
        <v>378</v>
      </c>
      <c r="C717" s="1" t="s">
        <v>474</v>
      </c>
      <c r="D717" s="1" t="s">
        <v>29</v>
      </c>
      <c r="E717" s="1" t="s">
        <v>30</v>
      </c>
      <c r="F717" s="1" t="s">
        <v>41</v>
      </c>
      <c r="G717" s="1" t="s">
        <v>133</v>
      </c>
    </row>
    <row r="718" spans="1:7" x14ac:dyDescent="0.25">
      <c r="A718" s="1" t="s">
        <v>130</v>
      </c>
      <c r="B718" s="1" t="s">
        <v>378</v>
      </c>
      <c r="C718" s="1" t="s">
        <v>475</v>
      </c>
      <c r="D718" s="1" t="s">
        <v>29</v>
      </c>
      <c r="E718" s="1" t="s">
        <v>30</v>
      </c>
      <c r="F718" s="1" t="s">
        <v>41</v>
      </c>
      <c r="G718" s="1" t="s">
        <v>133</v>
      </c>
    </row>
    <row r="719" spans="1:7" x14ac:dyDescent="0.25">
      <c r="A719" s="1" t="s">
        <v>130</v>
      </c>
      <c r="B719" s="1" t="s">
        <v>378</v>
      </c>
      <c r="C719" s="1" t="s">
        <v>476</v>
      </c>
      <c r="D719" s="1" t="s">
        <v>29</v>
      </c>
      <c r="E719" s="1" t="s">
        <v>30</v>
      </c>
      <c r="F719" s="1" t="s">
        <v>41</v>
      </c>
      <c r="G719" s="1" t="s">
        <v>133</v>
      </c>
    </row>
    <row r="720" spans="1:7" x14ac:dyDescent="0.25">
      <c r="A720" s="1" t="s">
        <v>130</v>
      </c>
      <c r="B720" s="1" t="s">
        <v>378</v>
      </c>
      <c r="C720" s="1" t="s">
        <v>477</v>
      </c>
      <c r="D720" s="1" t="s">
        <v>29</v>
      </c>
      <c r="E720" s="1" t="s">
        <v>30</v>
      </c>
      <c r="F720" s="1" t="s">
        <v>41</v>
      </c>
      <c r="G720" s="1" t="s">
        <v>133</v>
      </c>
    </row>
    <row r="721" spans="1:7" x14ac:dyDescent="0.25">
      <c r="A721" s="1" t="s">
        <v>130</v>
      </c>
      <c r="B721" s="1" t="s">
        <v>378</v>
      </c>
      <c r="C721" s="1" t="s">
        <v>478</v>
      </c>
      <c r="D721" s="1" t="s">
        <v>29</v>
      </c>
      <c r="E721" s="1" t="s">
        <v>30</v>
      </c>
      <c r="F721" s="1" t="s">
        <v>41</v>
      </c>
      <c r="G721" s="1" t="s">
        <v>133</v>
      </c>
    </row>
    <row r="722" spans="1:7" x14ac:dyDescent="0.25">
      <c r="A722" s="1" t="s">
        <v>130</v>
      </c>
      <c r="B722" s="1" t="s">
        <v>378</v>
      </c>
      <c r="C722" s="1" t="s">
        <v>479</v>
      </c>
      <c r="D722" s="1" t="s">
        <v>29</v>
      </c>
      <c r="E722" s="1" t="s">
        <v>30</v>
      </c>
      <c r="F722" s="1" t="s">
        <v>41</v>
      </c>
      <c r="G722" s="1" t="s">
        <v>133</v>
      </c>
    </row>
    <row r="723" spans="1:7" x14ac:dyDescent="0.25">
      <c r="A723" s="1" t="s">
        <v>130</v>
      </c>
      <c r="B723" s="1" t="s">
        <v>378</v>
      </c>
      <c r="C723" s="1" t="s">
        <v>480</v>
      </c>
      <c r="D723" s="1" t="s">
        <v>29</v>
      </c>
      <c r="E723" s="1" t="s">
        <v>30</v>
      </c>
      <c r="F723" s="1" t="s">
        <v>41</v>
      </c>
      <c r="G723" s="1" t="s">
        <v>133</v>
      </c>
    </row>
    <row r="724" spans="1:7" x14ac:dyDescent="0.25">
      <c r="A724" s="1" t="s">
        <v>130</v>
      </c>
      <c r="B724" s="1" t="s">
        <v>378</v>
      </c>
      <c r="C724" s="1" t="s">
        <v>481</v>
      </c>
      <c r="D724" s="1" t="s">
        <v>29</v>
      </c>
      <c r="E724" s="1" t="s">
        <v>30</v>
      </c>
      <c r="F724" s="1" t="s">
        <v>41</v>
      </c>
      <c r="G724" s="1" t="s">
        <v>133</v>
      </c>
    </row>
    <row r="725" spans="1:7" x14ac:dyDescent="0.25">
      <c r="A725" s="1" t="s">
        <v>130</v>
      </c>
      <c r="B725" s="1" t="s">
        <v>378</v>
      </c>
      <c r="C725" s="1" t="s">
        <v>482</v>
      </c>
      <c r="D725" s="1" t="s">
        <v>29</v>
      </c>
      <c r="E725" s="1" t="s">
        <v>30</v>
      </c>
      <c r="F725" s="1" t="s">
        <v>41</v>
      </c>
      <c r="G725" s="1" t="s">
        <v>133</v>
      </c>
    </row>
    <row r="726" spans="1:7" x14ac:dyDescent="0.25">
      <c r="A726" s="1" t="s">
        <v>130</v>
      </c>
      <c r="B726" s="1" t="s">
        <v>378</v>
      </c>
      <c r="C726" s="1" t="s">
        <v>483</v>
      </c>
      <c r="D726" s="1" t="s">
        <v>29</v>
      </c>
      <c r="E726" s="1" t="s">
        <v>30</v>
      </c>
      <c r="F726" s="1" t="s">
        <v>41</v>
      </c>
      <c r="G726" s="1" t="s">
        <v>133</v>
      </c>
    </row>
    <row r="727" spans="1:7" x14ac:dyDescent="0.25">
      <c r="A727" s="1" t="s">
        <v>130</v>
      </c>
      <c r="B727" s="1" t="s">
        <v>378</v>
      </c>
      <c r="C727" s="1" t="s">
        <v>484</v>
      </c>
      <c r="D727" s="1" t="s">
        <v>29</v>
      </c>
      <c r="E727" s="1" t="s">
        <v>30</v>
      </c>
      <c r="F727" s="1" t="s">
        <v>41</v>
      </c>
      <c r="G727" s="1" t="s">
        <v>133</v>
      </c>
    </row>
    <row r="728" spans="1:7" x14ac:dyDescent="0.25">
      <c r="A728" s="1" t="s">
        <v>130</v>
      </c>
      <c r="B728" s="1" t="s">
        <v>378</v>
      </c>
      <c r="C728" s="1" t="s">
        <v>485</v>
      </c>
      <c r="D728" s="1" t="s">
        <v>29</v>
      </c>
      <c r="E728" s="1" t="s">
        <v>30</v>
      </c>
      <c r="F728" s="1" t="s">
        <v>41</v>
      </c>
      <c r="G728" s="1" t="s">
        <v>133</v>
      </c>
    </row>
    <row r="729" spans="1:7" x14ac:dyDescent="0.25">
      <c r="A729" s="1" t="s">
        <v>130</v>
      </c>
      <c r="B729" s="1" t="s">
        <v>378</v>
      </c>
      <c r="C729" s="1" t="s">
        <v>486</v>
      </c>
      <c r="D729" s="1" t="s">
        <v>29</v>
      </c>
      <c r="E729" s="1" t="s">
        <v>30</v>
      </c>
      <c r="F729" s="1" t="s">
        <v>41</v>
      </c>
      <c r="G729" s="1" t="s">
        <v>133</v>
      </c>
    </row>
    <row r="730" spans="1:7" x14ac:dyDescent="0.25">
      <c r="A730" s="1" t="s">
        <v>130</v>
      </c>
      <c r="B730" s="1" t="s">
        <v>378</v>
      </c>
      <c r="C730" s="1" t="s">
        <v>487</v>
      </c>
      <c r="D730" s="1" t="s">
        <v>29</v>
      </c>
      <c r="E730" s="1" t="s">
        <v>30</v>
      </c>
      <c r="F730" s="1" t="s">
        <v>41</v>
      </c>
      <c r="G730" s="1" t="s">
        <v>133</v>
      </c>
    </row>
    <row r="731" spans="1:7" x14ac:dyDescent="0.25">
      <c r="A731" s="1" t="s">
        <v>130</v>
      </c>
      <c r="B731" s="1" t="s">
        <v>378</v>
      </c>
      <c r="C731" s="1" t="s">
        <v>488</v>
      </c>
      <c r="D731" s="1" t="s">
        <v>29</v>
      </c>
      <c r="E731" s="1" t="s">
        <v>30</v>
      </c>
      <c r="F731" s="1" t="s">
        <v>41</v>
      </c>
      <c r="G731" s="1" t="s">
        <v>133</v>
      </c>
    </row>
    <row r="732" spans="1:7" x14ac:dyDescent="0.25">
      <c r="A732" s="1" t="s">
        <v>130</v>
      </c>
      <c r="B732" s="1" t="s">
        <v>378</v>
      </c>
      <c r="C732" s="1" t="s">
        <v>489</v>
      </c>
      <c r="D732" s="1" t="s">
        <v>29</v>
      </c>
      <c r="E732" s="1" t="s">
        <v>30</v>
      </c>
      <c r="F732" s="1" t="s">
        <v>41</v>
      </c>
      <c r="G732" s="1" t="s">
        <v>133</v>
      </c>
    </row>
    <row r="733" spans="1:7" x14ac:dyDescent="0.25">
      <c r="A733" s="1" t="s">
        <v>130</v>
      </c>
      <c r="B733" s="1" t="s">
        <v>378</v>
      </c>
      <c r="C733" s="1" t="s">
        <v>490</v>
      </c>
      <c r="D733" s="1" t="s">
        <v>29</v>
      </c>
      <c r="E733" s="1" t="s">
        <v>30</v>
      </c>
      <c r="F733" s="1" t="s">
        <v>41</v>
      </c>
      <c r="G733" s="1" t="s">
        <v>133</v>
      </c>
    </row>
    <row r="734" spans="1:7" x14ac:dyDescent="0.25">
      <c r="A734" s="1" t="s">
        <v>130</v>
      </c>
      <c r="B734" s="1" t="s">
        <v>378</v>
      </c>
      <c r="C734" s="1" t="s">
        <v>491</v>
      </c>
      <c r="D734" s="1" t="s">
        <v>29</v>
      </c>
      <c r="E734" s="1" t="s">
        <v>30</v>
      </c>
      <c r="F734" s="1" t="s">
        <v>41</v>
      </c>
      <c r="G734" s="1" t="s">
        <v>133</v>
      </c>
    </row>
    <row r="735" spans="1:7" x14ac:dyDescent="0.25">
      <c r="A735" s="1" t="s">
        <v>130</v>
      </c>
      <c r="B735" s="1" t="s">
        <v>378</v>
      </c>
      <c r="C735" s="1" t="s">
        <v>492</v>
      </c>
      <c r="D735" s="1" t="s">
        <v>29</v>
      </c>
      <c r="E735" s="1" t="s">
        <v>30</v>
      </c>
      <c r="F735" s="1" t="s">
        <v>41</v>
      </c>
      <c r="G735" s="1" t="s">
        <v>133</v>
      </c>
    </row>
    <row r="736" spans="1:7" x14ac:dyDescent="0.25">
      <c r="A736" s="1" t="s">
        <v>130</v>
      </c>
      <c r="B736" s="1" t="s">
        <v>378</v>
      </c>
      <c r="C736" s="1" t="s">
        <v>493</v>
      </c>
      <c r="D736" s="1" t="s">
        <v>29</v>
      </c>
      <c r="E736" s="1" t="s">
        <v>30</v>
      </c>
      <c r="F736" s="1" t="s">
        <v>41</v>
      </c>
      <c r="G736" s="1" t="s">
        <v>133</v>
      </c>
    </row>
    <row r="737" spans="1:7" x14ac:dyDescent="0.25">
      <c r="A737" s="1" t="s">
        <v>130</v>
      </c>
      <c r="B737" s="1" t="s">
        <v>378</v>
      </c>
      <c r="C737" s="1" t="s">
        <v>494</v>
      </c>
      <c r="D737" s="1" t="s">
        <v>29</v>
      </c>
      <c r="E737" s="1" t="s">
        <v>30</v>
      </c>
      <c r="F737" s="1" t="s">
        <v>41</v>
      </c>
      <c r="G737" s="1" t="s">
        <v>133</v>
      </c>
    </row>
    <row r="738" spans="1:7" x14ac:dyDescent="0.25">
      <c r="A738" s="1" t="s">
        <v>130</v>
      </c>
      <c r="B738" s="1" t="s">
        <v>378</v>
      </c>
      <c r="C738" s="1" t="s">
        <v>495</v>
      </c>
      <c r="D738" s="1" t="s">
        <v>29</v>
      </c>
      <c r="E738" s="1" t="s">
        <v>30</v>
      </c>
      <c r="F738" s="1" t="s">
        <v>41</v>
      </c>
      <c r="G738" s="1" t="s">
        <v>133</v>
      </c>
    </row>
    <row r="739" spans="1:7" x14ac:dyDescent="0.25">
      <c r="A739" s="1" t="s">
        <v>130</v>
      </c>
      <c r="B739" s="1" t="s">
        <v>378</v>
      </c>
      <c r="C739" s="1" t="s">
        <v>496</v>
      </c>
      <c r="D739" s="1" t="s">
        <v>29</v>
      </c>
      <c r="E739" s="1" t="s">
        <v>30</v>
      </c>
      <c r="F739" s="1" t="s">
        <v>41</v>
      </c>
      <c r="G739" s="1" t="s">
        <v>133</v>
      </c>
    </row>
    <row r="740" spans="1:7" x14ac:dyDescent="0.25">
      <c r="A740" s="1" t="s">
        <v>130</v>
      </c>
      <c r="B740" s="1" t="s">
        <v>378</v>
      </c>
      <c r="C740" s="1" t="s">
        <v>497</v>
      </c>
      <c r="D740" s="1" t="s">
        <v>29</v>
      </c>
      <c r="E740" s="1" t="s">
        <v>30</v>
      </c>
      <c r="F740" s="1" t="s">
        <v>41</v>
      </c>
      <c r="G740" s="1" t="s">
        <v>133</v>
      </c>
    </row>
    <row r="741" spans="1:7" x14ac:dyDescent="0.25">
      <c r="A741" s="1" t="s">
        <v>130</v>
      </c>
      <c r="B741" s="1" t="s">
        <v>378</v>
      </c>
      <c r="C741" s="1" t="s">
        <v>498</v>
      </c>
      <c r="D741" s="1" t="s">
        <v>29</v>
      </c>
      <c r="E741" s="1" t="s">
        <v>30</v>
      </c>
      <c r="F741" s="1" t="s">
        <v>41</v>
      </c>
      <c r="G741" s="1" t="s">
        <v>133</v>
      </c>
    </row>
    <row r="742" spans="1:7" x14ac:dyDescent="0.25">
      <c r="A742" s="1" t="s">
        <v>130</v>
      </c>
      <c r="B742" s="1" t="s">
        <v>378</v>
      </c>
      <c r="C742" s="1" t="s">
        <v>499</v>
      </c>
      <c r="D742" s="1" t="s">
        <v>29</v>
      </c>
      <c r="E742" s="1" t="s">
        <v>30</v>
      </c>
      <c r="F742" s="1" t="s">
        <v>41</v>
      </c>
      <c r="G742" s="1" t="s">
        <v>133</v>
      </c>
    </row>
    <row r="743" spans="1:7" x14ac:dyDescent="0.25">
      <c r="A743" s="1" t="s">
        <v>130</v>
      </c>
      <c r="B743" s="1" t="s">
        <v>378</v>
      </c>
      <c r="C743" s="1" t="s">
        <v>500</v>
      </c>
      <c r="D743" s="1" t="s">
        <v>29</v>
      </c>
      <c r="E743" s="1" t="s">
        <v>30</v>
      </c>
      <c r="F743" s="1" t="s">
        <v>41</v>
      </c>
      <c r="G743" s="1" t="s">
        <v>133</v>
      </c>
    </row>
    <row r="744" spans="1:7" x14ac:dyDescent="0.25">
      <c r="A744" s="1" t="s">
        <v>130</v>
      </c>
      <c r="B744" s="1" t="s">
        <v>378</v>
      </c>
      <c r="C744" s="1" t="s">
        <v>501</v>
      </c>
      <c r="D744" s="1" t="s">
        <v>29</v>
      </c>
      <c r="E744" s="1" t="s">
        <v>30</v>
      </c>
      <c r="F744" s="1" t="s">
        <v>41</v>
      </c>
      <c r="G744" s="1" t="s">
        <v>133</v>
      </c>
    </row>
    <row r="745" spans="1:7" x14ac:dyDescent="0.25">
      <c r="A745" s="1" t="s">
        <v>130</v>
      </c>
      <c r="B745" s="1" t="s">
        <v>378</v>
      </c>
      <c r="C745" s="1" t="s">
        <v>502</v>
      </c>
      <c r="D745" s="1" t="s">
        <v>29</v>
      </c>
      <c r="E745" s="1" t="s">
        <v>30</v>
      </c>
      <c r="F745" s="1" t="s">
        <v>41</v>
      </c>
      <c r="G745" s="1" t="s">
        <v>133</v>
      </c>
    </row>
    <row r="746" spans="1:7" x14ac:dyDescent="0.25">
      <c r="A746" s="1" t="s">
        <v>130</v>
      </c>
      <c r="B746" s="1" t="s">
        <v>378</v>
      </c>
      <c r="C746" s="1" t="s">
        <v>503</v>
      </c>
      <c r="D746" s="1" t="s">
        <v>29</v>
      </c>
      <c r="E746" s="1" t="s">
        <v>30</v>
      </c>
      <c r="F746" s="1" t="s">
        <v>41</v>
      </c>
      <c r="G746" s="1" t="s">
        <v>133</v>
      </c>
    </row>
    <row r="747" spans="1:7" x14ac:dyDescent="0.25">
      <c r="A747" s="1" t="s">
        <v>130</v>
      </c>
      <c r="B747" s="1" t="s">
        <v>378</v>
      </c>
      <c r="C747" s="1" t="s">
        <v>504</v>
      </c>
      <c r="D747" s="1" t="s">
        <v>29</v>
      </c>
      <c r="E747" s="1" t="s">
        <v>30</v>
      </c>
      <c r="F747" s="1" t="s">
        <v>41</v>
      </c>
      <c r="G747" s="1" t="s">
        <v>133</v>
      </c>
    </row>
    <row r="748" spans="1:7" x14ac:dyDescent="0.25">
      <c r="A748" s="1" t="s">
        <v>130</v>
      </c>
      <c r="B748" s="1" t="s">
        <v>378</v>
      </c>
      <c r="C748" s="1" t="s">
        <v>505</v>
      </c>
      <c r="D748" s="1" t="s">
        <v>29</v>
      </c>
      <c r="E748" s="1" t="s">
        <v>30</v>
      </c>
      <c r="F748" s="1" t="s">
        <v>41</v>
      </c>
      <c r="G748" s="1" t="s">
        <v>133</v>
      </c>
    </row>
    <row r="749" spans="1:7" x14ac:dyDescent="0.25">
      <c r="A749" s="1" t="s">
        <v>130</v>
      </c>
      <c r="B749" s="1" t="s">
        <v>378</v>
      </c>
      <c r="C749" s="1" t="s">
        <v>506</v>
      </c>
      <c r="D749" s="1" t="s">
        <v>29</v>
      </c>
      <c r="E749" s="1" t="s">
        <v>30</v>
      </c>
      <c r="F749" s="1" t="s">
        <v>41</v>
      </c>
      <c r="G749" s="1" t="s">
        <v>133</v>
      </c>
    </row>
    <row r="750" spans="1:7" x14ac:dyDescent="0.25">
      <c r="A750" s="1" t="s">
        <v>130</v>
      </c>
      <c r="B750" s="1" t="s">
        <v>378</v>
      </c>
      <c r="C750" s="1" t="s">
        <v>507</v>
      </c>
      <c r="D750" s="1" t="s">
        <v>29</v>
      </c>
      <c r="E750" s="1" t="s">
        <v>30</v>
      </c>
      <c r="F750" s="1" t="s">
        <v>41</v>
      </c>
      <c r="G750" s="1" t="s">
        <v>133</v>
      </c>
    </row>
    <row r="751" spans="1:7" x14ac:dyDescent="0.25">
      <c r="A751" s="1" t="s">
        <v>130</v>
      </c>
      <c r="B751" s="1" t="s">
        <v>378</v>
      </c>
      <c r="C751" s="1" t="s">
        <v>508</v>
      </c>
      <c r="D751" s="1" t="s">
        <v>29</v>
      </c>
      <c r="E751" s="1" t="s">
        <v>30</v>
      </c>
      <c r="F751" s="1" t="s">
        <v>41</v>
      </c>
      <c r="G751" s="1" t="s">
        <v>133</v>
      </c>
    </row>
    <row r="752" spans="1:7" x14ac:dyDescent="0.25">
      <c r="A752" s="1" t="s">
        <v>130</v>
      </c>
      <c r="B752" s="1" t="s">
        <v>378</v>
      </c>
      <c r="C752" s="1" t="s">
        <v>509</v>
      </c>
      <c r="D752" s="1" t="s">
        <v>29</v>
      </c>
      <c r="E752" s="1" t="s">
        <v>30</v>
      </c>
      <c r="F752" s="1" t="s">
        <v>41</v>
      </c>
      <c r="G752" s="1" t="s">
        <v>133</v>
      </c>
    </row>
    <row r="753" spans="1:7" x14ac:dyDescent="0.25">
      <c r="A753" s="1" t="s">
        <v>130</v>
      </c>
      <c r="B753" s="1" t="s">
        <v>378</v>
      </c>
      <c r="C753" s="1" t="s">
        <v>510</v>
      </c>
      <c r="D753" s="1" t="s">
        <v>29</v>
      </c>
      <c r="E753" s="1" t="s">
        <v>30</v>
      </c>
      <c r="F753" s="1" t="s">
        <v>41</v>
      </c>
      <c r="G753" s="1" t="s">
        <v>133</v>
      </c>
    </row>
    <row r="754" spans="1:7" x14ac:dyDescent="0.25">
      <c r="A754" s="1" t="s">
        <v>130</v>
      </c>
      <c r="B754" s="1" t="s">
        <v>378</v>
      </c>
      <c r="C754" s="1" t="s">
        <v>511</v>
      </c>
      <c r="D754" s="1" t="s">
        <v>29</v>
      </c>
      <c r="E754" s="1" t="s">
        <v>30</v>
      </c>
      <c r="F754" s="1" t="s">
        <v>41</v>
      </c>
      <c r="G754" s="1" t="s">
        <v>133</v>
      </c>
    </row>
    <row r="755" spans="1:7" x14ac:dyDescent="0.25">
      <c r="A755" s="1" t="s">
        <v>130</v>
      </c>
      <c r="B755" s="1" t="s">
        <v>378</v>
      </c>
      <c r="C755" s="1" t="s">
        <v>512</v>
      </c>
      <c r="D755" s="1" t="s">
        <v>29</v>
      </c>
      <c r="E755" s="1" t="s">
        <v>30</v>
      </c>
      <c r="F755" s="1" t="s">
        <v>41</v>
      </c>
      <c r="G755" s="1" t="s">
        <v>133</v>
      </c>
    </row>
    <row r="756" spans="1:7" x14ac:dyDescent="0.25">
      <c r="A756" s="1" t="s">
        <v>130</v>
      </c>
      <c r="B756" s="1" t="s">
        <v>378</v>
      </c>
      <c r="C756" s="1" t="s">
        <v>513</v>
      </c>
      <c r="D756" s="1" t="s">
        <v>29</v>
      </c>
      <c r="E756" s="1" t="s">
        <v>30</v>
      </c>
      <c r="F756" s="1" t="s">
        <v>41</v>
      </c>
      <c r="G756" s="1" t="s">
        <v>133</v>
      </c>
    </row>
    <row r="757" spans="1:7" x14ac:dyDescent="0.25">
      <c r="A757" s="1" t="s">
        <v>130</v>
      </c>
      <c r="B757" s="1" t="s">
        <v>378</v>
      </c>
      <c r="C757" s="1" t="s">
        <v>514</v>
      </c>
      <c r="D757" s="1" t="s">
        <v>29</v>
      </c>
      <c r="E757" s="1" t="s">
        <v>30</v>
      </c>
      <c r="F757" s="1" t="s">
        <v>41</v>
      </c>
      <c r="G757" s="1" t="s">
        <v>133</v>
      </c>
    </row>
    <row r="758" spans="1:7" x14ac:dyDescent="0.25">
      <c r="A758" s="1" t="s">
        <v>130</v>
      </c>
      <c r="B758" s="1" t="s">
        <v>378</v>
      </c>
      <c r="C758" s="1" t="s">
        <v>515</v>
      </c>
      <c r="D758" s="1" t="s">
        <v>29</v>
      </c>
      <c r="E758" s="1" t="s">
        <v>30</v>
      </c>
      <c r="F758" s="1" t="s">
        <v>41</v>
      </c>
      <c r="G758" s="1" t="s">
        <v>133</v>
      </c>
    </row>
    <row r="759" spans="1:7" x14ac:dyDescent="0.25">
      <c r="A759" s="1" t="s">
        <v>130</v>
      </c>
      <c r="B759" s="1" t="s">
        <v>378</v>
      </c>
      <c r="C759" s="1" t="s">
        <v>516</v>
      </c>
      <c r="D759" s="1" t="s">
        <v>29</v>
      </c>
      <c r="E759" s="1" t="s">
        <v>30</v>
      </c>
      <c r="F759" s="1" t="s">
        <v>41</v>
      </c>
      <c r="G759" s="1" t="s">
        <v>133</v>
      </c>
    </row>
    <row r="760" spans="1:7" x14ac:dyDescent="0.25">
      <c r="A760" s="1" t="s">
        <v>130</v>
      </c>
      <c r="B760" s="1" t="s">
        <v>378</v>
      </c>
      <c r="C760" s="1" t="s">
        <v>517</v>
      </c>
      <c r="D760" s="1" t="s">
        <v>29</v>
      </c>
      <c r="E760" s="1" t="s">
        <v>30</v>
      </c>
      <c r="F760" s="1" t="s">
        <v>41</v>
      </c>
      <c r="G760" s="1" t="s">
        <v>133</v>
      </c>
    </row>
    <row r="761" spans="1:7" x14ac:dyDescent="0.25">
      <c r="A761" s="1" t="s">
        <v>130</v>
      </c>
      <c r="B761" s="1" t="s">
        <v>378</v>
      </c>
      <c r="C761" s="1" t="s">
        <v>518</v>
      </c>
      <c r="D761" s="1" t="s">
        <v>29</v>
      </c>
      <c r="E761" s="1" t="s">
        <v>30</v>
      </c>
      <c r="F761" s="1" t="s">
        <v>41</v>
      </c>
      <c r="G761" s="1" t="s">
        <v>133</v>
      </c>
    </row>
    <row r="762" spans="1:7" x14ac:dyDescent="0.25">
      <c r="A762" s="1" t="s">
        <v>130</v>
      </c>
      <c r="B762" s="1" t="s">
        <v>378</v>
      </c>
      <c r="C762" s="1" t="s">
        <v>519</v>
      </c>
      <c r="D762" s="1" t="s">
        <v>29</v>
      </c>
      <c r="E762" s="1" t="s">
        <v>30</v>
      </c>
      <c r="F762" s="1" t="s">
        <v>41</v>
      </c>
      <c r="G762" s="1" t="s">
        <v>133</v>
      </c>
    </row>
    <row r="763" spans="1:7" x14ac:dyDescent="0.25">
      <c r="A763" s="1" t="s">
        <v>130</v>
      </c>
      <c r="B763" s="1" t="s">
        <v>378</v>
      </c>
      <c r="C763" s="1" t="s">
        <v>520</v>
      </c>
      <c r="D763" s="1" t="s">
        <v>29</v>
      </c>
      <c r="E763" s="1" t="s">
        <v>30</v>
      </c>
      <c r="F763" s="1" t="s">
        <v>41</v>
      </c>
      <c r="G763" s="1" t="s">
        <v>133</v>
      </c>
    </row>
    <row r="764" spans="1:7" x14ac:dyDescent="0.25">
      <c r="A764" s="1" t="s">
        <v>130</v>
      </c>
      <c r="B764" s="1" t="s">
        <v>378</v>
      </c>
      <c r="C764" s="1" t="s">
        <v>521</v>
      </c>
      <c r="D764" s="1" t="s">
        <v>29</v>
      </c>
      <c r="E764" s="1" t="s">
        <v>30</v>
      </c>
      <c r="F764" s="1" t="s">
        <v>41</v>
      </c>
      <c r="G764" s="1" t="s">
        <v>133</v>
      </c>
    </row>
    <row r="765" spans="1:7" x14ac:dyDescent="0.25">
      <c r="A765" s="1" t="s">
        <v>130</v>
      </c>
      <c r="B765" s="1" t="s">
        <v>378</v>
      </c>
      <c r="C765" s="1" t="s">
        <v>522</v>
      </c>
      <c r="D765" s="1" t="s">
        <v>29</v>
      </c>
      <c r="E765" s="1" t="s">
        <v>30</v>
      </c>
      <c r="F765" s="1" t="s">
        <v>41</v>
      </c>
      <c r="G765" s="1" t="s">
        <v>133</v>
      </c>
    </row>
    <row r="766" spans="1:7" x14ac:dyDescent="0.25">
      <c r="A766" s="1" t="s">
        <v>130</v>
      </c>
      <c r="B766" s="1" t="s">
        <v>378</v>
      </c>
      <c r="C766" s="1" t="s">
        <v>523</v>
      </c>
      <c r="D766" s="1" t="s">
        <v>29</v>
      </c>
      <c r="E766" s="1" t="s">
        <v>30</v>
      </c>
      <c r="F766" s="1" t="s">
        <v>41</v>
      </c>
      <c r="G766" s="1" t="s">
        <v>133</v>
      </c>
    </row>
    <row r="767" spans="1:7" x14ac:dyDescent="0.25">
      <c r="A767" s="1" t="s">
        <v>130</v>
      </c>
      <c r="B767" s="1" t="s">
        <v>378</v>
      </c>
      <c r="C767" s="1" t="s">
        <v>524</v>
      </c>
      <c r="D767" s="1" t="s">
        <v>29</v>
      </c>
      <c r="E767" s="1" t="s">
        <v>30</v>
      </c>
      <c r="F767" s="1" t="s">
        <v>41</v>
      </c>
      <c r="G767" s="1" t="s">
        <v>133</v>
      </c>
    </row>
    <row r="768" spans="1:7" x14ac:dyDescent="0.25">
      <c r="A768" s="1" t="s">
        <v>130</v>
      </c>
      <c r="B768" s="1" t="s">
        <v>378</v>
      </c>
      <c r="C768" s="1" t="s">
        <v>525</v>
      </c>
      <c r="D768" s="1" t="s">
        <v>29</v>
      </c>
      <c r="E768" s="1" t="s">
        <v>30</v>
      </c>
      <c r="F768" s="1" t="s">
        <v>41</v>
      </c>
      <c r="G768" s="1" t="s">
        <v>133</v>
      </c>
    </row>
    <row r="769" spans="1:7" x14ac:dyDescent="0.25">
      <c r="A769" s="1" t="s">
        <v>130</v>
      </c>
      <c r="B769" s="1" t="s">
        <v>378</v>
      </c>
      <c r="C769" s="1" t="s">
        <v>526</v>
      </c>
      <c r="D769" s="1" t="s">
        <v>29</v>
      </c>
      <c r="E769" s="1" t="s">
        <v>30</v>
      </c>
      <c r="F769" s="1" t="s">
        <v>41</v>
      </c>
      <c r="G769" s="1" t="s">
        <v>133</v>
      </c>
    </row>
    <row r="770" spans="1:7" x14ac:dyDescent="0.25">
      <c r="A770" s="1" t="s">
        <v>130</v>
      </c>
      <c r="B770" s="1" t="s">
        <v>378</v>
      </c>
      <c r="C770" s="1" t="s">
        <v>527</v>
      </c>
      <c r="D770" s="1" t="s">
        <v>29</v>
      </c>
      <c r="E770" s="1" t="s">
        <v>30</v>
      </c>
      <c r="F770" s="1" t="s">
        <v>41</v>
      </c>
      <c r="G770" s="1" t="s">
        <v>133</v>
      </c>
    </row>
    <row r="771" spans="1:7" x14ac:dyDescent="0.25">
      <c r="A771" s="1" t="s">
        <v>130</v>
      </c>
      <c r="B771" s="1" t="s">
        <v>378</v>
      </c>
      <c r="C771" s="1" t="s">
        <v>528</v>
      </c>
      <c r="D771" s="1" t="s">
        <v>29</v>
      </c>
      <c r="E771" s="1" t="s">
        <v>30</v>
      </c>
      <c r="F771" s="1" t="s">
        <v>41</v>
      </c>
      <c r="G771" s="1" t="s">
        <v>133</v>
      </c>
    </row>
    <row r="772" spans="1:7" x14ac:dyDescent="0.25">
      <c r="A772" s="1" t="s">
        <v>130</v>
      </c>
      <c r="B772" s="1" t="s">
        <v>378</v>
      </c>
      <c r="C772" s="1" t="s">
        <v>529</v>
      </c>
      <c r="D772" s="1" t="s">
        <v>29</v>
      </c>
      <c r="E772" s="1" t="s">
        <v>30</v>
      </c>
      <c r="F772" s="1" t="s">
        <v>41</v>
      </c>
      <c r="G772" s="1" t="s">
        <v>133</v>
      </c>
    </row>
    <row r="773" spans="1:7" x14ac:dyDescent="0.25">
      <c r="A773" s="1" t="s">
        <v>130</v>
      </c>
      <c r="B773" s="1" t="s">
        <v>378</v>
      </c>
      <c r="C773" s="1" t="s">
        <v>530</v>
      </c>
      <c r="D773" s="1" t="s">
        <v>29</v>
      </c>
      <c r="E773" s="1" t="s">
        <v>30</v>
      </c>
      <c r="F773" s="1" t="s">
        <v>41</v>
      </c>
      <c r="G773" s="1" t="s">
        <v>133</v>
      </c>
    </row>
    <row r="774" spans="1:7" x14ac:dyDescent="0.25">
      <c r="A774" s="1" t="s">
        <v>130</v>
      </c>
      <c r="B774" s="1" t="s">
        <v>378</v>
      </c>
      <c r="C774" s="1" t="s">
        <v>531</v>
      </c>
      <c r="D774" s="1" t="s">
        <v>29</v>
      </c>
      <c r="E774" s="1" t="s">
        <v>30</v>
      </c>
      <c r="F774" s="1" t="s">
        <v>41</v>
      </c>
      <c r="G774" s="1" t="s">
        <v>133</v>
      </c>
    </row>
    <row r="775" spans="1:7" x14ac:dyDescent="0.25">
      <c r="A775" s="1" t="s">
        <v>130</v>
      </c>
      <c r="B775" s="1" t="s">
        <v>378</v>
      </c>
      <c r="C775" s="1" t="s">
        <v>532</v>
      </c>
      <c r="D775" s="1" t="s">
        <v>29</v>
      </c>
      <c r="E775" s="1" t="s">
        <v>30</v>
      </c>
      <c r="F775" s="1" t="s">
        <v>41</v>
      </c>
      <c r="G775" s="1" t="s">
        <v>133</v>
      </c>
    </row>
    <row r="776" spans="1:7" x14ac:dyDescent="0.25">
      <c r="A776" s="1" t="s">
        <v>130</v>
      </c>
      <c r="B776" s="1" t="s">
        <v>378</v>
      </c>
      <c r="C776" s="1" t="s">
        <v>533</v>
      </c>
      <c r="D776" s="1" t="s">
        <v>29</v>
      </c>
      <c r="E776" s="1" t="s">
        <v>30</v>
      </c>
      <c r="F776" s="1" t="s">
        <v>41</v>
      </c>
      <c r="G776" s="1" t="s">
        <v>133</v>
      </c>
    </row>
    <row r="777" spans="1:7" x14ac:dyDescent="0.25">
      <c r="A777" s="1" t="s">
        <v>130</v>
      </c>
      <c r="B777" s="1" t="s">
        <v>378</v>
      </c>
      <c r="C777" s="1" t="s">
        <v>534</v>
      </c>
      <c r="D777" s="1" t="s">
        <v>29</v>
      </c>
      <c r="E777" s="1" t="s">
        <v>30</v>
      </c>
      <c r="F777" s="1" t="s">
        <v>41</v>
      </c>
      <c r="G777" s="1" t="s">
        <v>133</v>
      </c>
    </row>
    <row r="778" spans="1:7" x14ac:dyDescent="0.25">
      <c r="A778" s="1" t="s">
        <v>130</v>
      </c>
      <c r="B778" s="1" t="s">
        <v>378</v>
      </c>
      <c r="C778" s="1" t="s">
        <v>535</v>
      </c>
      <c r="D778" s="1" t="s">
        <v>29</v>
      </c>
      <c r="E778" s="1" t="s">
        <v>30</v>
      </c>
      <c r="F778" s="1" t="s">
        <v>41</v>
      </c>
      <c r="G778" s="1" t="s">
        <v>133</v>
      </c>
    </row>
    <row r="779" spans="1:7" x14ac:dyDescent="0.25">
      <c r="A779" s="1" t="s">
        <v>130</v>
      </c>
      <c r="B779" s="1" t="s">
        <v>378</v>
      </c>
      <c r="C779" s="1" t="s">
        <v>536</v>
      </c>
      <c r="D779" s="1" t="s">
        <v>29</v>
      </c>
      <c r="E779" s="1" t="s">
        <v>30</v>
      </c>
      <c r="F779" s="1" t="s">
        <v>41</v>
      </c>
      <c r="G779" s="1" t="s">
        <v>133</v>
      </c>
    </row>
    <row r="780" spans="1:7" x14ac:dyDescent="0.25">
      <c r="A780" s="1" t="s">
        <v>130</v>
      </c>
      <c r="B780" s="1" t="s">
        <v>378</v>
      </c>
      <c r="C780" s="1" t="s">
        <v>537</v>
      </c>
      <c r="D780" s="1" t="s">
        <v>29</v>
      </c>
      <c r="E780" s="1" t="s">
        <v>30</v>
      </c>
      <c r="F780" s="1" t="s">
        <v>41</v>
      </c>
      <c r="G780" s="1" t="s">
        <v>133</v>
      </c>
    </row>
    <row r="781" spans="1:7" x14ac:dyDescent="0.25">
      <c r="A781" s="1" t="s">
        <v>130</v>
      </c>
      <c r="B781" s="1" t="s">
        <v>378</v>
      </c>
      <c r="C781" s="1" t="s">
        <v>538</v>
      </c>
      <c r="D781" s="1" t="s">
        <v>29</v>
      </c>
      <c r="E781" s="1" t="s">
        <v>30</v>
      </c>
      <c r="F781" s="1" t="s">
        <v>41</v>
      </c>
      <c r="G781" s="1" t="s">
        <v>133</v>
      </c>
    </row>
    <row r="782" spans="1:7" x14ac:dyDescent="0.25">
      <c r="A782" s="1" t="s">
        <v>130</v>
      </c>
      <c r="B782" s="1" t="s">
        <v>378</v>
      </c>
      <c r="C782" s="1" t="s">
        <v>539</v>
      </c>
      <c r="D782" s="1" t="s">
        <v>29</v>
      </c>
      <c r="E782" s="1" t="s">
        <v>30</v>
      </c>
      <c r="F782" s="1" t="s">
        <v>41</v>
      </c>
      <c r="G782" s="1" t="s">
        <v>133</v>
      </c>
    </row>
    <row r="783" spans="1:7" x14ac:dyDescent="0.25">
      <c r="A783" s="1" t="s">
        <v>130</v>
      </c>
      <c r="B783" s="1" t="s">
        <v>378</v>
      </c>
      <c r="C783" s="1" t="s">
        <v>540</v>
      </c>
      <c r="D783" s="1" t="s">
        <v>29</v>
      </c>
      <c r="E783" s="1" t="s">
        <v>30</v>
      </c>
      <c r="F783" s="1" t="s">
        <v>41</v>
      </c>
      <c r="G783" s="1" t="s">
        <v>133</v>
      </c>
    </row>
    <row r="784" spans="1:7" x14ac:dyDescent="0.25">
      <c r="A784" s="1" t="s">
        <v>130</v>
      </c>
      <c r="B784" s="1" t="s">
        <v>378</v>
      </c>
      <c r="C784" s="1" t="s">
        <v>541</v>
      </c>
      <c r="D784" s="1" t="s">
        <v>29</v>
      </c>
      <c r="E784" s="1" t="s">
        <v>30</v>
      </c>
      <c r="F784" s="1" t="s">
        <v>41</v>
      </c>
      <c r="G784" s="1" t="s">
        <v>133</v>
      </c>
    </row>
    <row r="785" spans="1:7" x14ac:dyDescent="0.25">
      <c r="A785" s="1" t="s">
        <v>130</v>
      </c>
      <c r="B785" s="1" t="s">
        <v>378</v>
      </c>
      <c r="C785" s="1" t="s">
        <v>542</v>
      </c>
      <c r="D785" s="1" t="s">
        <v>29</v>
      </c>
      <c r="E785" s="1" t="s">
        <v>30</v>
      </c>
      <c r="F785" s="1" t="s">
        <v>41</v>
      </c>
      <c r="G785" s="1" t="s">
        <v>133</v>
      </c>
    </row>
    <row r="786" spans="1:7" x14ac:dyDescent="0.25">
      <c r="A786" s="1" t="s">
        <v>130</v>
      </c>
      <c r="B786" s="1" t="s">
        <v>378</v>
      </c>
      <c r="C786" s="1" t="s">
        <v>543</v>
      </c>
      <c r="D786" s="1" t="s">
        <v>29</v>
      </c>
      <c r="E786" s="1" t="s">
        <v>30</v>
      </c>
      <c r="F786" s="1" t="s">
        <v>41</v>
      </c>
      <c r="G786" s="1" t="s">
        <v>133</v>
      </c>
    </row>
    <row r="787" spans="1:7" x14ac:dyDescent="0.25">
      <c r="A787" s="1" t="s">
        <v>130</v>
      </c>
      <c r="B787" s="1" t="s">
        <v>378</v>
      </c>
      <c r="C787" s="1" t="s">
        <v>544</v>
      </c>
      <c r="D787" s="1" t="s">
        <v>29</v>
      </c>
      <c r="E787" s="1" t="s">
        <v>30</v>
      </c>
      <c r="F787" s="1" t="s">
        <v>41</v>
      </c>
      <c r="G787" s="1" t="s">
        <v>133</v>
      </c>
    </row>
    <row r="788" spans="1:7" x14ac:dyDescent="0.25">
      <c r="A788" s="1" t="s">
        <v>130</v>
      </c>
      <c r="B788" s="1" t="s">
        <v>378</v>
      </c>
      <c r="C788" s="1" t="s">
        <v>545</v>
      </c>
      <c r="D788" s="1" t="s">
        <v>29</v>
      </c>
      <c r="E788" s="1" t="s">
        <v>30</v>
      </c>
      <c r="F788" s="1" t="s">
        <v>41</v>
      </c>
      <c r="G788" s="1" t="s">
        <v>133</v>
      </c>
    </row>
    <row r="789" spans="1:7" x14ac:dyDescent="0.25">
      <c r="A789" s="1" t="s">
        <v>130</v>
      </c>
      <c r="B789" s="1" t="s">
        <v>378</v>
      </c>
      <c r="C789" s="1" t="s">
        <v>546</v>
      </c>
      <c r="D789" s="1" t="s">
        <v>29</v>
      </c>
      <c r="E789" s="1" t="s">
        <v>30</v>
      </c>
      <c r="F789" s="1" t="s">
        <v>41</v>
      </c>
      <c r="G789" s="1" t="s">
        <v>133</v>
      </c>
    </row>
    <row r="790" spans="1:7" x14ac:dyDescent="0.25">
      <c r="A790" s="1" t="s">
        <v>130</v>
      </c>
      <c r="B790" s="1" t="s">
        <v>378</v>
      </c>
      <c r="C790" s="1" t="s">
        <v>547</v>
      </c>
      <c r="D790" s="1" t="s">
        <v>29</v>
      </c>
      <c r="E790" s="1" t="s">
        <v>30</v>
      </c>
      <c r="F790" s="1" t="s">
        <v>41</v>
      </c>
      <c r="G790" s="1" t="s">
        <v>133</v>
      </c>
    </row>
    <row r="791" spans="1:7" x14ac:dyDescent="0.25">
      <c r="A791" s="1" t="s">
        <v>130</v>
      </c>
      <c r="B791" s="1" t="s">
        <v>378</v>
      </c>
      <c r="C791" s="1" t="s">
        <v>548</v>
      </c>
      <c r="D791" s="1" t="s">
        <v>29</v>
      </c>
      <c r="E791" s="1" t="s">
        <v>30</v>
      </c>
      <c r="F791" s="1" t="s">
        <v>41</v>
      </c>
      <c r="G791" s="1" t="s">
        <v>133</v>
      </c>
    </row>
    <row r="792" spans="1:7" x14ac:dyDescent="0.25">
      <c r="A792" s="1" t="s">
        <v>130</v>
      </c>
      <c r="B792" s="1" t="s">
        <v>378</v>
      </c>
      <c r="C792" s="1" t="s">
        <v>549</v>
      </c>
      <c r="D792" s="1" t="s">
        <v>29</v>
      </c>
      <c r="E792" s="1" t="s">
        <v>30</v>
      </c>
      <c r="F792" s="1" t="s">
        <v>41</v>
      </c>
      <c r="G792" s="1" t="s">
        <v>133</v>
      </c>
    </row>
    <row r="793" spans="1:7" x14ac:dyDescent="0.25">
      <c r="A793" s="1" t="s">
        <v>130</v>
      </c>
      <c r="B793" s="1" t="s">
        <v>378</v>
      </c>
      <c r="C793" s="1" t="s">
        <v>550</v>
      </c>
      <c r="D793" s="1" t="s">
        <v>29</v>
      </c>
      <c r="E793" s="1" t="s">
        <v>30</v>
      </c>
      <c r="F793" s="1" t="s">
        <v>41</v>
      </c>
      <c r="G793" s="1" t="s">
        <v>133</v>
      </c>
    </row>
    <row r="794" spans="1:7" x14ac:dyDescent="0.25">
      <c r="A794" s="1" t="s">
        <v>130</v>
      </c>
      <c r="B794" s="1" t="s">
        <v>378</v>
      </c>
      <c r="C794" s="1" t="s">
        <v>551</v>
      </c>
      <c r="D794" s="1" t="s">
        <v>29</v>
      </c>
      <c r="E794" s="1" t="s">
        <v>30</v>
      </c>
      <c r="F794" s="1" t="s">
        <v>41</v>
      </c>
      <c r="G794" s="1" t="s">
        <v>133</v>
      </c>
    </row>
    <row r="795" spans="1:7" x14ac:dyDescent="0.25">
      <c r="A795" s="1" t="s">
        <v>130</v>
      </c>
      <c r="B795" s="1" t="s">
        <v>378</v>
      </c>
      <c r="C795" s="1" t="s">
        <v>552</v>
      </c>
      <c r="D795" s="1" t="s">
        <v>29</v>
      </c>
      <c r="E795" s="1" t="s">
        <v>30</v>
      </c>
      <c r="F795" s="1" t="s">
        <v>41</v>
      </c>
      <c r="G795" s="1" t="s">
        <v>133</v>
      </c>
    </row>
    <row r="796" spans="1:7" x14ac:dyDescent="0.25">
      <c r="A796" s="1" t="s">
        <v>130</v>
      </c>
      <c r="B796" s="1" t="s">
        <v>378</v>
      </c>
      <c r="C796" s="1" t="s">
        <v>553</v>
      </c>
      <c r="D796" s="1" t="s">
        <v>29</v>
      </c>
      <c r="E796" s="1" t="s">
        <v>30</v>
      </c>
      <c r="F796" s="1" t="s">
        <v>41</v>
      </c>
      <c r="G796" s="1" t="s">
        <v>133</v>
      </c>
    </row>
    <row r="797" spans="1:7" x14ac:dyDescent="0.25">
      <c r="A797" s="1" t="s">
        <v>130</v>
      </c>
      <c r="B797" s="1" t="s">
        <v>378</v>
      </c>
      <c r="C797" s="1" t="s">
        <v>554</v>
      </c>
      <c r="D797" s="1" t="s">
        <v>29</v>
      </c>
      <c r="E797" s="1" t="s">
        <v>30</v>
      </c>
      <c r="F797" s="1" t="s">
        <v>41</v>
      </c>
      <c r="G797" s="1" t="s">
        <v>133</v>
      </c>
    </row>
    <row r="798" spans="1:7" x14ac:dyDescent="0.25">
      <c r="A798" s="1" t="s">
        <v>130</v>
      </c>
      <c r="B798" s="1" t="s">
        <v>378</v>
      </c>
      <c r="C798" s="1" t="s">
        <v>555</v>
      </c>
      <c r="D798" s="1" t="s">
        <v>29</v>
      </c>
      <c r="E798" s="1" t="s">
        <v>30</v>
      </c>
      <c r="F798" s="1" t="s">
        <v>41</v>
      </c>
      <c r="G798" s="1" t="s">
        <v>133</v>
      </c>
    </row>
    <row r="799" spans="1:7" x14ac:dyDescent="0.25">
      <c r="A799" s="1" t="s">
        <v>130</v>
      </c>
      <c r="B799" s="1" t="s">
        <v>378</v>
      </c>
      <c r="C799" s="1" t="s">
        <v>556</v>
      </c>
      <c r="D799" s="1" t="s">
        <v>29</v>
      </c>
      <c r="E799" s="1" t="s">
        <v>30</v>
      </c>
      <c r="F799" s="1" t="s">
        <v>41</v>
      </c>
      <c r="G799" s="1" t="s">
        <v>133</v>
      </c>
    </row>
    <row r="800" spans="1:7" x14ac:dyDescent="0.25">
      <c r="A800" s="1" t="s">
        <v>130</v>
      </c>
      <c r="B800" s="1" t="s">
        <v>378</v>
      </c>
      <c r="C800" s="1" t="s">
        <v>557</v>
      </c>
      <c r="D800" s="1" t="s">
        <v>29</v>
      </c>
      <c r="E800" s="1" t="s">
        <v>30</v>
      </c>
      <c r="F800" s="1" t="s">
        <v>41</v>
      </c>
      <c r="G800" s="1" t="s">
        <v>133</v>
      </c>
    </row>
    <row r="801" spans="1:7" x14ac:dyDescent="0.25">
      <c r="A801" s="1" t="s">
        <v>130</v>
      </c>
      <c r="B801" s="1" t="s">
        <v>378</v>
      </c>
      <c r="C801" s="1" t="s">
        <v>558</v>
      </c>
      <c r="D801" s="1" t="s">
        <v>29</v>
      </c>
      <c r="E801" s="1" t="s">
        <v>30</v>
      </c>
      <c r="F801" s="1" t="s">
        <v>41</v>
      </c>
      <c r="G801" s="1" t="s">
        <v>133</v>
      </c>
    </row>
    <row r="802" spans="1:7" x14ac:dyDescent="0.25">
      <c r="A802" s="1" t="s">
        <v>130</v>
      </c>
      <c r="B802" s="1" t="s">
        <v>378</v>
      </c>
      <c r="C802" s="1" t="s">
        <v>559</v>
      </c>
      <c r="D802" s="1" t="s">
        <v>29</v>
      </c>
      <c r="E802" s="1" t="s">
        <v>30</v>
      </c>
      <c r="F802" s="1" t="s">
        <v>41</v>
      </c>
      <c r="G802" s="1" t="s">
        <v>133</v>
      </c>
    </row>
    <row r="803" spans="1:7" x14ac:dyDescent="0.25">
      <c r="A803" s="1" t="s">
        <v>130</v>
      </c>
      <c r="B803" s="1" t="s">
        <v>378</v>
      </c>
      <c r="C803" s="1" t="s">
        <v>560</v>
      </c>
      <c r="D803" s="1" t="s">
        <v>29</v>
      </c>
      <c r="E803" s="1" t="s">
        <v>30</v>
      </c>
      <c r="F803" s="1" t="s">
        <v>41</v>
      </c>
      <c r="G803" s="1" t="s">
        <v>133</v>
      </c>
    </row>
    <row r="804" spans="1:7" x14ac:dyDescent="0.25">
      <c r="A804" s="1" t="s">
        <v>130</v>
      </c>
      <c r="B804" s="1" t="s">
        <v>378</v>
      </c>
      <c r="C804" s="1" t="s">
        <v>561</v>
      </c>
      <c r="D804" s="1" t="s">
        <v>29</v>
      </c>
      <c r="E804" s="1" t="s">
        <v>30</v>
      </c>
      <c r="F804" s="1" t="s">
        <v>41</v>
      </c>
      <c r="G804" s="1" t="s">
        <v>133</v>
      </c>
    </row>
    <row r="805" spans="1:7" x14ac:dyDescent="0.25">
      <c r="A805" s="1" t="s">
        <v>130</v>
      </c>
      <c r="B805" s="1" t="s">
        <v>378</v>
      </c>
      <c r="C805" s="1" t="s">
        <v>562</v>
      </c>
      <c r="D805" s="1" t="s">
        <v>29</v>
      </c>
      <c r="E805" s="1" t="s">
        <v>30</v>
      </c>
      <c r="F805" s="1" t="s">
        <v>41</v>
      </c>
      <c r="G805" s="1" t="s">
        <v>133</v>
      </c>
    </row>
    <row r="806" spans="1:7" x14ac:dyDescent="0.25">
      <c r="A806" s="1" t="s">
        <v>130</v>
      </c>
      <c r="B806" s="1" t="s">
        <v>378</v>
      </c>
      <c r="C806" s="1" t="s">
        <v>1064</v>
      </c>
      <c r="D806" s="1" t="s">
        <v>29</v>
      </c>
      <c r="E806" s="1" t="s">
        <v>30</v>
      </c>
      <c r="F806" s="1" t="s">
        <v>41</v>
      </c>
      <c r="G806" s="1" t="s">
        <v>133</v>
      </c>
    </row>
    <row r="807" spans="1:7" x14ac:dyDescent="0.25">
      <c r="A807" s="1" t="s">
        <v>130</v>
      </c>
      <c r="B807" s="1" t="s">
        <v>378</v>
      </c>
      <c r="C807" s="1" t="s">
        <v>563</v>
      </c>
      <c r="D807" s="1" t="s">
        <v>29</v>
      </c>
      <c r="E807" s="1" t="s">
        <v>30</v>
      </c>
      <c r="F807" s="1" t="s">
        <v>41</v>
      </c>
      <c r="G807" s="1" t="s">
        <v>133</v>
      </c>
    </row>
    <row r="808" spans="1:7" x14ac:dyDescent="0.25">
      <c r="A808" s="1" t="s">
        <v>130</v>
      </c>
      <c r="B808" s="1" t="s">
        <v>378</v>
      </c>
      <c r="C808" s="1" t="s">
        <v>564</v>
      </c>
      <c r="D808" s="1" t="s">
        <v>29</v>
      </c>
      <c r="E808" s="1" t="s">
        <v>30</v>
      </c>
      <c r="F808" s="1" t="s">
        <v>41</v>
      </c>
      <c r="G808" s="1" t="s">
        <v>133</v>
      </c>
    </row>
    <row r="809" spans="1:7" x14ac:dyDescent="0.25">
      <c r="A809" s="1" t="s">
        <v>130</v>
      </c>
      <c r="B809" s="1" t="s">
        <v>378</v>
      </c>
      <c r="C809" s="1" t="s">
        <v>565</v>
      </c>
      <c r="D809" s="1" t="s">
        <v>29</v>
      </c>
      <c r="E809" s="1" t="s">
        <v>30</v>
      </c>
      <c r="F809" s="1" t="s">
        <v>41</v>
      </c>
      <c r="G809" s="1" t="s">
        <v>133</v>
      </c>
    </row>
    <row r="810" spans="1:7" x14ac:dyDescent="0.25">
      <c r="A810" s="1" t="s">
        <v>130</v>
      </c>
      <c r="B810" s="1" t="s">
        <v>378</v>
      </c>
      <c r="C810" s="1" t="s">
        <v>566</v>
      </c>
      <c r="D810" s="1" t="s">
        <v>29</v>
      </c>
      <c r="E810" s="1" t="s">
        <v>30</v>
      </c>
      <c r="F810" s="1" t="s">
        <v>41</v>
      </c>
      <c r="G810" s="1" t="s">
        <v>133</v>
      </c>
    </row>
    <row r="811" spans="1:7" x14ac:dyDescent="0.25">
      <c r="A811" s="1" t="s">
        <v>130</v>
      </c>
      <c r="B811" s="1" t="s">
        <v>378</v>
      </c>
      <c r="C811" s="1" t="s">
        <v>567</v>
      </c>
      <c r="D811" s="1" t="s">
        <v>29</v>
      </c>
      <c r="E811" s="1" t="s">
        <v>30</v>
      </c>
      <c r="F811" s="1" t="s">
        <v>41</v>
      </c>
      <c r="G811" s="1" t="s">
        <v>133</v>
      </c>
    </row>
    <row r="812" spans="1:7" x14ac:dyDescent="0.25">
      <c r="A812" s="1" t="s">
        <v>130</v>
      </c>
      <c r="B812" s="1" t="s">
        <v>378</v>
      </c>
      <c r="C812" s="1" t="s">
        <v>568</v>
      </c>
      <c r="D812" s="1" t="s">
        <v>29</v>
      </c>
      <c r="E812" s="1" t="s">
        <v>30</v>
      </c>
      <c r="F812" s="1" t="s">
        <v>41</v>
      </c>
      <c r="G812" s="1" t="s">
        <v>133</v>
      </c>
    </row>
    <row r="813" spans="1:7" x14ac:dyDescent="0.25">
      <c r="A813" s="1" t="s">
        <v>130</v>
      </c>
      <c r="B813" s="1" t="s">
        <v>378</v>
      </c>
      <c r="C813" s="1" t="s">
        <v>569</v>
      </c>
      <c r="D813" s="1" t="s">
        <v>29</v>
      </c>
      <c r="E813" s="1" t="s">
        <v>30</v>
      </c>
      <c r="F813" s="1" t="s">
        <v>41</v>
      </c>
      <c r="G813" s="1" t="s">
        <v>133</v>
      </c>
    </row>
    <row r="814" spans="1:7" x14ac:dyDescent="0.25">
      <c r="A814" s="1" t="s">
        <v>130</v>
      </c>
      <c r="B814" s="1" t="s">
        <v>378</v>
      </c>
      <c r="C814" s="1" t="s">
        <v>570</v>
      </c>
      <c r="D814" s="1" t="s">
        <v>29</v>
      </c>
      <c r="E814" s="1" t="s">
        <v>30</v>
      </c>
      <c r="F814" s="1" t="s">
        <v>41</v>
      </c>
      <c r="G814" s="1" t="s">
        <v>133</v>
      </c>
    </row>
    <row r="815" spans="1:7" x14ac:dyDescent="0.25">
      <c r="A815" s="1" t="s">
        <v>130</v>
      </c>
      <c r="B815" s="1" t="s">
        <v>378</v>
      </c>
      <c r="C815" s="1" t="s">
        <v>571</v>
      </c>
      <c r="D815" s="1" t="s">
        <v>29</v>
      </c>
      <c r="E815" s="1" t="s">
        <v>30</v>
      </c>
      <c r="F815" s="1" t="s">
        <v>41</v>
      </c>
      <c r="G815" s="1" t="s">
        <v>133</v>
      </c>
    </row>
    <row r="816" spans="1:7" x14ac:dyDescent="0.25">
      <c r="A816" s="1" t="s">
        <v>130</v>
      </c>
      <c r="B816" s="1" t="s">
        <v>378</v>
      </c>
      <c r="C816" s="1" t="s">
        <v>572</v>
      </c>
      <c r="D816" s="1" t="s">
        <v>29</v>
      </c>
      <c r="E816" s="1" t="s">
        <v>30</v>
      </c>
      <c r="F816" s="1" t="s">
        <v>41</v>
      </c>
      <c r="G816" s="1" t="s">
        <v>133</v>
      </c>
    </row>
    <row r="817" spans="1:7" x14ac:dyDescent="0.25">
      <c r="A817" s="1" t="s">
        <v>130</v>
      </c>
      <c r="B817" s="1" t="s">
        <v>378</v>
      </c>
      <c r="C817" s="1" t="s">
        <v>573</v>
      </c>
      <c r="D817" s="1" t="s">
        <v>29</v>
      </c>
      <c r="E817" s="1" t="s">
        <v>30</v>
      </c>
      <c r="F817" s="1" t="s">
        <v>41</v>
      </c>
      <c r="G817" s="1" t="s">
        <v>133</v>
      </c>
    </row>
    <row r="818" spans="1:7" x14ac:dyDescent="0.25">
      <c r="A818" s="1" t="s">
        <v>130</v>
      </c>
      <c r="B818" s="1" t="s">
        <v>378</v>
      </c>
      <c r="C818" s="1" t="s">
        <v>574</v>
      </c>
      <c r="D818" s="1" t="s">
        <v>29</v>
      </c>
      <c r="E818" s="1" t="s">
        <v>30</v>
      </c>
      <c r="F818" s="1" t="s">
        <v>41</v>
      </c>
      <c r="G818" s="1" t="s">
        <v>133</v>
      </c>
    </row>
    <row r="819" spans="1:7" x14ac:dyDescent="0.25">
      <c r="A819" s="1" t="s">
        <v>130</v>
      </c>
      <c r="B819" s="1" t="s">
        <v>378</v>
      </c>
      <c r="C819" s="1" t="s">
        <v>575</v>
      </c>
      <c r="D819" s="1" t="s">
        <v>29</v>
      </c>
      <c r="E819" s="1" t="s">
        <v>30</v>
      </c>
      <c r="F819" s="1" t="s">
        <v>41</v>
      </c>
      <c r="G819" s="1" t="s">
        <v>133</v>
      </c>
    </row>
    <row r="820" spans="1:7" x14ac:dyDescent="0.25">
      <c r="A820" s="1" t="s">
        <v>130</v>
      </c>
      <c r="B820" s="1" t="s">
        <v>378</v>
      </c>
      <c r="C820" s="1" t="s">
        <v>576</v>
      </c>
      <c r="D820" s="1" t="s">
        <v>29</v>
      </c>
      <c r="E820" s="1" t="s">
        <v>30</v>
      </c>
      <c r="F820" s="1" t="s">
        <v>41</v>
      </c>
      <c r="G820" s="1" t="s">
        <v>133</v>
      </c>
    </row>
    <row r="821" spans="1:7" x14ac:dyDescent="0.25">
      <c r="A821" s="1" t="s">
        <v>130</v>
      </c>
      <c r="B821" s="1" t="s">
        <v>378</v>
      </c>
      <c r="C821" s="1" t="s">
        <v>577</v>
      </c>
      <c r="D821" s="1" t="s">
        <v>29</v>
      </c>
      <c r="E821" s="1" t="s">
        <v>30</v>
      </c>
      <c r="F821" s="1" t="s">
        <v>41</v>
      </c>
      <c r="G821" s="1" t="s">
        <v>133</v>
      </c>
    </row>
    <row r="822" spans="1:7" x14ac:dyDescent="0.25">
      <c r="A822" s="1" t="s">
        <v>130</v>
      </c>
      <c r="B822" s="1" t="s">
        <v>378</v>
      </c>
      <c r="C822" s="1" t="s">
        <v>1065</v>
      </c>
      <c r="D822" s="1" t="s">
        <v>29</v>
      </c>
      <c r="E822" s="1" t="s">
        <v>30</v>
      </c>
      <c r="F822" s="1" t="s">
        <v>41</v>
      </c>
      <c r="G822" s="1" t="s">
        <v>133</v>
      </c>
    </row>
    <row r="823" spans="1:7" x14ac:dyDescent="0.25">
      <c r="A823" s="1" t="s">
        <v>130</v>
      </c>
      <c r="B823" s="1" t="s">
        <v>378</v>
      </c>
      <c r="C823" s="1" t="s">
        <v>579</v>
      </c>
      <c r="D823" s="1" t="s">
        <v>29</v>
      </c>
      <c r="E823" s="1" t="s">
        <v>30</v>
      </c>
      <c r="F823" s="1" t="s">
        <v>41</v>
      </c>
      <c r="G823" s="1" t="s">
        <v>133</v>
      </c>
    </row>
    <row r="824" spans="1:7" x14ac:dyDescent="0.25">
      <c r="A824" s="1" t="s">
        <v>130</v>
      </c>
      <c r="B824" s="1" t="s">
        <v>378</v>
      </c>
      <c r="C824" s="1" t="s">
        <v>580</v>
      </c>
      <c r="D824" s="1" t="s">
        <v>29</v>
      </c>
      <c r="E824" s="1" t="s">
        <v>30</v>
      </c>
      <c r="F824" s="1" t="s">
        <v>41</v>
      </c>
      <c r="G824" s="1" t="s">
        <v>133</v>
      </c>
    </row>
    <row r="825" spans="1:7" x14ac:dyDescent="0.25">
      <c r="A825" s="1" t="s">
        <v>130</v>
      </c>
      <c r="B825" s="1" t="s">
        <v>378</v>
      </c>
      <c r="C825" s="1" t="s">
        <v>581</v>
      </c>
      <c r="D825" s="1" t="s">
        <v>29</v>
      </c>
      <c r="E825" s="1" t="s">
        <v>30</v>
      </c>
      <c r="F825" s="1" t="s">
        <v>41</v>
      </c>
      <c r="G825" s="1" t="s">
        <v>133</v>
      </c>
    </row>
    <row r="826" spans="1:7" x14ac:dyDescent="0.25">
      <c r="A826" s="1" t="s">
        <v>130</v>
      </c>
      <c r="B826" s="1" t="s">
        <v>378</v>
      </c>
      <c r="C826" s="1" t="s">
        <v>582</v>
      </c>
      <c r="D826" s="1" t="s">
        <v>29</v>
      </c>
      <c r="E826" s="1" t="s">
        <v>30</v>
      </c>
      <c r="F826" s="1" t="s">
        <v>41</v>
      </c>
      <c r="G826" s="1" t="s">
        <v>133</v>
      </c>
    </row>
    <row r="827" spans="1:7" x14ac:dyDescent="0.25">
      <c r="A827" s="1" t="s">
        <v>130</v>
      </c>
      <c r="B827" s="1" t="s">
        <v>378</v>
      </c>
      <c r="C827" s="1" t="s">
        <v>583</v>
      </c>
      <c r="D827" s="1" t="s">
        <v>29</v>
      </c>
      <c r="E827" s="1" t="s">
        <v>30</v>
      </c>
      <c r="F827" s="1" t="s">
        <v>41</v>
      </c>
      <c r="G827" s="1" t="s">
        <v>133</v>
      </c>
    </row>
    <row r="828" spans="1:7" x14ac:dyDescent="0.25">
      <c r="A828" s="1" t="s">
        <v>130</v>
      </c>
      <c r="B828" s="1" t="s">
        <v>378</v>
      </c>
      <c r="C828" s="1" t="s">
        <v>584</v>
      </c>
      <c r="D828" s="1" t="s">
        <v>29</v>
      </c>
      <c r="E828" s="1" t="s">
        <v>30</v>
      </c>
      <c r="F828" s="1" t="s">
        <v>41</v>
      </c>
      <c r="G828" s="1" t="s">
        <v>133</v>
      </c>
    </row>
    <row r="829" spans="1:7" x14ac:dyDescent="0.25">
      <c r="A829" s="1" t="s">
        <v>130</v>
      </c>
      <c r="B829" s="1" t="s">
        <v>378</v>
      </c>
      <c r="C829" s="1" t="s">
        <v>585</v>
      </c>
      <c r="D829" s="1" t="s">
        <v>29</v>
      </c>
      <c r="E829" s="1" t="s">
        <v>30</v>
      </c>
      <c r="F829" s="1" t="s">
        <v>41</v>
      </c>
      <c r="G829" s="1" t="s">
        <v>133</v>
      </c>
    </row>
    <row r="830" spans="1:7" x14ac:dyDescent="0.25">
      <c r="A830" s="1" t="s">
        <v>130</v>
      </c>
      <c r="B830" s="1" t="s">
        <v>378</v>
      </c>
      <c r="C830" s="1" t="s">
        <v>586</v>
      </c>
      <c r="D830" s="1" t="s">
        <v>29</v>
      </c>
      <c r="E830" s="1" t="s">
        <v>30</v>
      </c>
      <c r="F830" s="1" t="s">
        <v>41</v>
      </c>
      <c r="G830" s="1" t="s">
        <v>133</v>
      </c>
    </row>
    <row r="831" spans="1:7" x14ac:dyDescent="0.25">
      <c r="A831" s="1" t="s">
        <v>130</v>
      </c>
      <c r="B831" s="1" t="s">
        <v>378</v>
      </c>
      <c r="C831" s="1" t="s">
        <v>587</v>
      </c>
      <c r="D831" s="1" t="s">
        <v>29</v>
      </c>
      <c r="E831" s="1" t="s">
        <v>30</v>
      </c>
      <c r="F831" s="1" t="s">
        <v>41</v>
      </c>
      <c r="G831" s="1" t="s">
        <v>133</v>
      </c>
    </row>
    <row r="832" spans="1:7" x14ac:dyDescent="0.25">
      <c r="A832" s="1" t="s">
        <v>130</v>
      </c>
      <c r="B832" s="1" t="s">
        <v>378</v>
      </c>
      <c r="C832" s="1" t="s">
        <v>588</v>
      </c>
      <c r="D832" s="1" t="s">
        <v>29</v>
      </c>
      <c r="E832" s="1" t="s">
        <v>30</v>
      </c>
      <c r="F832" s="1" t="s">
        <v>41</v>
      </c>
      <c r="G832" s="1" t="s">
        <v>133</v>
      </c>
    </row>
    <row r="833" spans="1:7" x14ac:dyDescent="0.25">
      <c r="A833" s="1" t="s">
        <v>130</v>
      </c>
      <c r="B833" s="1" t="s">
        <v>378</v>
      </c>
      <c r="C833" s="1" t="s">
        <v>589</v>
      </c>
      <c r="D833" s="1" t="s">
        <v>29</v>
      </c>
      <c r="E833" s="1" t="s">
        <v>30</v>
      </c>
      <c r="F833" s="1" t="s">
        <v>41</v>
      </c>
      <c r="G833" s="1" t="s">
        <v>133</v>
      </c>
    </row>
    <row r="834" spans="1:7" x14ac:dyDescent="0.25">
      <c r="A834" s="1" t="s">
        <v>130</v>
      </c>
      <c r="B834" s="1" t="s">
        <v>378</v>
      </c>
      <c r="C834" s="1" t="s">
        <v>590</v>
      </c>
      <c r="D834" s="1" t="s">
        <v>29</v>
      </c>
      <c r="E834" s="1" t="s">
        <v>30</v>
      </c>
      <c r="F834" s="1" t="s">
        <v>41</v>
      </c>
      <c r="G834" s="1" t="s">
        <v>133</v>
      </c>
    </row>
    <row r="835" spans="1:7" x14ac:dyDescent="0.25">
      <c r="A835" s="1" t="s">
        <v>130</v>
      </c>
      <c r="B835" s="1" t="s">
        <v>378</v>
      </c>
      <c r="C835" s="1" t="s">
        <v>591</v>
      </c>
      <c r="D835" s="1" t="s">
        <v>29</v>
      </c>
      <c r="E835" s="1" t="s">
        <v>30</v>
      </c>
      <c r="F835" s="1" t="s">
        <v>41</v>
      </c>
      <c r="G835" s="1" t="s">
        <v>133</v>
      </c>
    </row>
    <row r="836" spans="1:7" x14ac:dyDescent="0.25">
      <c r="A836" s="1" t="s">
        <v>130</v>
      </c>
      <c r="B836" s="1" t="s">
        <v>378</v>
      </c>
      <c r="C836" s="1" t="s">
        <v>592</v>
      </c>
      <c r="D836" s="1" t="s">
        <v>29</v>
      </c>
      <c r="E836" s="1" t="s">
        <v>30</v>
      </c>
      <c r="F836" s="1" t="s">
        <v>41</v>
      </c>
      <c r="G836" s="1" t="s">
        <v>133</v>
      </c>
    </row>
    <row r="837" spans="1:7" x14ac:dyDescent="0.25">
      <c r="A837" s="1" t="s">
        <v>130</v>
      </c>
      <c r="B837" s="1" t="s">
        <v>378</v>
      </c>
      <c r="C837" s="1" t="s">
        <v>593</v>
      </c>
      <c r="D837" s="1" t="s">
        <v>29</v>
      </c>
      <c r="E837" s="1" t="s">
        <v>30</v>
      </c>
      <c r="F837" s="1" t="s">
        <v>41</v>
      </c>
      <c r="G837" s="1" t="s">
        <v>133</v>
      </c>
    </row>
    <row r="838" spans="1:7" x14ac:dyDescent="0.25">
      <c r="A838" s="1" t="s">
        <v>130</v>
      </c>
      <c r="B838" s="1" t="s">
        <v>378</v>
      </c>
      <c r="C838" s="1" t="s">
        <v>594</v>
      </c>
      <c r="D838" s="1" t="s">
        <v>29</v>
      </c>
      <c r="E838" s="1" t="s">
        <v>30</v>
      </c>
      <c r="F838" s="1" t="s">
        <v>41</v>
      </c>
      <c r="G838" s="1" t="s">
        <v>133</v>
      </c>
    </row>
    <row r="839" spans="1:7" x14ac:dyDescent="0.25">
      <c r="A839" s="1" t="s">
        <v>130</v>
      </c>
      <c r="B839" s="1" t="s">
        <v>378</v>
      </c>
      <c r="C839" s="1" t="s">
        <v>595</v>
      </c>
      <c r="D839" s="1" t="s">
        <v>29</v>
      </c>
      <c r="E839" s="1" t="s">
        <v>30</v>
      </c>
      <c r="F839" s="1" t="s">
        <v>41</v>
      </c>
      <c r="G839" s="1" t="s">
        <v>133</v>
      </c>
    </row>
    <row r="840" spans="1:7" x14ac:dyDescent="0.25">
      <c r="A840" s="1" t="s">
        <v>130</v>
      </c>
      <c r="B840" s="1" t="s">
        <v>378</v>
      </c>
      <c r="C840" s="1" t="s">
        <v>596</v>
      </c>
      <c r="D840" s="1" t="s">
        <v>29</v>
      </c>
      <c r="E840" s="1" t="s">
        <v>30</v>
      </c>
      <c r="F840" s="1" t="s">
        <v>41</v>
      </c>
      <c r="G840" s="1" t="s">
        <v>133</v>
      </c>
    </row>
    <row r="841" spans="1:7" x14ac:dyDescent="0.25">
      <c r="A841" s="1" t="s">
        <v>130</v>
      </c>
      <c r="B841" s="1" t="s">
        <v>378</v>
      </c>
      <c r="C841" s="1" t="s">
        <v>597</v>
      </c>
      <c r="D841" s="1" t="s">
        <v>29</v>
      </c>
      <c r="E841" s="1" t="s">
        <v>30</v>
      </c>
      <c r="F841" s="1" t="s">
        <v>41</v>
      </c>
      <c r="G841" s="1" t="s">
        <v>133</v>
      </c>
    </row>
    <row r="842" spans="1:7" x14ac:dyDescent="0.25">
      <c r="A842" s="1" t="s">
        <v>130</v>
      </c>
      <c r="B842" s="1" t="s">
        <v>378</v>
      </c>
      <c r="C842" s="1" t="s">
        <v>598</v>
      </c>
      <c r="D842" s="1" t="s">
        <v>29</v>
      </c>
      <c r="E842" s="1" t="s">
        <v>30</v>
      </c>
      <c r="F842" s="1" t="s">
        <v>41</v>
      </c>
      <c r="G842" s="1" t="s">
        <v>133</v>
      </c>
    </row>
    <row r="843" spans="1:7" x14ac:dyDescent="0.25">
      <c r="A843" s="1" t="s">
        <v>130</v>
      </c>
      <c r="B843" s="1" t="s">
        <v>378</v>
      </c>
      <c r="C843" s="1" t="s">
        <v>599</v>
      </c>
      <c r="D843" s="1" t="s">
        <v>29</v>
      </c>
      <c r="E843" s="1" t="s">
        <v>30</v>
      </c>
      <c r="F843" s="1" t="s">
        <v>41</v>
      </c>
      <c r="G843" s="1" t="s">
        <v>133</v>
      </c>
    </row>
    <row r="844" spans="1:7" x14ac:dyDescent="0.25">
      <c r="A844" s="1" t="s">
        <v>130</v>
      </c>
      <c r="B844" s="1" t="s">
        <v>378</v>
      </c>
      <c r="C844" s="1" t="s">
        <v>600</v>
      </c>
      <c r="D844" s="1" t="s">
        <v>29</v>
      </c>
      <c r="E844" s="1" t="s">
        <v>30</v>
      </c>
      <c r="F844" s="1" t="s">
        <v>41</v>
      </c>
      <c r="G844" s="1" t="s">
        <v>133</v>
      </c>
    </row>
    <row r="845" spans="1:7" x14ac:dyDescent="0.25">
      <c r="A845" s="1" t="s">
        <v>130</v>
      </c>
      <c r="B845" s="1" t="s">
        <v>378</v>
      </c>
      <c r="C845" s="1" t="s">
        <v>601</v>
      </c>
      <c r="D845" s="1" t="s">
        <v>29</v>
      </c>
      <c r="E845" s="1" t="s">
        <v>30</v>
      </c>
      <c r="F845" s="1" t="s">
        <v>41</v>
      </c>
      <c r="G845" s="1" t="s">
        <v>133</v>
      </c>
    </row>
    <row r="846" spans="1:7" x14ac:dyDescent="0.25">
      <c r="A846" s="1" t="s">
        <v>130</v>
      </c>
      <c r="B846" s="1" t="s">
        <v>378</v>
      </c>
      <c r="C846" s="1" t="s">
        <v>602</v>
      </c>
      <c r="D846" s="1" t="s">
        <v>29</v>
      </c>
      <c r="E846" s="1" t="s">
        <v>30</v>
      </c>
      <c r="F846" s="1" t="s">
        <v>41</v>
      </c>
      <c r="G846" s="1" t="s">
        <v>133</v>
      </c>
    </row>
    <row r="847" spans="1:7" x14ac:dyDescent="0.25">
      <c r="A847" s="1" t="s">
        <v>130</v>
      </c>
      <c r="B847" s="1" t="s">
        <v>378</v>
      </c>
      <c r="C847" s="1" t="s">
        <v>603</v>
      </c>
      <c r="D847" s="1" t="s">
        <v>29</v>
      </c>
      <c r="E847" s="1" t="s">
        <v>30</v>
      </c>
      <c r="F847" s="1" t="s">
        <v>41</v>
      </c>
      <c r="G847" s="1" t="s">
        <v>133</v>
      </c>
    </row>
    <row r="848" spans="1:7" x14ac:dyDescent="0.25">
      <c r="A848" s="1" t="s">
        <v>130</v>
      </c>
      <c r="B848" s="1" t="s">
        <v>378</v>
      </c>
      <c r="C848" s="1" t="s">
        <v>604</v>
      </c>
      <c r="D848" s="1" t="s">
        <v>29</v>
      </c>
      <c r="E848" s="1" t="s">
        <v>30</v>
      </c>
      <c r="F848" s="1" t="s">
        <v>41</v>
      </c>
      <c r="G848" s="1" t="s">
        <v>133</v>
      </c>
    </row>
    <row r="849" spans="1:7" x14ac:dyDescent="0.25">
      <c r="A849" s="1" t="s">
        <v>130</v>
      </c>
      <c r="B849" s="1" t="s">
        <v>378</v>
      </c>
      <c r="C849" s="1" t="s">
        <v>605</v>
      </c>
      <c r="D849" s="1" t="s">
        <v>29</v>
      </c>
      <c r="E849" s="1" t="s">
        <v>30</v>
      </c>
      <c r="F849" s="1" t="s">
        <v>41</v>
      </c>
      <c r="G849" s="1" t="s">
        <v>133</v>
      </c>
    </row>
    <row r="850" spans="1:7" x14ac:dyDescent="0.25">
      <c r="A850" s="1" t="s">
        <v>130</v>
      </c>
      <c r="B850" s="1" t="s">
        <v>378</v>
      </c>
      <c r="C850" s="1" t="s">
        <v>606</v>
      </c>
      <c r="D850" s="1" t="s">
        <v>29</v>
      </c>
      <c r="E850" s="1" t="s">
        <v>30</v>
      </c>
      <c r="F850" s="1" t="s">
        <v>41</v>
      </c>
      <c r="G850" s="1" t="s">
        <v>133</v>
      </c>
    </row>
    <row r="851" spans="1:7" x14ac:dyDescent="0.25">
      <c r="A851" s="1" t="s">
        <v>130</v>
      </c>
      <c r="B851" s="1" t="s">
        <v>378</v>
      </c>
      <c r="C851" s="1" t="s">
        <v>607</v>
      </c>
      <c r="D851" s="1" t="s">
        <v>29</v>
      </c>
      <c r="E851" s="1" t="s">
        <v>30</v>
      </c>
      <c r="F851" s="1" t="s">
        <v>41</v>
      </c>
      <c r="G851" s="1" t="s">
        <v>133</v>
      </c>
    </row>
    <row r="852" spans="1:7" x14ac:dyDescent="0.25">
      <c r="A852" s="1" t="s">
        <v>130</v>
      </c>
      <c r="B852" s="1" t="s">
        <v>378</v>
      </c>
      <c r="C852" s="1" t="s">
        <v>608</v>
      </c>
      <c r="D852" s="1" t="s">
        <v>29</v>
      </c>
      <c r="E852" s="1" t="s">
        <v>30</v>
      </c>
      <c r="F852" s="1" t="s">
        <v>41</v>
      </c>
      <c r="G852" s="1" t="s">
        <v>133</v>
      </c>
    </row>
    <row r="853" spans="1:7" x14ac:dyDescent="0.25">
      <c r="A853" s="1" t="s">
        <v>130</v>
      </c>
      <c r="B853" s="1" t="s">
        <v>378</v>
      </c>
      <c r="C853" s="1" t="s">
        <v>609</v>
      </c>
      <c r="D853" s="1" t="s">
        <v>29</v>
      </c>
      <c r="E853" s="1" t="s">
        <v>30</v>
      </c>
      <c r="F853" s="1" t="s">
        <v>41</v>
      </c>
      <c r="G853" s="1" t="s">
        <v>133</v>
      </c>
    </row>
    <row r="854" spans="1:7" x14ac:dyDescent="0.25">
      <c r="A854" s="1" t="s">
        <v>130</v>
      </c>
      <c r="B854" s="1" t="s">
        <v>378</v>
      </c>
      <c r="C854" s="1" t="s">
        <v>610</v>
      </c>
      <c r="D854" s="1" t="s">
        <v>29</v>
      </c>
      <c r="E854" s="1" t="s">
        <v>30</v>
      </c>
      <c r="F854" s="1" t="s">
        <v>41</v>
      </c>
      <c r="G854" s="1" t="s">
        <v>133</v>
      </c>
    </row>
    <row r="855" spans="1:7" x14ac:dyDescent="0.25">
      <c r="A855" s="1" t="s">
        <v>130</v>
      </c>
      <c r="B855" s="1" t="s">
        <v>378</v>
      </c>
      <c r="C855" s="1" t="s">
        <v>611</v>
      </c>
      <c r="D855" s="1" t="s">
        <v>29</v>
      </c>
      <c r="E855" s="1" t="s">
        <v>30</v>
      </c>
      <c r="F855" s="1" t="s">
        <v>41</v>
      </c>
      <c r="G855" s="1" t="s">
        <v>133</v>
      </c>
    </row>
    <row r="856" spans="1:7" x14ac:dyDescent="0.25">
      <c r="A856" s="1" t="s">
        <v>130</v>
      </c>
      <c r="B856" s="1" t="s">
        <v>378</v>
      </c>
      <c r="C856" s="1" t="s">
        <v>612</v>
      </c>
      <c r="D856" s="1" t="s">
        <v>29</v>
      </c>
      <c r="E856" s="1" t="s">
        <v>30</v>
      </c>
      <c r="F856" s="1" t="s">
        <v>41</v>
      </c>
      <c r="G856" s="1" t="s">
        <v>133</v>
      </c>
    </row>
    <row r="857" spans="1:7" x14ac:dyDescent="0.25">
      <c r="A857" s="1" t="s">
        <v>130</v>
      </c>
      <c r="B857" s="1" t="s">
        <v>378</v>
      </c>
      <c r="C857" s="1" t="s">
        <v>613</v>
      </c>
      <c r="D857" s="1" t="s">
        <v>29</v>
      </c>
      <c r="E857" s="1" t="s">
        <v>30</v>
      </c>
      <c r="F857" s="1" t="s">
        <v>41</v>
      </c>
      <c r="G857" s="1" t="s">
        <v>133</v>
      </c>
    </row>
    <row r="858" spans="1:7" x14ac:dyDescent="0.25">
      <c r="A858" s="1" t="s">
        <v>130</v>
      </c>
      <c r="B858" s="1" t="s">
        <v>378</v>
      </c>
      <c r="C858" s="1" t="s">
        <v>614</v>
      </c>
      <c r="D858" s="1" t="s">
        <v>29</v>
      </c>
      <c r="E858" s="1" t="s">
        <v>30</v>
      </c>
      <c r="F858" s="1" t="s">
        <v>41</v>
      </c>
      <c r="G858" s="1" t="s">
        <v>133</v>
      </c>
    </row>
    <row r="859" spans="1:7" x14ac:dyDescent="0.25">
      <c r="A859" s="1" t="s">
        <v>130</v>
      </c>
      <c r="B859" s="1" t="s">
        <v>378</v>
      </c>
      <c r="C859" s="1" t="s">
        <v>615</v>
      </c>
      <c r="D859" s="1" t="s">
        <v>29</v>
      </c>
      <c r="E859" s="1" t="s">
        <v>30</v>
      </c>
      <c r="F859" s="1" t="s">
        <v>41</v>
      </c>
      <c r="G859" s="1" t="s">
        <v>133</v>
      </c>
    </row>
    <row r="860" spans="1:7" x14ac:dyDescent="0.25">
      <c r="A860" s="1" t="s">
        <v>130</v>
      </c>
      <c r="B860" s="1" t="s">
        <v>378</v>
      </c>
      <c r="C860" s="1" t="s">
        <v>616</v>
      </c>
      <c r="D860" s="1" t="s">
        <v>29</v>
      </c>
      <c r="E860" s="1" t="s">
        <v>30</v>
      </c>
      <c r="F860" s="1" t="s">
        <v>41</v>
      </c>
      <c r="G860" s="1" t="s">
        <v>133</v>
      </c>
    </row>
    <row r="861" spans="1:7" x14ac:dyDescent="0.25">
      <c r="A861" s="1" t="s">
        <v>130</v>
      </c>
      <c r="B861" s="1" t="s">
        <v>378</v>
      </c>
      <c r="C861" s="1" t="s">
        <v>617</v>
      </c>
      <c r="D861" s="1" t="s">
        <v>29</v>
      </c>
      <c r="E861" s="1" t="s">
        <v>30</v>
      </c>
      <c r="F861" s="1" t="s">
        <v>41</v>
      </c>
      <c r="G861" s="1" t="s">
        <v>133</v>
      </c>
    </row>
    <row r="862" spans="1:7" x14ac:dyDescent="0.25">
      <c r="A862" s="1" t="s">
        <v>130</v>
      </c>
      <c r="B862" s="1" t="s">
        <v>378</v>
      </c>
      <c r="C862" s="1" t="s">
        <v>618</v>
      </c>
      <c r="D862" s="1" t="s">
        <v>29</v>
      </c>
      <c r="E862" s="1" t="s">
        <v>30</v>
      </c>
      <c r="F862" s="1" t="s">
        <v>41</v>
      </c>
      <c r="G862" s="1" t="s">
        <v>133</v>
      </c>
    </row>
    <row r="863" spans="1:7" x14ac:dyDescent="0.25">
      <c r="A863" s="1" t="s">
        <v>130</v>
      </c>
      <c r="B863" s="1" t="s">
        <v>378</v>
      </c>
      <c r="C863" s="1" t="s">
        <v>619</v>
      </c>
      <c r="D863" s="1" t="s">
        <v>29</v>
      </c>
      <c r="E863" s="1" t="s">
        <v>30</v>
      </c>
      <c r="F863" s="1" t="s">
        <v>41</v>
      </c>
      <c r="G863" s="1" t="s">
        <v>133</v>
      </c>
    </row>
    <row r="864" spans="1:7" x14ac:dyDescent="0.25">
      <c r="A864" s="1" t="s">
        <v>130</v>
      </c>
      <c r="B864" s="1" t="s">
        <v>378</v>
      </c>
      <c r="C864" s="1" t="s">
        <v>620</v>
      </c>
      <c r="D864" s="1" t="s">
        <v>29</v>
      </c>
      <c r="E864" s="1" t="s">
        <v>30</v>
      </c>
      <c r="F864" s="1" t="s">
        <v>41</v>
      </c>
      <c r="G864" s="1" t="s">
        <v>133</v>
      </c>
    </row>
    <row r="865" spans="1:7" x14ac:dyDescent="0.25">
      <c r="A865" s="1" t="s">
        <v>130</v>
      </c>
      <c r="B865" s="1" t="s">
        <v>378</v>
      </c>
      <c r="C865" s="1" t="s">
        <v>621</v>
      </c>
      <c r="D865" s="1" t="s">
        <v>29</v>
      </c>
      <c r="E865" s="1" t="s">
        <v>30</v>
      </c>
      <c r="F865" s="1" t="s">
        <v>41</v>
      </c>
      <c r="G865" s="1" t="s">
        <v>133</v>
      </c>
    </row>
    <row r="866" spans="1:7" x14ac:dyDescent="0.25">
      <c r="A866" s="1" t="s">
        <v>130</v>
      </c>
      <c r="B866" s="1" t="s">
        <v>378</v>
      </c>
      <c r="C866" s="1" t="s">
        <v>622</v>
      </c>
      <c r="D866" s="1" t="s">
        <v>29</v>
      </c>
      <c r="E866" s="1" t="s">
        <v>30</v>
      </c>
      <c r="F866" s="1" t="s">
        <v>41</v>
      </c>
      <c r="G866" s="1" t="s">
        <v>133</v>
      </c>
    </row>
    <row r="867" spans="1:7" x14ac:dyDescent="0.25">
      <c r="A867" s="1" t="s">
        <v>130</v>
      </c>
      <c r="B867" s="1" t="s">
        <v>378</v>
      </c>
      <c r="C867" s="1" t="s">
        <v>623</v>
      </c>
      <c r="D867" s="1" t="s">
        <v>29</v>
      </c>
      <c r="E867" s="1" t="s">
        <v>30</v>
      </c>
      <c r="F867" s="1" t="s">
        <v>41</v>
      </c>
      <c r="G867" s="1" t="s">
        <v>133</v>
      </c>
    </row>
    <row r="868" spans="1:7" x14ac:dyDescent="0.25">
      <c r="A868" s="1" t="s">
        <v>130</v>
      </c>
      <c r="B868" s="1" t="s">
        <v>378</v>
      </c>
      <c r="C868" s="1" t="s">
        <v>624</v>
      </c>
      <c r="D868" s="1" t="s">
        <v>29</v>
      </c>
      <c r="E868" s="1" t="s">
        <v>30</v>
      </c>
      <c r="F868" s="1" t="s">
        <v>41</v>
      </c>
      <c r="G868" s="1" t="s">
        <v>133</v>
      </c>
    </row>
    <row r="869" spans="1:7" x14ac:dyDescent="0.25">
      <c r="A869" s="1" t="s">
        <v>130</v>
      </c>
      <c r="B869" s="1" t="s">
        <v>378</v>
      </c>
      <c r="C869" s="1" t="s">
        <v>625</v>
      </c>
      <c r="D869" s="1" t="s">
        <v>29</v>
      </c>
      <c r="E869" s="1" t="s">
        <v>30</v>
      </c>
      <c r="F869" s="1" t="s">
        <v>41</v>
      </c>
      <c r="G869" s="1" t="s">
        <v>133</v>
      </c>
    </row>
    <row r="870" spans="1:7" x14ac:dyDescent="0.25">
      <c r="A870" s="1" t="s">
        <v>130</v>
      </c>
      <c r="B870" s="1" t="s">
        <v>378</v>
      </c>
      <c r="C870" s="1" t="s">
        <v>626</v>
      </c>
      <c r="D870" s="1" t="s">
        <v>29</v>
      </c>
      <c r="E870" s="1" t="s">
        <v>30</v>
      </c>
      <c r="F870" s="1" t="s">
        <v>41</v>
      </c>
      <c r="G870" s="1" t="s">
        <v>133</v>
      </c>
    </row>
    <row r="871" spans="1:7" x14ac:dyDescent="0.25">
      <c r="A871" s="1" t="s">
        <v>130</v>
      </c>
      <c r="B871" s="1" t="s">
        <v>378</v>
      </c>
      <c r="C871" s="1" t="s">
        <v>627</v>
      </c>
      <c r="D871" s="1" t="s">
        <v>29</v>
      </c>
      <c r="E871" s="1" t="s">
        <v>30</v>
      </c>
      <c r="F871" s="1" t="s">
        <v>41</v>
      </c>
      <c r="G871" s="1" t="s">
        <v>133</v>
      </c>
    </row>
    <row r="872" spans="1:7" x14ac:dyDescent="0.25">
      <c r="A872" s="1" t="s">
        <v>130</v>
      </c>
      <c r="B872" s="1" t="s">
        <v>378</v>
      </c>
      <c r="C872" s="1" t="s">
        <v>628</v>
      </c>
      <c r="D872" s="1" t="s">
        <v>29</v>
      </c>
      <c r="E872" s="1" t="s">
        <v>30</v>
      </c>
      <c r="F872" s="1" t="s">
        <v>41</v>
      </c>
      <c r="G872" s="1" t="s">
        <v>133</v>
      </c>
    </row>
    <row r="873" spans="1:7" x14ac:dyDescent="0.25">
      <c r="A873" s="1" t="s">
        <v>130</v>
      </c>
      <c r="B873" s="1" t="s">
        <v>378</v>
      </c>
      <c r="C873" s="1" t="s">
        <v>629</v>
      </c>
      <c r="D873" s="1" t="s">
        <v>29</v>
      </c>
      <c r="E873" s="1" t="s">
        <v>30</v>
      </c>
      <c r="F873" s="1" t="s">
        <v>41</v>
      </c>
      <c r="G873" s="1" t="s">
        <v>133</v>
      </c>
    </row>
    <row r="874" spans="1:7" x14ac:dyDescent="0.25">
      <c r="A874" s="1" t="s">
        <v>130</v>
      </c>
      <c r="B874" s="1" t="s">
        <v>378</v>
      </c>
      <c r="C874" s="1" t="s">
        <v>630</v>
      </c>
      <c r="D874" s="1" t="s">
        <v>29</v>
      </c>
      <c r="E874" s="1" t="s">
        <v>30</v>
      </c>
      <c r="F874" s="1" t="s">
        <v>41</v>
      </c>
      <c r="G874" s="1" t="s">
        <v>133</v>
      </c>
    </row>
    <row r="875" spans="1:7" x14ac:dyDescent="0.25">
      <c r="A875" s="1" t="s">
        <v>130</v>
      </c>
      <c r="B875" s="1" t="s">
        <v>378</v>
      </c>
      <c r="C875" s="1" t="s">
        <v>631</v>
      </c>
      <c r="D875" s="1" t="s">
        <v>29</v>
      </c>
      <c r="E875" s="1" t="s">
        <v>30</v>
      </c>
      <c r="F875" s="1" t="s">
        <v>41</v>
      </c>
      <c r="G875" s="1" t="s">
        <v>133</v>
      </c>
    </row>
    <row r="876" spans="1:7" x14ac:dyDescent="0.25">
      <c r="A876" s="1" t="s">
        <v>130</v>
      </c>
      <c r="B876" s="1" t="s">
        <v>378</v>
      </c>
      <c r="C876" s="1" t="s">
        <v>632</v>
      </c>
      <c r="D876" s="1" t="s">
        <v>29</v>
      </c>
      <c r="E876" s="1" t="s">
        <v>30</v>
      </c>
      <c r="F876" s="1" t="s">
        <v>41</v>
      </c>
      <c r="G876" s="1" t="s">
        <v>133</v>
      </c>
    </row>
    <row r="877" spans="1:7" x14ac:dyDescent="0.25">
      <c r="A877" s="1" t="s">
        <v>130</v>
      </c>
      <c r="B877" s="1" t="s">
        <v>378</v>
      </c>
      <c r="C877" s="1" t="s">
        <v>633</v>
      </c>
      <c r="D877" s="1" t="s">
        <v>29</v>
      </c>
      <c r="E877" s="1" t="s">
        <v>30</v>
      </c>
      <c r="F877" s="1" t="s">
        <v>41</v>
      </c>
      <c r="G877" s="1" t="s">
        <v>133</v>
      </c>
    </row>
    <row r="878" spans="1:7" x14ac:dyDescent="0.25">
      <c r="A878" s="1" t="s">
        <v>130</v>
      </c>
      <c r="B878" s="1" t="s">
        <v>378</v>
      </c>
      <c r="C878" s="1" t="s">
        <v>634</v>
      </c>
      <c r="D878" s="1" t="s">
        <v>29</v>
      </c>
      <c r="E878" s="1" t="s">
        <v>30</v>
      </c>
      <c r="F878" s="1" t="s">
        <v>41</v>
      </c>
      <c r="G878" s="1" t="s">
        <v>133</v>
      </c>
    </row>
    <row r="879" spans="1:7" x14ac:dyDescent="0.25">
      <c r="A879" s="1" t="s">
        <v>130</v>
      </c>
      <c r="B879" s="1" t="s">
        <v>378</v>
      </c>
      <c r="C879" s="1" t="s">
        <v>635</v>
      </c>
      <c r="D879" s="1" t="s">
        <v>29</v>
      </c>
      <c r="E879" s="1" t="s">
        <v>30</v>
      </c>
      <c r="F879" s="1" t="s">
        <v>41</v>
      </c>
      <c r="G879" s="1" t="s">
        <v>133</v>
      </c>
    </row>
    <row r="880" spans="1:7" x14ac:dyDescent="0.25">
      <c r="A880" s="1" t="s">
        <v>130</v>
      </c>
      <c r="B880" s="1" t="s">
        <v>378</v>
      </c>
      <c r="C880" s="1" t="s">
        <v>636</v>
      </c>
      <c r="D880" s="1" t="s">
        <v>29</v>
      </c>
      <c r="E880" s="1" t="s">
        <v>30</v>
      </c>
      <c r="F880" s="1" t="s">
        <v>41</v>
      </c>
      <c r="G880" s="1" t="s">
        <v>133</v>
      </c>
    </row>
    <row r="881" spans="1:7" x14ac:dyDescent="0.25">
      <c r="A881" s="1" t="s">
        <v>130</v>
      </c>
      <c r="B881" s="1" t="s">
        <v>378</v>
      </c>
      <c r="C881" s="1" t="s">
        <v>637</v>
      </c>
      <c r="D881" s="1" t="s">
        <v>29</v>
      </c>
      <c r="E881" s="1" t="s">
        <v>30</v>
      </c>
      <c r="F881" s="1" t="s">
        <v>41</v>
      </c>
      <c r="G881" s="1" t="s">
        <v>133</v>
      </c>
    </row>
    <row r="882" spans="1:7" x14ac:dyDescent="0.25">
      <c r="A882" s="1" t="s">
        <v>130</v>
      </c>
      <c r="B882" s="1" t="s">
        <v>378</v>
      </c>
      <c r="C882" s="1" t="s">
        <v>638</v>
      </c>
      <c r="D882" s="1" t="s">
        <v>29</v>
      </c>
      <c r="E882" s="1" t="s">
        <v>30</v>
      </c>
      <c r="F882" s="1" t="s">
        <v>41</v>
      </c>
      <c r="G882" s="1" t="s">
        <v>133</v>
      </c>
    </row>
    <row r="883" spans="1:7" x14ac:dyDescent="0.25">
      <c r="A883" s="1" t="s">
        <v>130</v>
      </c>
      <c r="B883" s="1" t="s">
        <v>378</v>
      </c>
      <c r="C883" s="1" t="s">
        <v>639</v>
      </c>
      <c r="D883" s="1" t="s">
        <v>29</v>
      </c>
      <c r="E883" s="1" t="s">
        <v>30</v>
      </c>
      <c r="F883" s="1" t="s">
        <v>41</v>
      </c>
      <c r="G883" s="1" t="s">
        <v>133</v>
      </c>
    </row>
    <row r="884" spans="1:7" x14ac:dyDescent="0.25">
      <c r="A884" s="1" t="s">
        <v>130</v>
      </c>
      <c r="B884" s="1" t="s">
        <v>378</v>
      </c>
      <c r="C884" s="1" t="s">
        <v>640</v>
      </c>
      <c r="D884" s="1" t="s">
        <v>29</v>
      </c>
      <c r="E884" s="1" t="s">
        <v>30</v>
      </c>
      <c r="F884" s="1" t="s">
        <v>41</v>
      </c>
      <c r="G884" s="1" t="s">
        <v>133</v>
      </c>
    </row>
    <row r="885" spans="1:7" x14ac:dyDescent="0.25">
      <c r="A885" s="1" t="s">
        <v>130</v>
      </c>
      <c r="B885" s="1" t="s">
        <v>378</v>
      </c>
      <c r="C885" s="1" t="s">
        <v>641</v>
      </c>
      <c r="D885" s="1" t="s">
        <v>29</v>
      </c>
      <c r="E885" s="1" t="s">
        <v>30</v>
      </c>
      <c r="F885" s="1" t="s">
        <v>41</v>
      </c>
      <c r="G885" s="1" t="s">
        <v>133</v>
      </c>
    </row>
    <row r="886" spans="1:7" x14ac:dyDescent="0.25">
      <c r="A886" s="1" t="s">
        <v>130</v>
      </c>
      <c r="B886" s="1" t="s">
        <v>378</v>
      </c>
      <c r="C886" s="1" t="s">
        <v>642</v>
      </c>
      <c r="D886" s="1" t="s">
        <v>29</v>
      </c>
      <c r="E886" s="1" t="s">
        <v>30</v>
      </c>
      <c r="F886" s="1" t="s">
        <v>41</v>
      </c>
      <c r="G886" s="1" t="s">
        <v>133</v>
      </c>
    </row>
    <row r="887" spans="1:7" x14ac:dyDescent="0.25">
      <c r="A887" s="1" t="s">
        <v>130</v>
      </c>
      <c r="B887" s="1" t="s">
        <v>378</v>
      </c>
      <c r="C887" s="1" t="s">
        <v>643</v>
      </c>
      <c r="D887" s="1" t="s">
        <v>29</v>
      </c>
      <c r="E887" s="1" t="s">
        <v>30</v>
      </c>
      <c r="F887" s="1" t="s">
        <v>41</v>
      </c>
      <c r="G887" s="1" t="s">
        <v>133</v>
      </c>
    </row>
    <row r="888" spans="1:7" x14ac:dyDescent="0.25">
      <c r="A888" s="1" t="s">
        <v>130</v>
      </c>
      <c r="B888" s="1" t="s">
        <v>378</v>
      </c>
      <c r="C888" s="1" t="s">
        <v>644</v>
      </c>
      <c r="D888" s="1" t="s">
        <v>29</v>
      </c>
      <c r="E888" s="1" t="s">
        <v>30</v>
      </c>
      <c r="F888" s="1" t="s">
        <v>41</v>
      </c>
      <c r="G888" s="1" t="s">
        <v>133</v>
      </c>
    </row>
    <row r="889" spans="1:7" x14ac:dyDescent="0.25">
      <c r="A889" s="1" t="s">
        <v>130</v>
      </c>
      <c r="B889" s="1" t="s">
        <v>378</v>
      </c>
      <c r="C889" s="1" t="s">
        <v>645</v>
      </c>
      <c r="D889" s="1" t="s">
        <v>29</v>
      </c>
      <c r="E889" s="1" t="s">
        <v>30</v>
      </c>
      <c r="F889" s="1" t="s">
        <v>41</v>
      </c>
      <c r="G889" s="1" t="s">
        <v>133</v>
      </c>
    </row>
    <row r="890" spans="1:7" x14ac:dyDescent="0.25">
      <c r="A890" s="1" t="s">
        <v>130</v>
      </c>
      <c r="B890" s="1" t="s">
        <v>378</v>
      </c>
      <c r="C890" s="1" t="s">
        <v>646</v>
      </c>
      <c r="D890" s="1" t="s">
        <v>29</v>
      </c>
      <c r="E890" s="1" t="s">
        <v>30</v>
      </c>
      <c r="F890" s="1" t="s">
        <v>41</v>
      </c>
      <c r="G890" s="1" t="s">
        <v>133</v>
      </c>
    </row>
    <row r="891" spans="1:7" x14ac:dyDescent="0.25">
      <c r="A891" s="1" t="s">
        <v>130</v>
      </c>
      <c r="B891" s="1" t="s">
        <v>378</v>
      </c>
      <c r="C891" s="1" t="s">
        <v>647</v>
      </c>
      <c r="D891" s="1" t="s">
        <v>29</v>
      </c>
      <c r="E891" s="1" t="s">
        <v>30</v>
      </c>
      <c r="F891" s="1" t="s">
        <v>41</v>
      </c>
      <c r="G891" s="1" t="s">
        <v>133</v>
      </c>
    </row>
    <row r="892" spans="1:7" x14ac:dyDescent="0.25">
      <c r="A892" s="1" t="s">
        <v>130</v>
      </c>
      <c r="B892" s="1" t="s">
        <v>378</v>
      </c>
      <c r="C892" s="1" t="s">
        <v>649</v>
      </c>
      <c r="D892" s="1" t="s">
        <v>29</v>
      </c>
      <c r="E892" s="1" t="s">
        <v>30</v>
      </c>
      <c r="F892" s="1" t="s">
        <v>41</v>
      </c>
      <c r="G892" s="1" t="s">
        <v>133</v>
      </c>
    </row>
    <row r="893" spans="1:7" x14ac:dyDescent="0.25">
      <c r="A893" s="1" t="s">
        <v>130</v>
      </c>
      <c r="B893" s="1" t="s">
        <v>378</v>
      </c>
      <c r="C893" s="1" t="s">
        <v>650</v>
      </c>
      <c r="D893" s="1" t="s">
        <v>29</v>
      </c>
      <c r="E893" s="1" t="s">
        <v>30</v>
      </c>
      <c r="F893" s="1" t="s">
        <v>41</v>
      </c>
      <c r="G893" s="1" t="s">
        <v>133</v>
      </c>
    </row>
    <row r="894" spans="1:7" x14ac:dyDescent="0.25">
      <c r="A894" s="1" t="s">
        <v>130</v>
      </c>
      <c r="B894" s="1" t="s">
        <v>378</v>
      </c>
      <c r="C894" s="1" t="s">
        <v>1066</v>
      </c>
      <c r="D894" s="1" t="s">
        <v>29</v>
      </c>
      <c r="E894" s="1" t="s">
        <v>30</v>
      </c>
      <c r="F894" s="1" t="s">
        <v>41</v>
      </c>
      <c r="G894" s="1" t="s">
        <v>133</v>
      </c>
    </row>
    <row r="895" spans="1:7" x14ac:dyDescent="0.25">
      <c r="A895" s="1" t="s">
        <v>130</v>
      </c>
      <c r="B895" s="1" t="s">
        <v>378</v>
      </c>
      <c r="C895" s="1" t="s">
        <v>1067</v>
      </c>
      <c r="D895" s="1" t="s">
        <v>29</v>
      </c>
      <c r="E895" s="1" t="s">
        <v>30</v>
      </c>
      <c r="F895" s="1" t="s">
        <v>41</v>
      </c>
      <c r="G895" s="1" t="s">
        <v>133</v>
      </c>
    </row>
    <row r="896" spans="1:7" x14ac:dyDescent="0.25">
      <c r="A896" s="1" t="s">
        <v>130</v>
      </c>
      <c r="B896" s="1" t="s">
        <v>378</v>
      </c>
      <c r="C896" s="1" t="s">
        <v>651</v>
      </c>
      <c r="D896" s="1" t="s">
        <v>29</v>
      </c>
      <c r="E896" s="1" t="s">
        <v>30</v>
      </c>
      <c r="F896" s="1" t="s">
        <v>41</v>
      </c>
      <c r="G896" s="1" t="s">
        <v>133</v>
      </c>
    </row>
    <row r="897" spans="1:7" x14ac:dyDescent="0.25">
      <c r="A897" s="1" t="s">
        <v>130</v>
      </c>
      <c r="B897" s="1" t="s">
        <v>378</v>
      </c>
      <c r="C897" s="1" t="s">
        <v>652</v>
      </c>
      <c r="D897" s="1" t="s">
        <v>29</v>
      </c>
      <c r="E897" s="1" t="s">
        <v>30</v>
      </c>
      <c r="F897" s="1" t="s">
        <v>41</v>
      </c>
      <c r="G897" s="1" t="s">
        <v>133</v>
      </c>
    </row>
    <row r="898" spans="1:7" x14ac:dyDescent="0.25">
      <c r="A898" s="1" t="s">
        <v>130</v>
      </c>
      <c r="B898" s="1" t="s">
        <v>378</v>
      </c>
      <c r="C898" s="1" t="s">
        <v>653</v>
      </c>
      <c r="D898" s="1" t="s">
        <v>29</v>
      </c>
      <c r="E898" s="1" t="s">
        <v>30</v>
      </c>
      <c r="F898" s="1" t="s">
        <v>41</v>
      </c>
      <c r="G898" s="1" t="s">
        <v>133</v>
      </c>
    </row>
    <row r="899" spans="1:7" x14ac:dyDescent="0.25">
      <c r="A899" s="1" t="s">
        <v>130</v>
      </c>
      <c r="B899" s="1" t="s">
        <v>378</v>
      </c>
      <c r="C899" s="1" t="s">
        <v>654</v>
      </c>
      <c r="D899" s="1" t="s">
        <v>29</v>
      </c>
      <c r="E899" s="1" t="s">
        <v>30</v>
      </c>
      <c r="F899" s="1" t="s">
        <v>41</v>
      </c>
      <c r="G899" s="1" t="s">
        <v>133</v>
      </c>
    </row>
    <row r="900" spans="1:7" x14ac:dyDescent="0.25">
      <c r="A900" s="1" t="s">
        <v>130</v>
      </c>
      <c r="B900" s="1" t="s">
        <v>378</v>
      </c>
      <c r="C900" s="1" t="s">
        <v>655</v>
      </c>
      <c r="D900" s="1" t="s">
        <v>29</v>
      </c>
      <c r="E900" s="1" t="s">
        <v>30</v>
      </c>
      <c r="F900" s="1" t="s">
        <v>41</v>
      </c>
      <c r="G900" s="1" t="s">
        <v>133</v>
      </c>
    </row>
    <row r="901" spans="1:7" x14ac:dyDescent="0.25">
      <c r="A901" s="1" t="s">
        <v>130</v>
      </c>
      <c r="B901" s="1" t="s">
        <v>378</v>
      </c>
      <c r="C901" s="1" t="s">
        <v>656</v>
      </c>
      <c r="D901" s="1" t="s">
        <v>29</v>
      </c>
      <c r="E901" s="1" t="s">
        <v>30</v>
      </c>
      <c r="F901" s="1" t="s">
        <v>41</v>
      </c>
      <c r="G901" s="1" t="s">
        <v>133</v>
      </c>
    </row>
    <row r="902" spans="1:7" x14ac:dyDescent="0.25">
      <c r="A902" s="1" t="s">
        <v>130</v>
      </c>
      <c r="B902" s="1" t="s">
        <v>378</v>
      </c>
      <c r="C902" s="1" t="s">
        <v>657</v>
      </c>
      <c r="D902" s="1" t="s">
        <v>29</v>
      </c>
      <c r="E902" s="1" t="s">
        <v>30</v>
      </c>
      <c r="F902" s="1" t="s">
        <v>41</v>
      </c>
      <c r="G902" s="1" t="s">
        <v>133</v>
      </c>
    </row>
    <row r="903" spans="1:7" x14ac:dyDescent="0.25">
      <c r="A903" s="1" t="s">
        <v>130</v>
      </c>
      <c r="B903" s="1" t="s">
        <v>378</v>
      </c>
      <c r="C903" s="1" t="s">
        <v>658</v>
      </c>
      <c r="D903" s="1" t="s">
        <v>29</v>
      </c>
      <c r="E903" s="1" t="s">
        <v>30</v>
      </c>
      <c r="F903" s="1" t="s">
        <v>41</v>
      </c>
      <c r="G903" s="1" t="s">
        <v>133</v>
      </c>
    </row>
    <row r="904" spans="1:7" x14ac:dyDescent="0.25">
      <c r="A904" s="1" t="s">
        <v>130</v>
      </c>
      <c r="B904" s="1" t="s">
        <v>378</v>
      </c>
      <c r="C904" s="1" t="s">
        <v>659</v>
      </c>
      <c r="D904" s="1" t="s">
        <v>29</v>
      </c>
      <c r="E904" s="1" t="s">
        <v>30</v>
      </c>
      <c r="F904" s="1" t="s">
        <v>41</v>
      </c>
      <c r="G904" s="1" t="s">
        <v>133</v>
      </c>
    </row>
    <row r="905" spans="1:7" x14ac:dyDescent="0.25">
      <c r="A905" s="1" t="s">
        <v>130</v>
      </c>
      <c r="B905" s="1" t="s">
        <v>378</v>
      </c>
      <c r="C905" s="1" t="s">
        <v>660</v>
      </c>
      <c r="D905" s="1" t="s">
        <v>29</v>
      </c>
      <c r="E905" s="1" t="s">
        <v>30</v>
      </c>
      <c r="F905" s="1" t="s">
        <v>41</v>
      </c>
      <c r="G905" s="1" t="s">
        <v>133</v>
      </c>
    </row>
    <row r="906" spans="1:7" x14ac:dyDescent="0.25">
      <c r="A906" s="1" t="s">
        <v>130</v>
      </c>
      <c r="B906" s="1" t="s">
        <v>378</v>
      </c>
      <c r="C906" s="1" t="s">
        <v>661</v>
      </c>
      <c r="D906" s="1" t="s">
        <v>29</v>
      </c>
      <c r="E906" s="1" t="s">
        <v>30</v>
      </c>
      <c r="F906" s="1" t="s">
        <v>41</v>
      </c>
      <c r="G906" s="1" t="s">
        <v>133</v>
      </c>
    </row>
    <row r="907" spans="1:7" x14ac:dyDescent="0.25">
      <c r="A907" s="1" t="s">
        <v>130</v>
      </c>
      <c r="B907" s="1" t="s">
        <v>378</v>
      </c>
      <c r="C907" s="1" t="s">
        <v>662</v>
      </c>
      <c r="D907" s="1" t="s">
        <v>29</v>
      </c>
      <c r="E907" s="1" t="s">
        <v>30</v>
      </c>
      <c r="F907" s="1" t="s">
        <v>41</v>
      </c>
      <c r="G907" s="1" t="s">
        <v>133</v>
      </c>
    </row>
    <row r="908" spans="1:7" x14ac:dyDescent="0.25">
      <c r="A908" s="1" t="s">
        <v>130</v>
      </c>
      <c r="B908" s="1" t="s">
        <v>378</v>
      </c>
      <c r="C908" s="1" t="s">
        <v>663</v>
      </c>
      <c r="D908" s="1" t="s">
        <v>29</v>
      </c>
      <c r="E908" s="1" t="s">
        <v>30</v>
      </c>
      <c r="F908" s="1" t="s">
        <v>41</v>
      </c>
      <c r="G908" s="1" t="s">
        <v>133</v>
      </c>
    </row>
    <row r="909" spans="1:7" x14ac:dyDescent="0.25">
      <c r="A909" s="1" t="s">
        <v>130</v>
      </c>
      <c r="B909" s="1" t="s">
        <v>378</v>
      </c>
      <c r="C909" s="1" t="s">
        <v>664</v>
      </c>
      <c r="D909" s="1" t="s">
        <v>29</v>
      </c>
      <c r="E909" s="1" t="s">
        <v>30</v>
      </c>
      <c r="F909" s="1" t="s">
        <v>41</v>
      </c>
      <c r="G909" s="1" t="s">
        <v>133</v>
      </c>
    </row>
    <row r="910" spans="1:7" x14ac:dyDescent="0.25">
      <c r="A910" s="1" t="s">
        <v>130</v>
      </c>
      <c r="B910" s="1" t="s">
        <v>378</v>
      </c>
      <c r="C910" s="1" t="s">
        <v>665</v>
      </c>
      <c r="D910" s="1" t="s">
        <v>29</v>
      </c>
      <c r="E910" s="1" t="s">
        <v>30</v>
      </c>
      <c r="F910" s="1" t="s">
        <v>41</v>
      </c>
      <c r="G910" s="1" t="s">
        <v>133</v>
      </c>
    </row>
    <row r="911" spans="1:7" x14ac:dyDescent="0.25">
      <c r="A911" s="1" t="s">
        <v>130</v>
      </c>
      <c r="B911" s="1" t="s">
        <v>378</v>
      </c>
      <c r="C911" s="1" t="s">
        <v>666</v>
      </c>
      <c r="D911" s="1" t="s">
        <v>29</v>
      </c>
      <c r="E911" s="1" t="s">
        <v>30</v>
      </c>
      <c r="F911" s="1" t="s">
        <v>41</v>
      </c>
      <c r="G911" s="1" t="s">
        <v>133</v>
      </c>
    </row>
    <row r="912" spans="1:7" x14ac:dyDescent="0.25">
      <c r="A912" s="1" t="s">
        <v>130</v>
      </c>
      <c r="B912" s="1" t="s">
        <v>378</v>
      </c>
      <c r="C912" s="1" t="s">
        <v>667</v>
      </c>
      <c r="D912" s="1" t="s">
        <v>29</v>
      </c>
      <c r="E912" s="1" t="s">
        <v>30</v>
      </c>
      <c r="F912" s="1" t="s">
        <v>41</v>
      </c>
      <c r="G912" s="1" t="s">
        <v>133</v>
      </c>
    </row>
    <row r="913" spans="1:7" x14ac:dyDescent="0.25">
      <c r="A913" s="1" t="s">
        <v>130</v>
      </c>
      <c r="B913" s="1" t="s">
        <v>378</v>
      </c>
      <c r="C913" s="1" t="s">
        <v>668</v>
      </c>
      <c r="D913" s="1" t="s">
        <v>29</v>
      </c>
      <c r="E913" s="1" t="s">
        <v>30</v>
      </c>
      <c r="F913" s="1" t="s">
        <v>41</v>
      </c>
      <c r="G913" s="1" t="s">
        <v>133</v>
      </c>
    </row>
    <row r="914" spans="1:7" x14ac:dyDescent="0.25">
      <c r="A914" s="1" t="s">
        <v>130</v>
      </c>
      <c r="B914" s="1" t="s">
        <v>378</v>
      </c>
      <c r="C914" s="1" t="s">
        <v>669</v>
      </c>
      <c r="D914" s="1" t="s">
        <v>29</v>
      </c>
      <c r="E914" s="1" t="s">
        <v>30</v>
      </c>
      <c r="F914" s="1" t="s">
        <v>41</v>
      </c>
      <c r="G914" s="1" t="s">
        <v>133</v>
      </c>
    </row>
    <row r="915" spans="1:7" x14ac:dyDescent="0.25">
      <c r="A915" s="1" t="s">
        <v>130</v>
      </c>
      <c r="B915" s="1" t="s">
        <v>378</v>
      </c>
      <c r="C915" s="1" t="s">
        <v>670</v>
      </c>
      <c r="D915" s="1" t="s">
        <v>29</v>
      </c>
      <c r="E915" s="1" t="s">
        <v>30</v>
      </c>
      <c r="F915" s="1" t="s">
        <v>41</v>
      </c>
      <c r="G915" s="1" t="s">
        <v>133</v>
      </c>
    </row>
    <row r="916" spans="1:7" x14ac:dyDescent="0.25">
      <c r="A916" s="1" t="s">
        <v>130</v>
      </c>
      <c r="B916" s="1" t="s">
        <v>378</v>
      </c>
      <c r="C916" s="1" t="s">
        <v>671</v>
      </c>
      <c r="D916" s="1" t="s">
        <v>29</v>
      </c>
      <c r="E916" s="1" t="s">
        <v>30</v>
      </c>
      <c r="F916" s="1" t="s">
        <v>41</v>
      </c>
      <c r="G916" s="1" t="s">
        <v>133</v>
      </c>
    </row>
    <row r="917" spans="1:7" x14ac:dyDescent="0.25">
      <c r="A917" s="1" t="s">
        <v>130</v>
      </c>
      <c r="B917" s="1" t="s">
        <v>378</v>
      </c>
      <c r="C917" s="1" t="s">
        <v>672</v>
      </c>
      <c r="D917" s="1" t="s">
        <v>29</v>
      </c>
      <c r="E917" s="1" t="s">
        <v>30</v>
      </c>
      <c r="F917" s="1" t="s">
        <v>41</v>
      </c>
      <c r="G917" s="1" t="s">
        <v>133</v>
      </c>
    </row>
    <row r="918" spans="1:7" x14ac:dyDescent="0.25">
      <c r="A918" s="1" t="s">
        <v>130</v>
      </c>
      <c r="B918" s="1" t="s">
        <v>378</v>
      </c>
      <c r="C918" s="1" t="s">
        <v>673</v>
      </c>
      <c r="D918" s="1" t="s">
        <v>29</v>
      </c>
      <c r="E918" s="1" t="s">
        <v>30</v>
      </c>
      <c r="F918" s="1" t="s">
        <v>41</v>
      </c>
      <c r="G918" s="1" t="s">
        <v>133</v>
      </c>
    </row>
    <row r="919" spans="1:7" x14ac:dyDescent="0.25">
      <c r="A919" s="1" t="s">
        <v>130</v>
      </c>
      <c r="B919" s="1" t="s">
        <v>378</v>
      </c>
      <c r="C919" s="1" t="s">
        <v>674</v>
      </c>
      <c r="D919" s="1" t="s">
        <v>29</v>
      </c>
      <c r="E919" s="1" t="s">
        <v>30</v>
      </c>
      <c r="F919" s="1" t="s">
        <v>41</v>
      </c>
      <c r="G919" s="1" t="s">
        <v>133</v>
      </c>
    </row>
    <row r="920" spans="1:7" x14ac:dyDescent="0.25">
      <c r="A920" s="1" t="s">
        <v>130</v>
      </c>
      <c r="B920" s="1" t="s">
        <v>378</v>
      </c>
      <c r="C920" s="1" t="s">
        <v>675</v>
      </c>
      <c r="D920" s="1" t="s">
        <v>29</v>
      </c>
      <c r="E920" s="1" t="s">
        <v>30</v>
      </c>
      <c r="F920" s="1" t="s">
        <v>41</v>
      </c>
      <c r="G920" s="1" t="s">
        <v>133</v>
      </c>
    </row>
    <row r="921" spans="1:7" x14ac:dyDescent="0.25">
      <c r="A921" s="1" t="s">
        <v>130</v>
      </c>
      <c r="B921" s="1" t="s">
        <v>378</v>
      </c>
      <c r="C921" s="1" t="s">
        <v>676</v>
      </c>
      <c r="D921" s="1" t="s">
        <v>29</v>
      </c>
      <c r="E921" s="1" t="s">
        <v>30</v>
      </c>
      <c r="F921" s="1" t="s">
        <v>41</v>
      </c>
      <c r="G921" s="1" t="s">
        <v>133</v>
      </c>
    </row>
    <row r="922" spans="1:7" x14ac:dyDescent="0.25">
      <c r="A922" s="1" t="s">
        <v>130</v>
      </c>
      <c r="B922" s="1" t="s">
        <v>378</v>
      </c>
      <c r="C922" s="1" t="s">
        <v>677</v>
      </c>
      <c r="D922" s="1" t="s">
        <v>29</v>
      </c>
      <c r="E922" s="1" t="s">
        <v>30</v>
      </c>
      <c r="F922" s="1" t="s">
        <v>41</v>
      </c>
      <c r="G922" s="1" t="s">
        <v>133</v>
      </c>
    </row>
    <row r="923" spans="1:7" x14ac:dyDescent="0.25">
      <c r="A923" s="1" t="s">
        <v>130</v>
      </c>
      <c r="B923" s="1" t="s">
        <v>378</v>
      </c>
      <c r="C923" s="1" t="s">
        <v>678</v>
      </c>
      <c r="D923" s="1" t="s">
        <v>29</v>
      </c>
      <c r="E923" s="1" t="s">
        <v>30</v>
      </c>
      <c r="F923" s="1" t="s">
        <v>41</v>
      </c>
      <c r="G923" s="1" t="s">
        <v>133</v>
      </c>
    </row>
    <row r="924" spans="1:7" x14ac:dyDescent="0.25">
      <c r="A924" s="1" t="s">
        <v>130</v>
      </c>
      <c r="B924" s="1" t="s">
        <v>378</v>
      </c>
      <c r="C924" s="1" t="s">
        <v>679</v>
      </c>
      <c r="D924" s="1" t="s">
        <v>29</v>
      </c>
      <c r="E924" s="1" t="s">
        <v>30</v>
      </c>
      <c r="F924" s="1" t="s">
        <v>41</v>
      </c>
      <c r="G924" s="1" t="s">
        <v>133</v>
      </c>
    </row>
    <row r="925" spans="1:7" x14ac:dyDescent="0.25">
      <c r="A925" s="1" t="s">
        <v>130</v>
      </c>
      <c r="B925" s="1" t="s">
        <v>378</v>
      </c>
      <c r="C925" s="1" t="s">
        <v>680</v>
      </c>
      <c r="D925" s="1" t="s">
        <v>29</v>
      </c>
      <c r="E925" s="1" t="s">
        <v>30</v>
      </c>
      <c r="F925" s="1" t="s">
        <v>41</v>
      </c>
      <c r="G925" s="1" t="s">
        <v>133</v>
      </c>
    </row>
    <row r="926" spans="1:7" x14ac:dyDescent="0.25">
      <c r="A926" s="1" t="s">
        <v>130</v>
      </c>
      <c r="B926" s="1" t="s">
        <v>378</v>
      </c>
      <c r="C926" s="1" t="s">
        <v>681</v>
      </c>
      <c r="D926" s="1" t="s">
        <v>29</v>
      </c>
      <c r="E926" s="1" t="s">
        <v>30</v>
      </c>
      <c r="F926" s="1" t="s">
        <v>41</v>
      </c>
      <c r="G926" s="1" t="s">
        <v>133</v>
      </c>
    </row>
    <row r="927" spans="1:7" x14ac:dyDescent="0.25">
      <c r="A927" s="1" t="s">
        <v>130</v>
      </c>
      <c r="B927" s="1" t="s">
        <v>378</v>
      </c>
      <c r="C927" s="1" t="s">
        <v>682</v>
      </c>
      <c r="D927" s="1" t="s">
        <v>29</v>
      </c>
      <c r="E927" s="1" t="s">
        <v>30</v>
      </c>
      <c r="F927" s="1" t="s">
        <v>41</v>
      </c>
      <c r="G927" s="1" t="s">
        <v>133</v>
      </c>
    </row>
    <row r="928" spans="1:7" x14ac:dyDescent="0.25">
      <c r="A928" s="1" t="s">
        <v>130</v>
      </c>
      <c r="B928" s="1" t="s">
        <v>378</v>
      </c>
      <c r="C928" s="1" t="s">
        <v>683</v>
      </c>
      <c r="D928" s="1" t="s">
        <v>29</v>
      </c>
      <c r="E928" s="1" t="s">
        <v>30</v>
      </c>
      <c r="F928" s="1" t="s">
        <v>41</v>
      </c>
      <c r="G928" s="1" t="s">
        <v>133</v>
      </c>
    </row>
    <row r="929" spans="1:7" x14ac:dyDescent="0.25">
      <c r="A929" s="1" t="s">
        <v>130</v>
      </c>
      <c r="B929" s="1" t="s">
        <v>378</v>
      </c>
      <c r="C929" s="1" t="s">
        <v>684</v>
      </c>
      <c r="D929" s="1" t="s">
        <v>29</v>
      </c>
      <c r="E929" s="1" t="s">
        <v>30</v>
      </c>
      <c r="F929" s="1" t="s">
        <v>41</v>
      </c>
      <c r="G929" s="1" t="s">
        <v>133</v>
      </c>
    </row>
    <row r="930" spans="1:7" x14ac:dyDescent="0.25">
      <c r="A930" s="1" t="s">
        <v>130</v>
      </c>
      <c r="B930" s="1" t="s">
        <v>378</v>
      </c>
      <c r="C930" s="1" t="s">
        <v>685</v>
      </c>
      <c r="D930" s="1" t="s">
        <v>29</v>
      </c>
      <c r="E930" s="1" t="s">
        <v>30</v>
      </c>
      <c r="F930" s="1" t="s">
        <v>41</v>
      </c>
      <c r="G930" s="1" t="s">
        <v>133</v>
      </c>
    </row>
    <row r="931" spans="1:7" x14ac:dyDescent="0.25">
      <c r="A931" s="1" t="s">
        <v>130</v>
      </c>
      <c r="B931" s="1" t="s">
        <v>378</v>
      </c>
      <c r="C931" s="1" t="s">
        <v>686</v>
      </c>
      <c r="D931" s="1" t="s">
        <v>29</v>
      </c>
      <c r="E931" s="1" t="s">
        <v>30</v>
      </c>
      <c r="F931" s="1" t="s">
        <v>41</v>
      </c>
      <c r="G931" s="1" t="s">
        <v>133</v>
      </c>
    </row>
    <row r="932" spans="1:7" x14ac:dyDescent="0.25">
      <c r="A932" s="1" t="s">
        <v>130</v>
      </c>
      <c r="B932" s="1" t="s">
        <v>378</v>
      </c>
      <c r="C932" s="1" t="s">
        <v>687</v>
      </c>
      <c r="D932" s="1" t="s">
        <v>29</v>
      </c>
      <c r="E932" s="1" t="s">
        <v>30</v>
      </c>
      <c r="F932" s="1" t="s">
        <v>41</v>
      </c>
      <c r="G932" s="1" t="s">
        <v>133</v>
      </c>
    </row>
    <row r="933" spans="1:7" x14ac:dyDescent="0.25">
      <c r="A933" s="1" t="s">
        <v>130</v>
      </c>
      <c r="B933" s="1" t="s">
        <v>378</v>
      </c>
      <c r="C933" s="1" t="s">
        <v>688</v>
      </c>
      <c r="D933" s="1" t="s">
        <v>29</v>
      </c>
      <c r="E933" s="1" t="s">
        <v>30</v>
      </c>
      <c r="F933" s="1" t="s">
        <v>41</v>
      </c>
      <c r="G933" s="1" t="s">
        <v>133</v>
      </c>
    </row>
    <row r="934" spans="1:7" x14ac:dyDescent="0.25">
      <c r="A934" s="1" t="s">
        <v>130</v>
      </c>
      <c r="B934" s="1" t="s">
        <v>378</v>
      </c>
      <c r="C934" s="1" t="s">
        <v>689</v>
      </c>
      <c r="D934" s="1" t="s">
        <v>29</v>
      </c>
      <c r="E934" s="1" t="s">
        <v>30</v>
      </c>
      <c r="F934" s="1" t="s">
        <v>41</v>
      </c>
      <c r="G934" s="1" t="s">
        <v>133</v>
      </c>
    </row>
    <row r="935" spans="1:7" x14ac:dyDescent="0.25">
      <c r="A935" s="1" t="s">
        <v>130</v>
      </c>
      <c r="B935" s="1" t="s">
        <v>378</v>
      </c>
      <c r="C935" s="1" t="s">
        <v>690</v>
      </c>
      <c r="D935" s="1" t="s">
        <v>29</v>
      </c>
      <c r="E935" s="1" t="s">
        <v>30</v>
      </c>
      <c r="F935" s="1" t="s">
        <v>41</v>
      </c>
      <c r="G935" s="1" t="s">
        <v>133</v>
      </c>
    </row>
    <row r="936" spans="1:7" x14ac:dyDescent="0.25">
      <c r="A936" s="1" t="s">
        <v>130</v>
      </c>
      <c r="B936" s="1" t="s">
        <v>378</v>
      </c>
      <c r="C936" s="1" t="s">
        <v>691</v>
      </c>
      <c r="D936" s="1" t="s">
        <v>29</v>
      </c>
      <c r="E936" s="1" t="s">
        <v>30</v>
      </c>
      <c r="F936" s="1" t="s">
        <v>41</v>
      </c>
      <c r="G936" s="1" t="s">
        <v>133</v>
      </c>
    </row>
    <row r="937" spans="1:7" x14ac:dyDescent="0.25">
      <c r="A937" s="1" t="s">
        <v>130</v>
      </c>
      <c r="B937" s="1" t="s">
        <v>378</v>
      </c>
      <c r="C937" s="1" t="s">
        <v>692</v>
      </c>
      <c r="D937" s="1" t="s">
        <v>29</v>
      </c>
      <c r="E937" s="1" t="s">
        <v>30</v>
      </c>
      <c r="F937" s="1" t="s">
        <v>41</v>
      </c>
      <c r="G937" s="1" t="s">
        <v>133</v>
      </c>
    </row>
    <row r="938" spans="1:7" x14ac:dyDescent="0.25">
      <c r="A938" s="1" t="s">
        <v>130</v>
      </c>
      <c r="B938" s="1" t="s">
        <v>378</v>
      </c>
      <c r="C938" s="1" t="s">
        <v>693</v>
      </c>
      <c r="D938" s="1" t="s">
        <v>29</v>
      </c>
      <c r="E938" s="1" t="s">
        <v>30</v>
      </c>
      <c r="F938" s="1" t="s">
        <v>41</v>
      </c>
      <c r="G938" s="1" t="s">
        <v>133</v>
      </c>
    </row>
    <row r="939" spans="1:7" x14ac:dyDescent="0.25">
      <c r="A939" s="1" t="s">
        <v>130</v>
      </c>
      <c r="B939" s="1" t="s">
        <v>378</v>
      </c>
      <c r="C939" s="1" t="s">
        <v>694</v>
      </c>
      <c r="D939" s="1" t="s">
        <v>29</v>
      </c>
      <c r="E939" s="1" t="s">
        <v>30</v>
      </c>
      <c r="F939" s="1" t="s">
        <v>41</v>
      </c>
      <c r="G939" s="1" t="s">
        <v>133</v>
      </c>
    </row>
    <row r="940" spans="1:7" x14ac:dyDescent="0.25">
      <c r="A940" s="1" t="s">
        <v>130</v>
      </c>
      <c r="B940" s="1" t="s">
        <v>378</v>
      </c>
      <c r="C940" s="1" t="s">
        <v>695</v>
      </c>
      <c r="D940" s="1" t="s">
        <v>29</v>
      </c>
      <c r="E940" s="1" t="s">
        <v>30</v>
      </c>
      <c r="F940" s="1" t="s">
        <v>41</v>
      </c>
      <c r="G940" s="1" t="s">
        <v>133</v>
      </c>
    </row>
    <row r="941" spans="1:7" x14ac:dyDescent="0.25">
      <c r="A941" s="1" t="s">
        <v>130</v>
      </c>
      <c r="B941" s="1" t="s">
        <v>378</v>
      </c>
      <c r="C941" s="1" t="s">
        <v>696</v>
      </c>
      <c r="D941" s="1" t="s">
        <v>29</v>
      </c>
      <c r="E941" s="1" t="s">
        <v>30</v>
      </c>
      <c r="F941" s="1" t="s">
        <v>41</v>
      </c>
      <c r="G941" s="1" t="s">
        <v>133</v>
      </c>
    </row>
    <row r="942" spans="1:7" x14ac:dyDescent="0.25">
      <c r="A942" s="1" t="s">
        <v>130</v>
      </c>
      <c r="B942" s="1" t="s">
        <v>378</v>
      </c>
      <c r="C942" s="1" t="s">
        <v>697</v>
      </c>
      <c r="D942" s="1" t="s">
        <v>29</v>
      </c>
      <c r="E942" s="1" t="s">
        <v>30</v>
      </c>
      <c r="F942" s="1" t="s">
        <v>41</v>
      </c>
      <c r="G942" s="1" t="s">
        <v>133</v>
      </c>
    </row>
    <row r="943" spans="1:7" x14ac:dyDescent="0.25">
      <c r="A943" s="1" t="s">
        <v>130</v>
      </c>
      <c r="B943" s="1" t="s">
        <v>378</v>
      </c>
      <c r="C943" s="1" t="s">
        <v>698</v>
      </c>
      <c r="D943" s="1" t="s">
        <v>29</v>
      </c>
      <c r="E943" s="1" t="s">
        <v>30</v>
      </c>
      <c r="F943" s="1" t="s">
        <v>41</v>
      </c>
      <c r="G943" s="1" t="s">
        <v>133</v>
      </c>
    </row>
    <row r="944" spans="1:7" x14ac:dyDescent="0.25">
      <c r="A944" s="1" t="s">
        <v>130</v>
      </c>
      <c r="B944" s="1" t="s">
        <v>378</v>
      </c>
      <c r="C944" s="1" t="s">
        <v>699</v>
      </c>
      <c r="D944" s="1" t="s">
        <v>29</v>
      </c>
      <c r="E944" s="1" t="s">
        <v>30</v>
      </c>
      <c r="F944" s="1" t="s">
        <v>41</v>
      </c>
      <c r="G944" s="1" t="s">
        <v>133</v>
      </c>
    </row>
    <row r="945" spans="1:7" x14ac:dyDescent="0.25">
      <c r="A945" s="1" t="s">
        <v>130</v>
      </c>
      <c r="B945" s="1" t="s">
        <v>378</v>
      </c>
      <c r="C945" s="1" t="s">
        <v>700</v>
      </c>
      <c r="D945" s="1" t="s">
        <v>29</v>
      </c>
      <c r="E945" s="1" t="s">
        <v>30</v>
      </c>
      <c r="F945" s="1" t="s">
        <v>41</v>
      </c>
      <c r="G945" s="1" t="s">
        <v>133</v>
      </c>
    </row>
    <row r="946" spans="1:7" x14ac:dyDescent="0.25">
      <c r="A946" s="1" t="s">
        <v>130</v>
      </c>
      <c r="B946" s="1" t="s">
        <v>378</v>
      </c>
      <c r="C946" s="1" t="s">
        <v>701</v>
      </c>
      <c r="D946" s="1" t="s">
        <v>29</v>
      </c>
      <c r="E946" s="1" t="s">
        <v>30</v>
      </c>
      <c r="F946" s="1" t="s">
        <v>41</v>
      </c>
      <c r="G946" s="1" t="s">
        <v>133</v>
      </c>
    </row>
    <row r="947" spans="1:7" x14ac:dyDescent="0.25">
      <c r="A947" s="1" t="s">
        <v>130</v>
      </c>
      <c r="B947" s="1" t="s">
        <v>378</v>
      </c>
      <c r="C947" s="1" t="s">
        <v>702</v>
      </c>
      <c r="D947" s="1" t="s">
        <v>29</v>
      </c>
      <c r="E947" s="1" t="s">
        <v>30</v>
      </c>
      <c r="F947" s="1" t="s">
        <v>41</v>
      </c>
      <c r="G947" s="1" t="s">
        <v>133</v>
      </c>
    </row>
    <row r="948" spans="1:7" x14ac:dyDescent="0.25">
      <c r="A948" s="1" t="s">
        <v>130</v>
      </c>
      <c r="B948" s="1" t="s">
        <v>378</v>
      </c>
      <c r="C948" s="1" t="s">
        <v>703</v>
      </c>
      <c r="D948" s="1" t="s">
        <v>29</v>
      </c>
      <c r="E948" s="1" t="s">
        <v>30</v>
      </c>
      <c r="F948" s="1" t="s">
        <v>41</v>
      </c>
      <c r="G948" s="1" t="s">
        <v>133</v>
      </c>
    </row>
    <row r="949" spans="1:7" x14ac:dyDescent="0.25">
      <c r="A949" s="1" t="s">
        <v>130</v>
      </c>
      <c r="B949" s="1" t="s">
        <v>378</v>
      </c>
      <c r="C949" s="1" t="s">
        <v>704</v>
      </c>
      <c r="D949" s="1" t="s">
        <v>29</v>
      </c>
      <c r="E949" s="1" t="s">
        <v>30</v>
      </c>
      <c r="F949" s="1" t="s">
        <v>41</v>
      </c>
      <c r="G949" s="1" t="s">
        <v>133</v>
      </c>
    </row>
    <row r="950" spans="1:7" x14ac:dyDescent="0.25">
      <c r="A950" s="1" t="s">
        <v>130</v>
      </c>
      <c r="B950" s="1" t="s">
        <v>378</v>
      </c>
      <c r="C950" s="1" t="s">
        <v>705</v>
      </c>
      <c r="D950" s="1" t="s">
        <v>29</v>
      </c>
      <c r="E950" s="1" t="s">
        <v>30</v>
      </c>
      <c r="F950" s="1" t="s">
        <v>41</v>
      </c>
      <c r="G950" s="1" t="s">
        <v>133</v>
      </c>
    </row>
    <row r="951" spans="1:7" x14ac:dyDescent="0.25">
      <c r="A951" s="1" t="s">
        <v>130</v>
      </c>
      <c r="B951" s="1" t="s">
        <v>378</v>
      </c>
      <c r="C951" s="1" t="s">
        <v>706</v>
      </c>
      <c r="D951" s="1" t="s">
        <v>29</v>
      </c>
      <c r="E951" s="1" t="s">
        <v>30</v>
      </c>
      <c r="F951" s="1" t="s">
        <v>41</v>
      </c>
      <c r="G951" s="1" t="s">
        <v>133</v>
      </c>
    </row>
    <row r="952" spans="1:7" x14ac:dyDescent="0.25">
      <c r="A952" s="1" t="s">
        <v>130</v>
      </c>
      <c r="B952" s="1" t="s">
        <v>378</v>
      </c>
      <c r="C952" s="1" t="s">
        <v>707</v>
      </c>
      <c r="D952" s="1" t="s">
        <v>29</v>
      </c>
      <c r="E952" s="1" t="s">
        <v>30</v>
      </c>
      <c r="F952" s="1" t="s">
        <v>41</v>
      </c>
      <c r="G952" s="1" t="s">
        <v>133</v>
      </c>
    </row>
    <row r="953" spans="1:7" x14ac:dyDescent="0.25">
      <c r="A953" s="1" t="s">
        <v>130</v>
      </c>
      <c r="B953" s="1" t="s">
        <v>378</v>
      </c>
      <c r="C953" s="1" t="s">
        <v>708</v>
      </c>
      <c r="D953" s="1" t="s">
        <v>29</v>
      </c>
      <c r="E953" s="1" t="s">
        <v>30</v>
      </c>
      <c r="F953" s="1" t="s">
        <v>41</v>
      </c>
      <c r="G953" s="1" t="s">
        <v>133</v>
      </c>
    </row>
    <row r="954" spans="1:7" x14ac:dyDescent="0.25">
      <c r="A954" s="1" t="s">
        <v>130</v>
      </c>
      <c r="B954" s="1" t="s">
        <v>378</v>
      </c>
      <c r="C954" s="1" t="s">
        <v>709</v>
      </c>
      <c r="D954" s="1" t="s">
        <v>29</v>
      </c>
      <c r="E954" s="1" t="s">
        <v>30</v>
      </c>
      <c r="F954" s="1" t="s">
        <v>41</v>
      </c>
      <c r="G954" s="1" t="s">
        <v>133</v>
      </c>
    </row>
    <row r="955" spans="1:7" x14ac:dyDescent="0.25">
      <c r="A955" s="1" t="s">
        <v>130</v>
      </c>
      <c r="B955" s="1" t="s">
        <v>378</v>
      </c>
      <c r="C955" s="1" t="s">
        <v>710</v>
      </c>
      <c r="D955" s="1" t="s">
        <v>29</v>
      </c>
      <c r="E955" s="1" t="s">
        <v>30</v>
      </c>
      <c r="F955" s="1" t="s">
        <v>41</v>
      </c>
      <c r="G955" s="1" t="s">
        <v>133</v>
      </c>
    </row>
    <row r="956" spans="1:7" x14ac:dyDescent="0.25">
      <c r="A956" s="1" t="s">
        <v>130</v>
      </c>
      <c r="B956" s="1" t="s">
        <v>378</v>
      </c>
      <c r="C956" s="1" t="s">
        <v>711</v>
      </c>
      <c r="D956" s="1" t="s">
        <v>29</v>
      </c>
      <c r="E956" s="1" t="s">
        <v>30</v>
      </c>
      <c r="F956" s="1" t="s">
        <v>41</v>
      </c>
      <c r="G956" s="1" t="s">
        <v>133</v>
      </c>
    </row>
    <row r="957" spans="1:7" x14ac:dyDescent="0.25">
      <c r="A957" s="1" t="s">
        <v>130</v>
      </c>
      <c r="B957" s="1" t="s">
        <v>378</v>
      </c>
      <c r="C957" s="1" t="s">
        <v>712</v>
      </c>
      <c r="D957" s="1" t="s">
        <v>29</v>
      </c>
      <c r="E957" s="1" t="s">
        <v>30</v>
      </c>
      <c r="F957" s="1" t="s">
        <v>41</v>
      </c>
      <c r="G957" s="1" t="s">
        <v>133</v>
      </c>
    </row>
    <row r="958" spans="1:7" x14ac:dyDescent="0.25">
      <c r="A958" s="1" t="s">
        <v>130</v>
      </c>
      <c r="B958" s="1" t="s">
        <v>378</v>
      </c>
      <c r="C958" s="1" t="s">
        <v>713</v>
      </c>
      <c r="D958" s="1" t="s">
        <v>29</v>
      </c>
      <c r="E958" s="1" t="s">
        <v>30</v>
      </c>
      <c r="F958" s="1" t="s">
        <v>41</v>
      </c>
      <c r="G958" s="1" t="s">
        <v>133</v>
      </c>
    </row>
    <row r="959" spans="1:7" x14ac:dyDescent="0.25">
      <c r="A959" s="1" t="s">
        <v>130</v>
      </c>
      <c r="B959" s="1" t="s">
        <v>378</v>
      </c>
      <c r="C959" s="1" t="s">
        <v>714</v>
      </c>
      <c r="D959" s="1" t="s">
        <v>29</v>
      </c>
      <c r="E959" s="1" t="s">
        <v>30</v>
      </c>
      <c r="F959" s="1" t="s">
        <v>41</v>
      </c>
      <c r="G959" s="1" t="s">
        <v>133</v>
      </c>
    </row>
    <row r="960" spans="1:7" x14ac:dyDescent="0.25">
      <c r="A960" s="1" t="s">
        <v>130</v>
      </c>
      <c r="B960" s="1" t="s">
        <v>378</v>
      </c>
      <c r="C960" s="1" t="s">
        <v>715</v>
      </c>
      <c r="D960" s="1" t="s">
        <v>29</v>
      </c>
      <c r="E960" s="1" t="s">
        <v>30</v>
      </c>
      <c r="F960" s="1" t="s">
        <v>41</v>
      </c>
      <c r="G960" s="1" t="s">
        <v>133</v>
      </c>
    </row>
    <row r="961" spans="1:7" x14ac:dyDescent="0.25">
      <c r="A961" s="1" t="s">
        <v>130</v>
      </c>
      <c r="B961" s="1" t="s">
        <v>378</v>
      </c>
      <c r="C961" s="1" t="s">
        <v>716</v>
      </c>
      <c r="D961" s="1" t="s">
        <v>29</v>
      </c>
      <c r="E961" s="1" t="s">
        <v>30</v>
      </c>
      <c r="F961" s="1" t="s">
        <v>41</v>
      </c>
      <c r="G961" s="1" t="s">
        <v>133</v>
      </c>
    </row>
    <row r="962" spans="1:7" x14ac:dyDescent="0.25">
      <c r="A962" s="1" t="s">
        <v>130</v>
      </c>
      <c r="B962" s="1" t="s">
        <v>378</v>
      </c>
      <c r="C962" s="1" t="s">
        <v>717</v>
      </c>
      <c r="D962" s="1" t="s">
        <v>29</v>
      </c>
      <c r="E962" s="1" t="s">
        <v>30</v>
      </c>
      <c r="F962" s="1" t="s">
        <v>41</v>
      </c>
      <c r="G962" s="1" t="s">
        <v>133</v>
      </c>
    </row>
    <row r="963" spans="1:7" x14ac:dyDescent="0.25">
      <c r="A963" s="1" t="s">
        <v>130</v>
      </c>
      <c r="B963" s="1" t="s">
        <v>378</v>
      </c>
      <c r="C963" s="1" t="s">
        <v>718</v>
      </c>
      <c r="D963" s="1" t="s">
        <v>29</v>
      </c>
      <c r="E963" s="1" t="s">
        <v>30</v>
      </c>
      <c r="F963" s="1" t="s">
        <v>41</v>
      </c>
      <c r="G963" s="1" t="s">
        <v>133</v>
      </c>
    </row>
    <row r="964" spans="1:7" x14ac:dyDescent="0.25">
      <c r="A964" s="1" t="s">
        <v>130</v>
      </c>
      <c r="B964" s="1" t="s">
        <v>378</v>
      </c>
      <c r="C964" s="1" t="s">
        <v>719</v>
      </c>
      <c r="D964" s="1" t="s">
        <v>29</v>
      </c>
      <c r="E964" s="1" t="s">
        <v>30</v>
      </c>
      <c r="F964" s="1" t="s">
        <v>41</v>
      </c>
      <c r="G964" s="1" t="s">
        <v>133</v>
      </c>
    </row>
    <row r="965" spans="1:7" x14ac:dyDescent="0.25">
      <c r="A965" s="1" t="s">
        <v>130</v>
      </c>
      <c r="B965" s="1" t="s">
        <v>378</v>
      </c>
      <c r="C965" s="1" t="s">
        <v>720</v>
      </c>
      <c r="D965" s="1" t="s">
        <v>29</v>
      </c>
      <c r="E965" s="1" t="s">
        <v>30</v>
      </c>
      <c r="F965" s="1" t="s">
        <v>41</v>
      </c>
      <c r="G965" s="1" t="s">
        <v>133</v>
      </c>
    </row>
    <row r="966" spans="1:7" x14ac:dyDescent="0.25">
      <c r="A966" s="1" t="s">
        <v>130</v>
      </c>
      <c r="B966" s="1" t="s">
        <v>378</v>
      </c>
      <c r="C966" s="1" t="s">
        <v>721</v>
      </c>
      <c r="D966" s="1" t="s">
        <v>29</v>
      </c>
      <c r="E966" s="1" t="s">
        <v>30</v>
      </c>
      <c r="F966" s="1" t="s">
        <v>41</v>
      </c>
      <c r="G966" s="1" t="s">
        <v>133</v>
      </c>
    </row>
    <row r="967" spans="1:7" x14ac:dyDescent="0.25">
      <c r="A967" s="1" t="s">
        <v>130</v>
      </c>
      <c r="B967" s="1" t="s">
        <v>378</v>
      </c>
      <c r="C967" s="1" t="s">
        <v>722</v>
      </c>
      <c r="D967" s="1" t="s">
        <v>29</v>
      </c>
      <c r="E967" s="1" t="s">
        <v>30</v>
      </c>
      <c r="F967" s="1" t="s">
        <v>41</v>
      </c>
      <c r="G967" s="1" t="s">
        <v>133</v>
      </c>
    </row>
    <row r="968" spans="1:7" x14ac:dyDescent="0.25">
      <c r="A968" s="1" t="s">
        <v>130</v>
      </c>
      <c r="B968" s="1" t="s">
        <v>378</v>
      </c>
      <c r="C968" s="1" t="s">
        <v>723</v>
      </c>
      <c r="D968" s="1" t="s">
        <v>29</v>
      </c>
      <c r="E968" s="1" t="s">
        <v>30</v>
      </c>
      <c r="F968" s="1" t="s">
        <v>41</v>
      </c>
      <c r="G968" s="1" t="s">
        <v>133</v>
      </c>
    </row>
    <row r="969" spans="1:7" x14ac:dyDescent="0.25">
      <c r="A969" s="1" t="s">
        <v>130</v>
      </c>
      <c r="B969" s="1" t="s">
        <v>378</v>
      </c>
      <c r="C969" s="1" t="s">
        <v>724</v>
      </c>
      <c r="D969" s="1" t="s">
        <v>29</v>
      </c>
      <c r="E969" s="1" t="s">
        <v>30</v>
      </c>
      <c r="F969" s="1" t="s">
        <v>41</v>
      </c>
      <c r="G969" s="1" t="s">
        <v>133</v>
      </c>
    </row>
    <row r="970" spans="1:7" x14ac:dyDescent="0.25">
      <c r="A970" s="1" t="s">
        <v>130</v>
      </c>
      <c r="B970" s="1" t="s">
        <v>378</v>
      </c>
      <c r="C970" s="1" t="s">
        <v>725</v>
      </c>
      <c r="D970" s="1" t="s">
        <v>29</v>
      </c>
      <c r="E970" s="1" t="s">
        <v>30</v>
      </c>
      <c r="F970" s="1" t="s">
        <v>41</v>
      </c>
      <c r="G970" s="1" t="s">
        <v>133</v>
      </c>
    </row>
    <row r="971" spans="1:7" x14ac:dyDescent="0.25">
      <c r="A971" s="1" t="s">
        <v>130</v>
      </c>
      <c r="B971" s="1" t="s">
        <v>378</v>
      </c>
      <c r="C971" s="1" t="s">
        <v>726</v>
      </c>
      <c r="D971" s="1" t="s">
        <v>29</v>
      </c>
      <c r="E971" s="1" t="s">
        <v>30</v>
      </c>
      <c r="F971" s="1" t="s">
        <v>41</v>
      </c>
      <c r="G971" s="1" t="s">
        <v>133</v>
      </c>
    </row>
    <row r="972" spans="1:7" x14ac:dyDescent="0.25">
      <c r="A972" s="1" t="s">
        <v>130</v>
      </c>
      <c r="B972" s="1" t="s">
        <v>378</v>
      </c>
      <c r="C972" s="1" t="s">
        <v>727</v>
      </c>
      <c r="D972" s="1" t="s">
        <v>29</v>
      </c>
      <c r="E972" s="1" t="s">
        <v>30</v>
      </c>
      <c r="F972" s="1" t="s">
        <v>41</v>
      </c>
      <c r="G972" s="1" t="s">
        <v>133</v>
      </c>
    </row>
    <row r="973" spans="1:7" x14ac:dyDescent="0.25">
      <c r="A973" s="1" t="s">
        <v>130</v>
      </c>
      <c r="B973" s="1" t="s">
        <v>378</v>
      </c>
      <c r="C973" s="1" t="s">
        <v>728</v>
      </c>
      <c r="D973" s="1" t="s">
        <v>29</v>
      </c>
      <c r="E973" s="1" t="s">
        <v>30</v>
      </c>
      <c r="F973" s="1" t="s">
        <v>41</v>
      </c>
      <c r="G973" s="1" t="s">
        <v>133</v>
      </c>
    </row>
    <row r="974" spans="1:7" x14ac:dyDescent="0.25">
      <c r="A974" s="1" t="s">
        <v>130</v>
      </c>
      <c r="B974" s="1" t="s">
        <v>378</v>
      </c>
      <c r="C974" s="1" t="s">
        <v>729</v>
      </c>
      <c r="D974" s="1" t="s">
        <v>29</v>
      </c>
      <c r="E974" s="1" t="s">
        <v>30</v>
      </c>
      <c r="F974" s="1" t="s">
        <v>41</v>
      </c>
      <c r="G974" s="1" t="s">
        <v>133</v>
      </c>
    </row>
    <row r="975" spans="1:7" x14ac:dyDescent="0.25">
      <c r="A975" s="1" t="s">
        <v>130</v>
      </c>
      <c r="B975" s="1" t="s">
        <v>378</v>
      </c>
      <c r="C975" s="1" t="s">
        <v>730</v>
      </c>
      <c r="D975" s="1" t="s">
        <v>29</v>
      </c>
      <c r="E975" s="1" t="s">
        <v>30</v>
      </c>
      <c r="F975" s="1" t="s">
        <v>41</v>
      </c>
      <c r="G975" s="1" t="s">
        <v>133</v>
      </c>
    </row>
    <row r="976" spans="1:7" x14ac:dyDescent="0.25">
      <c r="A976" s="1" t="s">
        <v>130</v>
      </c>
      <c r="B976" s="1" t="s">
        <v>378</v>
      </c>
      <c r="C976" s="1" t="s">
        <v>731</v>
      </c>
      <c r="D976" s="1" t="s">
        <v>29</v>
      </c>
      <c r="E976" s="1" t="s">
        <v>30</v>
      </c>
      <c r="F976" s="1" t="s">
        <v>41</v>
      </c>
      <c r="G976" s="1" t="s">
        <v>133</v>
      </c>
    </row>
    <row r="977" spans="1:7" x14ac:dyDescent="0.25">
      <c r="A977" s="1" t="s">
        <v>130</v>
      </c>
      <c r="B977" s="1" t="s">
        <v>378</v>
      </c>
      <c r="C977" s="1" t="s">
        <v>732</v>
      </c>
      <c r="D977" s="1" t="s">
        <v>29</v>
      </c>
      <c r="E977" s="1" t="s">
        <v>30</v>
      </c>
      <c r="F977" s="1" t="s">
        <v>41</v>
      </c>
      <c r="G977" s="1" t="s">
        <v>133</v>
      </c>
    </row>
    <row r="978" spans="1:7" x14ac:dyDescent="0.25">
      <c r="A978" s="1" t="s">
        <v>130</v>
      </c>
      <c r="B978" s="1" t="s">
        <v>378</v>
      </c>
      <c r="C978" s="1" t="s">
        <v>733</v>
      </c>
      <c r="D978" s="1" t="s">
        <v>29</v>
      </c>
      <c r="E978" s="1" t="s">
        <v>30</v>
      </c>
      <c r="F978" s="1" t="s">
        <v>41</v>
      </c>
      <c r="G978" s="1" t="s">
        <v>133</v>
      </c>
    </row>
    <row r="979" spans="1:7" x14ac:dyDescent="0.25">
      <c r="A979" s="1" t="s">
        <v>130</v>
      </c>
      <c r="B979" s="1" t="s">
        <v>378</v>
      </c>
      <c r="C979" s="1" t="s">
        <v>734</v>
      </c>
      <c r="D979" s="1" t="s">
        <v>29</v>
      </c>
      <c r="E979" s="1" t="s">
        <v>30</v>
      </c>
      <c r="F979" s="1" t="s">
        <v>41</v>
      </c>
      <c r="G979" s="1" t="s">
        <v>133</v>
      </c>
    </row>
    <row r="980" spans="1:7" x14ac:dyDescent="0.25">
      <c r="A980" s="1" t="s">
        <v>130</v>
      </c>
      <c r="B980" s="1" t="s">
        <v>378</v>
      </c>
      <c r="C980" s="1" t="s">
        <v>735</v>
      </c>
      <c r="D980" s="1" t="s">
        <v>29</v>
      </c>
      <c r="E980" s="1" t="s">
        <v>30</v>
      </c>
      <c r="F980" s="1" t="s">
        <v>41</v>
      </c>
      <c r="G980" s="1" t="s">
        <v>133</v>
      </c>
    </row>
    <row r="981" spans="1:7" x14ac:dyDescent="0.25">
      <c r="A981" s="1" t="s">
        <v>130</v>
      </c>
      <c r="B981" s="1" t="s">
        <v>378</v>
      </c>
      <c r="C981" s="1" t="s">
        <v>736</v>
      </c>
      <c r="D981" s="1" t="s">
        <v>29</v>
      </c>
      <c r="E981" s="1" t="s">
        <v>30</v>
      </c>
      <c r="F981" s="1" t="s">
        <v>41</v>
      </c>
      <c r="G981" s="1" t="s">
        <v>133</v>
      </c>
    </row>
    <row r="982" spans="1:7" x14ac:dyDescent="0.25">
      <c r="A982" s="1" t="s">
        <v>130</v>
      </c>
      <c r="B982" s="1" t="s">
        <v>378</v>
      </c>
      <c r="C982" s="1" t="s">
        <v>737</v>
      </c>
      <c r="D982" s="1" t="s">
        <v>29</v>
      </c>
      <c r="E982" s="1" t="s">
        <v>30</v>
      </c>
      <c r="F982" s="1" t="s">
        <v>41</v>
      </c>
      <c r="G982" s="1" t="s">
        <v>133</v>
      </c>
    </row>
    <row r="983" spans="1:7" x14ac:dyDescent="0.25">
      <c r="A983" s="1" t="s">
        <v>130</v>
      </c>
      <c r="B983" s="1" t="s">
        <v>378</v>
      </c>
      <c r="C983" s="1" t="s">
        <v>738</v>
      </c>
      <c r="D983" s="1" t="s">
        <v>29</v>
      </c>
      <c r="E983" s="1" t="s">
        <v>30</v>
      </c>
      <c r="F983" s="1" t="s">
        <v>41</v>
      </c>
      <c r="G983" s="1" t="s">
        <v>133</v>
      </c>
    </row>
    <row r="984" spans="1:7" x14ac:dyDescent="0.25">
      <c r="A984" s="1" t="s">
        <v>130</v>
      </c>
      <c r="B984" s="1" t="s">
        <v>378</v>
      </c>
      <c r="C984" s="1" t="s">
        <v>739</v>
      </c>
      <c r="D984" s="1" t="s">
        <v>29</v>
      </c>
      <c r="E984" s="1" t="s">
        <v>30</v>
      </c>
      <c r="F984" s="1" t="s">
        <v>41</v>
      </c>
      <c r="G984" s="1" t="s">
        <v>133</v>
      </c>
    </row>
    <row r="985" spans="1:7" x14ac:dyDescent="0.25">
      <c r="A985" s="1" t="s">
        <v>130</v>
      </c>
      <c r="B985" s="1" t="s">
        <v>378</v>
      </c>
      <c r="C985" s="1" t="s">
        <v>740</v>
      </c>
      <c r="D985" s="1" t="s">
        <v>29</v>
      </c>
      <c r="E985" s="1" t="s">
        <v>30</v>
      </c>
      <c r="F985" s="1" t="s">
        <v>41</v>
      </c>
      <c r="G985" s="1" t="s">
        <v>133</v>
      </c>
    </row>
    <row r="986" spans="1:7" x14ac:dyDescent="0.25">
      <c r="A986" s="1" t="s">
        <v>130</v>
      </c>
      <c r="B986" s="1" t="s">
        <v>378</v>
      </c>
      <c r="C986" s="1" t="s">
        <v>741</v>
      </c>
      <c r="D986" s="1" t="s">
        <v>29</v>
      </c>
      <c r="E986" s="1" t="s">
        <v>30</v>
      </c>
      <c r="F986" s="1" t="s">
        <v>41</v>
      </c>
      <c r="G986" s="1" t="s">
        <v>133</v>
      </c>
    </row>
    <row r="987" spans="1:7" x14ac:dyDescent="0.25">
      <c r="A987" s="1" t="s">
        <v>130</v>
      </c>
      <c r="B987" s="1" t="s">
        <v>378</v>
      </c>
      <c r="C987" s="1" t="s">
        <v>742</v>
      </c>
      <c r="D987" s="1" t="s">
        <v>29</v>
      </c>
      <c r="E987" s="1" t="s">
        <v>30</v>
      </c>
      <c r="F987" s="1" t="s">
        <v>41</v>
      </c>
      <c r="G987" s="1" t="s">
        <v>133</v>
      </c>
    </row>
    <row r="988" spans="1:7" x14ac:dyDescent="0.25">
      <c r="A988" s="1" t="s">
        <v>130</v>
      </c>
      <c r="B988" s="1" t="s">
        <v>378</v>
      </c>
      <c r="C988" s="1" t="s">
        <v>743</v>
      </c>
      <c r="D988" s="1" t="s">
        <v>29</v>
      </c>
      <c r="E988" s="1" t="s">
        <v>30</v>
      </c>
      <c r="F988" s="1" t="s">
        <v>41</v>
      </c>
      <c r="G988" s="1" t="s">
        <v>133</v>
      </c>
    </row>
    <row r="989" spans="1:7" x14ac:dyDescent="0.25">
      <c r="A989" s="1" t="s">
        <v>130</v>
      </c>
      <c r="B989" s="1" t="s">
        <v>378</v>
      </c>
      <c r="C989" s="1" t="s">
        <v>744</v>
      </c>
      <c r="D989" s="1" t="s">
        <v>29</v>
      </c>
      <c r="E989" s="1" t="s">
        <v>30</v>
      </c>
      <c r="F989" s="1" t="s">
        <v>41</v>
      </c>
      <c r="G989" s="1" t="s">
        <v>133</v>
      </c>
    </row>
    <row r="990" spans="1:7" x14ac:dyDescent="0.25">
      <c r="A990" s="1" t="s">
        <v>130</v>
      </c>
      <c r="B990" s="1" t="s">
        <v>378</v>
      </c>
      <c r="C990" s="1" t="s">
        <v>745</v>
      </c>
      <c r="D990" s="1" t="s">
        <v>29</v>
      </c>
      <c r="E990" s="1" t="s">
        <v>30</v>
      </c>
      <c r="F990" s="1" t="s">
        <v>41</v>
      </c>
      <c r="G990" s="1" t="s">
        <v>133</v>
      </c>
    </row>
    <row r="991" spans="1:7" x14ac:dyDescent="0.25">
      <c r="A991" s="1" t="s">
        <v>130</v>
      </c>
      <c r="B991" s="1" t="s">
        <v>378</v>
      </c>
      <c r="C991" s="1" t="s">
        <v>746</v>
      </c>
      <c r="D991" s="1" t="s">
        <v>29</v>
      </c>
      <c r="E991" s="1" t="s">
        <v>30</v>
      </c>
      <c r="F991" s="1" t="s">
        <v>41</v>
      </c>
      <c r="G991" s="1" t="s">
        <v>133</v>
      </c>
    </row>
    <row r="992" spans="1:7" x14ac:dyDescent="0.25">
      <c r="A992" s="1" t="s">
        <v>130</v>
      </c>
      <c r="B992" s="1" t="s">
        <v>378</v>
      </c>
      <c r="C992" s="1" t="s">
        <v>747</v>
      </c>
      <c r="D992" s="1" t="s">
        <v>29</v>
      </c>
      <c r="E992" s="1" t="s">
        <v>30</v>
      </c>
      <c r="F992" s="1" t="s">
        <v>41</v>
      </c>
      <c r="G992" s="1" t="s">
        <v>133</v>
      </c>
    </row>
    <row r="993" spans="1:7" x14ac:dyDescent="0.25">
      <c r="A993" s="1" t="s">
        <v>130</v>
      </c>
      <c r="B993" s="1" t="s">
        <v>378</v>
      </c>
      <c r="C993" s="1" t="s">
        <v>748</v>
      </c>
      <c r="D993" s="1" t="s">
        <v>29</v>
      </c>
      <c r="E993" s="1" t="s">
        <v>30</v>
      </c>
      <c r="F993" s="1" t="s">
        <v>41</v>
      </c>
      <c r="G993" s="1" t="s">
        <v>133</v>
      </c>
    </row>
    <row r="994" spans="1:7" x14ac:dyDescent="0.25">
      <c r="A994" s="1" t="s">
        <v>130</v>
      </c>
      <c r="B994" s="1" t="s">
        <v>378</v>
      </c>
      <c r="C994" s="1" t="s">
        <v>749</v>
      </c>
      <c r="D994" s="1" t="s">
        <v>29</v>
      </c>
      <c r="E994" s="1" t="s">
        <v>30</v>
      </c>
      <c r="F994" s="1" t="s">
        <v>41</v>
      </c>
      <c r="G994" s="1" t="s">
        <v>133</v>
      </c>
    </row>
    <row r="995" spans="1:7" x14ac:dyDescent="0.25">
      <c r="A995" s="1" t="s">
        <v>130</v>
      </c>
      <c r="B995" s="1" t="s">
        <v>378</v>
      </c>
      <c r="C995" s="1" t="s">
        <v>750</v>
      </c>
      <c r="D995" s="1" t="s">
        <v>29</v>
      </c>
      <c r="E995" s="1" t="s">
        <v>30</v>
      </c>
      <c r="F995" s="1" t="s">
        <v>41</v>
      </c>
      <c r="G995" s="1" t="s">
        <v>133</v>
      </c>
    </row>
    <row r="996" spans="1:7" x14ac:dyDescent="0.25">
      <c r="A996" s="1" t="s">
        <v>130</v>
      </c>
      <c r="B996" s="1" t="s">
        <v>378</v>
      </c>
      <c r="C996" s="1" t="s">
        <v>751</v>
      </c>
      <c r="D996" s="1" t="s">
        <v>29</v>
      </c>
      <c r="E996" s="1" t="s">
        <v>30</v>
      </c>
      <c r="F996" s="1" t="s">
        <v>41</v>
      </c>
      <c r="G996" s="1" t="s">
        <v>133</v>
      </c>
    </row>
    <row r="997" spans="1:7" x14ac:dyDescent="0.25">
      <c r="A997" s="1" t="s">
        <v>130</v>
      </c>
      <c r="B997" s="1" t="s">
        <v>378</v>
      </c>
      <c r="C997" s="1" t="s">
        <v>752</v>
      </c>
      <c r="D997" s="1" t="s">
        <v>29</v>
      </c>
      <c r="E997" s="1" t="s">
        <v>30</v>
      </c>
      <c r="F997" s="1" t="s">
        <v>41</v>
      </c>
      <c r="G997" s="1" t="s">
        <v>133</v>
      </c>
    </row>
    <row r="998" spans="1:7" x14ac:dyDescent="0.25">
      <c r="A998" s="1" t="s">
        <v>130</v>
      </c>
      <c r="B998" s="1" t="s">
        <v>378</v>
      </c>
      <c r="C998" s="1" t="s">
        <v>753</v>
      </c>
      <c r="D998" s="1" t="s">
        <v>29</v>
      </c>
      <c r="E998" s="1" t="s">
        <v>30</v>
      </c>
      <c r="F998" s="1" t="s">
        <v>41</v>
      </c>
      <c r="G998" s="1" t="s">
        <v>133</v>
      </c>
    </row>
    <row r="999" spans="1:7" x14ac:dyDescent="0.25">
      <c r="A999" s="1" t="s">
        <v>130</v>
      </c>
      <c r="B999" s="1" t="s">
        <v>378</v>
      </c>
      <c r="C999" s="1" t="s">
        <v>754</v>
      </c>
      <c r="D999" s="1" t="s">
        <v>29</v>
      </c>
      <c r="E999" s="1" t="s">
        <v>30</v>
      </c>
      <c r="F999" s="1" t="s">
        <v>41</v>
      </c>
      <c r="G999" s="1" t="s">
        <v>133</v>
      </c>
    </row>
    <row r="1000" spans="1:7" x14ac:dyDescent="0.25">
      <c r="A1000" s="1" t="s">
        <v>130</v>
      </c>
      <c r="B1000" s="1" t="s">
        <v>378</v>
      </c>
      <c r="C1000" s="1" t="s">
        <v>756</v>
      </c>
      <c r="D1000" s="1" t="s">
        <v>29</v>
      </c>
      <c r="E1000" s="1" t="s">
        <v>30</v>
      </c>
      <c r="F1000" s="1" t="s">
        <v>41</v>
      </c>
      <c r="G1000" s="1" t="s">
        <v>133</v>
      </c>
    </row>
    <row r="1001" spans="1:7" x14ac:dyDescent="0.25">
      <c r="A1001" s="1" t="s">
        <v>130</v>
      </c>
      <c r="B1001" s="1" t="s">
        <v>378</v>
      </c>
      <c r="C1001" s="1" t="s">
        <v>757</v>
      </c>
      <c r="D1001" s="1" t="s">
        <v>29</v>
      </c>
      <c r="E1001" s="1" t="s">
        <v>30</v>
      </c>
      <c r="F1001" s="1" t="s">
        <v>41</v>
      </c>
      <c r="G1001" s="1" t="s">
        <v>133</v>
      </c>
    </row>
    <row r="1002" spans="1:7" x14ac:dyDescent="0.25">
      <c r="A1002" s="1" t="s">
        <v>130</v>
      </c>
      <c r="B1002" s="1" t="s">
        <v>378</v>
      </c>
      <c r="C1002" s="1" t="s">
        <v>758</v>
      </c>
      <c r="D1002" s="1" t="s">
        <v>29</v>
      </c>
      <c r="E1002" s="1" t="s">
        <v>30</v>
      </c>
      <c r="F1002" s="1" t="s">
        <v>41</v>
      </c>
      <c r="G1002" s="1" t="s">
        <v>133</v>
      </c>
    </row>
    <row r="1003" spans="1:7" x14ac:dyDescent="0.25">
      <c r="A1003" s="1" t="s">
        <v>130</v>
      </c>
      <c r="B1003" s="1" t="s">
        <v>378</v>
      </c>
      <c r="C1003" s="1" t="s">
        <v>759</v>
      </c>
      <c r="D1003" s="1" t="s">
        <v>29</v>
      </c>
      <c r="E1003" s="1" t="s">
        <v>30</v>
      </c>
      <c r="F1003" s="1" t="s">
        <v>41</v>
      </c>
      <c r="G1003" s="1" t="s">
        <v>133</v>
      </c>
    </row>
    <row r="1004" spans="1:7" x14ac:dyDescent="0.25">
      <c r="A1004" s="1" t="s">
        <v>130</v>
      </c>
      <c r="B1004" s="1" t="s">
        <v>378</v>
      </c>
      <c r="C1004" s="1" t="s">
        <v>760</v>
      </c>
      <c r="D1004" s="1" t="s">
        <v>29</v>
      </c>
      <c r="E1004" s="1" t="s">
        <v>30</v>
      </c>
      <c r="F1004" s="1" t="s">
        <v>41</v>
      </c>
      <c r="G1004" s="1" t="s">
        <v>133</v>
      </c>
    </row>
    <row r="1005" spans="1:7" x14ac:dyDescent="0.25">
      <c r="A1005" s="1" t="s">
        <v>130</v>
      </c>
      <c r="B1005" s="1" t="s">
        <v>378</v>
      </c>
      <c r="C1005" s="1" t="s">
        <v>761</v>
      </c>
      <c r="D1005" s="1" t="s">
        <v>29</v>
      </c>
      <c r="E1005" s="1" t="s">
        <v>30</v>
      </c>
      <c r="F1005" s="1" t="s">
        <v>41</v>
      </c>
      <c r="G1005" s="1" t="s">
        <v>133</v>
      </c>
    </row>
    <row r="1006" spans="1:7" x14ac:dyDescent="0.25">
      <c r="A1006" s="1" t="s">
        <v>130</v>
      </c>
      <c r="B1006" s="1" t="s">
        <v>378</v>
      </c>
      <c r="C1006" s="1" t="s">
        <v>762</v>
      </c>
      <c r="D1006" s="1" t="s">
        <v>29</v>
      </c>
      <c r="E1006" s="1" t="s">
        <v>30</v>
      </c>
      <c r="F1006" s="1" t="s">
        <v>41</v>
      </c>
      <c r="G1006" s="1" t="s">
        <v>133</v>
      </c>
    </row>
    <row r="1007" spans="1:7" x14ac:dyDescent="0.25">
      <c r="A1007" s="1" t="s">
        <v>130</v>
      </c>
      <c r="B1007" s="1" t="s">
        <v>378</v>
      </c>
      <c r="C1007" s="1" t="s">
        <v>763</v>
      </c>
      <c r="D1007" s="1" t="s">
        <v>29</v>
      </c>
      <c r="E1007" s="1" t="s">
        <v>30</v>
      </c>
      <c r="F1007" s="1" t="s">
        <v>41</v>
      </c>
      <c r="G1007" s="1" t="s">
        <v>133</v>
      </c>
    </row>
    <row r="1008" spans="1:7" x14ac:dyDescent="0.25">
      <c r="A1008" s="1" t="s">
        <v>130</v>
      </c>
      <c r="B1008" s="1" t="s">
        <v>378</v>
      </c>
      <c r="C1008" s="1" t="s">
        <v>764</v>
      </c>
      <c r="D1008" s="1" t="s">
        <v>29</v>
      </c>
      <c r="E1008" s="1" t="s">
        <v>30</v>
      </c>
      <c r="F1008" s="1" t="s">
        <v>41</v>
      </c>
      <c r="G1008" s="1" t="s">
        <v>133</v>
      </c>
    </row>
    <row r="1009" spans="1:7" x14ac:dyDescent="0.25">
      <c r="A1009" s="1" t="s">
        <v>130</v>
      </c>
      <c r="B1009" s="1" t="s">
        <v>378</v>
      </c>
      <c r="C1009" s="1" t="s">
        <v>765</v>
      </c>
      <c r="D1009" s="1" t="s">
        <v>29</v>
      </c>
      <c r="E1009" s="1" t="s">
        <v>30</v>
      </c>
      <c r="F1009" s="1" t="s">
        <v>41</v>
      </c>
      <c r="G1009" s="1" t="s">
        <v>133</v>
      </c>
    </row>
    <row r="1010" spans="1:7" x14ac:dyDescent="0.25">
      <c r="A1010" s="1" t="s">
        <v>130</v>
      </c>
      <c r="B1010" s="1" t="s">
        <v>378</v>
      </c>
      <c r="C1010" s="1" t="s">
        <v>766</v>
      </c>
      <c r="D1010" s="1" t="s">
        <v>29</v>
      </c>
      <c r="E1010" s="1" t="s">
        <v>30</v>
      </c>
      <c r="F1010" s="1" t="s">
        <v>41</v>
      </c>
      <c r="G1010" s="1" t="s">
        <v>133</v>
      </c>
    </row>
    <row r="1011" spans="1:7" x14ac:dyDescent="0.25">
      <c r="A1011" s="1" t="s">
        <v>130</v>
      </c>
      <c r="B1011" s="1" t="s">
        <v>378</v>
      </c>
      <c r="C1011" s="1" t="s">
        <v>767</v>
      </c>
      <c r="D1011" s="1" t="s">
        <v>29</v>
      </c>
      <c r="E1011" s="1" t="s">
        <v>30</v>
      </c>
      <c r="F1011" s="1" t="s">
        <v>41</v>
      </c>
      <c r="G1011" s="1" t="s">
        <v>133</v>
      </c>
    </row>
    <row r="1012" spans="1:7" x14ac:dyDescent="0.25">
      <c r="A1012" s="1" t="s">
        <v>130</v>
      </c>
      <c r="B1012" s="1" t="s">
        <v>378</v>
      </c>
      <c r="C1012" s="1" t="s">
        <v>768</v>
      </c>
      <c r="D1012" s="1" t="s">
        <v>29</v>
      </c>
      <c r="E1012" s="1" t="s">
        <v>30</v>
      </c>
      <c r="F1012" s="1" t="s">
        <v>41</v>
      </c>
      <c r="G1012" s="1" t="s">
        <v>133</v>
      </c>
    </row>
    <row r="1013" spans="1:7" x14ac:dyDescent="0.25">
      <c r="A1013" s="1" t="s">
        <v>130</v>
      </c>
      <c r="B1013" s="1" t="s">
        <v>378</v>
      </c>
      <c r="C1013" s="1" t="s">
        <v>769</v>
      </c>
      <c r="D1013" s="1" t="s">
        <v>29</v>
      </c>
      <c r="E1013" s="1" t="s">
        <v>30</v>
      </c>
      <c r="F1013" s="1" t="s">
        <v>41</v>
      </c>
      <c r="G1013" s="1" t="s">
        <v>133</v>
      </c>
    </row>
    <row r="1014" spans="1:7" x14ac:dyDescent="0.25">
      <c r="A1014" s="1" t="s">
        <v>130</v>
      </c>
      <c r="B1014" s="1" t="s">
        <v>378</v>
      </c>
      <c r="C1014" s="1" t="s">
        <v>770</v>
      </c>
      <c r="D1014" s="1" t="s">
        <v>29</v>
      </c>
      <c r="E1014" s="1" t="s">
        <v>30</v>
      </c>
      <c r="F1014" s="1" t="s">
        <v>41</v>
      </c>
      <c r="G1014" s="1" t="s">
        <v>133</v>
      </c>
    </row>
    <row r="1015" spans="1:7" x14ac:dyDescent="0.25">
      <c r="A1015" s="1" t="s">
        <v>130</v>
      </c>
      <c r="B1015" s="1" t="s">
        <v>378</v>
      </c>
      <c r="C1015" s="1" t="s">
        <v>771</v>
      </c>
      <c r="D1015" s="1" t="s">
        <v>29</v>
      </c>
      <c r="E1015" s="1" t="s">
        <v>30</v>
      </c>
      <c r="F1015" s="1" t="s">
        <v>41</v>
      </c>
      <c r="G1015" s="1" t="s">
        <v>133</v>
      </c>
    </row>
    <row r="1016" spans="1:7" x14ac:dyDescent="0.25">
      <c r="A1016" s="1" t="s">
        <v>130</v>
      </c>
      <c r="B1016" s="1" t="s">
        <v>378</v>
      </c>
      <c r="C1016" s="1" t="s">
        <v>772</v>
      </c>
      <c r="D1016" s="1" t="s">
        <v>29</v>
      </c>
      <c r="E1016" s="1" t="s">
        <v>30</v>
      </c>
      <c r="F1016" s="1" t="s">
        <v>41</v>
      </c>
      <c r="G1016" s="1" t="s">
        <v>133</v>
      </c>
    </row>
    <row r="1017" spans="1:7" x14ac:dyDescent="0.25">
      <c r="A1017" s="1" t="s">
        <v>130</v>
      </c>
      <c r="B1017" s="1" t="s">
        <v>378</v>
      </c>
      <c r="C1017" s="1" t="s">
        <v>773</v>
      </c>
      <c r="D1017" s="1" t="s">
        <v>29</v>
      </c>
      <c r="E1017" s="1" t="s">
        <v>30</v>
      </c>
      <c r="F1017" s="1" t="s">
        <v>41</v>
      </c>
      <c r="G1017" s="1" t="s">
        <v>133</v>
      </c>
    </row>
    <row r="1018" spans="1:7" x14ac:dyDescent="0.25">
      <c r="A1018" s="1" t="s">
        <v>130</v>
      </c>
      <c r="B1018" s="1" t="s">
        <v>378</v>
      </c>
      <c r="C1018" s="1" t="s">
        <v>774</v>
      </c>
      <c r="D1018" s="1" t="s">
        <v>29</v>
      </c>
      <c r="E1018" s="1" t="s">
        <v>30</v>
      </c>
      <c r="F1018" s="1" t="s">
        <v>41</v>
      </c>
      <c r="G1018" s="1" t="s">
        <v>133</v>
      </c>
    </row>
    <row r="1019" spans="1:7" x14ac:dyDescent="0.25">
      <c r="A1019" s="1" t="s">
        <v>130</v>
      </c>
      <c r="B1019" s="1" t="s">
        <v>378</v>
      </c>
      <c r="C1019" s="1" t="s">
        <v>775</v>
      </c>
      <c r="D1019" s="1" t="s">
        <v>29</v>
      </c>
      <c r="E1019" s="1" t="s">
        <v>30</v>
      </c>
      <c r="F1019" s="1" t="s">
        <v>41</v>
      </c>
      <c r="G1019" s="1" t="s">
        <v>133</v>
      </c>
    </row>
    <row r="1020" spans="1:7" x14ac:dyDescent="0.25">
      <c r="A1020" s="1" t="s">
        <v>130</v>
      </c>
      <c r="B1020" s="1" t="s">
        <v>378</v>
      </c>
      <c r="C1020" s="1" t="s">
        <v>776</v>
      </c>
      <c r="D1020" s="1" t="s">
        <v>29</v>
      </c>
      <c r="E1020" s="1" t="s">
        <v>30</v>
      </c>
      <c r="F1020" s="1" t="s">
        <v>41</v>
      </c>
      <c r="G1020" s="1" t="s">
        <v>133</v>
      </c>
    </row>
    <row r="1021" spans="1:7" x14ac:dyDescent="0.25">
      <c r="A1021" s="1" t="s">
        <v>130</v>
      </c>
      <c r="B1021" s="1" t="s">
        <v>378</v>
      </c>
      <c r="C1021" s="1" t="s">
        <v>777</v>
      </c>
      <c r="D1021" s="1" t="s">
        <v>29</v>
      </c>
      <c r="E1021" s="1" t="s">
        <v>30</v>
      </c>
      <c r="F1021" s="1" t="s">
        <v>41</v>
      </c>
      <c r="G1021" s="1" t="s">
        <v>133</v>
      </c>
    </row>
    <row r="1022" spans="1:7" x14ac:dyDescent="0.25">
      <c r="A1022" s="1" t="s">
        <v>130</v>
      </c>
      <c r="B1022" s="1" t="s">
        <v>378</v>
      </c>
      <c r="C1022" s="1" t="s">
        <v>778</v>
      </c>
      <c r="D1022" s="1" t="s">
        <v>29</v>
      </c>
      <c r="E1022" s="1" t="s">
        <v>30</v>
      </c>
      <c r="F1022" s="1" t="s">
        <v>41</v>
      </c>
      <c r="G1022" s="1" t="s">
        <v>133</v>
      </c>
    </row>
    <row r="1023" spans="1:7" x14ac:dyDescent="0.25">
      <c r="A1023" s="1" t="s">
        <v>130</v>
      </c>
      <c r="B1023" s="1" t="s">
        <v>378</v>
      </c>
      <c r="C1023" s="1" t="s">
        <v>779</v>
      </c>
      <c r="D1023" s="1" t="s">
        <v>29</v>
      </c>
      <c r="E1023" s="1" t="s">
        <v>30</v>
      </c>
      <c r="F1023" s="1" t="s">
        <v>41</v>
      </c>
      <c r="G1023" s="1" t="s">
        <v>133</v>
      </c>
    </row>
    <row r="1024" spans="1:7" x14ac:dyDescent="0.25">
      <c r="A1024" s="1" t="s">
        <v>130</v>
      </c>
      <c r="B1024" s="1" t="s">
        <v>378</v>
      </c>
      <c r="C1024" s="1" t="s">
        <v>780</v>
      </c>
      <c r="D1024" s="1" t="s">
        <v>29</v>
      </c>
      <c r="E1024" s="1" t="s">
        <v>30</v>
      </c>
      <c r="F1024" s="1" t="s">
        <v>41</v>
      </c>
      <c r="G1024" s="1" t="s">
        <v>133</v>
      </c>
    </row>
    <row r="1025" spans="1:7" x14ac:dyDescent="0.25">
      <c r="A1025" s="1" t="s">
        <v>130</v>
      </c>
      <c r="B1025" s="1" t="s">
        <v>378</v>
      </c>
      <c r="C1025" s="1" t="s">
        <v>781</v>
      </c>
      <c r="D1025" s="1" t="s">
        <v>29</v>
      </c>
      <c r="E1025" s="1" t="s">
        <v>30</v>
      </c>
      <c r="F1025" s="1" t="s">
        <v>41</v>
      </c>
      <c r="G1025" s="1" t="s">
        <v>133</v>
      </c>
    </row>
    <row r="1026" spans="1:7" x14ac:dyDescent="0.25">
      <c r="A1026" s="1" t="s">
        <v>130</v>
      </c>
      <c r="B1026" s="1" t="s">
        <v>378</v>
      </c>
      <c r="C1026" s="1" t="s">
        <v>1068</v>
      </c>
      <c r="D1026" s="1" t="s">
        <v>29</v>
      </c>
      <c r="E1026" s="1" t="s">
        <v>30</v>
      </c>
      <c r="F1026" s="1" t="s">
        <v>41</v>
      </c>
      <c r="G1026" s="1" t="s">
        <v>133</v>
      </c>
    </row>
    <row r="1027" spans="1:7" x14ac:dyDescent="0.25">
      <c r="A1027" s="1" t="s">
        <v>130</v>
      </c>
      <c r="B1027" s="1" t="s">
        <v>378</v>
      </c>
      <c r="C1027" s="1" t="s">
        <v>783</v>
      </c>
      <c r="D1027" s="1" t="s">
        <v>29</v>
      </c>
      <c r="E1027" s="1" t="s">
        <v>30</v>
      </c>
      <c r="F1027" s="1" t="s">
        <v>41</v>
      </c>
      <c r="G1027" s="1" t="s">
        <v>133</v>
      </c>
    </row>
    <row r="1028" spans="1:7" x14ac:dyDescent="0.25">
      <c r="A1028" s="1" t="s">
        <v>130</v>
      </c>
      <c r="B1028" s="1" t="s">
        <v>378</v>
      </c>
      <c r="C1028" s="1" t="s">
        <v>784</v>
      </c>
      <c r="D1028" s="1" t="s">
        <v>29</v>
      </c>
      <c r="E1028" s="1" t="s">
        <v>30</v>
      </c>
      <c r="F1028" s="1" t="s">
        <v>41</v>
      </c>
      <c r="G1028" s="1" t="s">
        <v>133</v>
      </c>
    </row>
    <row r="1029" spans="1:7" x14ac:dyDescent="0.25">
      <c r="A1029" s="1" t="s">
        <v>130</v>
      </c>
      <c r="B1029" s="1" t="s">
        <v>378</v>
      </c>
      <c r="C1029" s="1" t="s">
        <v>785</v>
      </c>
      <c r="D1029" s="1" t="s">
        <v>29</v>
      </c>
      <c r="E1029" s="1" t="s">
        <v>30</v>
      </c>
      <c r="F1029" s="1" t="s">
        <v>41</v>
      </c>
      <c r="G1029" s="1" t="s">
        <v>133</v>
      </c>
    </row>
    <row r="1030" spans="1:7" x14ac:dyDescent="0.25">
      <c r="A1030" s="1" t="s">
        <v>130</v>
      </c>
      <c r="B1030" s="1" t="s">
        <v>378</v>
      </c>
      <c r="C1030" s="1" t="s">
        <v>786</v>
      </c>
      <c r="D1030" s="1" t="s">
        <v>29</v>
      </c>
      <c r="E1030" s="1" t="s">
        <v>30</v>
      </c>
      <c r="F1030" s="1" t="s">
        <v>41</v>
      </c>
      <c r="G1030" s="1" t="s">
        <v>133</v>
      </c>
    </row>
    <row r="1031" spans="1:7" x14ac:dyDescent="0.25">
      <c r="A1031" s="1" t="s">
        <v>130</v>
      </c>
      <c r="B1031" s="1" t="s">
        <v>378</v>
      </c>
      <c r="C1031" s="1" t="s">
        <v>787</v>
      </c>
      <c r="D1031" s="1" t="s">
        <v>29</v>
      </c>
      <c r="E1031" s="1" t="s">
        <v>30</v>
      </c>
      <c r="F1031" s="1" t="s">
        <v>41</v>
      </c>
      <c r="G1031" s="1" t="s">
        <v>133</v>
      </c>
    </row>
    <row r="1032" spans="1:7" x14ac:dyDescent="0.25">
      <c r="A1032" s="1" t="s">
        <v>130</v>
      </c>
      <c r="B1032" s="1" t="s">
        <v>378</v>
      </c>
      <c r="C1032" s="1" t="s">
        <v>788</v>
      </c>
      <c r="D1032" s="1" t="s">
        <v>29</v>
      </c>
      <c r="E1032" s="1" t="s">
        <v>30</v>
      </c>
      <c r="F1032" s="1" t="s">
        <v>41</v>
      </c>
      <c r="G1032" s="1" t="s">
        <v>133</v>
      </c>
    </row>
    <row r="1033" spans="1:7" x14ac:dyDescent="0.25">
      <c r="A1033" s="1" t="s">
        <v>130</v>
      </c>
      <c r="B1033" s="1" t="s">
        <v>378</v>
      </c>
      <c r="C1033" s="1" t="s">
        <v>789</v>
      </c>
      <c r="D1033" s="1" t="s">
        <v>29</v>
      </c>
      <c r="E1033" s="1" t="s">
        <v>30</v>
      </c>
      <c r="F1033" s="1" t="s">
        <v>41</v>
      </c>
      <c r="G1033" s="1" t="s">
        <v>133</v>
      </c>
    </row>
    <row r="1034" spans="1:7" x14ac:dyDescent="0.25">
      <c r="A1034" s="1" t="s">
        <v>130</v>
      </c>
      <c r="B1034" s="1" t="s">
        <v>378</v>
      </c>
      <c r="C1034" s="1" t="s">
        <v>790</v>
      </c>
      <c r="D1034" s="1" t="s">
        <v>29</v>
      </c>
      <c r="E1034" s="1" t="s">
        <v>30</v>
      </c>
      <c r="F1034" s="1" t="s">
        <v>41</v>
      </c>
      <c r="G1034" s="1" t="s">
        <v>133</v>
      </c>
    </row>
    <row r="1035" spans="1:7" x14ac:dyDescent="0.25">
      <c r="A1035" s="1" t="s">
        <v>130</v>
      </c>
      <c r="B1035" s="1" t="s">
        <v>378</v>
      </c>
      <c r="C1035" s="1" t="s">
        <v>791</v>
      </c>
      <c r="D1035" s="1" t="s">
        <v>29</v>
      </c>
      <c r="E1035" s="1" t="s">
        <v>30</v>
      </c>
      <c r="F1035" s="1" t="s">
        <v>41</v>
      </c>
      <c r="G1035" s="1" t="s">
        <v>133</v>
      </c>
    </row>
    <row r="1036" spans="1:7" x14ac:dyDescent="0.25">
      <c r="A1036" s="1" t="s">
        <v>130</v>
      </c>
      <c r="B1036" s="1" t="s">
        <v>378</v>
      </c>
      <c r="C1036" s="1" t="s">
        <v>792</v>
      </c>
      <c r="D1036" s="1" t="s">
        <v>29</v>
      </c>
      <c r="E1036" s="1" t="s">
        <v>30</v>
      </c>
      <c r="F1036" s="1" t="s">
        <v>41</v>
      </c>
      <c r="G1036" s="1" t="s">
        <v>133</v>
      </c>
    </row>
    <row r="1037" spans="1:7" x14ac:dyDescent="0.25">
      <c r="A1037" s="1" t="s">
        <v>130</v>
      </c>
      <c r="B1037" s="1" t="s">
        <v>378</v>
      </c>
      <c r="C1037" s="1" t="s">
        <v>793</v>
      </c>
      <c r="D1037" s="1" t="s">
        <v>29</v>
      </c>
      <c r="E1037" s="1" t="s">
        <v>30</v>
      </c>
      <c r="F1037" s="1" t="s">
        <v>41</v>
      </c>
      <c r="G1037" s="1" t="s">
        <v>133</v>
      </c>
    </row>
    <row r="1038" spans="1:7" x14ac:dyDescent="0.25">
      <c r="A1038" s="1" t="s">
        <v>130</v>
      </c>
      <c r="B1038" s="1" t="s">
        <v>378</v>
      </c>
      <c r="C1038" s="1" t="s">
        <v>794</v>
      </c>
      <c r="D1038" s="1" t="s">
        <v>29</v>
      </c>
      <c r="E1038" s="1" t="s">
        <v>30</v>
      </c>
      <c r="F1038" s="1" t="s">
        <v>41</v>
      </c>
      <c r="G1038" s="1" t="s">
        <v>133</v>
      </c>
    </row>
    <row r="1039" spans="1:7" x14ac:dyDescent="0.25">
      <c r="A1039" s="1" t="s">
        <v>130</v>
      </c>
      <c r="B1039" s="1" t="s">
        <v>378</v>
      </c>
      <c r="C1039" s="1" t="s">
        <v>795</v>
      </c>
      <c r="D1039" s="1" t="s">
        <v>29</v>
      </c>
      <c r="E1039" s="1" t="s">
        <v>30</v>
      </c>
      <c r="F1039" s="1" t="s">
        <v>41</v>
      </c>
      <c r="G1039" s="1" t="s">
        <v>133</v>
      </c>
    </row>
    <row r="1040" spans="1:7" x14ac:dyDescent="0.25">
      <c r="A1040" s="1" t="s">
        <v>130</v>
      </c>
      <c r="B1040" s="1" t="s">
        <v>378</v>
      </c>
      <c r="C1040" s="1" t="s">
        <v>796</v>
      </c>
      <c r="D1040" s="1" t="s">
        <v>29</v>
      </c>
      <c r="E1040" s="1" t="s">
        <v>30</v>
      </c>
      <c r="F1040" s="1" t="s">
        <v>41</v>
      </c>
      <c r="G1040" s="1" t="s">
        <v>133</v>
      </c>
    </row>
    <row r="1041" spans="1:7" x14ac:dyDescent="0.25">
      <c r="A1041" s="1" t="s">
        <v>130</v>
      </c>
      <c r="B1041" s="1" t="s">
        <v>378</v>
      </c>
      <c r="C1041" s="1" t="s">
        <v>797</v>
      </c>
      <c r="D1041" s="1" t="s">
        <v>29</v>
      </c>
      <c r="E1041" s="1" t="s">
        <v>30</v>
      </c>
      <c r="F1041" s="1" t="s">
        <v>41</v>
      </c>
      <c r="G1041" s="1" t="s">
        <v>133</v>
      </c>
    </row>
    <row r="1042" spans="1:7" x14ac:dyDescent="0.25">
      <c r="A1042" s="1" t="s">
        <v>130</v>
      </c>
      <c r="B1042" s="1" t="s">
        <v>378</v>
      </c>
      <c r="C1042" s="1" t="s">
        <v>798</v>
      </c>
      <c r="D1042" s="1" t="s">
        <v>29</v>
      </c>
      <c r="E1042" s="1" t="s">
        <v>30</v>
      </c>
      <c r="F1042" s="1" t="s">
        <v>41</v>
      </c>
      <c r="G1042" s="1" t="s">
        <v>133</v>
      </c>
    </row>
    <row r="1043" spans="1:7" x14ac:dyDescent="0.25">
      <c r="A1043" s="1" t="s">
        <v>130</v>
      </c>
      <c r="B1043" s="1" t="s">
        <v>378</v>
      </c>
      <c r="C1043" s="1" t="s">
        <v>801</v>
      </c>
      <c r="D1043" s="1" t="s">
        <v>29</v>
      </c>
      <c r="E1043" s="1" t="s">
        <v>30</v>
      </c>
      <c r="F1043" s="1" t="s">
        <v>41</v>
      </c>
      <c r="G1043" s="1" t="s">
        <v>133</v>
      </c>
    </row>
    <row r="1044" spans="1:7" x14ac:dyDescent="0.25">
      <c r="A1044" s="1" t="s">
        <v>130</v>
      </c>
      <c r="B1044" s="1" t="s">
        <v>378</v>
      </c>
      <c r="C1044" s="1" t="s">
        <v>802</v>
      </c>
      <c r="D1044" s="1" t="s">
        <v>29</v>
      </c>
      <c r="E1044" s="1" t="s">
        <v>30</v>
      </c>
      <c r="F1044" s="1" t="s">
        <v>41</v>
      </c>
      <c r="G1044" s="1" t="s">
        <v>133</v>
      </c>
    </row>
    <row r="1045" spans="1:7" x14ac:dyDescent="0.25">
      <c r="A1045" s="1" t="s">
        <v>130</v>
      </c>
      <c r="B1045" s="1" t="s">
        <v>378</v>
      </c>
      <c r="C1045" s="1" t="s">
        <v>803</v>
      </c>
      <c r="D1045" s="1" t="s">
        <v>29</v>
      </c>
      <c r="E1045" s="1" t="s">
        <v>30</v>
      </c>
      <c r="F1045" s="1" t="s">
        <v>41</v>
      </c>
      <c r="G1045" s="1" t="s">
        <v>133</v>
      </c>
    </row>
    <row r="1046" spans="1:7" x14ac:dyDescent="0.25">
      <c r="A1046" s="1" t="s">
        <v>130</v>
      </c>
      <c r="B1046" s="1" t="s">
        <v>378</v>
      </c>
      <c r="C1046" s="1" t="s">
        <v>804</v>
      </c>
      <c r="D1046" s="1" t="s">
        <v>29</v>
      </c>
      <c r="E1046" s="1" t="s">
        <v>30</v>
      </c>
      <c r="F1046" s="1" t="s">
        <v>41</v>
      </c>
      <c r="G1046" s="1" t="s">
        <v>133</v>
      </c>
    </row>
    <row r="1047" spans="1:7" x14ac:dyDescent="0.25">
      <c r="A1047" s="1" t="s">
        <v>130</v>
      </c>
      <c r="B1047" s="1" t="s">
        <v>378</v>
      </c>
      <c r="C1047" s="1" t="s">
        <v>805</v>
      </c>
      <c r="D1047" s="1" t="s">
        <v>29</v>
      </c>
      <c r="E1047" s="1" t="s">
        <v>30</v>
      </c>
      <c r="F1047" s="1" t="s">
        <v>41</v>
      </c>
      <c r="G1047" s="1" t="s">
        <v>133</v>
      </c>
    </row>
    <row r="1048" spans="1:7" x14ac:dyDescent="0.25">
      <c r="A1048" s="1" t="s">
        <v>130</v>
      </c>
      <c r="B1048" s="1" t="s">
        <v>378</v>
      </c>
      <c r="C1048" s="1" t="s">
        <v>806</v>
      </c>
      <c r="D1048" s="1" t="s">
        <v>29</v>
      </c>
      <c r="E1048" s="1" t="s">
        <v>30</v>
      </c>
      <c r="F1048" s="1" t="s">
        <v>41</v>
      </c>
      <c r="G1048" s="1" t="s">
        <v>133</v>
      </c>
    </row>
    <row r="1049" spans="1:7" x14ac:dyDescent="0.25">
      <c r="A1049" s="1" t="s">
        <v>130</v>
      </c>
      <c r="B1049" s="1" t="s">
        <v>378</v>
      </c>
      <c r="C1049" s="1" t="s">
        <v>815</v>
      </c>
      <c r="D1049" s="1" t="s">
        <v>29</v>
      </c>
      <c r="E1049" s="1" t="s">
        <v>30</v>
      </c>
      <c r="F1049" s="1" t="s">
        <v>41</v>
      </c>
      <c r="G1049" s="1" t="s">
        <v>133</v>
      </c>
    </row>
    <row r="1050" spans="1:7" x14ac:dyDescent="0.25">
      <c r="A1050" s="1" t="s">
        <v>130</v>
      </c>
      <c r="B1050" s="1" t="s">
        <v>378</v>
      </c>
      <c r="C1050" s="1" t="s">
        <v>816</v>
      </c>
      <c r="D1050" s="1" t="s">
        <v>29</v>
      </c>
      <c r="E1050" s="1" t="s">
        <v>30</v>
      </c>
      <c r="F1050" s="1" t="s">
        <v>41</v>
      </c>
      <c r="G1050" s="1" t="s">
        <v>133</v>
      </c>
    </row>
    <row r="1051" spans="1:7" x14ac:dyDescent="0.25">
      <c r="A1051" s="1" t="s">
        <v>130</v>
      </c>
      <c r="B1051" s="1" t="s">
        <v>378</v>
      </c>
      <c r="C1051" s="1" t="s">
        <v>817</v>
      </c>
      <c r="D1051" s="1" t="s">
        <v>29</v>
      </c>
      <c r="E1051" s="1" t="s">
        <v>30</v>
      </c>
      <c r="F1051" s="1" t="s">
        <v>41</v>
      </c>
      <c r="G1051" s="1" t="s">
        <v>133</v>
      </c>
    </row>
    <row r="1052" spans="1:7" x14ac:dyDescent="0.25">
      <c r="A1052" s="1" t="s">
        <v>130</v>
      </c>
      <c r="B1052" s="1" t="s">
        <v>378</v>
      </c>
      <c r="C1052" s="1" t="s">
        <v>818</v>
      </c>
      <c r="D1052" s="1" t="s">
        <v>29</v>
      </c>
      <c r="E1052" s="1" t="s">
        <v>30</v>
      </c>
      <c r="F1052" s="1" t="s">
        <v>41</v>
      </c>
      <c r="G1052" s="1" t="s">
        <v>133</v>
      </c>
    </row>
    <row r="1053" spans="1:7" x14ac:dyDescent="0.25">
      <c r="A1053" s="1" t="s">
        <v>130</v>
      </c>
      <c r="B1053" s="1" t="s">
        <v>378</v>
      </c>
      <c r="C1053" s="1" t="s">
        <v>819</v>
      </c>
      <c r="D1053" s="1" t="s">
        <v>29</v>
      </c>
      <c r="E1053" s="1" t="s">
        <v>30</v>
      </c>
      <c r="F1053" s="1" t="s">
        <v>41</v>
      </c>
      <c r="G1053" s="1" t="s">
        <v>133</v>
      </c>
    </row>
    <row r="1054" spans="1:7" x14ac:dyDescent="0.25">
      <c r="A1054" s="1" t="s">
        <v>130</v>
      </c>
      <c r="B1054" s="1" t="s">
        <v>378</v>
      </c>
      <c r="C1054" s="1" t="s">
        <v>1069</v>
      </c>
      <c r="D1054" s="1" t="s">
        <v>29</v>
      </c>
      <c r="E1054" s="1" t="s">
        <v>30</v>
      </c>
      <c r="F1054" s="1" t="s">
        <v>41</v>
      </c>
      <c r="G1054" s="1" t="s">
        <v>133</v>
      </c>
    </row>
    <row r="1055" spans="1:7" x14ac:dyDescent="0.25">
      <c r="A1055" s="1" t="s">
        <v>130</v>
      </c>
      <c r="B1055" s="1" t="s">
        <v>378</v>
      </c>
      <c r="C1055" s="1" t="s">
        <v>821</v>
      </c>
      <c r="D1055" s="1" t="s">
        <v>29</v>
      </c>
      <c r="E1055" s="1" t="s">
        <v>30</v>
      </c>
      <c r="F1055" s="1" t="s">
        <v>41</v>
      </c>
      <c r="G1055" s="1" t="s">
        <v>133</v>
      </c>
    </row>
    <row r="1056" spans="1:7" x14ac:dyDescent="0.25">
      <c r="A1056" s="1" t="s">
        <v>130</v>
      </c>
      <c r="B1056" s="1" t="s">
        <v>378</v>
      </c>
      <c r="C1056" s="1" t="s">
        <v>822</v>
      </c>
      <c r="D1056" s="1" t="s">
        <v>29</v>
      </c>
      <c r="E1056" s="1" t="s">
        <v>30</v>
      </c>
      <c r="F1056" s="1" t="s">
        <v>41</v>
      </c>
      <c r="G1056" s="1" t="s">
        <v>133</v>
      </c>
    </row>
    <row r="1057" spans="1:7" x14ac:dyDescent="0.25">
      <c r="A1057" s="1" t="s">
        <v>130</v>
      </c>
      <c r="B1057" s="1" t="s">
        <v>378</v>
      </c>
      <c r="C1057" s="1" t="s">
        <v>823</v>
      </c>
      <c r="D1057" s="1" t="s">
        <v>29</v>
      </c>
      <c r="E1057" s="1" t="s">
        <v>30</v>
      </c>
      <c r="F1057" s="1" t="s">
        <v>41</v>
      </c>
      <c r="G1057" s="1" t="s">
        <v>133</v>
      </c>
    </row>
    <row r="1058" spans="1:7" x14ac:dyDescent="0.25">
      <c r="A1058" s="1" t="s">
        <v>130</v>
      </c>
      <c r="B1058" s="1" t="s">
        <v>378</v>
      </c>
      <c r="C1058" s="1" t="s">
        <v>824</v>
      </c>
      <c r="D1058" s="1" t="s">
        <v>29</v>
      </c>
      <c r="E1058" s="1" t="s">
        <v>30</v>
      </c>
      <c r="F1058" s="1" t="s">
        <v>41</v>
      </c>
      <c r="G1058" s="1" t="s">
        <v>133</v>
      </c>
    </row>
    <row r="1059" spans="1:7" x14ac:dyDescent="0.25">
      <c r="A1059" s="1" t="s">
        <v>130</v>
      </c>
      <c r="B1059" s="1" t="s">
        <v>378</v>
      </c>
      <c r="C1059" s="1" t="s">
        <v>825</v>
      </c>
      <c r="D1059" s="1" t="s">
        <v>29</v>
      </c>
      <c r="E1059" s="1" t="s">
        <v>30</v>
      </c>
      <c r="F1059" s="1" t="s">
        <v>41</v>
      </c>
      <c r="G1059" s="1" t="s">
        <v>133</v>
      </c>
    </row>
    <row r="1060" spans="1:7" x14ac:dyDescent="0.25">
      <c r="A1060" s="1" t="s">
        <v>130</v>
      </c>
      <c r="B1060" s="1" t="s">
        <v>378</v>
      </c>
      <c r="C1060" s="1" t="s">
        <v>826</v>
      </c>
      <c r="D1060" s="1" t="s">
        <v>29</v>
      </c>
      <c r="E1060" s="1" t="s">
        <v>30</v>
      </c>
      <c r="F1060" s="1" t="s">
        <v>41</v>
      </c>
      <c r="G1060" s="1" t="s">
        <v>133</v>
      </c>
    </row>
    <row r="1061" spans="1:7" x14ac:dyDescent="0.25">
      <c r="A1061" s="1" t="s">
        <v>130</v>
      </c>
      <c r="B1061" s="1" t="s">
        <v>378</v>
      </c>
      <c r="C1061" s="1" t="s">
        <v>836</v>
      </c>
      <c r="D1061" s="1" t="s">
        <v>29</v>
      </c>
      <c r="E1061" s="1" t="s">
        <v>30</v>
      </c>
      <c r="F1061" s="1" t="s">
        <v>41</v>
      </c>
      <c r="G1061" s="1" t="s">
        <v>133</v>
      </c>
    </row>
    <row r="1062" spans="1:7" x14ac:dyDescent="0.25">
      <c r="A1062" s="1" t="s">
        <v>130</v>
      </c>
      <c r="B1062" s="1" t="s">
        <v>378</v>
      </c>
      <c r="C1062" s="1" t="s">
        <v>843</v>
      </c>
      <c r="D1062" s="1" t="s">
        <v>29</v>
      </c>
      <c r="E1062" s="1" t="s">
        <v>30</v>
      </c>
      <c r="F1062" s="1" t="s">
        <v>41</v>
      </c>
      <c r="G1062" s="1" t="s">
        <v>133</v>
      </c>
    </row>
    <row r="1063" spans="1:7" x14ac:dyDescent="0.25">
      <c r="A1063" s="1" t="s">
        <v>130</v>
      </c>
      <c r="B1063" s="1" t="s">
        <v>378</v>
      </c>
      <c r="C1063" s="1" t="s">
        <v>844</v>
      </c>
      <c r="D1063" s="1" t="s">
        <v>29</v>
      </c>
      <c r="E1063" s="1" t="s">
        <v>30</v>
      </c>
      <c r="F1063" s="1" t="s">
        <v>41</v>
      </c>
      <c r="G1063" s="1" t="s">
        <v>133</v>
      </c>
    </row>
    <row r="1064" spans="1:7" x14ac:dyDescent="0.25">
      <c r="A1064" s="1" t="s">
        <v>130</v>
      </c>
      <c r="B1064" s="1" t="s">
        <v>378</v>
      </c>
      <c r="C1064" s="1" t="s">
        <v>845</v>
      </c>
      <c r="D1064" s="1" t="s">
        <v>29</v>
      </c>
      <c r="E1064" s="1" t="s">
        <v>30</v>
      </c>
      <c r="F1064" s="1" t="s">
        <v>41</v>
      </c>
      <c r="G1064" s="1" t="s">
        <v>133</v>
      </c>
    </row>
    <row r="1065" spans="1:7" x14ac:dyDescent="0.25">
      <c r="A1065" s="1" t="s">
        <v>130</v>
      </c>
      <c r="B1065" s="1" t="s">
        <v>378</v>
      </c>
      <c r="C1065" s="1" t="s">
        <v>859</v>
      </c>
      <c r="D1065" s="1" t="s">
        <v>29</v>
      </c>
      <c r="E1065" s="1" t="s">
        <v>30</v>
      </c>
      <c r="F1065" s="1" t="s">
        <v>41</v>
      </c>
      <c r="G1065" s="1" t="s">
        <v>133</v>
      </c>
    </row>
    <row r="1066" spans="1:7" x14ac:dyDescent="0.25">
      <c r="A1066" s="1" t="s">
        <v>130</v>
      </c>
      <c r="B1066" s="1" t="s">
        <v>378</v>
      </c>
      <c r="C1066" s="1" t="s">
        <v>860</v>
      </c>
      <c r="D1066" s="1" t="s">
        <v>29</v>
      </c>
      <c r="E1066" s="1" t="s">
        <v>30</v>
      </c>
      <c r="F1066" s="1" t="s">
        <v>41</v>
      </c>
      <c r="G1066" s="1" t="s">
        <v>133</v>
      </c>
    </row>
    <row r="1067" spans="1:7" x14ac:dyDescent="0.25">
      <c r="A1067" s="1" t="s">
        <v>130</v>
      </c>
      <c r="B1067" s="1" t="s">
        <v>378</v>
      </c>
      <c r="C1067" s="1" t="s">
        <v>861</v>
      </c>
      <c r="D1067" s="1" t="s">
        <v>29</v>
      </c>
      <c r="E1067" s="1" t="s">
        <v>30</v>
      </c>
      <c r="F1067" s="1" t="s">
        <v>41</v>
      </c>
      <c r="G1067" s="1" t="s">
        <v>133</v>
      </c>
    </row>
    <row r="1068" spans="1:7" x14ac:dyDescent="0.25">
      <c r="A1068" s="1" t="s">
        <v>130</v>
      </c>
      <c r="B1068" s="1" t="s">
        <v>378</v>
      </c>
      <c r="C1068" s="1" t="s">
        <v>862</v>
      </c>
      <c r="D1068" s="1" t="s">
        <v>29</v>
      </c>
      <c r="E1068" s="1" t="s">
        <v>30</v>
      </c>
      <c r="F1068" s="1" t="s">
        <v>41</v>
      </c>
      <c r="G1068" s="1" t="s">
        <v>133</v>
      </c>
    </row>
    <row r="1069" spans="1:7" x14ac:dyDescent="0.25">
      <c r="A1069" s="1" t="s">
        <v>130</v>
      </c>
      <c r="B1069" s="1" t="s">
        <v>378</v>
      </c>
      <c r="C1069" s="1" t="s">
        <v>863</v>
      </c>
      <c r="D1069" s="1" t="s">
        <v>29</v>
      </c>
      <c r="E1069" s="1" t="s">
        <v>30</v>
      </c>
      <c r="F1069" s="1" t="s">
        <v>41</v>
      </c>
      <c r="G1069" s="1" t="s">
        <v>133</v>
      </c>
    </row>
    <row r="1070" spans="1:7" x14ac:dyDescent="0.25">
      <c r="A1070" s="1" t="s">
        <v>130</v>
      </c>
      <c r="B1070" s="1" t="s">
        <v>378</v>
      </c>
      <c r="C1070" s="1" t="s">
        <v>864</v>
      </c>
      <c r="D1070" s="1" t="s">
        <v>29</v>
      </c>
      <c r="E1070" s="1" t="s">
        <v>30</v>
      </c>
      <c r="F1070" s="1" t="s">
        <v>41</v>
      </c>
      <c r="G1070" s="1" t="s">
        <v>133</v>
      </c>
    </row>
    <row r="1071" spans="1:7" x14ac:dyDescent="0.25">
      <c r="A1071" s="1" t="s">
        <v>130</v>
      </c>
      <c r="B1071" s="1" t="s">
        <v>378</v>
      </c>
      <c r="C1071" s="1" t="s">
        <v>1070</v>
      </c>
      <c r="D1071" s="1" t="s">
        <v>29</v>
      </c>
      <c r="E1071" s="1" t="s">
        <v>30</v>
      </c>
      <c r="F1071" s="1" t="s">
        <v>41</v>
      </c>
      <c r="G1071" s="1" t="s">
        <v>133</v>
      </c>
    </row>
    <row r="1072" spans="1:7" x14ac:dyDescent="0.25">
      <c r="A1072" s="1" t="s">
        <v>130</v>
      </c>
      <c r="B1072" s="1" t="s">
        <v>378</v>
      </c>
      <c r="C1072" s="1" t="s">
        <v>1071</v>
      </c>
      <c r="D1072" s="1" t="s">
        <v>29</v>
      </c>
      <c r="E1072" s="1" t="s">
        <v>30</v>
      </c>
      <c r="F1072" s="1" t="s">
        <v>41</v>
      </c>
      <c r="G1072" s="1" t="s">
        <v>133</v>
      </c>
    </row>
    <row r="1073" spans="1:7" x14ac:dyDescent="0.25">
      <c r="A1073" s="1" t="s">
        <v>130</v>
      </c>
      <c r="B1073" s="1" t="s">
        <v>378</v>
      </c>
      <c r="C1073" s="1" t="s">
        <v>1072</v>
      </c>
      <c r="D1073" s="1" t="s">
        <v>29</v>
      </c>
      <c r="E1073" s="1" t="s">
        <v>30</v>
      </c>
      <c r="F1073" s="1" t="s">
        <v>41</v>
      </c>
      <c r="G1073" s="1" t="s">
        <v>133</v>
      </c>
    </row>
    <row r="1074" spans="1:7" x14ac:dyDescent="0.25">
      <c r="A1074" s="1" t="s">
        <v>130</v>
      </c>
      <c r="B1074" s="1" t="s">
        <v>378</v>
      </c>
      <c r="C1074" s="1" t="s">
        <v>1073</v>
      </c>
      <c r="D1074" s="1" t="s">
        <v>29</v>
      </c>
      <c r="E1074" s="1" t="s">
        <v>30</v>
      </c>
      <c r="F1074" s="1" t="s">
        <v>41</v>
      </c>
      <c r="G1074" s="1" t="s">
        <v>133</v>
      </c>
    </row>
    <row r="1075" spans="1:7" x14ac:dyDescent="0.25">
      <c r="A1075" s="1" t="s">
        <v>130</v>
      </c>
      <c r="B1075" s="1" t="s">
        <v>378</v>
      </c>
      <c r="C1075" s="1" t="s">
        <v>1074</v>
      </c>
      <c r="D1075" s="1" t="s">
        <v>29</v>
      </c>
      <c r="E1075" s="1" t="s">
        <v>30</v>
      </c>
      <c r="F1075" s="1" t="s">
        <v>41</v>
      </c>
      <c r="G1075" s="1" t="s">
        <v>133</v>
      </c>
    </row>
    <row r="1076" spans="1:7" x14ac:dyDescent="0.25">
      <c r="A1076" s="1" t="s">
        <v>130</v>
      </c>
      <c r="B1076" s="1" t="s">
        <v>378</v>
      </c>
      <c r="C1076" s="1" t="s">
        <v>1075</v>
      </c>
      <c r="D1076" s="1" t="s">
        <v>29</v>
      </c>
      <c r="E1076" s="1" t="s">
        <v>30</v>
      </c>
      <c r="F1076" s="1" t="s">
        <v>41</v>
      </c>
      <c r="G1076" s="1" t="s">
        <v>133</v>
      </c>
    </row>
    <row r="1077" spans="1:7" x14ac:dyDescent="0.25">
      <c r="A1077" s="1" t="s">
        <v>130</v>
      </c>
      <c r="B1077" s="1" t="s">
        <v>378</v>
      </c>
      <c r="C1077" s="1" t="s">
        <v>1076</v>
      </c>
      <c r="D1077" s="1" t="s">
        <v>29</v>
      </c>
      <c r="E1077" s="1" t="s">
        <v>30</v>
      </c>
      <c r="F1077" s="1" t="s">
        <v>41</v>
      </c>
      <c r="G1077" s="1" t="s">
        <v>133</v>
      </c>
    </row>
    <row r="1078" spans="1:7" x14ac:dyDescent="0.25">
      <c r="A1078" s="1" t="s">
        <v>130</v>
      </c>
      <c r="B1078" s="1" t="s">
        <v>378</v>
      </c>
      <c r="C1078" s="1" t="s">
        <v>1077</v>
      </c>
      <c r="D1078" s="1" t="s">
        <v>29</v>
      </c>
      <c r="E1078" s="1" t="s">
        <v>30</v>
      </c>
      <c r="F1078" s="1" t="s">
        <v>41</v>
      </c>
      <c r="G1078" s="1" t="s">
        <v>133</v>
      </c>
    </row>
    <row r="1079" spans="1:7" x14ac:dyDescent="0.25">
      <c r="A1079" s="1" t="s">
        <v>130</v>
      </c>
      <c r="B1079" s="1" t="s">
        <v>378</v>
      </c>
      <c r="C1079" s="1" t="s">
        <v>1078</v>
      </c>
      <c r="D1079" s="1" t="s">
        <v>29</v>
      </c>
      <c r="E1079" s="1" t="s">
        <v>30</v>
      </c>
      <c r="F1079" s="1" t="s">
        <v>41</v>
      </c>
      <c r="G1079" s="1" t="s">
        <v>133</v>
      </c>
    </row>
    <row r="1080" spans="1:7" x14ac:dyDescent="0.25">
      <c r="A1080" s="1" t="s">
        <v>130</v>
      </c>
      <c r="B1080" s="1" t="s">
        <v>378</v>
      </c>
      <c r="C1080" s="1" t="s">
        <v>1079</v>
      </c>
      <c r="D1080" s="1" t="s">
        <v>29</v>
      </c>
      <c r="E1080" s="1" t="s">
        <v>30</v>
      </c>
      <c r="F1080" s="1" t="s">
        <v>41</v>
      </c>
      <c r="G1080" s="1" t="s">
        <v>133</v>
      </c>
    </row>
    <row r="1081" spans="1:7" x14ac:dyDescent="0.25">
      <c r="A1081" s="1" t="s">
        <v>130</v>
      </c>
      <c r="B1081" s="1" t="s">
        <v>378</v>
      </c>
      <c r="C1081" s="1" t="s">
        <v>1080</v>
      </c>
      <c r="D1081" s="1" t="s">
        <v>29</v>
      </c>
      <c r="E1081" s="1" t="s">
        <v>30</v>
      </c>
      <c r="F1081" s="1" t="s">
        <v>41</v>
      </c>
      <c r="G1081" s="1" t="s">
        <v>133</v>
      </c>
    </row>
    <row r="1082" spans="1:7" x14ac:dyDescent="0.25">
      <c r="A1082" s="1" t="s">
        <v>130</v>
      </c>
      <c r="B1082" s="1" t="s">
        <v>378</v>
      </c>
      <c r="C1082" s="1" t="s">
        <v>1081</v>
      </c>
      <c r="D1082" s="1" t="s">
        <v>29</v>
      </c>
      <c r="E1082" s="1" t="s">
        <v>30</v>
      </c>
      <c r="F1082" s="1" t="s">
        <v>41</v>
      </c>
      <c r="G1082" s="1" t="s">
        <v>133</v>
      </c>
    </row>
    <row r="1083" spans="1:7" x14ac:dyDescent="0.25">
      <c r="A1083" s="1" t="s">
        <v>130</v>
      </c>
      <c r="B1083" s="1" t="s">
        <v>378</v>
      </c>
      <c r="C1083" s="1" t="s">
        <v>1082</v>
      </c>
      <c r="D1083" s="1" t="s">
        <v>29</v>
      </c>
      <c r="E1083" s="1" t="s">
        <v>30</v>
      </c>
      <c r="F1083" s="1" t="s">
        <v>41</v>
      </c>
      <c r="G1083" s="1" t="s">
        <v>133</v>
      </c>
    </row>
    <row r="1084" spans="1:7" x14ac:dyDescent="0.25">
      <c r="A1084" s="1" t="s">
        <v>130</v>
      </c>
      <c r="B1084" s="1" t="s">
        <v>378</v>
      </c>
      <c r="C1084" s="1" t="s">
        <v>1083</v>
      </c>
      <c r="D1084" s="1" t="s">
        <v>29</v>
      </c>
      <c r="E1084" s="1" t="s">
        <v>30</v>
      </c>
      <c r="F1084" s="1" t="s">
        <v>41</v>
      </c>
      <c r="G1084" s="1" t="s">
        <v>133</v>
      </c>
    </row>
    <row r="1085" spans="1:7" x14ac:dyDescent="0.25">
      <c r="A1085" s="1" t="s">
        <v>130</v>
      </c>
      <c r="B1085" s="1" t="s">
        <v>378</v>
      </c>
      <c r="C1085" s="1" t="s">
        <v>1084</v>
      </c>
      <c r="D1085" s="1" t="s">
        <v>29</v>
      </c>
      <c r="E1085" s="1" t="s">
        <v>30</v>
      </c>
      <c r="F1085" s="1" t="s">
        <v>41</v>
      </c>
      <c r="G1085" s="1" t="s">
        <v>133</v>
      </c>
    </row>
    <row r="1086" spans="1:7" x14ac:dyDescent="0.25">
      <c r="A1086" s="1" t="s">
        <v>130</v>
      </c>
      <c r="B1086" s="1" t="s">
        <v>378</v>
      </c>
      <c r="C1086" s="1" t="s">
        <v>1085</v>
      </c>
      <c r="D1086" s="1" t="s">
        <v>29</v>
      </c>
      <c r="E1086" s="1" t="s">
        <v>30</v>
      </c>
      <c r="F1086" s="1" t="s">
        <v>41</v>
      </c>
      <c r="G1086" s="1" t="s">
        <v>133</v>
      </c>
    </row>
    <row r="1087" spans="1:7" x14ac:dyDescent="0.25">
      <c r="A1087" s="1" t="s">
        <v>130</v>
      </c>
      <c r="B1087" s="1" t="s">
        <v>378</v>
      </c>
      <c r="C1087" s="1" t="s">
        <v>1086</v>
      </c>
      <c r="D1087" s="1" t="s">
        <v>29</v>
      </c>
      <c r="E1087" s="1" t="s">
        <v>30</v>
      </c>
      <c r="F1087" s="1" t="s">
        <v>41</v>
      </c>
      <c r="G1087" s="1" t="s">
        <v>133</v>
      </c>
    </row>
    <row r="1088" spans="1:7" x14ac:dyDescent="0.25">
      <c r="A1088" s="1" t="s">
        <v>130</v>
      </c>
      <c r="B1088" s="1" t="s">
        <v>378</v>
      </c>
      <c r="C1088" s="1" t="s">
        <v>1087</v>
      </c>
      <c r="D1088" s="1" t="s">
        <v>29</v>
      </c>
      <c r="E1088" s="1" t="s">
        <v>30</v>
      </c>
      <c r="F1088" s="1" t="s">
        <v>41</v>
      </c>
      <c r="G1088" s="1" t="s">
        <v>133</v>
      </c>
    </row>
    <row r="1089" spans="1:7" x14ac:dyDescent="0.25">
      <c r="A1089" s="1" t="s">
        <v>130</v>
      </c>
      <c r="B1089" s="1" t="s">
        <v>378</v>
      </c>
      <c r="C1089" s="1" t="s">
        <v>1088</v>
      </c>
      <c r="D1089" s="1" t="s">
        <v>29</v>
      </c>
      <c r="E1089" s="1" t="s">
        <v>30</v>
      </c>
      <c r="F1089" s="1" t="s">
        <v>41</v>
      </c>
      <c r="G1089" s="1" t="s">
        <v>133</v>
      </c>
    </row>
    <row r="1090" spans="1:7" x14ac:dyDescent="0.25">
      <c r="A1090" s="1" t="s">
        <v>130</v>
      </c>
      <c r="B1090" s="1" t="s">
        <v>378</v>
      </c>
      <c r="C1090" s="1" t="s">
        <v>1089</v>
      </c>
      <c r="D1090" s="1" t="s">
        <v>29</v>
      </c>
      <c r="E1090" s="1" t="s">
        <v>30</v>
      </c>
      <c r="F1090" s="1" t="s">
        <v>41</v>
      </c>
      <c r="G1090" s="1" t="s">
        <v>133</v>
      </c>
    </row>
    <row r="1091" spans="1:7" x14ac:dyDescent="0.25">
      <c r="A1091" s="1" t="s">
        <v>130</v>
      </c>
      <c r="B1091" s="1" t="s">
        <v>378</v>
      </c>
      <c r="C1091" s="1" t="s">
        <v>1090</v>
      </c>
      <c r="D1091" s="1" t="s">
        <v>29</v>
      </c>
      <c r="E1091" s="1" t="s">
        <v>30</v>
      </c>
      <c r="F1091" s="1" t="s">
        <v>41</v>
      </c>
      <c r="G1091" s="1" t="s">
        <v>133</v>
      </c>
    </row>
    <row r="1092" spans="1:7" x14ac:dyDescent="0.25">
      <c r="A1092" s="1" t="s">
        <v>130</v>
      </c>
      <c r="B1092" s="1" t="s">
        <v>378</v>
      </c>
      <c r="C1092" s="1" t="s">
        <v>1091</v>
      </c>
      <c r="D1092" s="1" t="s">
        <v>29</v>
      </c>
      <c r="E1092" s="1" t="s">
        <v>30</v>
      </c>
      <c r="F1092" s="1" t="s">
        <v>41</v>
      </c>
      <c r="G1092" s="1" t="s">
        <v>133</v>
      </c>
    </row>
    <row r="1093" spans="1:7" x14ac:dyDescent="0.25">
      <c r="A1093" s="1" t="s">
        <v>130</v>
      </c>
      <c r="B1093" s="1" t="s">
        <v>378</v>
      </c>
      <c r="C1093" s="1" t="s">
        <v>1092</v>
      </c>
      <c r="D1093" s="1" t="s">
        <v>29</v>
      </c>
      <c r="E1093" s="1" t="s">
        <v>30</v>
      </c>
      <c r="F1093" s="1" t="s">
        <v>41</v>
      </c>
      <c r="G1093" s="1" t="s">
        <v>133</v>
      </c>
    </row>
    <row r="1094" spans="1:7" x14ac:dyDescent="0.25">
      <c r="A1094" s="1" t="s">
        <v>130</v>
      </c>
      <c r="B1094" s="1" t="s">
        <v>378</v>
      </c>
      <c r="C1094" s="1" t="s">
        <v>1093</v>
      </c>
      <c r="D1094" s="1" t="s">
        <v>29</v>
      </c>
      <c r="E1094" s="1" t="s">
        <v>30</v>
      </c>
      <c r="F1094" s="1" t="s">
        <v>41</v>
      </c>
      <c r="G1094" s="1" t="s">
        <v>133</v>
      </c>
    </row>
    <row r="1095" spans="1:7" x14ac:dyDescent="0.25">
      <c r="A1095" s="1" t="s">
        <v>130</v>
      </c>
      <c r="B1095" s="1" t="s">
        <v>378</v>
      </c>
      <c r="C1095" s="1" t="s">
        <v>1094</v>
      </c>
      <c r="D1095" s="1" t="s">
        <v>29</v>
      </c>
      <c r="E1095" s="1" t="s">
        <v>30</v>
      </c>
      <c r="F1095" s="1" t="s">
        <v>41</v>
      </c>
      <c r="G1095" s="1" t="s">
        <v>133</v>
      </c>
    </row>
    <row r="1096" spans="1:7" x14ac:dyDescent="0.25">
      <c r="A1096" s="1" t="s">
        <v>130</v>
      </c>
      <c r="B1096" s="1" t="s">
        <v>378</v>
      </c>
      <c r="C1096" s="1" t="s">
        <v>1095</v>
      </c>
      <c r="D1096" s="1" t="s">
        <v>29</v>
      </c>
      <c r="E1096" s="1" t="s">
        <v>30</v>
      </c>
      <c r="F1096" s="1" t="s">
        <v>41</v>
      </c>
      <c r="G1096" s="1" t="s">
        <v>133</v>
      </c>
    </row>
    <row r="1097" spans="1:7" x14ac:dyDescent="0.25">
      <c r="A1097" s="1" t="s">
        <v>130</v>
      </c>
      <c r="B1097" s="1" t="s">
        <v>378</v>
      </c>
      <c r="C1097" s="1" t="s">
        <v>1096</v>
      </c>
      <c r="D1097" s="1" t="s">
        <v>29</v>
      </c>
      <c r="E1097" s="1" t="s">
        <v>30</v>
      </c>
      <c r="F1097" s="1" t="s">
        <v>41</v>
      </c>
      <c r="G1097" s="1" t="s">
        <v>133</v>
      </c>
    </row>
    <row r="1098" spans="1:7" x14ac:dyDescent="0.25">
      <c r="A1098" s="1" t="s">
        <v>130</v>
      </c>
      <c r="B1098" s="1" t="s">
        <v>378</v>
      </c>
      <c r="C1098" s="1" t="s">
        <v>1097</v>
      </c>
      <c r="D1098" s="1" t="s">
        <v>29</v>
      </c>
      <c r="E1098" s="1" t="s">
        <v>30</v>
      </c>
      <c r="F1098" s="1" t="s">
        <v>41</v>
      </c>
      <c r="G1098" s="1" t="s">
        <v>133</v>
      </c>
    </row>
    <row r="1099" spans="1:7" x14ac:dyDescent="0.25">
      <c r="A1099" s="1" t="s">
        <v>130</v>
      </c>
      <c r="B1099" s="1" t="s">
        <v>378</v>
      </c>
      <c r="C1099" s="1" t="s">
        <v>1098</v>
      </c>
      <c r="D1099" s="1" t="s">
        <v>29</v>
      </c>
      <c r="E1099" s="1" t="s">
        <v>30</v>
      </c>
      <c r="F1099" s="1" t="s">
        <v>41</v>
      </c>
      <c r="G1099" s="1" t="s">
        <v>133</v>
      </c>
    </row>
    <row r="1100" spans="1:7" x14ac:dyDescent="0.25">
      <c r="A1100" s="1" t="s">
        <v>130</v>
      </c>
      <c r="B1100" s="1" t="s">
        <v>378</v>
      </c>
      <c r="C1100" s="1" t="s">
        <v>1099</v>
      </c>
      <c r="D1100" s="1" t="s">
        <v>29</v>
      </c>
      <c r="E1100" s="1" t="s">
        <v>30</v>
      </c>
      <c r="F1100" s="1" t="s">
        <v>41</v>
      </c>
      <c r="G1100" s="1" t="s">
        <v>133</v>
      </c>
    </row>
    <row r="1101" spans="1:7" x14ac:dyDescent="0.25">
      <c r="A1101" s="1" t="s">
        <v>130</v>
      </c>
      <c r="B1101" s="1" t="s">
        <v>378</v>
      </c>
      <c r="C1101" s="1" t="s">
        <v>1100</v>
      </c>
      <c r="D1101" s="1" t="s">
        <v>29</v>
      </c>
      <c r="E1101" s="1" t="s">
        <v>30</v>
      </c>
      <c r="F1101" s="1" t="s">
        <v>41</v>
      </c>
      <c r="G1101" s="1" t="s">
        <v>133</v>
      </c>
    </row>
    <row r="1102" spans="1:7" x14ac:dyDescent="0.25">
      <c r="A1102" s="1" t="s">
        <v>130</v>
      </c>
      <c r="B1102" s="1" t="s">
        <v>378</v>
      </c>
      <c r="C1102" s="1" t="s">
        <v>1101</v>
      </c>
      <c r="D1102" s="1" t="s">
        <v>29</v>
      </c>
      <c r="E1102" s="1" t="s">
        <v>30</v>
      </c>
      <c r="F1102" s="1" t="s">
        <v>41</v>
      </c>
      <c r="G1102" s="1" t="s">
        <v>133</v>
      </c>
    </row>
    <row r="1103" spans="1:7" x14ac:dyDescent="0.25">
      <c r="A1103" s="1" t="s">
        <v>130</v>
      </c>
      <c r="B1103" s="1" t="s">
        <v>378</v>
      </c>
      <c r="C1103" s="1" t="s">
        <v>1102</v>
      </c>
      <c r="D1103" s="1" t="s">
        <v>29</v>
      </c>
      <c r="E1103" s="1" t="s">
        <v>30</v>
      </c>
      <c r="F1103" s="1" t="s">
        <v>41</v>
      </c>
      <c r="G1103" s="1" t="s">
        <v>133</v>
      </c>
    </row>
    <row r="1104" spans="1:7" x14ac:dyDescent="0.25">
      <c r="A1104" s="1" t="s">
        <v>130</v>
      </c>
      <c r="B1104" s="1" t="s">
        <v>378</v>
      </c>
      <c r="C1104" s="1" t="s">
        <v>1103</v>
      </c>
      <c r="D1104" s="1" t="s">
        <v>29</v>
      </c>
      <c r="E1104" s="1" t="s">
        <v>30</v>
      </c>
      <c r="F1104" s="1" t="s">
        <v>41</v>
      </c>
      <c r="G1104" s="1" t="s">
        <v>133</v>
      </c>
    </row>
    <row r="1105" spans="1:7" x14ac:dyDescent="0.25">
      <c r="A1105" s="1" t="s">
        <v>130</v>
      </c>
      <c r="B1105" s="1" t="s">
        <v>378</v>
      </c>
      <c r="C1105" s="1" t="s">
        <v>1104</v>
      </c>
      <c r="D1105" s="1" t="s">
        <v>29</v>
      </c>
      <c r="E1105" s="1" t="s">
        <v>30</v>
      </c>
      <c r="F1105" s="1" t="s">
        <v>41</v>
      </c>
      <c r="G1105" s="1" t="s">
        <v>133</v>
      </c>
    </row>
    <row r="1106" spans="1:7" x14ac:dyDescent="0.25">
      <c r="A1106" s="1" t="s">
        <v>130</v>
      </c>
      <c r="B1106" s="1" t="s">
        <v>378</v>
      </c>
      <c r="C1106" s="1" t="s">
        <v>1105</v>
      </c>
      <c r="D1106" s="1" t="s">
        <v>29</v>
      </c>
      <c r="E1106" s="1" t="s">
        <v>30</v>
      </c>
      <c r="F1106" s="1" t="s">
        <v>41</v>
      </c>
      <c r="G1106" s="1" t="s">
        <v>133</v>
      </c>
    </row>
    <row r="1107" spans="1:7" x14ac:dyDescent="0.25">
      <c r="A1107" s="1" t="s">
        <v>130</v>
      </c>
      <c r="B1107" s="1" t="s">
        <v>378</v>
      </c>
      <c r="C1107" s="1" t="s">
        <v>1106</v>
      </c>
      <c r="D1107" s="1" t="s">
        <v>29</v>
      </c>
      <c r="E1107" s="1" t="s">
        <v>30</v>
      </c>
      <c r="F1107" s="1" t="s">
        <v>41</v>
      </c>
      <c r="G1107" s="1" t="s">
        <v>133</v>
      </c>
    </row>
    <row r="1108" spans="1:7" x14ac:dyDescent="0.25">
      <c r="A1108" s="1" t="s">
        <v>130</v>
      </c>
      <c r="B1108" s="1" t="s">
        <v>378</v>
      </c>
      <c r="C1108" s="1" t="s">
        <v>1107</v>
      </c>
      <c r="D1108" s="1" t="s">
        <v>29</v>
      </c>
      <c r="E1108" s="1" t="s">
        <v>30</v>
      </c>
      <c r="F1108" s="1" t="s">
        <v>41</v>
      </c>
      <c r="G1108" s="1" t="s">
        <v>133</v>
      </c>
    </row>
    <row r="1109" spans="1:7" x14ac:dyDescent="0.25">
      <c r="A1109" s="1" t="s">
        <v>130</v>
      </c>
      <c r="B1109" s="1" t="s">
        <v>378</v>
      </c>
      <c r="C1109" s="1" t="s">
        <v>1108</v>
      </c>
      <c r="D1109" s="1" t="s">
        <v>29</v>
      </c>
      <c r="E1109" s="1" t="s">
        <v>30</v>
      </c>
      <c r="F1109" s="1" t="s">
        <v>41</v>
      </c>
      <c r="G1109" s="1" t="s">
        <v>133</v>
      </c>
    </row>
    <row r="1110" spans="1:7" x14ac:dyDescent="0.25">
      <c r="A1110" s="1" t="s">
        <v>130</v>
      </c>
      <c r="B1110" s="1" t="s">
        <v>378</v>
      </c>
      <c r="C1110" s="1" t="s">
        <v>1109</v>
      </c>
      <c r="D1110" s="1" t="s">
        <v>29</v>
      </c>
      <c r="E1110" s="1" t="s">
        <v>30</v>
      </c>
      <c r="F1110" s="1" t="s">
        <v>41</v>
      </c>
      <c r="G1110" s="1" t="s">
        <v>133</v>
      </c>
    </row>
    <row r="1111" spans="1:7" x14ac:dyDescent="0.25">
      <c r="A1111" s="1" t="s">
        <v>130</v>
      </c>
      <c r="B1111" s="1" t="s">
        <v>378</v>
      </c>
      <c r="C1111" s="1" t="s">
        <v>1110</v>
      </c>
      <c r="D1111" s="1" t="s">
        <v>29</v>
      </c>
      <c r="E1111" s="1" t="s">
        <v>30</v>
      </c>
      <c r="F1111" s="1" t="s">
        <v>41</v>
      </c>
      <c r="G1111" s="1" t="s">
        <v>133</v>
      </c>
    </row>
    <row r="1112" spans="1:7" x14ac:dyDescent="0.25">
      <c r="A1112" s="1" t="s">
        <v>130</v>
      </c>
      <c r="B1112" s="1" t="s">
        <v>378</v>
      </c>
      <c r="C1112" s="1" t="s">
        <v>1111</v>
      </c>
      <c r="D1112" s="1" t="s">
        <v>29</v>
      </c>
      <c r="E1112" s="1" t="s">
        <v>30</v>
      </c>
      <c r="F1112" s="1" t="s">
        <v>41</v>
      </c>
      <c r="G1112" s="1" t="s">
        <v>133</v>
      </c>
    </row>
    <row r="1113" spans="1:7" x14ac:dyDescent="0.25">
      <c r="A1113" s="1" t="s">
        <v>130</v>
      </c>
      <c r="B1113" s="1" t="s">
        <v>378</v>
      </c>
      <c r="C1113" s="1" t="s">
        <v>1112</v>
      </c>
      <c r="D1113" s="1" t="s">
        <v>29</v>
      </c>
      <c r="E1113" s="1" t="s">
        <v>30</v>
      </c>
      <c r="F1113" s="1" t="s">
        <v>41</v>
      </c>
      <c r="G1113" s="1" t="s">
        <v>133</v>
      </c>
    </row>
    <row r="1114" spans="1:7" x14ac:dyDescent="0.25">
      <c r="A1114" s="1" t="s">
        <v>130</v>
      </c>
      <c r="B1114" s="1" t="s">
        <v>378</v>
      </c>
      <c r="C1114" s="1" t="s">
        <v>1113</v>
      </c>
      <c r="D1114" s="1" t="s">
        <v>29</v>
      </c>
      <c r="E1114" s="1" t="s">
        <v>30</v>
      </c>
      <c r="F1114" s="1" t="s">
        <v>41</v>
      </c>
      <c r="G1114" s="1" t="s">
        <v>133</v>
      </c>
    </row>
    <row r="1115" spans="1:7" x14ac:dyDescent="0.25">
      <c r="A1115" s="1" t="s">
        <v>130</v>
      </c>
      <c r="B1115" s="1" t="s">
        <v>378</v>
      </c>
      <c r="C1115" s="1" t="s">
        <v>1114</v>
      </c>
      <c r="D1115" s="1" t="s">
        <v>29</v>
      </c>
      <c r="E1115" s="1" t="s">
        <v>30</v>
      </c>
      <c r="F1115" s="1" t="s">
        <v>41</v>
      </c>
      <c r="G1115" s="1" t="s">
        <v>133</v>
      </c>
    </row>
    <row r="1116" spans="1:7" x14ac:dyDescent="0.25">
      <c r="A1116" s="1" t="s">
        <v>130</v>
      </c>
      <c r="B1116" s="1" t="s">
        <v>378</v>
      </c>
      <c r="C1116" s="1" t="s">
        <v>1115</v>
      </c>
      <c r="D1116" s="1" t="s">
        <v>29</v>
      </c>
      <c r="E1116" s="1" t="s">
        <v>30</v>
      </c>
      <c r="F1116" s="1" t="s">
        <v>41</v>
      </c>
      <c r="G1116" s="1" t="s">
        <v>133</v>
      </c>
    </row>
    <row r="1117" spans="1:7" x14ac:dyDescent="0.25">
      <c r="A1117" s="1" t="s">
        <v>130</v>
      </c>
      <c r="B1117" s="1" t="s">
        <v>378</v>
      </c>
      <c r="C1117" s="1" t="s">
        <v>868</v>
      </c>
      <c r="D1117" s="1" t="s">
        <v>29</v>
      </c>
      <c r="E1117" s="1" t="s">
        <v>30</v>
      </c>
      <c r="F1117" s="1" t="s">
        <v>41</v>
      </c>
      <c r="G1117" s="1" t="s">
        <v>133</v>
      </c>
    </row>
    <row r="1118" spans="1:7" x14ac:dyDescent="0.25">
      <c r="A1118" s="1" t="s">
        <v>130</v>
      </c>
      <c r="B1118" s="1" t="s">
        <v>378</v>
      </c>
      <c r="C1118" s="1" t="s">
        <v>869</v>
      </c>
      <c r="D1118" s="1" t="s">
        <v>29</v>
      </c>
      <c r="E1118" s="1" t="s">
        <v>30</v>
      </c>
      <c r="F1118" s="1" t="s">
        <v>41</v>
      </c>
      <c r="G1118" s="1" t="s">
        <v>133</v>
      </c>
    </row>
    <row r="1119" spans="1:7" x14ac:dyDescent="0.25">
      <c r="A1119" s="1" t="s">
        <v>130</v>
      </c>
      <c r="B1119" s="1" t="s">
        <v>378</v>
      </c>
      <c r="C1119" s="1" t="s">
        <v>872</v>
      </c>
      <c r="D1119" s="1" t="s">
        <v>29</v>
      </c>
      <c r="E1119" s="1" t="s">
        <v>30</v>
      </c>
      <c r="F1119" s="1" t="s">
        <v>41</v>
      </c>
      <c r="G1119" s="1" t="s">
        <v>133</v>
      </c>
    </row>
    <row r="1120" spans="1:7" x14ac:dyDescent="0.25">
      <c r="A1120" s="1" t="s">
        <v>130</v>
      </c>
      <c r="B1120" s="1" t="s">
        <v>378</v>
      </c>
      <c r="C1120" s="1" t="s">
        <v>873</v>
      </c>
      <c r="D1120" s="1" t="s">
        <v>29</v>
      </c>
      <c r="E1120" s="1" t="s">
        <v>30</v>
      </c>
      <c r="F1120" s="1" t="s">
        <v>41</v>
      </c>
      <c r="G1120" s="1" t="s">
        <v>133</v>
      </c>
    </row>
    <row r="1121" spans="1:7" x14ac:dyDescent="0.25">
      <c r="A1121" s="1" t="s">
        <v>130</v>
      </c>
      <c r="B1121" s="1" t="s">
        <v>378</v>
      </c>
      <c r="C1121" s="1" t="s">
        <v>874</v>
      </c>
      <c r="D1121" s="1" t="s">
        <v>29</v>
      </c>
      <c r="E1121" s="1" t="s">
        <v>30</v>
      </c>
      <c r="F1121" s="1" t="s">
        <v>41</v>
      </c>
      <c r="G1121" s="1" t="s">
        <v>133</v>
      </c>
    </row>
    <row r="1122" spans="1:7" x14ac:dyDescent="0.25">
      <c r="A1122" s="1" t="s">
        <v>130</v>
      </c>
      <c r="B1122" s="1" t="s">
        <v>378</v>
      </c>
      <c r="C1122" s="1" t="s">
        <v>875</v>
      </c>
      <c r="D1122" s="1" t="s">
        <v>29</v>
      </c>
      <c r="E1122" s="1" t="s">
        <v>30</v>
      </c>
      <c r="F1122" s="1" t="s">
        <v>41</v>
      </c>
      <c r="G1122" s="1" t="s">
        <v>133</v>
      </c>
    </row>
    <row r="1123" spans="1:7" x14ac:dyDescent="0.25">
      <c r="A1123" s="1" t="s">
        <v>130</v>
      </c>
      <c r="B1123" s="1" t="s">
        <v>378</v>
      </c>
      <c r="C1123" s="1" t="s">
        <v>876</v>
      </c>
      <c r="D1123" s="1" t="s">
        <v>29</v>
      </c>
      <c r="E1123" s="1" t="s">
        <v>30</v>
      </c>
      <c r="F1123" s="1" t="s">
        <v>41</v>
      </c>
      <c r="G1123" s="1" t="s">
        <v>133</v>
      </c>
    </row>
    <row r="1124" spans="1:7" x14ac:dyDescent="0.25">
      <c r="A1124" s="1" t="s">
        <v>130</v>
      </c>
      <c r="B1124" s="1" t="s">
        <v>378</v>
      </c>
      <c r="C1124" s="1" t="s">
        <v>877</v>
      </c>
      <c r="D1124" s="1" t="s">
        <v>29</v>
      </c>
      <c r="E1124" s="1" t="s">
        <v>30</v>
      </c>
      <c r="F1124" s="1" t="s">
        <v>41</v>
      </c>
      <c r="G1124" s="1" t="s">
        <v>133</v>
      </c>
    </row>
    <row r="1125" spans="1:7" x14ac:dyDescent="0.25">
      <c r="A1125" s="1" t="s">
        <v>130</v>
      </c>
      <c r="B1125" s="1" t="s">
        <v>378</v>
      </c>
      <c r="C1125" s="1" t="s">
        <v>878</v>
      </c>
      <c r="D1125" s="1" t="s">
        <v>29</v>
      </c>
      <c r="E1125" s="1" t="s">
        <v>30</v>
      </c>
      <c r="F1125" s="1" t="s">
        <v>41</v>
      </c>
      <c r="G1125" s="1" t="s">
        <v>133</v>
      </c>
    </row>
    <row r="1126" spans="1:7" x14ac:dyDescent="0.25">
      <c r="A1126" s="1" t="s">
        <v>130</v>
      </c>
      <c r="B1126" s="1" t="s">
        <v>378</v>
      </c>
      <c r="C1126" s="1" t="s">
        <v>879</v>
      </c>
      <c r="D1126" s="1" t="s">
        <v>29</v>
      </c>
      <c r="E1126" s="1" t="s">
        <v>30</v>
      </c>
      <c r="F1126" s="1" t="s">
        <v>41</v>
      </c>
      <c r="G1126" s="1" t="s">
        <v>133</v>
      </c>
    </row>
    <row r="1127" spans="1:7" x14ac:dyDescent="0.25">
      <c r="A1127" s="1" t="s">
        <v>130</v>
      </c>
      <c r="B1127" s="1" t="s">
        <v>378</v>
      </c>
      <c r="C1127" s="1" t="s">
        <v>880</v>
      </c>
      <c r="D1127" s="1" t="s">
        <v>29</v>
      </c>
      <c r="E1127" s="1" t="s">
        <v>30</v>
      </c>
      <c r="F1127" s="1" t="s">
        <v>41</v>
      </c>
      <c r="G1127" s="1" t="s">
        <v>133</v>
      </c>
    </row>
    <row r="1128" spans="1:7" x14ac:dyDescent="0.25">
      <c r="A1128" s="1" t="s">
        <v>130</v>
      </c>
      <c r="B1128" s="1" t="s">
        <v>378</v>
      </c>
      <c r="C1128" s="1" t="s">
        <v>881</v>
      </c>
      <c r="D1128" s="1" t="s">
        <v>29</v>
      </c>
      <c r="E1128" s="1" t="s">
        <v>30</v>
      </c>
      <c r="F1128" s="1" t="s">
        <v>41</v>
      </c>
      <c r="G1128" s="1" t="s">
        <v>133</v>
      </c>
    </row>
    <row r="1129" spans="1:7" x14ac:dyDescent="0.25">
      <c r="A1129" s="1" t="s">
        <v>130</v>
      </c>
      <c r="B1129" s="1" t="s">
        <v>378</v>
      </c>
      <c r="C1129" s="1" t="s">
        <v>882</v>
      </c>
      <c r="D1129" s="1" t="s">
        <v>29</v>
      </c>
      <c r="E1129" s="1" t="s">
        <v>30</v>
      </c>
      <c r="F1129" s="1" t="s">
        <v>41</v>
      </c>
      <c r="G1129" s="1" t="s">
        <v>133</v>
      </c>
    </row>
    <row r="1130" spans="1:7" x14ac:dyDescent="0.25">
      <c r="A1130" s="1" t="s">
        <v>130</v>
      </c>
      <c r="B1130" s="1" t="s">
        <v>378</v>
      </c>
      <c r="C1130" s="1" t="s">
        <v>883</v>
      </c>
      <c r="D1130" s="1" t="s">
        <v>29</v>
      </c>
      <c r="E1130" s="1" t="s">
        <v>30</v>
      </c>
      <c r="F1130" s="1" t="s">
        <v>41</v>
      </c>
      <c r="G1130" s="1" t="s">
        <v>133</v>
      </c>
    </row>
    <row r="1131" spans="1:7" x14ac:dyDescent="0.25">
      <c r="A1131" s="1" t="s">
        <v>130</v>
      </c>
      <c r="B1131" s="1" t="s">
        <v>378</v>
      </c>
      <c r="C1131" s="1" t="s">
        <v>884</v>
      </c>
      <c r="D1131" s="1" t="s">
        <v>29</v>
      </c>
      <c r="E1131" s="1" t="s">
        <v>30</v>
      </c>
      <c r="F1131" s="1" t="s">
        <v>41</v>
      </c>
      <c r="G1131" s="1" t="s">
        <v>133</v>
      </c>
    </row>
    <row r="1132" spans="1:7" x14ac:dyDescent="0.25">
      <c r="A1132" s="1" t="s">
        <v>130</v>
      </c>
      <c r="B1132" s="1" t="s">
        <v>378</v>
      </c>
      <c r="C1132" s="1" t="s">
        <v>885</v>
      </c>
      <c r="D1132" s="1" t="s">
        <v>29</v>
      </c>
      <c r="E1132" s="1" t="s">
        <v>30</v>
      </c>
      <c r="F1132" s="1" t="s">
        <v>41</v>
      </c>
      <c r="G1132" s="1" t="s">
        <v>133</v>
      </c>
    </row>
    <row r="1133" spans="1:7" x14ac:dyDescent="0.25">
      <c r="A1133" s="1" t="s">
        <v>130</v>
      </c>
      <c r="B1133" s="1" t="s">
        <v>378</v>
      </c>
      <c r="C1133" s="1" t="s">
        <v>886</v>
      </c>
      <c r="D1133" s="1" t="s">
        <v>29</v>
      </c>
      <c r="E1133" s="1" t="s">
        <v>30</v>
      </c>
      <c r="F1133" s="1" t="s">
        <v>41</v>
      </c>
      <c r="G1133" s="1" t="s">
        <v>133</v>
      </c>
    </row>
    <row r="1134" spans="1:7" x14ac:dyDescent="0.25">
      <c r="A1134" s="1" t="s">
        <v>130</v>
      </c>
      <c r="B1134" s="1" t="s">
        <v>378</v>
      </c>
      <c r="C1134" s="1" t="s">
        <v>888</v>
      </c>
      <c r="D1134" s="1" t="s">
        <v>29</v>
      </c>
      <c r="E1134" s="1" t="s">
        <v>30</v>
      </c>
      <c r="F1134" s="1" t="s">
        <v>41</v>
      </c>
      <c r="G1134" s="1" t="s">
        <v>133</v>
      </c>
    </row>
    <row r="1135" spans="1:7" x14ac:dyDescent="0.25">
      <c r="A1135" s="1" t="s">
        <v>130</v>
      </c>
      <c r="B1135" s="1" t="s">
        <v>378</v>
      </c>
      <c r="C1135" s="1" t="s">
        <v>889</v>
      </c>
      <c r="D1135" s="1" t="s">
        <v>29</v>
      </c>
      <c r="E1135" s="1" t="s">
        <v>30</v>
      </c>
      <c r="F1135" s="1" t="s">
        <v>41</v>
      </c>
      <c r="G1135" s="1" t="s">
        <v>133</v>
      </c>
    </row>
    <row r="1136" spans="1:7" x14ac:dyDescent="0.25">
      <c r="A1136" s="1" t="s">
        <v>130</v>
      </c>
      <c r="B1136" s="1" t="s">
        <v>378</v>
      </c>
      <c r="C1136" s="1" t="s">
        <v>890</v>
      </c>
      <c r="D1136" s="1" t="s">
        <v>29</v>
      </c>
      <c r="E1136" s="1" t="s">
        <v>30</v>
      </c>
      <c r="F1136" s="1" t="s">
        <v>41</v>
      </c>
      <c r="G1136" s="1" t="s">
        <v>133</v>
      </c>
    </row>
    <row r="1137" spans="1:7" x14ac:dyDescent="0.25">
      <c r="A1137" s="1" t="s">
        <v>130</v>
      </c>
      <c r="B1137" s="1" t="s">
        <v>378</v>
      </c>
      <c r="C1137" s="1" t="s">
        <v>891</v>
      </c>
      <c r="D1137" s="1" t="s">
        <v>29</v>
      </c>
      <c r="E1137" s="1" t="s">
        <v>30</v>
      </c>
      <c r="F1137" s="1" t="s">
        <v>41</v>
      </c>
      <c r="G1137" s="1" t="s">
        <v>133</v>
      </c>
    </row>
    <row r="1138" spans="1:7" x14ac:dyDescent="0.25">
      <c r="A1138" s="1" t="s">
        <v>130</v>
      </c>
      <c r="B1138" s="1" t="s">
        <v>378</v>
      </c>
      <c r="C1138" s="1" t="s">
        <v>892</v>
      </c>
      <c r="D1138" s="1" t="s">
        <v>29</v>
      </c>
      <c r="E1138" s="1" t="s">
        <v>30</v>
      </c>
      <c r="F1138" s="1" t="s">
        <v>41</v>
      </c>
      <c r="G1138" s="1" t="s">
        <v>133</v>
      </c>
    </row>
    <row r="1139" spans="1:7" x14ac:dyDescent="0.25">
      <c r="A1139" s="1" t="s">
        <v>130</v>
      </c>
      <c r="B1139" s="1" t="s">
        <v>378</v>
      </c>
      <c r="C1139" s="1" t="s">
        <v>893</v>
      </c>
      <c r="D1139" s="1" t="s">
        <v>29</v>
      </c>
      <c r="E1139" s="1" t="s">
        <v>30</v>
      </c>
      <c r="F1139" s="1" t="s">
        <v>41</v>
      </c>
      <c r="G1139" s="1" t="s">
        <v>133</v>
      </c>
    </row>
    <row r="1140" spans="1:7" x14ac:dyDescent="0.25">
      <c r="A1140" s="1" t="s">
        <v>130</v>
      </c>
      <c r="B1140" s="1" t="s">
        <v>378</v>
      </c>
      <c r="C1140" s="1" t="s">
        <v>894</v>
      </c>
      <c r="D1140" s="1" t="s">
        <v>29</v>
      </c>
      <c r="E1140" s="1" t="s">
        <v>30</v>
      </c>
      <c r="F1140" s="1" t="s">
        <v>41</v>
      </c>
      <c r="G1140" s="1" t="s">
        <v>133</v>
      </c>
    </row>
    <row r="1141" spans="1:7" x14ac:dyDescent="0.25">
      <c r="A1141" s="1" t="s">
        <v>130</v>
      </c>
      <c r="B1141" s="1" t="s">
        <v>378</v>
      </c>
      <c r="C1141" s="1" t="s">
        <v>895</v>
      </c>
      <c r="D1141" s="1" t="s">
        <v>29</v>
      </c>
      <c r="E1141" s="1" t="s">
        <v>30</v>
      </c>
      <c r="F1141" s="1" t="s">
        <v>41</v>
      </c>
      <c r="G1141" s="1" t="s">
        <v>133</v>
      </c>
    </row>
    <row r="1142" spans="1:7" x14ac:dyDescent="0.25">
      <c r="A1142" s="1" t="s">
        <v>130</v>
      </c>
      <c r="B1142" s="1" t="s">
        <v>378</v>
      </c>
      <c r="C1142" s="1" t="s">
        <v>896</v>
      </c>
      <c r="D1142" s="1" t="s">
        <v>29</v>
      </c>
      <c r="E1142" s="1" t="s">
        <v>30</v>
      </c>
      <c r="F1142" s="1" t="s">
        <v>41</v>
      </c>
      <c r="G1142" s="1" t="s">
        <v>133</v>
      </c>
    </row>
    <row r="1143" spans="1:7" x14ac:dyDescent="0.25">
      <c r="A1143" s="1" t="s">
        <v>130</v>
      </c>
      <c r="B1143" s="1" t="s">
        <v>378</v>
      </c>
      <c r="C1143" s="1" t="s">
        <v>897</v>
      </c>
      <c r="D1143" s="1" t="s">
        <v>29</v>
      </c>
      <c r="E1143" s="1" t="s">
        <v>30</v>
      </c>
      <c r="F1143" s="1" t="s">
        <v>41</v>
      </c>
      <c r="G1143" s="1" t="s">
        <v>133</v>
      </c>
    </row>
    <row r="1144" spans="1:7" x14ac:dyDescent="0.25">
      <c r="A1144" s="1" t="s">
        <v>130</v>
      </c>
      <c r="B1144" s="1" t="s">
        <v>378</v>
      </c>
      <c r="C1144" s="1" t="s">
        <v>898</v>
      </c>
      <c r="D1144" s="1" t="s">
        <v>29</v>
      </c>
      <c r="E1144" s="1" t="s">
        <v>30</v>
      </c>
      <c r="F1144" s="1" t="s">
        <v>41</v>
      </c>
      <c r="G1144" s="1" t="s">
        <v>133</v>
      </c>
    </row>
    <row r="1145" spans="1:7" x14ac:dyDescent="0.25">
      <c r="A1145" s="1" t="s">
        <v>130</v>
      </c>
      <c r="B1145" s="1" t="s">
        <v>378</v>
      </c>
      <c r="C1145" s="1" t="s">
        <v>899</v>
      </c>
      <c r="D1145" s="1" t="s">
        <v>29</v>
      </c>
      <c r="E1145" s="1" t="s">
        <v>30</v>
      </c>
      <c r="F1145" s="1" t="s">
        <v>41</v>
      </c>
      <c r="G1145" s="1" t="s">
        <v>133</v>
      </c>
    </row>
    <row r="1146" spans="1:7" x14ac:dyDescent="0.25">
      <c r="A1146" s="1" t="s">
        <v>130</v>
      </c>
      <c r="B1146" s="1" t="s">
        <v>378</v>
      </c>
      <c r="C1146" s="1" t="s">
        <v>900</v>
      </c>
      <c r="D1146" s="1" t="s">
        <v>29</v>
      </c>
      <c r="E1146" s="1" t="s">
        <v>30</v>
      </c>
      <c r="F1146" s="1" t="s">
        <v>41</v>
      </c>
      <c r="G1146" s="1" t="s">
        <v>133</v>
      </c>
    </row>
    <row r="1147" spans="1:7" x14ac:dyDescent="0.25">
      <c r="A1147" s="1" t="s">
        <v>130</v>
      </c>
      <c r="B1147" s="1" t="s">
        <v>378</v>
      </c>
      <c r="C1147" s="1" t="s">
        <v>901</v>
      </c>
      <c r="D1147" s="1" t="s">
        <v>29</v>
      </c>
      <c r="E1147" s="1" t="s">
        <v>30</v>
      </c>
      <c r="F1147" s="1" t="s">
        <v>41</v>
      </c>
      <c r="G1147" s="1" t="s">
        <v>133</v>
      </c>
    </row>
    <row r="1148" spans="1:7" x14ac:dyDescent="0.25">
      <c r="A1148" s="1" t="s">
        <v>130</v>
      </c>
      <c r="B1148" s="1" t="s">
        <v>378</v>
      </c>
      <c r="C1148" s="1" t="s">
        <v>902</v>
      </c>
      <c r="D1148" s="1" t="s">
        <v>29</v>
      </c>
      <c r="E1148" s="1" t="s">
        <v>30</v>
      </c>
      <c r="F1148" s="1" t="s">
        <v>41</v>
      </c>
      <c r="G1148" s="1" t="s">
        <v>133</v>
      </c>
    </row>
    <row r="1149" spans="1:7" x14ac:dyDescent="0.25">
      <c r="A1149" s="1" t="s">
        <v>130</v>
      </c>
      <c r="B1149" s="1" t="s">
        <v>378</v>
      </c>
      <c r="C1149" s="1" t="s">
        <v>903</v>
      </c>
      <c r="D1149" s="1" t="s">
        <v>29</v>
      </c>
      <c r="E1149" s="1" t="s">
        <v>30</v>
      </c>
      <c r="F1149" s="1" t="s">
        <v>41</v>
      </c>
      <c r="G1149" s="1" t="s">
        <v>133</v>
      </c>
    </row>
    <row r="1150" spans="1:7" x14ac:dyDescent="0.25">
      <c r="A1150" s="1" t="s">
        <v>130</v>
      </c>
      <c r="B1150" s="1" t="s">
        <v>378</v>
      </c>
      <c r="C1150" s="1" t="s">
        <v>904</v>
      </c>
      <c r="D1150" s="1" t="s">
        <v>29</v>
      </c>
      <c r="E1150" s="1" t="s">
        <v>30</v>
      </c>
      <c r="F1150" s="1" t="s">
        <v>41</v>
      </c>
      <c r="G1150" s="1" t="s">
        <v>133</v>
      </c>
    </row>
    <row r="1151" spans="1:7" x14ac:dyDescent="0.25">
      <c r="A1151" s="1" t="s">
        <v>130</v>
      </c>
      <c r="B1151" s="1" t="s">
        <v>378</v>
      </c>
      <c r="C1151" s="1" t="s">
        <v>905</v>
      </c>
      <c r="D1151" s="1" t="s">
        <v>29</v>
      </c>
      <c r="E1151" s="1" t="s">
        <v>30</v>
      </c>
      <c r="F1151" s="1" t="s">
        <v>41</v>
      </c>
      <c r="G1151" s="1" t="s">
        <v>133</v>
      </c>
    </row>
    <row r="1152" spans="1:7" x14ac:dyDescent="0.25">
      <c r="A1152" s="1" t="s">
        <v>130</v>
      </c>
      <c r="B1152" s="1" t="s">
        <v>378</v>
      </c>
      <c r="C1152" s="1" t="s">
        <v>906</v>
      </c>
      <c r="D1152" s="1" t="s">
        <v>29</v>
      </c>
      <c r="E1152" s="1" t="s">
        <v>30</v>
      </c>
      <c r="F1152" s="1" t="s">
        <v>41</v>
      </c>
      <c r="G1152" s="1" t="s">
        <v>133</v>
      </c>
    </row>
    <row r="1153" spans="1:7" x14ac:dyDescent="0.25">
      <c r="A1153" s="1" t="s">
        <v>130</v>
      </c>
      <c r="B1153" s="1" t="s">
        <v>378</v>
      </c>
      <c r="C1153" s="1" t="s">
        <v>907</v>
      </c>
      <c r="D1153" s="1" t="s">
        <v>29</v>
      </c>
      <c r="E1153" s="1" t="s">
        <v>30</v>
      </c>
      <c r="F1153" s="1" t="s">
        <v>41</v>
      </c>
      <c r="G1153" s="1" t="s">
        <v>133</v>
      </c>
    </row>
    <row r="1154" spans="1:7" x14ac:dyDescent="0.25">
      <c r="A1154" s="1" t="s">
        <v>130</v>
      </c>
      <c r="B1154" s="1" t="s">
        <v>378</v>
      </c>
      <c r="C1154" s="1" t="s">
        <v>908</v>
      </c>
      <c r="D1154" s="1" t="s">
        <v>29</v>
      </c>
      <c r="E1154" s="1" t="s">
        <v>30</v>
      </c>
      <c r="F1154" s="1" t="s">
        <v>41</v>
      </c>
      <c r="G1154" s="1" t="s">
        <v>133</v>
      </c>
    </row>
    <row r="1155" spans="1:7" x14ac:dyDescent="0.25">
      <c r="A1155" s="1" t="s">
        <v>130</v>
      </c>
      <c r="B1155" s="1" t="s">
        <v>378</v>
      </c>
      <c r="C1155" s="1" t="s">
        <v>909</v>
      </c>
      <c r="D1155" s="1" t="s">
        <v>29</v>
      </c>
      <c r="E1155" s="1" t="s">
        <v>30</v>
      </c>
      <c r="F1155" s="1" t="s">
        <v>41</v>
      </c>
      <c r="G1155" s="1" t="s">
        <v>133</v>
      </c>
    </row>
    <row r="1156" spans="1:7" x14ac:dyDescent="0.25">
      <c r="A1156" s="1" t="s">
        <v>130</v>
      </c>
      <c r="B1156" s="1" t="s">
        <v>378</v>
      </c>
      <c r="C1156" s="1" t="s">
        <v>910</v>
      </c>
      <c r="D1156" s="1" t="s">
        <v>29</v>
      </c>
      <c r="E1156" s="1" t="s">
        <v>30</v>
      </c>
      <c r="F1156" s="1" t="s">
        <v>41</v>
      </c>
      <c r="G1156" s="1" t="s">
        <v>133</v>
      </c>
    </row>
    <row r="1157" spans="1:7" x14ac:dyDescent="0.25">
      <c r="A1157" s="1" t="s">
        <v>130</v>
      </c>
      <c r="B1157" s="1" t="s">
        <v>378</v>
      </c>
      <c r="C1157" s="1" t="s">
        <v>911</v>
      </c>
      <c r="D1157" s="1" t="s">
        <v>29</v>
      </c>
      <c r="E1157" s="1" t="s">
        <v>30</v>
      </c>
      <c r="F1157" s="1" t="s">
        <v>41</v>
      </c>
      <c r="G1157" s="1" t="s">
        <v>133</v>
      </c>
    </row>
    <row r="1158" spans="1:7" x14ac:dyDescent="0.25">
      <c r="A1158" s="1" t="s">
        <v>130</v>
      </c>
      <c r="B1158" s="1" t="s">
        <v>378</v>
      </c>
      <c r="C1158" s="1" t="s">
        <v>912</v>
      </c>
      <c r="D1158" s="1" t="s">
        <v>29</v>
      </c>
      <c r="E1158" s="1" t="s">
        <v>30</v>
      </c>
      <c r="F1158" s="1" t="s">
        <v>41</v>
      </c>
      <c r="G1158" s="1" t="s">
        <v>133</v>
      </c>
    </row>
    <row r="1159" spans="1:7" x14ac:dyDescent="0.25">
      <c r="A1159" s="1" t="s">
        <v>130</v>
      </c>
      <c r="B1159" s="1" t="s">
        <v>378</v>
      </c>
      <c r="C1159" s="1" t="s">
        <v>913</v>
      </c>
      <c r="D1159" s="1" t="s">
        <v>29</v>
      </c>
      <c r="E1159" s="1" t="s">
        <v>30</v>
      </c>
      <c r="F1159" s="1" t="s">
        <v>41</v>
      </c>
      <c r="G1159" s="1" t="s">
        <v>133</v>
      </c>
    </row>
    <row r="1160" spans="1:7" x14ac:dyDescent="0.25">
      <c r="A1160" s="1" t="s">
        <v>130</v>
      </c>
      <c r="B1160" s="1" t="s">
        <v>378</v>
      </c>
      <c r="C1160" s="1" t="s">
        <v>914</v>
      </c>
      <c r="D1160" s="1" t="s">
        <v>29</v>
      </c>
      <c r="E1160" s="1" t="s">
        <v>30</v>
      </c>
      <c r="F1160" s="1" t="s">
        <v>41</v>
      </c>
      <c r="G1160" s="1" t="s">
        <v>133</v>
      </c>
    </row>
    <row r="1161" spans="1:7" x14ac:dyDescent="0.25">
      <c r="A1161" s="1" t="s">
        <v>130</v>
      </c>
      <c r="B1161" s="1" t="s">
        <v>378</v>
      </c>
      <c r="C1161" s="1" t="s">
        <v>915</v>
      </c>
      <c r="D1161" s="1" t="s">
        <v>29</v>
      </c>
      <c r="E1161" s="1" t="s">
        <v>30</v>
      </c>
      <c r="F1161" s="1" t="s">
        <v>41</v>
      </c>
      <c r="G1161" s="1" t="s">
        <v>133</v>
      </c>
    </row>
    <row r="1162" spans="1:7" x14ac:dyDescent="0.25">
      <c r="A1162" s="1" t="s">
        <v>130</v>
      </c>
      <c r="B1162" s="1" t="s">
        <v>378</v>
      </c>
      <c r="C1162" s="1" t="s">
        <v>916</v>
      </c>
      <c r="D1162" s="1" t="s">
        <v>29</v>
      </c>
      <c r="E1162" s="1" t="s">
        <v>30</v>
      </c>
      <c r="F1162" s="1" t="s">
        <v>41</v>
      </c>
      <c r="G1162" s="1" t="s">
        <v>133</v>
      </c>
    </row>
    <row r="1163" spans="1:7" x14ac:dyDescent="0.25">
      <c r="A1163" s="1" t="s">
        <v>130</v>
      </c>
      <c r="B1163" s="1" t="s">
        <v>378</v>
      </c>
      <c r="C1163" s="1" t="s">
        <v>917</v>
      </c>
      <c r="D1163" s="1" t="s">
        <v>29</v>
      </c>
      <c r="E1163" s="1" t="s">
        <v>30</v>
      </c>
      <c r="F1163" s="1" t="s">
        <v>41</v>
      </c>
      <c r="G1163" s="1" t="s">
        <v>133</v>
      </c>
    </row>
    <row r="1164" spans="1:7" x14ac:dyDescent="0.25">
      <c r="A1164" s="1" t="s">
        <v>130</v>
      </c>
      <c r="B1164" s="1" t="s">
        <v>378</v>
      </c>
      <c r="C1164" s="1" t="s">
        <v>918</v>
      </c>
      <c r="D1164" s="1" t="s">
        <v>29</v>
      </c>
      <c r="E1164" s="1" t="s">
        <v>30</v>
      </c>
      <c r="F1164" s="1" t="s">
        <v>41</v>
      </c>
      <c r="G1164" s="1" t="s">
        <v>133</v>
      </c>
    </row>
    <row r="1165" spans="1:7" x14ac:dyDescent="0.25">
      <c r="A1165" s="1" t="s">
        <v>130</v>
      </c>
      <c r="B1165" s="1" t="s">
        <v>378</v>
      </c>
      <c r="C1165" s="1" t="s">
        <v>919</v>
      </c>
      <c r="D1165" s="1" t="s">
        <v>29</v>
      </c>
      <c r="E1165" s="1" t="s">
        <v>30</v>
      </c>
      <c r="F1165" s="1" t="s">
        <v>41</v>
      </c>
      <c r="G1165" s="1" t="s">
        <v>133</v>
      </c>
    </row>
    <row r="1166" spans="1:7" x14ac:dyDescent="0.25">
      <c r="A1166" s="1" t="s">
        <v>130</v>
      </c>
      <c r="B1166" s="1" t="s">
        <v>378</v>
      </c>
      <c r="C1166" s="1" t="s">
        <v>920</v>
      </c>
      <c r="D1166" s="1" t="s">
        <v>29</v>
      </c>
      <c r="E1166" s="1" t="s">
        <v>30</v>
      </c>
      <c r="F1166" s="1" t="s">
        <v>41</v>
      </c>
      <c r="G1166" s="1" t="s">
        <v>133</v>
      </c>
    </row>
    <row r="1167" spans="1:7" x14ac:dyDescent="0.25">
      <c r="A1167" s="1" t="s">
        <v>130</v>
      </c>
      <c r="B1167" s="1" t="s">
        <v>378</v>
      </c>
      <c r="C1167" s="1" t="s">
        <v>921</v>
      </c>
      <c r="D1167" s="1" t="s">
        <v>29</v>
      </c>
      <c r="E1167" s="1" t="s">
        <v>30</v>
      </c>
      <c r="F1167" s="1" t="s">
        <v>41</v>
      </c>
      <c r="G1167" s="1" t="s">
        <v>133</v>
      </c>
    </row>
    <row r="1168" spans="1:7" x14ac:dyDescent="0.25">
      <c r="A1168" s="1" t="s">
        <v>130</v>
      </c>
      <c r="B1168" s="1" t="s">
        <v>378</v>
      </c>
      <c r="C1168" s="1" t="s">
        <v>922</v>
      </c>
      <c r="D1168" s="1" t="s">
        <v>29</v>
      </c>
      <c r="E1168" s="1" t="s">
        <v>30</v>
      </c>
      <c r="F1168" s="1" t="s">
        <v>41</v>
      </c>
      <c r="G1168" s="1" t="s">
        <v>133</v>
      </c>
    </row>
    <row r="1169" spans="1:7" x14ac:dyDescent="0.25">
      <c r="A1169" s="1" t="s">
        <v>130</v>
      </c>
      <c r="B1169" s="1" t="s">
        <v>378</v>
      </c>
      <c r="C1169" s="1" t="s">
        <v>923</v>
      </c>
      <c r="D1169" s="1" t="s">
        <v>29</v>
      </c>
      <c r="E1169" s="1" t="s">
        <v>30</v>
      </c>
      <c r="F1169" s="1" t="s">
        <v>41</v>
      </c>
      <c r="G1169" s="1" t="s">
        <v>133</v>
      </c>
    </row>
    <row r="1170" spans="1:7" x14ac:dyDescent="0.25">
      <c r="A1170" s="1" t="s">
        <v>130</v>
      </c>
      <c r="B1170" s="1" t="s">
        <v>378</v>
      </c>
      <c r="C1170" s="1" t="s">
        <v>925</v>
      </c>
      <c r="D1170" s="1" t="s">
        <v>29</v>
      </c>
      <c r="E1170" s="1" t="s">
        <v>30</v>
      </c>
      <c r="F1170" s="1" t="s">
        <v>41</v>
      </c>
      <c r="G1170" s="1" t="s">
        <v>133</v>
      </c>
    </row>
    <row r="1171" spans="1:7" x14ac:dyDescent="0.25">
      <c r="A1171" s="1" t="s">
        <v>130</v>
      </c>
      <c r="B1171" s="1" t="s">
        <v>378</v>
      </c>
      <c r="C1171" s="1" t="s">
        <v>927</v>
      </c>
      <c r="D1171" s="1" t="s">
        <v>29</v>
      </c>
      <c r="E1171" s="1" t="s">
        <v>30</v>
      </c>
      <c r="F1171" s="1" t="s">
        <v>41</v>
      </c>
      <c r="G1171" s="1" t="s">
        <v>133</v>
      </c>
    </row>
    <row r="1172" spans="1:7" x14ac:dyDescent="0.25">
      <c r="A1172" s="1" t="s">
        <v>130</v>
      </c>
      <c r="B1172" s="1" t="s">
        <v>378</v>
      </c>
      <c r="C1172" s="1" t="s">
        <v>928</v>
      </c>
      <c r="D1172" s="1" t="s">
        <v>29</v>
      </c>
      <c r="E1172" s="1" t="s">
        <v>30</v>
      </c>
      <c r="F1172" s="1" t="s">
        <v>41</v>
      </c>
      <c r="G1172" s="1" t="s">
        <v>133</v>
      </c>
    </row>
    <row r="1173" spans="1:7" x14ac:dyDescent="0.25">
      <c r="A1173" s="1" t="s">
        <v>130</v>
      </c>
      <c r="B1173" s="1" t="s">
        <v>378</v>
      </c>
      <c r="C1173" s="1" t="s">
        <v>929</v>
      </c>
      <c r="D1173" s="1" t="s">
        <v>29</v>
      </c>
      <c r="E1173" s="1" t="s">
        <v>30</v>
      </c>
      <c r="F1173" s="1" t="s">
        <v>41</v>
      </c>
      <c r="G1173" s="1" t="s">
        <v>133</v>
      </c>
    </row>
    <row r="1174" spans="1:7" x14ac:dyDescent="0.25">
      <c r="A1174" s="1" t="s">
        <v>130</v>
      </c>
      <c r="B1174" s="1" t="s">
        <v>378</v>
      </c>
      <c r="C1174" s="1" t="s">
        <v>930</v>
      </c>
      <c r="D1174" s="1" t="s">
        <v>29</v>
      </c>
      <c r="E1174" s="1" t="s">
        <v>30</v>
      </c>
      <c r="F1174" s="1" t="s">
        <v>41</v>
      </c>
      <c r="G1174" s="1" t="s">
        <v>133</v>
      </c>
    </row>
    <row r="1175" spans="1:7" x14ac:dyDescent="0.25">
      <c r="A1175" s="1" t="s">
        <v>130</v>
      </c>
      <c r="B1175" s="1" t="s">
        <v>378</v>
      </c>
      <c r="C1175" s="1" t="s">
        <v>931</v>
      </c>
      <c r="D1175" s="1" t="s">
        <v>29</v>
      </c>
      <c r="E1175" s="1" t="s">
        <v>30</v>
      </c>
      <c r="F1175" s="1" t="s">
        <v>41</v>
      </c>
      <c r="G1175" s="1" t="s">
        <v>133</v>
      </c>
    </row>
    <row r="1176" spans="1:7" x14ac:dyDescent="0.25">
      <c r="A1176" s="1" t="s">
        <v>130</v>
      </c>
      <c r="B1176" s="1" t="s">
        <v>378</v>
      </c>
      <c r="C1176" s="1" t="s">
        <v>932</v>
      </c>
      <c r="D1176" s="1" t="s">
        <v>29</v>
      </c>
      <c r="E1176" s="1" t="s">
        <v>30</v>
      </c>
      <c r="F1176" s="1" t="s">
        <v>41</v>
      </c>
      <c r="G1176" s="1" t="s">
        <v>133</v>
      </c>
    </row>
    <row r="1177" spans="1:7" x14ac:dyDescent="0.25">
      <c r="A1177" s="1" t="s">
        <v>130</v>
      </c>
      <c r="B1177" s="1" t="s">
        <v>378</v>
      </c>
      <c r="C1177" s="1" t="s">
        <v>933</v>
      </c>
      <c r="D1177" s="1" t="s">
        <v>29</v>
      </c>
      <c r="E1177" s="1" t="s">
        <v>30</v>
      </c>
      <c r="F1177" s="1" t="s">
        <v>41</v>
      </c>
      <c r="G1177" s="1" t="s">
        <v>133</v>
      </c>
    </row>
    <row r="1178" spans="1:7" x14ac:dyDescent="0.25">
      <c r="A1178" s="1" t="s">
        <v>130</v>
      </c>
      <c r="B1178" s="1" t="s">
        <v>378</v>
      </c>
      <c r="C1178" s="1" t="s">
        <v>934</v>
      </c>
      <c r="D1178" s="1" t="s">
        <v>29</v>
      </c>
      <c r="E1178" s="1" t="s">
        <v>30</v>
      </c>
      <c r="F1178" s="1" t="s">
        <v>41</v>
      </c>
      <c r="G1178" s="1" t="s">
        <v>133</v>
      </c>
    </row>
    <row r="1179" spans="1:7" x14ac:dyDescent="0.25">
      <c r="A1179" s="1" t="s">
        <v>130</v>
      </c>
      <c r="B1179" s="1" t="s">
        <v>378</v>
      </c>
      <c r="C1179" s="1" t="s">
        <v>935</v>
      </c>
      <c r="D1179" s="1" t="s">
        <v>29</v>
      </c>
      <c r="E1179" s="1" t="s">
        <v>30</v>
      </c>
      <c r="F1179" s="1" t="s">
        <v>41</v>
      </c>
      <c r="G1179" s="1" t="s">
        <v>133</v>
      </c>
    </row>
    <row r="1180" spans="1:7" x14ac:dyDescent="0.25">
      <c r="A1180" s="1" t="s">
        <v>130</v>
      </c>
      <c r="B1180" s="1" t="s">
        <v>378</v>
      </c>
      <c r="C1180" s="1" t="s">
        <v>936</v>
      </c>
      <c r="D1180" s="1" t="s">
        <v>29</v>
      </c>
      <c r="E1180" s="1" t="s">
        <v>30</v>
      </c>
      <c r="F1180" s="1" t="s">
        <v>41</v>
      </c>
      <c r="G1180" s="1" t="s">
        <v>133</v>
      </c>
    </row>
    <row r="1181" spans="1:7" x14ac:dyDescent="0.25">
      <c r="A1181" s="1" t="s">
        <v>130</v>
      </c>
      <c r="B1181" s="1" t="s">
        <v>378</v>
      </c>
      <c r="C1181" s="1" t="s">
        <v>937</v>
      </c>
      <c r="D1181" s="1" t="s">
        <v>29</v>
      </c>
      <c r="E1181" s="1" t="s">
        <v>30</v>
      </c>
      <c r="F1181" s="1" t="s">
        <v>41</v>
      </c>
      <c r="G1181" s="1" t="s">
        <v>133</v>
      </c>
    </row>
    <row r="1182" spans="1:7" x14ac:dyDescent="0.25">
      <c r="A1182" s="1" t="s">
        <v>130</v>
      </c>
      <c r="B1182" s="1" t="s">
        <v>378</v>
      </c>
      <c r="C1182" s="1" t="s">
        <v>938</v>
      </c>
      <c r="D1182" s="1" t="s">
        <v>29</v>
      </c>
      <c r="E1182" s="1" t="s">
        <v>30</v>
      </c>
      <c r="F1182" s="1" t="s">
        <v>41</v>
      </c>
      <c r="G1182" s="1" t="s">
        <v>133</v>
      </c>
    </row>
    <row r="1183" spans="1:7" x14ac:dyDescent="0.25">
      <c r="A1183" s="1" t="s">
        <v>130</v>
      </c>
      <c r="B1183" s="1" t="s">
        <v>378</v>
      </c>
      <c r="C1183" s="1" t="s">
        <v>939</v>
      </c>
      <c r="D1183" s="1" t="s">
        <v>29</v>
      </c>
      <c r="E1183" s="1" t="s">
        <v>30</v>
      </c>
      <c r="F1183" s="1" t="s">
        <v>41</v>
      </c>
      <c r="G1183" s="1" t="s">
        <v>133</v>
      </c>
    </row>
    <row r="1184" spans="1:7" x14ac:dyDescent="0.25">
      <c r="A1184" s="1" t="s">
        <v>130</v>
      </c>
      <c r="B1184" s="1" t="s">
        <v>378</v>
      </c>
      <c r="C1184" s="1" t="s">
        <v>940</v>
      </c>
      <c r="D1184" s="1" t="s">
        <v>29</v>
      </c>
      <c r="E1184" s="1" t="s">
        <v>30</v>
      </c>
      <c r="F1184" s="1" t="s">
        <v>41</v>
      </c>
      <c r="G1184" s="1" t="s">
        <v>133</v>
      </c>
    </row>
    <row r="1185" spans="1:7" x14ac:dyDescent="0.25">
      <c r="A1185" s="1" t="s">
        <v>130</v>
      </c>
      <c r="B1185" s="1" t="s">
        <v>378</v>
      </c>
      <c r="C1185" s="1" t="s">
        <v>941</v>
      </c>
      <c r="D1185" s="1" t="s">
        <v>29</v>
      </c>
      <c r="E1185" s="1" t="s">
        <v>30</v>
      </c>
      <c r="F1185" s="1" t="s">
        <v>41</v>
      </c>
      <c r="G1185" s="1" t="s">
        <v>133</v>
      </c>
    </row>
    <row r="1186" spans="1:7" x14ac:dyDescent="0.25">
      <c r="A1186" s="1" t="s">
        <v>130</v>
      </c>
      <c r="B1186" s="1" t="s">
        <v>378</v>
      </c>
      <c r="C1186" s="1" t="s">
        <v>942</v>
      </c>
      <c r="D1186" s="1" t="s">
        <v>29</v>
      </c>
      <c r="E1186" s="1" t="s">
        <v>30</v>
      </c>
      <c r="F1186" s="1" t="s">
        <v>41</v>
      </c>
      <c r="G1186" s="1" t="s">
        <v>133</v>
      </c>
    </row>
    <row r="1187" spans="1:7" x14ac:dyDescent="0.25">
      <c r="A1187" s="1" t="s">
        <v>130</v>
      </c>
      <c r="B1187" s="1" t="s">
        <v>378</v>
      </c>
      <c r="C1187" s="1" t="s">
        <v>943</v>
      </c>
      <c r="D1187" s="1" t="s">
        <v>29</v>
      </c>
      <c r="E1187" s="1" t="s">
        <v>30</v>
      </c>
      <c r="F1187" s="1" t="s">
        <v>41</v>
      </c>
      <c r="G1187" s="1" t="s">
        <v>133</v>
      </c>
    </row>
    <row r="1188" spans="1:7" x14ac:dyDescent="0.25">
      <c r="A1188" s="1" t="s">
        <v>130</v>
      </c>
      <c r="B1188" s="1" t="s">
        <v>378</v>
      </c>
      <c r="C1188" s="1" t="s">
        <v>944</v>
      </c>
      <c r="D1188" s="1" t="s">
        <v>29</v>
      </c>
      <c r="E1188" s="1" t="s">
        <v>30</v>
      </c>
      <c r="F1188" s="1" t="s">
        <v>41</v>
      </c>
      <c r="G1188" s="1" t="s">
        <v>133</v>
      </c>
    </row>
    <row r="1189" spans="1:7" x14ac:dyDescent="0.25">
      <c r="A1189" s="1" t="s">
        <v>130</v>
      </c>
      <c r="B1189" s="1" t="s">
        <v>378</v>
      </c>
      <c r="C1189" s="1" t="s">
        <v>945</v>
      </c>
      <c r="D1189" s="1" t="s">
        <v>29</v>
      </c>
      <c r="E1189" s="1" t="s">
        <v>30</v>
      </c>
      <c r="F1189" s="1" t="s">
        <v>41</v>
      </c>
      <c r="G1189" s="1" t="s">
        <v>133</v>
      </c>
    </row>
    <row r="1190" spans="1:7" x14ac:dyDescent="0.25">
      <c r="A1190" s="1" t="s">
        <v>130</v>
      </c>
      <c r="B1190" s="1" t="s">
        <v>378</v>
      </c>
      <c r="C1190" s="1" t="s">
        <v>946</v>
      </c>
      <c r="D1190" s="1" t="s">
        <v>29</v>
      </c>
      <c r="E1190" s="1" t="s">
        <v>30</v>
      </c>
      <c r="F1190" s="1" t="s">
        <v>41</v>
      </c>
      <c r="G1190" s="1" t="s">
        <v>133</v>
      </c>
    </row>
    <row r="1191" spans="1:7" x14ac:dyDescent="0.25">
      <c r="A1191" s="1" t="s">
        <v>130</v>
      </c>
      <c r="B1191" s="1" t="s">
        <v>378</v>
      </c>
      <c r="C1191" s="1" t="s">
        <v>951</v>
      </c>
      <c r="D1191" s="1" t="s">
        <v>29</v>
      </c>
      <c r="E1191" s="1" t="s">
        <v>30</v>
      </c>
      <c r="F1191" s="1" t="s">
        <v>41</v>
      </c>
      <c r="G1191" s="1" t="s">
        <v>133</v>
      </c>
    </row>
    <row r="1192" spans="1:7" x14ac:dyDescent="0.25">
      <c r="A1192" s="1" t="s">
        <v>130</v>
      </c>
      <c r="B1192" s="1" t="s">
        <v>378</v>
      </c>
      <c r="C1192" s="1" t="s">
        <v>955</v>
      </c>
      <c r="D1192" s="1" t="s">
        <v>29</v>
      </c>
      <c r="E1192" s="1" t="s">
        <v>30</v>
      </c>
      <c r="F1192" s="1" t="s">
        <v>41</v>
      </c>
      <c r="G1192" s="1" t="s">
        <v>133</v>
      </c>
    </row>
    <row r="1193" spans="1:7" x14ac:dyDescent="0.25">
      <c r="A1193" s="1" t="s">
        <v>130</v>
      </c>
      <c r="B1193" s="1" t="s">
        <v>378</v>
      </c>
      <c r="C1193" s="1" t="s">
        <v>956</v>
      </c>
      <c r="D1193" s="1" t="s">
        <v>29</v>
      </c>
      <c r="E1193" s="1" t="s">
        <v>30</v>
      </c>
      <c r="F1193" s="1" t="s">
        <v>41</v>
      </c>
      <c r="G1193" s="1" t="s">
        <v>133</v>
      </c>
    </row>
    <row r="1194" spans="1:7" x14ac:dyDescent="0.25">
      <c r="A1194" s="1" t="s">
        <v>130</v>
      </c>
      <c r="B1194" s="1" t="s">
        <v>378</v>
      </c>
      <c r="C1194" s="1" t="s">
        <v>957</v>
      </c>
      <c r="D1194" s="1" t="s">
        <v>29</v>
      </c>
      <c r="E1194" s="1" t="s">
        <v>30</v>
      </c>
      <c r="F1194" s="1" t="s">
        <v>41</v>
      </c>
      <c r="G1194" s="1" t="s">
        <v>133</v>
      </c>
    </row>
    <row r="1195" spans="1:7" x14ac:dyDescent="0.25">
      <c r="A1195" s="1" t="s">
        <v>130</v>
      </c>
      <c r="B1195" s="1" t="s">
        <v>378</v>
      </c>
      <c r="C1195" s="1" t="s">
        <v>958</v>
      </c>
      <c r="D1195" s="1" t="s">
        <v>29</v>
      </c>
      <c r="E1195" s="1" t="s">
        <v>30</v>
      </c>
      <c r="F1195" s="1" t="s">
        <v>41</v>
      </c>
      <c r="G1195" s="1" t="s">
        <v>133</v>
      </c>
    </row>
    <row r="1196" spans="1:7" x14ac:dyDescent="0.25">
      <c r="A1196" s="1" t="s">
        <v>130</v>
      </c>
      <c r="B1196" s="1" t="s">
        <v>378</v>
      </c>
      <c r="C1196" s="1" t="s">
        <v>959</v>
      </c>
      <c r="D1196" s="1" t="s">
        <v>29</v>
      </c>
      <c r="E1196" s="1" t="s">
        <v>30</v>
      </c>
      <c r="F1196" s="1" t="s">
        <v>41</v>
      </c>
      <c r="G1196" s="1" t="s">
        <v>133</v>
      </c>
    </row>
    <row r="1197" spans="1:7" x14ac:dyDescent="0.25">
      <c r="A1197" s="1" t="s">
        <v>130</v>
      </c>
      <c r="B1197" s="1" t="s">
        <v>378</v>
      </c>
      <c r="C1197" s="1" t="s">
        <v>961</v>
      </c>
      <c r="D1197" s="1" t="s">
        <v>29</v>
      </c>
      <c r="E1197" s="1" t="s">
        <v>30</v>
      </c>
      <c r="F1197" s="1" t="s">
        <v>41</v>
      </c>
      <c r="G1197" s="1" t="s">
        <v>133</v>
      </c>
    </row>
    <row r="1198" spans="1:7" x14ac:dyDescent="0.25">
      <c r="A1198" s="1" t="s">
        <v>130</v>
      </c>
      <c r="B1198" s="1" t="s">
        <v>378</v>
      </c>
      <c r="C1198" s="1" t="s">
        <v>1116</v>
      </c>
      <c r="D1198" s="1" t="s">
        <v>29</v>
      </c>
      <c r="E1198" s="1" t="s">
        <v>30</v>
      </c>
      <c r="F1198" s="1" t="s">
        <v>41</v>
      </c>
      <c r="G1198" s="1" t="s">
        <v>133</v>
      </c>
    </row>
    <row r="1199" spans="1:7" x14ac:dyDescent="0.25">
      <c r="A1199" s="1" t="s">
        <v>130</v>
      </c>
      <c r="B1199" s="1" t="s">
        <v>378</v>
      </c>
      <c r="C1199" s="1" t="s">
        <v>963</v>
      </c>
      <c r="D1199" s="1" t="s">
        <v>29</v>
      </c>
      <c r="E1199" s="1" t="s">
        <v>30</v>
      </c>
      <c r="F1199" s="1" t="s">
        <v>41</v>
      </c>
      <c r="G1199" s="1" t="s">
        <v>133</v>
      </c>
    </row>
    <row r="1200" spans="1:7" x14ac:dyDescent="0.25">
      <c r="A1200" s="1" t="s">
        <v>130</v>
      </c>
      <c r="B1200" s="1" t="s">
        <v>378</v>
      </c>
      <c r="C1200" s="1" t="s">
        <v>1117</v>
      </c>
      <c r="D1200" s="1" t="s">
        <v>29</v>
      </c>
      <c r="E1200" s="1" t="s">
        <v>30</v>
      </c>
      <c r="F1200" s="1" t="s">
        <v>41</v>
      </c>
      <c r="G1200" s="1" t="s">
        <v>133</v>
      </c>
    </row>
    <row r="1201" spans="1:7" x14ac:dyDescent="0.25">
      <c r="A1201" s="1" t="s">
        <v>130</v>
      </c>
      <c r="B1201" s="1" t="s">
        <v>378</v>
      </c>
      <c r="C1201" s="1" t="s">
        <v>1118</v>
      </c>
      <c r="D1201" s="1" t="s">
        <v>29</v>
      </c>
      <c r="E1201" s="1" t="s">
        <v>30</v>
      </c>
      <c r="F1201" s="1" t="s">
        <v>41</v>
      </c>
      <c r="G1201" s="1" t="s">
        <v>133</v>
      </c>
    </row>
    <row r="1202" spans="1:7" x14ac:dyDescent="0.25">
      <c r="A1202" s="1" t="s">
        <v>130</v>
      </c>
      <c r="B1202" s="1" t="s">
        <v>378</v>
      </c>
      <c r="C1202" s="1" t="s">
        <v>964</v>
      </c>
      <c r="D1202" s="1" t="s">
        <v>29</v>
      </c>
      <c r="E1202" s="1" t="s">
        <v>30</v>
      </c>
      <c r="F1202" s="1" t="s">
        <v>41</v>
      </c>
      <c r="G1202" s="1" t="s">
        <v>133</v>
      </c>
    </row>
    <row r="1203" spans="1:7" x14ac:dyDescent="0.25">
      <c r="A1203" s="1" t="s">
        <v>130</v>
      </c>
      <c r="B1203" s="1" t="s">
        <v>378</v>
      </c>
      <c r="C1203" s="1" t="s">
        <v>965</v>
      </c>
      <c r="D1203" s="1" t="s">
        <v>29</v>
      </c>
      <c r="E1203" s="1" t="s">
        <v>30</v>
      </c>
      <c r="F1203" s="1" t="s">
        <v>41</v>
      </c>
      <c r="G1203" s="1" t="s">
        <v>133</v>
      </c>
    </row>
    <row r="1204" spans="1:7" x14ac:dyDescent="0.25">
      <c r="A1204" s="1" t="s">
        <v>130</v>
      </c>
      <c r="B1204" s="1" t="s">
        <v>378</v>
      </c>
      <c r="C1204" s="1" t="s">
        <v>966</v>
      </c>
      <c r="D1204" s="1" t="s">
        <v>29</v>
      </c>
      <c r="E1204" s="1" t="s">
        <v>30</v>
      </c>
      <c r="F1204" s="1" t="s">
        <v>41</v>
      </c>
      <c r="G1204" s="1" t="s">
        <v>133</v>
      </c>
    </row>
    <row r="1205" spans="1:7" x14ac:dyDescent="0.25">
      <c r="A1205" s="1" t="s">
        <v>130</v>
      </c>
      <c r="B1205" s="1" t="s">
        <v>378</v>
      </c>
      <c r="C1205" s="1" t="s">
        <v>967</v>
      </c>
      <c r="D1205" s="1" t="s">
        <v>29</v>
      </c>
      <c r="E1205" s="1" t="s">
        <v>30</v>
      </c>
      <c r="F1205" s="1" t="s">
        <v>41</v>
      </c>
      <c r="G1205" s="1" t="s">
        <v>133</v>
      </c>
    </row>
    <row r="1206" spans="1:7" x14ac:dyDescent="0.25">
      <c r="A1206" s="1" t="s">
        <v>130</v>
      </c>
      <c r="B1206" s="1" t="s">
        <v>378</v>
      </c>
      <c r="C1206" s="1" t="s">
        <v>968</v>
      </c>
      <c r="D1206" s="1" t="s">
        <v>29</v>
      </c>
      <c r="E1206" s="1" t="s">
        <v>30</v>
      </c>
      <c r="F1206" s="1" t="s">
        <v>41</v>
      </c>
      <c r="G1206" s="1" t="s">
        <v>133</v>
      </c>
    </row>
    <row r="1207" spans="1:7" x14ac:dyDescent="0.25">
      <c r="A1207" s="1" t="s">
        <v>130</v>
      </c>
      <c r="B1207" s="1" t="s">
        <v>378</v>
      </c>
      <c r="C1207" s="1" t="s">
        <v>969</v>
      </c>
      <c r="D1207" s="1" t="s">
        <v>29</v>
      </c>
      <c r="E1207" s="1" t="s">
        <v>30</v>
      </c>
      <c r="F1207" s="1" t="s">
        <v>41</v>
      </c>
      <c r="G1207" s="1" t="s">
        <v>133</v>
      </c>
    </row>
    <row r="1208" spans="1:7" x14ac:dyDescent="0.25">
      <c r="A1208" s="1" t="s">
        <v>130</v>
      </c>
      <c r="B1208" s="1" t="s">
        <v>378</v>
      </c>
      <c r="C1208" s="1" t="s">
        <v>971</v>
      </c>
      <c r="D1208" s="1" t="s">
        <v>29</v>
      </c>
      <c r="E1208" s="1" t="s">
        <v>30</v>
      </c>
      <c r="F1208" s="1" t="s">
        <v>41</v>
      </c>
      <c r="G1208" s="1" t="s">
        <v>133</v>
      </c>
    </row>
    <row r="1209" spans="1:7" x14ac:dyDescent="0.25">
      <c r="A1209" s="1" t="s">
        <v>130</v>
      </c>
      <c r="B1209" s="1" t="s">
        <v>378</v>
      </c>
      <c r="C1209" s="1" t="s">
        <v>972</v>
      </c>
      <c r="D1209" s="1" t="s">
        <v>29</v>
      </c>
      <c r="E1209" s="1" t="s">
        <v>30</v>
      </c>
      <c r="F1209" s="1" t="s">
        <v>41</v>
      </c>
      <c r="G1209" s="1" t="s">
        <v>133</v>
      </c>
    </row>
    <row r="1210" spans="1:7" x14ac:dyDescent="0.25">
      <c r="A1210" s="1" t="s">
        <v>130</v>
      </c>
      <c r="B1210" s="1" t="s">
        <v>378</v>
      </c>
      <c r="C1210" s="1" t="s">
        <v>973</v>
      </c>
      <c r="D1210" s="1" t="s">
        <v>29</v>
      </c>
      <c r="E1210" s="1" t="s">
        <v>30</v>
      </c>
      <c r="F1210" s="1" t="s">
        <v>41</v>
      </c>
      <c r="G1210" s="1" t="s">
        <v>133</v>
      </c>
    </row>
    <row r="1211" spans="1:7" x14ac:dyDescent="0.25">
      <c r="A1211" s="1" t="s">
        <v>130</v>
      </c>
      <c r="B1211" s="1" t="s">
        <v>378</v>
      </c>
      <c r="C1211" s="1" t="s">
        <v>974</v>
      </c>
      <c r="D1211" s="1" t="s">
        <v>29</v>
      </c>
      <c r="E1211" s="1" t="s">
        <v>30</v>
      </c>
      <c r="F1211" s="1" t="s">
        <v>41</v>
      </c>
      <c r="G1211" s="1" t="s">
        <v>133</v>
      </c>
    </row>
    <row r="1212" spans="1:7" x14ac:dyDescent="0.25">
      <c r="A1212" s="1" t="s">
        <v>130</v>
      </c>
      <c r="B1212" s="1" t="s">
        <v>378</v>
      </c>
      <c r="C1212" s="1" t="s">
        <v>975</v>
      </c>
      <c r="D1212" s="1" t="s">
        <v>29</v>
      </c>
      <c r="E1212" s="1" t="s">
        <v>30</v>
      </c>
      <c r="F1212" s="1" t="s">
        <v>41</v>
      </c>
      <c r="G1212" s="1" t="s">
        <v>133</v>
      </c>
    </row>
    <row r="1213" spans="1:7" x14ac:dyDescent="0.25">
      <c r="A1213" s="1" t="s">
        <v>130</v>
      </c>
      <c r="B1213" s="1" t="s">
        <v>378</v>
      </c>
      <c r="C1213" s="1" t="s">
        <v>976</v>
      </c>
      <c r="D1213" s="1" t="s">
        <v>29</v>
      </c>
      <c r="E1213" s="1" t="s">
        <v>30</v>
      </c>
      <c r="F1213" s="1" t="s">
        <v>41</v>
      </c>
      <c r="G1213" s="1" t="s">
        <v>133</v>
      </c>
    </row>
    <row r="1214" spans="1:7" x14ac:dyDescent="0.25">
      <c r="A1214" s="1" t="s">
        <v>130</v>
      </c>
      <c r="B1214" s="1" t="s">
        <v>378</v>
      </c>
      <c r="C1214" s="1" t="s">
        <v>977</v>
      </c>
      <c r="D1214" s="1" t="s">
        <v>29</v>
      </c>
      <c r="E1214" s="1" t="s">
        <v>30</v>
      </c>
      <c r="F1214" s="1" t="s">
        <v>41</v>
      </c>
      <c r="G1214" s="1" t="s">
        <v>133</v>
      </c>
    </row>
    <row r="1215" spans="1:7" x14ac:dyDescent="0.25">
      <c r="A1215" s="1" t="s">
        <v>130</v>
      </c>
      <c r="B1215" s="1" t="s">
        <v>378</v>
      </c>
      <c r="C1215" s="1" t="s">
        <v>978</v>
      </c>
      <c r="D1215" s="1" t="s">
        <v>29</v>
      </c>
      <c r="E1215" s="1" t="s">
        <v>30</v>
      </c>
      <c r="F1215" s="1" t="s">
        <v>41</v>
      </c>
      <c r="G1215" s="1" t="s">
        <v>133</v>
      </c>
    </row>
    <row r="1216" spans="1:7" x14ac:dyDescent="0.25">
      <c r="A1216" s="1" t="s">
        <v>130</v>
      </c>
      <c r="B1216" s="1" t="s">
        <v>378</v>
      </c>
      <c r="C1216" s="1" t="s">
        <v>979</v>
      </c>
      <c r="D1216" s="1" t="s">
        <v>29</v>
      </c>
      <c r="E1216" s="1" t="s">
        <v>30</v>
      </c>
      <c r="F1216" s="1" t="s">
        <v>41</v>
      </c>
      <c r="G1216" s="1" t="s">
        <v>133</v>
      </c>
    </row>
    <row r="1217" spans="1:7" x14ac:dyDescent="0.25">
      <c r="A1217" s="1" t="s">
        <v>130</v>
      </c>
      <c r="B1217" s="1" t="s">
        <v>378</v>
      </c>
      <c r="C1217" s="1" t="s">
        <v>980</v>
      </c>
      <c r="D1217" s="1" t="s">
        <v>29</v>
      </c>
      <c r="E1217" s="1" t="s">
        <v>30</v>
      </c>
      <c r="F1217" s="1" t="s">
        <v>41</v>
      </c>
      <c r="G1217" s="1" t="s">
        <v>133</v>
      </c>
    </row>
    <row r="1218" spans="1:7" x14ac:dyDescent="0.25">
      <c r="A1218" s="1" t="s">
        <v>130</v>
      </c>
      <c r="B1218" s="1" t="s">
        <v>378</v>
      </c>
      <c r="C1218" s="1" t="s">
        <v>981</v>
      </c>
      <c r="D1218" s="1" t="s">
        <v>29</v>
      </c>
      <c r="E1218" s="1" t="s">
        <v>30</v>
      </c>
      <c r="F1218" s="1" t="s">
        <v>41</v>
      </c>
      <c r="G1218" s="1" t="s">
        <v>133</v>
      </c>
    </row>
    <row r="1219" spans="1:7" x14ac:dyDescent="0.25">
      <c r="A1219" s="1" t="s">
        <v>130</v>
      </c>
      <c r="B1219" s="1" t="s">
        <v>378</v>
      </c>
      <c r="C1219" s="1" t="s">
        <v>982</v>
      </c>
      <c r="D1219" s="1" t="s">
        <v>29</v>
      </c>
      <c r="E1219" s="1" t="s">
        <v>30</v>
      </c>
      <c r="F1219" s="1" t="s">
        <v>41</v>
      </c>
      <c r="G1219" s="1" t="s">
        <v>133</v>
      </c>
    </row>
    <row r="1220" spans="1:7" x14ac:dyDescent="0.25">
      <c r="A1220" s="1" t="s">
        <v>130</v>
      </c>
      <c r="B1220" s="1" t="s">
        <v>378</v>
      </c>
      <c r="C1220" s="1" t="s">
        <v>983</v>
      </c>
      <c r="D1220" s="1" t="s">
        <v>29</v>
      </c>
      <c r="E1220" s="1" t="s">
        <v>30</v>
      </c>
      <c r="F1220" s="1" t="s">
        <v>41</v>
      </c>
      <c r="G1220" s="1" t="s">
        <v>133</v>
      </c>
    </row>
    <row r="1221" spans="1:7" x14ac:dyDescent="0.25">
      <c r="A1221" s="1" t="s">
        <v>130</v>
      </c>
      <c r="B1221" s="1" t="s">
        <v>378</v>
      </c>
      <c r="C1221" s="1" t="s">
        <v>984</v>
      </c>
      <c r="D1221" s="1" t="s">
        <v>29</v>
      </c>
      <c r="E1221" s="1" t="s">
        <v>30</v>
      </c>
      <c r="F1221" s="1" t="s">
        <v>41</v>
      </c>
      <c r="G1221" s="1" t="s">
        <v>133</v>
      </c>
    </row>
    <row r="1222" spans="1:7" x14ac:dyDescent="0.25">
      <c r="A1222" s="1" t="s">
        <v>130</v>
      </c>
      <c r="B1222" s="1" t="s">
        <v>378</v>
      </c>
      <c r="C1222" s="1" t="s">
        <v>985</v>
      </c>
      <c r="D1222" s="1" t="s">
        <v>29</v>
      </c>
      <c r="E1222" s="1" t="s">
        <v>30</v>
      </c>
      <c r="F1222" s="1" t="s">
        <v>41</v>
      </c>
      <c r="G1222" s="1" t="s">
        <v>133</v>
      </c>
    </row>
    <row r="1223" spans="1:7" x14ac:dyDescent="0.25">
      <c r="A1223" s="1" t="s">
        <v>130</v>
      </c>
      <c r="B1223" s="1" t="s">
        <v>378</v>
      </c>
      <c r="C1223" s="1" t="s">
        <v>986</v>
      </c>
      <c r="D1223" s="1" t="s">
        <v>29</v>
      </c>
      <c r="E1223" s="1" t="s">
        <v>30</v>
      </c>
      <c r="F1223" s="1" t="s">
        <v>41</v>
      </c>
      <c r="G1223" s="1" t="s">
        <v>133</v>
      </c>
    </row>
    <row r="1224" spans="1:7" x14ac:dyDescent="0.25">
      <c r="A1224" s="1" t="s">
        <v>130</v>
      </c>
      <c r="B1224" s="1" t="s">
        <v>378</v>
      </c>
      <c r="C1224" s="1" t="s">
        <v>989</v>
      </c>
      <c r="D1224" s="1" t="s">
        <v>29</v>
      </c>
      <c r="E1224" s="1" t="s">
        <v>30</v>
      </c>
      <c r="F1224" s="1" t="s">
        <v>41</v>
      </c>
      <c r="G1224" s="1" t="s">
        <v>133</v>
      </c>
    </row>
    <row r="1225" spans="1:7" x14ac:dyDescent="0.25">
      <c r="A1225" s="1" t="s">
        <v>130</v>
      </c>
      <c r="B1225" s="1" t="s">
        <v>378</v>
      </c>
      <c r="C1225" s="1" t="s">
        <v>990</v>
      </c>
      <c r="D1225" s="1" t="s">
        <v>29</v>
      </c>
      <c r="E1225" s="1" t="s">
        <v>30</v>
      </c>
      <c r="F1225" s="1" t="s">
        <v>41</v>
      </c>
      <c r="G1225" s="1" t="s">
        <v>133</v>
      </c>
    </row>
    <row r="1226" spans="1:7" x14ac:dyDescent="0.25">
      <c r="A1226" s="1" t="s">
        <v>130</v>
      </c>
      <c r="B1226" s="1" t="s">
        <v>378</v>
      </c>
      <c r="C1226" s="1" t="s">
        <v>991</v>
      </c>
      <c r="D1226" s="1" t="s">
        <v>29</v>
      </c>
      <c r="E1226" s="1" t="s">
        <v>30</v>
      </c>
      <c r="F1226" s="1" t="s">
        <v>41</v>
      </c>
      <c r="G1226" s="1" t="s">
        <v>133</v>
      </c>
    </row>
    <row r="1227" spans="1:7" x14ac:dyDescent="0.25">
      <c r="A1227" s="1" t="s">
        <v>130</v>
      </c>
      <c r="B1227" s="1" t="s">
        <v>378</v>
      </c>
      <c r="C1227" s="1" t="s">
        <v>992</v>
      </c>
      <c r="D1227" s="1" t="s">
        <v>29</v>
      </c>
      <c r="E1227" s="1" t="s">
        <v>30</v>
      </c>
      <c r="F1227" s="1" t="s">
        <v>41</v>
      </c>
      <c r="G1227" s="1" t="s">
        <v>133</v>
      </c>
    </row>
    <row r="1228" spans="1:7" x14ac:dyDescent="0.25">
      <c r="A1228" s="1" t="s">
        <v>130</v>
      </c>
      <c r="B1228" s="1" t="s">
        <v>378</v>
      </c>
      <c r="C1228" s="1" t="s">
        <v>993</v>
      </c>
      <c r="D1228" s="1" t="s">
        <v>29</v>
      </c>
      <c r="E1228" s="1" t="s">
        <v>30</v>
      </c>
      <c r="F1228" s="1" t="s">
        <v>41</v>
      </c>
      <c r="G1228" s="1" t="s">
        <v>133</v>
      </c>
    </row>
    <row r="1229" spans="1:7" x14ac:dyDescent="0.25">
      <c r="A1229" s="1" t="s">
        <v>130</v>
      </c>
      <c r="B1229" s="1" t="s">
        <v>378</v>
      </c>
      <c r="C1229" s="1" t="s">
        <v>1119</v>
      </c>
      <c r="D1229" s="1" t="s">
        <v>29</v>
      </c>
      <c r="E1229" s="1" t="s">
        <v>30</v>
      </c>
      <c r="F1229" s="1" t="s">
        <v>41</v>
      </c>
      <c r="G1229" s="1" t="s">
        <v>133</v>
      </c>
    </row>
    <row r="1230" spans="1:7" x14ac:dyDescent="0.25">
      <c r="A1230" s="1" t="s">
        <v>130</v>
      </c>
      <c r="B1230" s="1" t="s">
        <v>378</v>
      </c>
      <c r="C1230" s="1" t="s">
        <v>995</v>
      </c>
      <c r="D1230" s="1" t="s">
        <v>29</v>
      </c>
      <c r="E1230" s="1" t="s">
        <v>30</v>
      </c>
      <c r="F1230" s="1" t="s">
        <v>41</v>
      </c>
      <c r="G1230" s="1" t="s">
        <v>133</v>
      </c>
    </row>
    <row r="1231" spans="1:7" x14ac:dyDescent="0.25">
      <c r="A1231" s="1" t="s">
        <v>130</v>
      </c>
      <c r="B1231" s="1" t="s">
        <v>378</v>
      </c>
      <c r="C1231" s="1" t="s">
        <v>996</v>
      </c>
      <c r="D1231" s="1" t="s">
        <v>29</v>
      </c>
      <c r="E1231" s="1" t="s">
        <v>30</v>
      </c>
      <c r="F1231" s="1" t="s">
        <v>41</v>
      </c>
      <c r="G1231" s="1" t="s">
        <v>133</v>
      </c>
    </row>
    <row r="1232" spans="1:7" x14ac:dyDescent="0.25">
      <c r="A1232" s="1" t="s">
        <v>130</v>
      </c>
      <c r="B1232" s="1" t="s">
        <v>378</v>
      </c>
      <c r="C1232" s="1" t="s">
        <v>997</v>
      </c>
      <c r="D1232" s="1" t="s">
        <v>29</v>
      </c>
      <c r="E1232" s="1" t="s">
        <v>30</v>
      </c>
      <c r="F1232" s="1" t="s">
        <v>41</v>
      </c>
      <c r="G1232" s="1" t="s">
        <v>133</v>
      </c>
    </row>
    <row r="1233" spans="1:7" x14ac:dyDescent="0.25">
      <c r="A1233" s="1" t="s">
        <v>130</v>
      </c>
      <c r="B1233" s="1" t="s">
        <v>378</v>
      </c>
      <c r="C1233" s="1" t="s">
        <v>998</v>
      </c>
      <c r="D1233" s="1" t="s">
        <v>29</v>
      </c>
      <c r="E1233" s="1" t="s">
        <v>30</v>
      </c>
      <c r="F1233" s="1" t="s">
        <v>41</v>
      </c>
      <c r="G1233" s="1" t="s">
        <v>133</v>
      </c>
    </row>
    <row r="1234" spans="1:7" x14ac:dyDescent="0.25">
      <c r="A1234" s="1" t="s">
        <v>130</v>
      </c>
      <c r="B1234" s="1" t="s">
        <v>378</v>
      </c>
      <c r="C1234" s="1" t="s">
        <v>999</v>
      </c>
      <c r="D1234" s="1" t="s">
        <v>29</v>
      </c>
      <c r="E1234" s="1" t="s">
        <v>30</v>
      </c>
      <c r="F1234" s="1" t="s">
        <v>41</v>
      </c>
      <c r="G1234" s="1" t="s">
        <v>133</v>
      </c>
    </row>
    <row r="1235" spans="1:7" x14ac:dyDescent="0.25">
      <c r="A1235" s="1" t="s">
        <v>130</v>
      </c>
      <c r="B1235" s="1" t="s">
        <v>378</v>
      </c>
      <c r="C1235" s="1" t="s">
        <v>1000</v>
      </c>
      <c r="D1235" s="1" t="s">
        <v>29</v>
      </c>
      <c r="E1235" s="1" t="s">
        <v>30</v>
      </c>
      <c r="F1235" s="1" t="s">
        <v>41</v>
      </c>
      <c r="G1235" s="1" t="s">
        <v>133</v>
      </c>
    </row>
    <row r="1236" spans="1:7" x14ac:dyDescent="0.25">
      <c r="A1236" s="1" t="s">
        <v>130</v>
      </c>
      <c r="B1236" s="1" t="s">
        <v>378</v>
      </c>
      <c r="C1236" s="1" t="s">
        <v>1001</v>
      </c>
      <c r="D1236" s="1" t="s">
        <v>29</v>
      </c>
      <c r="E1236" s="1" t="s">
        <v>30</v>
      </c>
      <c r="F1236" s="1" t="s">
        <v>41</v>
      </c>
      <c r="G1236" s="1" t="s">
        <v>133</v>
      </c>
    </row>
    <row r="1237" spans="1:7" x14ac:dyDescent="0.25">
      <c r="A1237" s="1" t="s">
        <v>130</v>
      </c>
      <c r="B1237" s="1" t="s">
        <v>378</v>
      </c>
      <c r="C1237" s="1" t="s">
        <v>1002</v>
      </c>
      <c r="D1237" s="1" t="s">
        <v>29</v>
      </c>
      <c r="E1237" s="1" t="s">
        <v>30</v>
      </c>
      <c r="F1237" s="1" t="s">
        <v>41</v>
      </c>
      <c r="G1237" s="1" t="s">
        <v>133</v>
      </c>
    </row>
    <row r="1238" spans="1:7" x14ac:dyDescent="0.25">
      <c r="A1238" s="1" t="s">
        <v>130</v>
      </c>
      <c r="B1238" s="1" t="s">
        <v>378</v>
      </c>
      <c r="C1238" s="1" t="s">
        <v>1003</v>
      </c>
      <c r="D1238" s="1" t="s">
        <v>29</v>
      </c>
      <c r="E1238" s="1" t="s">
        <v>30</v>
      </c>
      <c r="F1238" s="1" t="s">
        <v>41</v>
      </c>
      <c r="G1238" s="1" t="s">
        <v>133</v>
      </c>
    </row>
    <row r="1239" spans="1:7" x14ac:dyDescent="0.25">
      <c r="A1239" s="1" t="s">
        <v>130</v>
      </c>
      <c r="B1239" s="1" t="s">
        <v>378</v>
      </c>
      <c r="C1239" s="1" t="s">
        <v>1004</v>
      </c>
      <c r="D1239" s="1" t="s">
        <v>29</v>
      </c>
      <c r="E1239" s="1" t="s">
        <v>30</v>
      </c>
      <c r="F1239" s="1" t="s">
        <v>41</v>
      </c>
      <c r="G1239" s="1" t="s">
        <v>133</v>
      </c>
    </row>
    <row r="1240" spans="1:7" x14ac:dyDescent="0.25">
      <c r="A1240" s="1" t="s">
        <v>130</v>
      </c>
      <c r="B1240" s="1" t="s">
        <v>378</v>
      </c>
      <c r="C1240" s="1" t="s">
        <v>1005</v>
      </c>
      <c r="D1240" s="1" t="s">
        <v>29</v>
      </c>
      <c r="E1240" s="1" t="s">
        <v>30</v>
      </c>
      <c r="F1240" s="1" t="s">
        <v>41</v>
      </c>
      <c r="G1240" s="1" t="s">
        <v>133</v>
      </c>
    </row>
    <row r="1241" spans="1:7" x14ac:dyDescent="0.25">
      <c r="A1241" s="1" t="s">
        <v>130</v>
      </c>
      <c r="B1241" s="1" t="s">
        <v>378</v>
      </c>
      <c r="C1241" s="1" t="s">
        <v>1006</v>
      </c>
      <c r="D1241" s="1" t="s">
        <v>29</v>
      </c>
      <c r="E1241" s="1" t="s">
        <v>30</v>
      </c>
      <c r="F1241" s="1" t="s">
        <v>41</v>
      </c>
      <c r="G1241" s="1" t="s">
        <v>133</v>
      </c>
    </row>
    <row r="1242" spans="1:7" x14ac:dyDescent="0.25">
      <c r="A1242" s="1" t="s">
        <v>130</v>
      </c>
      <c r="B1242" s="1" t="s">
        <v>378</v>
      </c>
      <c r="C1242" s="1" t="s">
        <v>1007</v>
      </c>
      <c r="D1242" s="1" t="s">
        <v>29</v>
      </c>
      <c r="E1242" s="1" t="s">
        <v>30</v>
      </c>
      <c r="F1242" s="1" t="s">
        <v>41</v>
      </c>
      <c r="G1242" s="1" t="s">
        <v>133</v>
      </c>
    </row>
    <row r="1243" spans="1:7" x14ac:dyDescent="0.25">
      <c r="A1243" s="1" t="s">
        <v>130</v>
      </c>
      <c r="B1243" s="1" t="s">
        <v>378</v>
      </c>
      <c r="C1243" s="1" t="s">
        <v>1008</v>
      </c>
      <c r="D1243" s="1" t="s">
        <v>29</v>
      </c>
      <c r="E1243" s="1" t="s">
        <v>30</v>
      </c>
      <c r="F1243" s="1" t="s">
        <v>41</v>
      </c>
      <c r="G1243" s="1" t="s">
        <v>133</v>
      </c>
    </row>
    <row r="1244" spans="1:7" x14ac:dyDescent="0.25">
      <c r="A1244" s="1" t="s">
        <v>130</v>
      </c>
      <c r="B1244" s="1" t="s">
        <v>378</v>
      </c>
      <c r="C1244" s="1" t="s">
        <v>1009</v>
      </c>
      <c r="D1244" s="1" t="s">
        <v>29</v>
      </c>
      <c r="E1244" s="1" t="s">
        <v>30</v>
      </c>
      <c r="F1244" s="1" t="s">
        <v>41</v>
      </c>
      <c r="G1244" s="1" t="s">
        <v>133</v>
      </c>
    </row>
    <row r="1245" spans="1:7" x14ac:dyDescent="0.25">
      <c r="A1245" s="1" t="s">
        <v>130</v>
      </c>
      <c r="B1245" s="1" t="s">
        <v>378</v>
      </c>
      <c r="C1245" s="1" t="s">
        <v>1010</v>
      </c>
      <c r="D1245" s="1" t="s">
        <v>29</v>
      </c>
      <c r="E1245" s="1" t="s">
        <v>30</v>
      </c>
      <c r="F1245" s="1" t="s">
        <v>41</v>
      </c>
      <c r="G1245" s="1" t="s">
        <v>133</v>
      </c>
    </row>
    <row r="1246" spans="1:7" x14ac:dyDescent="0.25">
      <c r="A1246" s="1" t="s">
        <v>130</v>
      </c>
      <c r="B1246" s="1" t="s">
        <v>378</v>
      </c>
      <c r="C1246" s="1" t="s">
        <v>1120</v>
      </c>
      <c r="D1246" s="1" t="s">
        <v>29</v>
      </c>
      <c r="E1246" s="1" t="s">
        <v>30</v>
      </c>
      <c r="F1246" s="1" t="s">
        <v>41</v>
      </c>
      <c r="G1246" s="1" t="s">
        <v>133</v>
      </c>
    </row>
    <row r="1247" spans="1:7" x14ac:dyDescent="0.25">
      <c r="A1247" s="1" t="s">
        <v>130</v>
      </c>
      <c r="B1247" s="1" t="s">
        <v>378</v>
      </c>
      <c r="C1247" s="1" t="s">
        <v>1121</v>
      </c>
      <c r="D1247" s="1" t="s">
        <v>29</v>
      </c>
      <c r="E1247" s="1" t="s">
        <v>30</v>
      </c>
      <c r="F1247" s="1" t="s">
        <v>41</v>
      </c>
      <c r="G1247" s="1" t="s">
        <v>133</v>
      </c>
    </row>
    <row r="1248" spans="1:7" x14ac:dyDescent="0.25">
      <c r="A1248" s="1" t="s">
        <v>130</v>
      </c>
      <c r="B1248" s="1" t="s">
        <v>378</v>
      </c>
      <c r="C1248" s="1" t="s">
        <v>1013</v>
      </c>
      <c r="D1248" s="1" t="s">
        <v>29</v>
      </c>
      <c r="E1248" s="1" t="s">
        <v>30</v>
      </c>
      <c r="F1248" s="1" t="s">
        <v>41</v>
      </c>
      <c r="G1248" s="1" t="s">
        <v>133</v>
      </c>
    </row>
    <row r="1249" spans="1:7" x14ac:dyDescent="0.25">
      <c r="A1249" s="1" t="s">
        <v>130</v>
      </c>
      <c r="B1249" s="1" t="s">
        <v>378</v>
      </c>
      <c r="C1249" s="1" t="s">
        <v>1014</v>
      </c>
      <c r="D1249" s="1" t="s">
        <v>29</v>
      </c>
      <c r="E1249" s="1" t="s">
        <v>30</v>
      </c>
      <c r="F1249" s="1" t="s">
        <v>41</v>
      </c>
      <c r="G1249" s="1" t="s">
        <v>133</v>
      </c>
    </row>
    <row r="1250" spans="1:7" x14ac:dyDescent="0.25">
      <c r="A1250" s="1" t="s">
        <v>130</v>
      </c>
      <c r="B1250" s="1" t="s">
        <v>378</v>
      </c>
      <c r="C1250" s="1" t="s">
        <v>1015</v>
      </c>
      <c r="D1250" s="1" t="s">
        <v>29</v>
      </c>
      <c r="E1250" s="1" t="s">
        <v>30</v>
      </c>
      <c r="F1250" s="1" t="s">
        <v>41</v>
      </c>
      <c r="G1250" s="1" t="s">
        <v>133</v>
      </c>
    </row>
    <row r="1251" spans="1:7" x14ac:dyDescent="0.25">
      <c r="A1251" s="1" t="s">
        <v>130</v>
      </c>
      <c r="B1251" s="1" t="s">
        <v>378</v>
      </c>
      <c r="C1251" s="1" t="s">
        <v>1016</v>
      </c>
      <c r="D1251" s="1" t="s">
        <v>29</v>
      </c>
      <c r="E1251" s="1" t="s">
        <v>30</v>
      </c>
      <c r="F1251" s="1" t="s">
        <v>41</v>
      </c>
      <c r="G1251" s="1" t="s">
        <v>133</v>
      </c>
    </row>
    <row r="1252" spans="1:7" x14ac:dyDescent="0.25">
      <c r="A1252" s="1" t="s">
        <v>130</v>
      </c>
      <c r="B1252" s="1" t="s">
        <v>378</v>
      </c>
      <c r="C1252" s="1" t="s">
        <v>1017</v>
      </c>
      <c r="D1252" s="1" t="s">
        <v>29</v>
      </c>
      <c r="E1252" s="1" t="s">
        <v>30</v>
      </c>
      <c r="F1252" s="1" t="s">
        <v>41</v>
      </c>
      <c r="G1252" s="1" t="s">
        <v>133</v>
      </c>
    </row>
    <row r="1253" spans="1:7" x14ac:dyDescent="0.25">
      <c r="A1253" s="1" t="s">
        <v>130</v>
      </c>
      <c r="B1253" s="1" t="s">
        <v>378</v>
      </c>
      <c r="C1253" s="1" t="s">
        <v>1018</v>
      </c>
      <c r="D1253" s="1" t="s">
        <v>29</v>
      </c>
      <c r="E1253" s="1" t="s">
        <v>30</v>
      </c>
      <c r="F1253" s="1" t="s">
        <v>41</v>
      </c>
      <c r="G1253" s="1" t="s">
        <v>133</v>
      </c>
    </row>
    <row r="1254" spans="1:7" x14ac:dyDescent="0.25">
      <c r="A1254" s="1" t="s">
        <v>130</v>
      </c>
      <c r="B1254" s="1" t="s">
        <v>378</v>
      </c>
      <c r="C1254" s="1" t="s">
        <v>1019</v>
      </c>
      <c r="D1254" s="1" t="s">
        <v>29</v>
      </c>
      <c r="E1254" s="1" t="s">
        <v>30</v>
      </c>
      <c r="F1254" s="1" t="s">
        <v>41</v>
      </c>
      <c r="G1254" s="1" t="s">
        <v>133</v>
      </c>
    </row>
    <row r="1255" spans="1:7" x14ac:dyDescent="0.25">
      <c r="A1255" s="1" t="s">
        <v>130</v>
      </c>
      <c r="B1255" s="1" t="s">
        <v>378</v>
      </c>
      <c r="C1255" s="1" t="s">
        <v>1021</v>
      </c>
      <c r="D1255" s="1" t="s">
        <v>29</v>
      </c>
      <c r="E1255" s="1" t="s">
        <v>30</v>
      </c>
      <c r="F1255" s="1" t="s">
        <v>41</v>
      </c>
      <c r="G1255" s="1" t="s">
        <v>133</v>
      </c>
    </row>
    <row r="1256" spans="1:7" x14ac:dyDescent="0.25">
      <c r="A1256" s="1" t="s">
        <v>130</v>
      </c>
      <c r="B1256" s="1" t="s">
        <v>378</v>
      </c>
      <c r="C1256" s="1" t="s">
        <v>1022</v>
      </c>
      <c r="D1256" s="1" t="s">
        <v>29</v>
      </c>
      <c r="E1256" s="1" t="s">
        <v>30</v>
      </c>
      <c r="F1256" s="1" t="s">
        <v>41</v>
      </c>
      <c r="G1256" s="1" t="s">
        <v>133</v>
      </c>
    </row>
    <row r="1257" spans="1:7" x14ac:dyDescent="0.25">
      <c r="A1257" s="1" t="s">
        <v>130</v>
      </c>
      <c r="B1257" s="1" t="s">
        <v>378</v>
      </c>
      <c r="C1257" s="1" t="s">
        <v>1023</v>
      </c>
      <c r="D1257" s="1" t="s">
        <v>29</v>
      </c>
      <c r="E1257" s="1" t="s">
        <v>30</v>
      </c>
      <c r="F1257" s="1" t="s">
        <v>41</v>
      </c>
      <c r="G1257" s="1" t="s">
        <v>133</v>
      </c>
    </row>
    <row r="1258" spans="1:7" x14ac:dyDescent="0.25">
      <c r="A1258" s="1" t="s">
        <v>130</v>
      </c>
      <c r="B1258" s="1" t="s">
        <v>378</v>
      </c>
      <c r="C1258" s="1" t="s">
        <v>1024</v>
      </c>
      <c r="D1258" s="1" t="s">
        <v>29</v>
      </c>
      <c r="E1258" s="1" t="s">
        <v>30</v>
      </c>
      <c r="F1258" s="1" t="s">
        <v>41</v>
      </c>
      <c r="G1258" s="1" t="s">
        <v>133</v>
      </c>
    </row>
    <row r="1259" spans="1:7" x14ac:dyDescent="0.25">
      <c r="A1259" s="1" t="s">
        <v>130</v>
      </c>
      <c r="B1259" s="1" t="s">
        <v>378</v>
      </c>
      <c r="C1259" s="1" t="s">
        <v>1025</v>
      </c>
      <c r="D1259" s="1" t="s">
        <v>29</v>
      </c>
      <c r="E1259" s="1" t="s">
        <v>30</v>
      </c>
      <c r="F1259" s="1" t="s">
        <v>41</v>
      </c>
      <c r="G1259" s="1" t="s">
        <v>133</v>
      </c>
    </row>
    <row r="1260" spans="1:7" x14ac:dyDescent="0.25">
      <c r="A1260" s="1" t="s">
        <v>130</v>
      </c>
      <c r="B1260" s="1" t="s">
        <v>378</v>
      </c>
      <c r="C1260" s="1" t="s">
        <v>1026</v>
      </c>
      <c r="D1260" s="1" t="s">
        <v>29</v>
      </c>
      <c r="E1260" s="1" t="s">
        <v>30</v>
      </c>
      <c r="F1260" s="1" t="s">
        <v>41</v>
      </c>
      <c r="G1260" s="1" t="s">
        <v>133</v>
      </c>
    </row>
    <row r="1261" spans="1:7" x14ac:dyDescent="0.25">
      <c r="A1261" s="1" t="s">
        <v>130</v>
      </c>
      <c r="B1261" s="1" t="s">
        <v>378</v>
      </c>
      <c r="C1261" s="1" t="s">
        <v>1027</v>
      </c>
      <c r="D1261" s="1" t="s">
        <v>29</v>
      </c>
      <c r="E1261" s="1" t="s">
        <v>30</v>
      </c>
      <c r="F1261" s="1" t="s">
        <v>41</v>
      </c>
      <c r="G1261" s="1" t="s">
        <v>133</v>
      </c>
    </row>
    <row r="1262" spans="1:7" x14ac:dyDescent="0.25">
      <c r="A1262" s="1" t="s">
        <v>130</v>
      </c>
      <c r="B1262" s="1" t="s">
        <v>378</v>
      </c>
      <c r="C1262" s="1" t="s">
        <v>1028</v>
      </c>
      <c r="D1262" s="1" t="s">
        <v>29</v>
      </c>
      <c r="E1262" s="1" t="s">
        <v>30</v>
      </c>
      <c r="F1262" s="1" t="s">
        <v>41</v>
      </c>
      <c r="G1262" s="1" t="s">
        <v>133</v>
      </c>
    </row>
    <row r="1263" spans="1:7" x14ac:dyDescent="0.25">
      <c r="A1263" s="1" t="s">
        <v>130</v>
      </c>
      <c r="B1263" s="1" t="s">
        <v>378</v>
      </c>
      <c r="C1263" s="1" t="s">
        <v>1029</v>
      </c>
      <c r="D1263" s="1" t="s">
        <v>29</v>
      </c>
      <c r="E1263" s="1" t="s">
        <v>30</v>
      </c>
      <c r="F1263" s="1" t="s">
        <v>41</v>
      </c>
      <c r="G1263" s="1" t="s">
        <v>133</v>
      </c>
    </row>
    <row r="1264" spans="1:7" x14ac:dyDescent="0.25">
      <c r="A1264" s="1" t="s">
        <v>130</v>
      </c>
      <c r="B1264" s="1" t="s">
        <v>378</v>
      </c>
      <c r="C1264" s="1" t="s">
        <v>1030</v>
      </c>
      <c r="D1264" s="1" t="s">
        <v>29</v>
      </c>
      <c r="E1264" s="1" t="s">
        <v>30</v>
      </c>
      <c r="F1264" s="1" t="s">
        <v>41</v>
      </c>
      <c r="G1264" s="1" t="s">
        <v>133</v>
      </c>
    </row>
    <row r="1265" spans="1:7" x14ac:dyDescent="0.25">
      <c r="A1265" s="1" t="s">
        <v>130</v>
      </c>
      <c r="B1265" s="1" t="s">
        <v>378</v>
      </c>
      <c r="C1265" s="1" t="s">
        <v>1031</v>
      </c>
      <c r="D1265" s="1" t="s">
        <v>29</v>
      </c>
      <c r="E1265" s="1" t="s">
        <v>30</v>
      </c>
      <c r="F1265" s="1" t="s">
        <v>41</v>
      </c>
      <c r="G1265" s="1" t="s">
        <v>133</v>
      </c>
    </row>
    <row r="1266" spans="1:7" x14ac:dyDescent="0.25">
      <c r="A1266" s="1" t="s">
        <v>130</v>
      </c>
      <c r="B1266" s="1" t="s">
        <v>378</v>
      </c>
      <c r="C1266" s="1" t="s">
        <v>1032</v>
      </c>
      <c r="D1266" s="1" t="s">
        <v>29</v>
      </c>
      <c r="E1266" s="1" t="s">
        <v>30</v>
      </c>
      <c r="F1266" s="1" t="s">
        <v>41</v>
      </c>
      <c r="G1266" s="1" t="s">
        <v>133</v>
      </c>
    </row>
    <row r="1267" spans="1:7" x14ac:dyDescent="0.25">
      <c r="A1267" s="1" t="s">
        <v>130</v>
      </c>
      <c r="B1267" s="1" t="s">
        <v>378</v>
      </c>
      <c r="C1267" s="1" t="s">
        <v>1033</v>
      </c>
      <c r="D1267" s="1" t="s">
        <v>29</v>
      </c>
      <c r="E1267" s="1" t="s">
        <v>30</v>
      </c>
      <c r="F1267" s="1" t="s">
        <v>41</v>
      </c>
      <c r="G1267" s="1" t="s">
        <v>133</v>
      </c>
    </row>
    <row r="1268" spans="1:7" x14ac:dyDescent="0.25">
      <c r="A1268" s="1" t="s">
        <v>130</v>
      </c>
      <c r="B1268" s="1" t="s">
        <v>378</v>
      </c>
      <c r="C1268" s="1" t="s">
        <v>1034</v>
      </c>
      <c r="D1268" s="1" t="s">
        <v>29</v>
      </c>
      <c r="E1268" s="1" t="s">
        <v>30</v>
      </c>
      <c r="F1268" s="1" t="s">
        <v>41</v>
      </c>
      <c r="G1268" s="1" t="s">
        <v>133</v>
      </c>
    </row>
    <row r="1269" spans="1:7" x14ac:dyDescent="0.25">
      <c r="A1269" s="1" t="s">
        <v>130</v>
      </c>
      <c r="B1269" s="1" t="s">
        <v>378</v>
      </c>
      <c r="C1269" s="1" t="s">
        <v>1035</v>
      </c>
      <c r="D1269" s="1" t="s">
        <v>29</v>
      </c>
      <c r="E1269" s="1" t="s">
        <v>30</v>
      </c>
      <c r="F1269" s="1" t="s">
        <v>41</v>
      </c>
      <c r="G1269" s="1" t="s">
        <v>133</v>
      </c>
    </row>
    <row r="1270" spans="1:7" x14ac:dyDescent="0.25">
      <c r="A1270" s="1" t="s">
        <v>130</v>
      </c>
      <c r="B1270" s="1" t="s">
        <v>378</v>
      </c>
      <c r="C1270" s="1" t="s">
        <v>1036</v>
      </c>
      <c r="D1270" s="1" t="s">
        <v>29</v>
      </c>
      <c r="E1270" s="1" t="s">
        <v>30</v>
      </c>
      <c r="F1270" s="1" t="s">
        <v>41</v>
      </c>
      <c r="G1270" s="1" t="s">
        <v>133</v>
      </c>
    </row>
    <row r="1271" spans="1:7" x14ac:dyDescent="0.25">
      <c r="A1271" s="1" t="s">
        <v>130</v>
      </c>
      <c r="B1271" s="1" t="s">
        <v>378</v>
      </c>
      <c r="C1271" s="1" t="s">
        <v>1037</v>
      </c>
      <c r="D1271" s="1" t="s">
        <v>29</v>
      </c>
      <c r="E1271" s="1" t="s">
        <v>30</v>
      </c>
      <c r="F1271" s="1" t="s">
        <v>41</v>
      </c>
      <c r="G1271" s="1" t="s">
        <v>133</v>
      </c>
    </row>
    <row r="1272" spans="1:7" x14ac:dyDescent="0.25">
      <c r="A1272" s="1" t="s">
        <v>130</v>
      </c>
      <c r="B1272" s="1" t="s">
        <v>378</v>
      </c>
      <c r="C1272" s="1" t="s">
        <v>1038</v>
      </c>
      <c r="D1272" s="1" t="s">
        <v>29</v>
      </c>
      <c r="E1272" s="1" t="s">
        <v>30</v>
      </c>
      <c r="F1272" s="1" t="s">
        <v>41</v>
      </c>
      <c r="G1272" s="1" t="s">
        <v>133</v>
      </c>
    </row>
    <row r="1273" spans="1:7" x14ac:dyDescent="0.25">
      <c r="A1273" s="1" t="s">
        <v>130</v>
      </c>
      <c r="B1273" s="1" t="s">
        <v>378</v>
      </c>
      <c r="C1273" s="1" t="s">
        <v>1039</v>
      </c>
      <c r="D1273" s="1" t="s">
        <v>29</v>
      </c>
      <c r="E1273" s="1" t="s">
        <v>30</v>
      </c>
      <c r="F1273" s="1" t="s">
        <v>41</v>
      </c>
      <c r="G1273" s="1" t="s">
        <v>133</v>
      </c>
    </row>
    <row r="1274" spans="1:7" x14ac:dyDescent="0.25">
      <c r="A1274" s="1" t="s">
        <v>130</v>
      </c>
      <c r="B1274" s="1" t="s">
        <v>378</v>
      </c>
      <c r="C1274" s="1" t="s">
        <v>1040</v>
      </c>
      <c r="D1274" s="1" t="s">
        <v>29</v>
      </c>
      <c r="E1274" s="1" t="s">
        <v>30</v>
      </c>
      <c r="F1274" s="1" t="s">
        <v>41</v>
      </c>
      <c r="G1274" s="1" t="s">
        <v>133</v>
      </c>
    </row>
    <row r="1275" spans="1:7" x14ac:dyDescent="0.25">
      <c r="A1275" s="1" t="s">
        <v>130</v>
      </c>
      <c r="B1275" s="1" t="s">
        <v>378</v>
      </c>
      <c r="C1275" s="1" t="s">
        <v>1122</v>
      </c>
      <c r="D1275" s="1" t="s">
        <v>29</v>
      </c>
      <c r="E1275" s="1" t="s">
        <v>30</v>
      </c>
      <c r="F1275" s="1" t="s">
        <v>41</v>
      </c>
      <c r="G1275" s="1" t="s">
        <v>133</v>
      </c>
    </row>
    <row r="1276" spans="1:7" x14ac:dyDescent="0.25">
      <c r="A1276" s="1" t="s">
        <v>130</v>
      </c>
      <c r="B1276" s="1" t="s">
        <v>378</v>
      </c>
      <c r="C1276" s="1" t="s">
        <v>1042</v>
      </c>
      <c r="D1276" s="1" t="s">
        <v>29</v>
      </c>
      <c r="E1276" s="1" t="s">
        <v>30</v>
      </c>
      <c r="F1276" s="1" t="s">
        <v>41</v>
      </c>
      <c r="G1276" s="1" t="s">
        <v>133</v>
      </c>
    </row>
    <row r="1277" spans="1:7" x14ac:dyDescent="0.25">
      <c r="A1277" s="1" t="s">
        <v>130</v>
      </c>
      <c r="B1277" s="1" t="s">
        <v>378</v>
      </c>
      <c r="C1277" s="1" t="s">
        <v>1043</v>
      </c>
      <c r="D1277" s="1" t="s">
        <v>29</v>
      </c>
      <c r="E1277" s="1" t="s">
        <v>30</v>
      </c>
      <c r="F1277" s="1" t="s">
        <v>41</v>
      </c>
      <c r="G1277" s="1" t="s">
        <v>133</v>
      </c>
    </row>
    <row r="1278" spans="1:7" x14ac:dyDescent="0.25">
      <c r="A1278" s="1" t="s">
        <v>130</v>
      </c>
      <c r="B1278" s="1" t="s">
        <v>378</v>
      </c>
      <c r="C1278" s="1" t="s">
        <v>1044</v>
      </c>
      <c r="D1278" s="1" t="s">
        <v>29</v>
      </c>
      <c r="E1278" s="1" t="s">
        <v>30</v>
      </c>
      <c r="F1278" s="1" t="s">
        <v>41</v>
      </c>
      <c r="G1278" s="1" t="s">
        <v>133</v>
      </c>
    </row>
    <row r="1279" spans="1:7" x14ac:dyDescent="0.25">
      <c r="A1279" s="1" t="s">
        <v>130</v>
      </c>
      <c r="B1279" s="1" t="s">
        <v>378</v>
      </c>
      <c r="C1279" s="1" t="s">
        <v>1045</v>
      </c>
      <c r="D1279" s="1" t="s">
        <v>29</v>
      </c>
      <c r="E1279" s="1" t="s">
        <v>30</v>
      </c>
      <c r="F1279" s="1" t="s">
        <v>41</v>
      </c>
      <c r="G1279" s="1" t="s">
        <v>133</v>
      </c>
    </row>
    <row r="1280" spans="1:7" x14ac:dyDescent="0.25">
      <c r="A1280" s="1" t="s">
        <v>130</v>
      </c>
      <c r="B1280" s="1" t="s">
        <v>378</v>
      </c>
      <c r="C1280" s="1" t="s">
        <v>1046</v>
      </c>
      <c r="D1280" s="1" t="s">
        <v>29</v>
      </c>
      <c r="E1280" s="1" t="s">
        <v>30</v>
      </c>
      <c r="F1280" s="1" t="s">
        <v>41</v>
      </c>
      <c r="G1280" s="1" t="s">
        <v>133</v>
      </c>
    </row>
    <row r="1281" spans="1:7" x14ac:dyDescent="0.25">
      <c r="A1281" s="1" t="s">
        <v>130</v>
      </c>
      <c r="B1281" s="1" t="s">
        <v>378</v>
      </c>
      <c r="C1281" s="1" t="s">
        <v>1047</v>
      </c>
      <c r="D1281" s="1" t="s">
        <v>29</v>
      </c>
      <c r="E1281" s="1" t="s">
        <v>30</v>
      </c>
      <c r="F1281" s="1" t="s">
        <v>41</v>
      </c>
      <c r="G1281" s="1" t="s">
        <v>133</v>
      </c>
    </row>
    <row r="1282" spans="1:7" x14ac:dyDescent="0.25">
      <c r="A1282" s="1" t="s">
        <v>138</v>
      </c>
      <c r="B1282" s="1" t="s">
        <v>108</v>
      </c>
      <c r="C1282" s="1" t="s">
        <v>109</v>
      </c>
      <c r="D1282" s="1" t="s">
        <v>29</v>
      </c>
      <c r="E1282" s="1" t="s">
        <v>30</v>
      </c>
      <c r="F1282" s="1" t="s">
        <v>41</v>
      </c>
      <c r="G1282" s="1" t="s">
        <v>142</v>
      </c>
    </row>
    <row r="1283" spans="1:7" x14ac:dyDescent="0.25">
      <c r="A1283" s="1" t="s">
        <v>138</v>
      </c>
      <c r="B1283" s="1" t="s">
        <v>108</v>
      </c>
      <c r="C1283" s="1" t="s">
        <v>143</v>
      </c>
      <c r="D1283" s="1" t="s">
        <v>29</v>
      </c>
      <c r="E1283" s="1" t="s">
        <v>30</v>
      </c>
      <c r="F1283" s="1" t="s">
        <v>41</v>
      </c>
      <c r="G1283" s="1" t="s">
        <v>142</v>
      </c>
    </row>
    <row r="1284" spans="1:7" x14ac:dyDescent="0.25">
      <c r="A1284" s="1" t="s">
        <v>138</v>
      </c>
      <c r="B1284" s="1" t="s">
        <v>108</v>
      </c>
      <c r="C1284" s="1" t="s">
        <v>110</v>
      </c>
      <c r="D1284" s="1" t="s">
        <v>29</v>
      </c>
      <c r="E1284" s="1" t="s">
        <v>30</v>
      </c>
      <c r="F1284" s="1" t="s">
        <v>41</v>
      </c>
      <c r="G1284" s="1" t="s">
        <v>142</v>
      </c>
    </row>
    <row r="1285" spans="1:7" x14ac:dyDescent="0.25">
      <c r="A1285" s="1" t="s">
        <v>144</v>
      </c>
      <c r="B1285" s="1" t="s">
        <v>380</v>
      </c>
      <c r="C1285" s="1" t="s">
        <v>28</v>
      </c>
      <c r="D1285" s="1" t="s">
        <v>29</v>
      </c>
      <c r="E1285" s="1" t="s">
        <v>30</v>
      </c>
      <c r="F1285" s="1" t="s">
        <v>41</v>
      </c>
      <c r="G1285" s="1" t="s">
        <v>147</v>
      </c>
    </row>
    <row r="1286" spans="1:7" x14ac:dyDescent="0.25">
      <c r="A1286" s="1" t="s">
        <v>144</v>
      </c>
      <c r="B1286" s="1" t="s">
        <v>380</v>
      </c>
      <c r="C1286" s="1" t="s">
        <v>411</v>
      </c>
      <c r="D1286" s="1" t="s">
        <v>29</v>
      </c>
      <c r="E1286" s="1" t="s">
        <v>30</v>
      </c>
      <c r="F1286" s="1" t="s">
        <v>41</v>
      </c>
      <c r="G1286" s="1" t="s">
        <v>147</v>
      </c>
    </row>
    <row r="1287" spans="1:7" x14ac:dyDescent="0.25">
      <c r="A1287" s="1" t="s">
        <v>144</v>
      </c>
      <c r="B1287" s="1" t="s">
        <v>380</v>
      </c>
      <c r="C1287" s="1" t="s">
        <v>412</v>
      </c>
      <c r="D1287" s="1" t="s">
        <v>29</v>
      </c>
      <c r="E1287" s="1" t="s">
        <v>30</v>
      </c>
      <c r="F1287" s="1" t="s">
        <v>41</v>
      </c>
      <c r="G1287" s="1" t="s">
        <v>147</v>
      </c>
    </row>
    <row r="1288" spans="1:7" x14ac:dyDescent="0.25">
      <c r="A1288" s="1" t="s">
        <v>144</v>
      </c>
      <c r="B1288" s="1" t="s">
        <v>380</v>
      </c>
      <c r="C1288" s="1" t="s">
        <v>413</v>
      </c>
      <c r="D1288" s="1" t="s">
        <v>29</v>
      </c>
      <c r="E1288" s="1" t="s">
        <v>30</v>
      </c>
      <c r="F1288" s="1" t="s">
        <v>41</v>
      </c>
      <c r="G1288" s="1" t="s">
        <v>147</v>
      </c>
    </row>
    <row r="1289" spans="1:7" x14ac:dyDescent="0.25">
      <c r="A1289" s="1" t="s">
        <v>144</v>
      </c>
      <c r="B1289" s="1" t="s">
        <v>380</v>
      </c>
      <c r="C1289" s="1" t="s">
        <v>414</v>
      </c>
      <c r="D1289" s="1" t="s">
        <v>29</v>
      </c>
      <c r="E1289" s="1" t="s">
        <v>30</v>
      </c>
      <c r="F1289" s="1" t="s">
        <v>41</v>
      </c>
      <c r="G1289" s="1" t="s">
        <v>147</v>
      </c>
    </row>
    <row r="1290" spans="1:7" x14ac:dyDescent="0.25">
      <c r="A1290" s="1" t="s">
        <v>144</v>
      </c>
      <c r="B1290" s="1" t="s">
        <v>380</v>
      </c>
      <c r="C1290" s="1" t="s">
        <v>415</v>
      </c>
      <c r="D1290" s="1" t="s">
        <v>29</v>
      </c>
      <c r="E1290" s="1" t="s">
        <v>30</v>
      </c>
      <c r="F1290" s="1" t="s">
        <v>41</v>
      </c>
      <c r="G1290" s="1" t="s">
        <v>147</v>
      </c>
    </row>
    <row r="1291" spans="1:7" x14ac:dyDescent="0.25">
      <c r="A1291" s="1" t="s">
        <v>144</v>
      </c>
      <c r="B1291" s="1" t="s">
        <v>380</v>
      </c>
      <c r="C1291" s="1" t="s">
        <v>416</v>
      </c>
      <c r="D1291" s="1" t="s">
        <v>29</v>
      </c>
      <c r="E1291" s="1" t="s">
        <v>30</v>
      </c>
      <c r="F1291" s="1" t="s">
        <v>41</v>
      </c>
      <c r="G1291" s="1" t="s">
        <v>147</v>
      </c>
    </row>
    <row r="1292" spans="1:7" x14ac:dyDescent="0.25">
      <c r="A1292" s="1" t="s">
        <v>144</v>
      </c>
      <c r="B1292" s="1" t="s">
        <v>380</v>
      </c>
      <c r="C1292" s="1" t="s">
        <v>417</v>
      </c>
      <c r="D1292" s="1" t="s">
        <v>29</v>
      </c>
      <c r="E1292" s="1" t="s">
        <v>30</v>
      </c>
      <c r="F1292" s="1" t="s">
        <v>41</v>
      </c>
      <c r="G1292" s="1" t="s">
        <v>147</v>
      </c>
    </row>
    <row r="1293" spans="1:7" x14ac:dyDescent="0.25">
      <c r="A1293" s="1" t="s">
        <v>144</v>
      </c>
      <c r="B1293" s="1" t="s">
        <v>380</v>
      </c>
      <c r="C1293" s="1" t="s">
        <v>418</v>
      </c>
      <c r="D1293" s="1" t="s">
        <v>29</v>
      </c>
      <c r="E1293" s="1" t="s">
        <v>30</v>
      </c>
      <c r="F1293" s="1" t="s">
        <v>41</v>
      </c>
      <c r="G1293" s="1" t="s">
        <v>147</v>
      </c>
    </row>
    <row r="1294" spans="1:7" x14ac:dyDescent="0.25">
      <c r="A1294" s="1" t="s">
        <v>144</v>
      </c>
      <c r="B1294" s="1" t="s">
        <v>380</v>
      </c>
      <c r="C1294" s="1" t="s">
        <v>419</v>
      </c>
      <c r="D1294" s="1" t="s">
        <v>29</v>
      </c>
      <c r="E1294" s="1" t="s">
        <v>30</v>
      </c>
      <c r="F1294" s="1" t="s">
        <v>41</v>
      </c>
      <c r="G1294" s="1" t="s">
        <v>147</v>
      </c>
    </row>
    <row r="1295" spans="1:7" x14ac:dyDescent="0.25">
      <c r="A1295" s="1" t="s">
        <v>144</v>
      </c>
      <c r="B1295" s="1" t="s">
        <v>380</v>
      </c>
      <c r="C1295" s="1" t="s">
        <v>420</v>
      </c>
      <c r="D1295" s="1" t="s">
        <v>29</v>
      </c>
      <c r="E1295" s="1" t="s">
        <v>30</v>
      </c>
      <c r="F1295" s="1" t="s">
        <v>41</v>
      </c>
      <c r="G1295" s="1" t="s">
        <v>147</v>
      </c>
    </row>
    <row r="1296" spans="1:7" x14ac:dyDescent="0.25">
      <c r="A1296" s="1" t="s">
        <v>144</v>
      </c>
      <c r="B1296" s="1" t="s">
        <v>380</v>
      </c>
      <c r="C1296" s="1" t="s">
        <v>421</v>
      </c>
      <c r="D1296" s="1" t="s">
        <v>29</v>
      </c>
      <c r="E1296" s="1" t="s">
        <v>30</v>
      </c>
      <c r="F1296" s="1" t="s">
        <v>41</v>
      </c>
      <c r="G1296" s="1" t="s">
        <v>147</v>
      </c>
    </row>
    <row r="1297" spans="1:7" x14ac:dyDescent="0.25">
      <c r="A1297" s="1" t="s">
        <v>144</v>
      </c>
      <c r="B1297" s="1" t="s">
        <v>380</v>
      </c>
      <c r="C1297" s="1" t="s">
        <v>422</v>
      </c>
      <c r="D1297" s="1" t="s">
        <v>29</v>
      </c>
      <c r="E1297" s="1" t="s">
        <v>30</v>
      </c>
      <c r="F1297" s="1" t="s">
        <v>41</v>
      </c>
      <c r="G1297" s="1" t="s">
        <v>147</v>
      </c>
    </row>
    <row r="1298" spans="1:7" x14ac:dyDescent="0.25">
      <c r="A1298" s="1" t="s">
        <v>144</v>
      </c>
      <c r="B1298" s="1" t="s">
        <v>380</v>
      </c>
      <c r="C1298" s="1" t="s">
        <v>423</v>
      </c>
      <c r="D1298" s="1" t="s">
        <v>29</v>
      </c>
      <c r="E1298" s="1" t="s">
        <v>30</v>
      </c>
      <c r="F1298" s="1" t="s">
        <v>41</v>
      </c>
      <c r="G1298" s="1" t="s">
        <v>147</v>
      </c>
    </row>
    <row r="1299" spans="1:7" x14ac:dyDescent="0.25">
      <c r="A1299" s="1" t="s">
        <v>144</v>
      </c>
      <c r="B1299" s="1" t="s">
        <v>380</v>
      </c>
      <c r="C1299" s="1" t="s">
        <v>424</v>
      </c>
      <c r="D1299" s="1" t="s">
        <v>29</v>
      </c>
      <c r="E1299" s="1" t="s">
        <v>30</v>
      </c>
      <c r="F1299" s="1" t="s">
        <v>41</v>
      </c>
      <c r="G1299" s="1" t="s">
        <v>147</v>
      </c>
    </row>
    <row r="1300" spans="1:7" x14ac:dyDescent="0.25">
      <c r="A1300" s="1" t="s">
        <v>144</v>
      </c>
      <c r="B1300" s="1" t="s">
        <v>380</v>
      </c>
      <c r="C1300" s="1" t="s">
        <v>425</v>
      </c>
      <c r="D1300" s="1" t="s">
        <v>29</v>
      </c>
      <c r="E1300" s="1" t="s">
        <v>30</v>
      </c>
      <c r="F1300" s="1" t="s">
        <v>41</v>
      </c>
      <c r="G1300" s="1" t="s">
        <v>147</v>
      </c>
    </row>
    <row r="1301" spans="1:7" x14ac:dyDescent="0.25">
      <c r="A1301" s="1" t="s">
        <v>144</v>
      </c>
      <c r="B1301" s="1" t="s">
        <v>380</v>
      </c>
      <c r="C1301" s="1" t="s">
        <v>426</v>
      </c>
      <c r="D1301" s="1" t="s">
        <v>29</v>
      </c>
      <c r="E1301" s="1" t="s">
        <v>30</v>
      </c>
      <c r="F1301" s="1" t="s">
        <v>41</v>
      </c>
      <c r="G1301" s="1" t="s">
        <v>147</v>
      </c>
    </row>
    <row r="1302" spans="1:7" x14ac:dyDescent="0.25">
      <c r="A1302" s="1" t="s">
        <v>144</v>
      </c>
      <c r="B1302" s="1" t="s">
        <v>380</v>
      </c>
      <c r="C1302" s="1" t="s">
        <v>427</v>
      </c>
      <c r="D1302" s="1" t="s">
        <v>29</v>
      </c>
      <c r="E1302" s="1" t="s">
        <v>30</v>
      </c>
      <c r="F1302" s="1" t="s">
        <v>41</v>
      </c>
      <c r="G1302" s="1" t="s">
        <v>147</v>
      </c>
    </row>
    <row r="1303" spans="1:7" x14ac:dyDescent="0.25">
      <c r="A1303" s="1" t="s">
        <v>144</v>
      </c>
      <c r="B1303" s="1" t="s">
        <v>380</v>
      </c>
      <c r="C1303" s="1" t="s">
        <v>428</v>
      </c>
      <c r="D1303" s="1" t="s">
        <v>29</v>
      </c>
      <c r="E1303" s="1" t="s">
        <v>30</v>
      </c>
      <c r="F1303" s="1" t="s">
        <v>41</v>
      </c>
      <c r="G1303" s="1" t="s">
        <v>147</v>
      </c>
    </row>
    <row r="1304" spans="1:7" x14ac:dyDescent="0.25">
      <c r="A1304" s="1" t="s">
        <v>144</v>
      </c>
      <c r="B1304" s="1" t="s">
        <v>380</v>
      </c>
      <c r="C1304" s="1" t="s">
        <v>429</v>
      </c>
      <c r="D1304" s="1" t="s">
        <v>29</v>
      </c>
      <c r="E1304" s="1" t="s">
        <v>30</v>
      </c>
      <c r="F1304" s="1" t="s">
        <v>41</v>
      </c>
      <c r="G1304" s="1" t="s">
        <v>147</v>
      </c>
    </row>
    <row r="1305" spans="1:7" x14ac:dyDescent="0.25">
      <c r="A1305" s="1" t="s">
        <v>144</v>
      </c>
      <c r="B1305" s="1" t="s">
        <v>380</v>
      </c>
      <c r="C1305" s="1" t="s">
        <v>430</v>
      </c>
      <c r="D1305" s="1" t="s">
        <v>29</v>
      </c>
      <c r="E1305" s="1" t="s">
        <v>30</v>
      </c>
      <c r="F1305" s="1" t="s">
        <v>41</v>
      </c>
      <c r="G1305" s="1" t="s">
        <v>147</v>
      </c>
    </row>
    <row r="1306" spans="1:7" x14ac:dyDescent="0.25">
      <c r="A1306" s="1" t="s">
        <v>144</v>
      </c>
      <c r="B1306" s="1" t="s">
        <v>380</v>
      </c>
      <c r="C1306" s="1" t="s">
        <v>431</v>
      </c>
      <c r="D1306" s="1" t="s">
        <v>29</v>
      </c>
      <c r="E1306" s="1" t="s">
        <v>30</v>
      </c>
      <c r="F1306" s="1" t="s">
        <v>41</v>
      </c>
      <c r="G1306" s="1" t="s">
        <v>147</v>
      </c>
    </row>
    <row r="1307" spans="1:7" x14ac:dyDescent="0.25">
      <c r="A1307" s="1" t="s">
        <v>144</v>
      </c>
      <c r="B1307" s="1" t="s">
        <v>380</v>
      </c>
      <c r="C1307" s="1" t="s">
        <v>432</v>
      </c>
      <c r="D1307" s="1" t="s">
        <v>29</v>
      </c>
      <c r="E1307" s="1" t="s">
        <v>30</v>
      </c>
      <c r="F1307" s="1" t="s">
        <v>41</v>
      </c>
      <c r="G1307" s="1" t="s">
        <v>147</v>
      </c>
    </row>
    <row r="1308" spans="1:7" x14ac:dyDescent="0.25">
      <c r="A1308" s="1" t="s">
        <v>144</v>
      </c>
      <c r="B1308" s="1" t="s">
        <v>380</v>
      </c>
      <c r="C1308" s="1" t="s">
        <v>433</v>
      </c>
      <c r="D1308" s="1" t="s">
        <v>29</v>
      </c>
      <c r="E1308" s="1" t="s">
        <v>30</v>
      </c>
      <c r="F1308" s="1" t="s">
        <v>41</v>
      </c>
      <c r="G1308" s="1" t="s">
        <v>147</v>
      </c>
    </row>
    <row r="1309" spans="1:7" x14ac:dyDescent="0.25">
      <c r="A1309" s="1" t="s">
        <v>144</v>
      </c>
      <c r="B1309" s="1" t="s">
        <v>380</v>
      </c>
      <c r="C1309" s="1" t="s">
        <v>434</v>
      </c>
      <c r="D1309" s="1" t="s">
        <v>29</v>
      </c>
      <c r="E1309" s="1" t="s">
        <v>30</v>
      </c>
      <c r="F1309" s="1" t="s">
        <v>41</v>
      </c>
      <c r="G1309" s="1" t="s">
        <v>147</v>
      </c>
    </row>
    <row r="1310" spans="1:7" x14ac:dyDescent="0.25">
      <c r="A1310" s="1" t="s">
        <v>144</v>
      </c>
      <c r="B1310" s="1" t="s">
        <v>380</v>
      </c>
      <c r="C1310" s="1" t="s">
        <v>435</v>
      </c>
      <c r="D1310" s="1" t="s">
        <v>29</v>
      </c>
      <c r="E1310" s="1" t="s">
        <v>30</v>
      </c>
      <c r="F1310" s="1" t="s">
        <v>41</v>
      </c>
      <c r="G1310" s="1" t="s">
        <v>147</v>
      </c>
    </row>
    <row r="1311" spans="1:7" x14ac:dyDescent="0.25">
      <c r="A1311" s="1" t="s">
        <v>144</v>
      </c>
      <c r="B1311" s="1" t="s">
        <v>380</v>
      </c>
      <c r="C1311" s="1" t="s">
        <v>436</v>
      </c>
      <c r="D1311" s="1" t="s">
        <v>29</v>
      </c>
      <c r="E1311" s="1" t="s">
        <v>30</v>
      </c>
      <c r="F1311" s="1" t="s">
        <v>41</v>
      </c>
      <c r="G1311" s="1" t="s">
        <v>147</v>
      </c>
    </row>
    <row r="1312" spans="1:7" x14ac:dyDescent="0.25">
      <c r="A1312" s="1" t="s">
        <v>144</v>
      </c>
      <c r="B1312" s="1" t="s">
        <v>380</v>
      </c>
      <c r="C1312" s="1" t="s">
        <v>437</v>
      </c>
      <c r="D1312" s="1" t="s">
        <v>29</v>
      </c>
      <c r="E1312" s="1" t="s">
        <v>30</v>
      </c>
      <c r="F1312" s="1" t="s">
        <v>41</v>
      </c>
      <c r="G1312" s="1" t="s">
        <v>147</v>
      </c>
    </row>
    <row r="1313" spans="1:7" x14ac:dyDescent="0.25">
      <c r="A1313" s="1" t="s">
        <v>144</v>
      </c>
      <c r="B1313" s="1" t="s">
        <v>380</v>
      </c>
      <c r="C1313" s="1" t="s">
        <v>438</v>
      </c>
      <c r="D1313" s="1" t="s">
        <v>29</v>
      </c>
      <c r="E1313" s="1" t="s">
        <v>30</v>
      </c>
      <c r="F1313" s="1" t="s">
        <v>41</v>
      </c>
      <c r="G1313" s="1" t="s">
        <v>147</v>
      </c>
    </row>
    <row r="1314" spans="1:7" x14ac:dyDescent="0.25">
      <c r="A1314" s="1" t="s">
        <v>144</v>
      </c>
      <c r="B1314" s="1" t="s">
        <v>380</v>
      </c>
      <c r="C1314" s="1" t="s">
        <v>439</v>
      </c>
      <c r="D1314" s="1" t="s">
        <v>29</v>
      </c>
      <c r="E1314" s="1" t="s">
        <v>30</v>
      </c>
      <c r="F1314" s="1" t="s">
        <v>41</v>
      </c>
      <c r="G1314" s="1" t="s">
        <v>147</v>
      </c>
    </row>
    <row r="1315" spans="1:7" x14ac:dyDescent="0.25">
      <c r="A1315" s="1" t="s">
        <v>144</v>
      </c>
      <c r="B1315" s="1" t="s">
        <v>380</v>
      </c>
      <c r="C1315" s="1" t="s">
        <v>440</v>
      </c>
      <c r="D1315" s="1" t="s">
        <v>29</v>
      </c>
      <c r="E1315" s="1" t="s">
        <v>30</v>
      </c>
      <c r="F1315" s="1" t="s">
        <v>41</v>
      </c>
      <c r="G1315" s="1" t="s">
        <v>147</v>
      </c>
    </row>
    <row r="1316" spans="1:7" x14ac:dyDescent="0.25">
      <c r="A1316" s="1" t="s">
        <v>144</v>
      </c>
      <c r="B1316" s="1" t="s">
        <v>380</v>
      </c>
      <c r="C1316" s="1" t="s">
        <v>441</v>
      </c>
      <c r="D1316" s="1" t="s">
        <v>29</v>
      </c>
      <c r="E1316" s="1" t="s">
        <v>30</v>
      </c>
      <c r="F1316" s="1" t="s">
        <v>41</v>
      </c>
      <c r="G1316" s="1" t="s">
        <v>147</v>
      </c>
    </row>
    <row r="1317" spans="1:7" x14ac:dyDescent="0.25">
      <c r="A1317" s="1" t="s">
        <v>144</v>
      </c>
      <c r="B1317" s="1" t="s">
        <v>380</v>
      </c>
      <c r="C1317" s="1" t="s">
        <v>442</v>
      </c>
      <c r="D1317" s="1" t="s">
        <v>29</v>
      </c>
      <c r="E1317" s="1" t="s">
        <v>30</v>
      </c>
      <c r="F1317" s="1" t="s">
        <v>41</v>
      </c>
      <c r="G1317" s="1" t="s">
        <v>147</v>
      </c>
    </row>
    <row r="1318" spans="1:7" x14ac:dyDescent="0.25">
      <c r="A1318" s="1" t="s">
        <v>144</v>
      </c>
      <c r="B1318" s="1" t="s">
        <v>380</v>
      </c>
      <c r="C1318" s="1" t="s">
        <v>443</v>
      </c>
      <c r="D1318" s="1" t="s">
        <v>29</v>
      </c>
      <c r="E1318" s="1" t="s">
        <v>30</v>
      </c>
      <c r="F1318" s="1" t="s">
        <v>41</v>
      </c>
      <c r="G1318" s="1" t="s">
        <v>147</v>
      </c>
    </row>
    <row r="1319" spans="1:7" x14ac:dyDescent="0.25">
      <c r="A1319" s="1" t="s">
        <v>144</v>
      </c>
      <c r="B1319" s="1" t="s">
        <v>380</v>
      </c>
      <c r="C1319" s="1" t="s">
        <v>444</v>
      </c>
      <c r="D1319" s="1" t="s">
        <v>29</v>
      </c>
      <c r="E1319" s="1" t="s">
        <v>30</v>
      </c>
      <c r="F1319" s="1" t="s">
        <v>41</v>
      </c>
      <c r="G1319" s="1" t="s">
        <v>147</v>
      </c>
    </row>
    <row r="1320" spans="1:7" x14ac:dyDescent="0.25">
      <c r="A1320" s="1" t="s">
        <v>144</v>
      </c>
      <c r="B1320" s="1" t="s">
        <v>380</v>
      </c>
      <c r="C1320" s="1" t="s">
        <v>445</v>
      </c>
      <c r="D1320" s="1" t="s">
        <v>29</v>
      </c>
      <c r="E1320" s="1" t="s">
        <v>30</v>
      </c>
      <c r="F1320" s="1" t="s">
        <v>41</v>
      </c>
      <c r="G1320" s="1" t="s">
        <v>147</v>
      </c>
    </row>
    <row r="1321" spans="1:7" x14ac:dyDescent="0.25">
      <c r="A1321" s="1" t="s">
        <v>144</v>
      </c>
      <c r="B1321" s="1" t="s">
        <v>380</v>
      </c>
      <c r="C1321" s="1" t="s">
        <v>446</v>
      </c>
      <c r="D1321" s="1" t="s">
        <v>29</v>
      </c>
      <c r="E1321" s="1" t="s">
        <v>30</v>
      </c>
      <c r="F1321" s="1" t="s">
        <v>41</v>
      </c>
      <c r="G1321" s="1" t="s">
        <v>147</v>
      </c>
    </row>
    <row r="1322" spans="1:7" x14ac:dyDescent="0.25">
      <c r="A1322" s="1" t="s">
        <v>144</v>
      </c>
      <c r="B1322" s="1" t="s">
        <v>380</v>
      </c>
      <c r="C1322" s="1" t="s">
        <v>447</v>
      </c>
      <c r="D1322" s="1" t="s">
        <v>29</v>
      </c>
      <c r="E1322" s="1" t="s">
        <v>30</v>
      </c>
      <c r="F1322" s="1" t="s">
        <v>41</v>
      </c>
      <c r="G1322" s="1" t="s">
        <v>147</v>
      </c>
    </row>
    <row r="1323" spans="1:7" x14ac:dyDescent="0.25">
      <c r="A1323" s="1" t="s">
        <v>144</v>
      </c>
      <c r="B1323" s="1" t="s">
        <v>380</v>
      </c>
      <c r="C1323" s="1" t="s">
        <v>448</v>
      </c>
      <c r="D1323" s="1" t="s">
        <v>29</v>
      </c>
      <c r="E1323" s="1" t="s">
        <v>30</v>
      </c>
      <c r="F1323" s="1" t="s">
        <v>41</v>
      </c>
      <c r="G1323" s="1" t="s">
        <v>147</v>
      </c>
    </row>
    <row r="1324" spans="1:7" x14ac:dyDescent="0.25">
      <c r="A1324" s="1" t="s">
        <v>144</v>
      </c>
      <c r="B1324" s="1" t="s">
        <v>380</v>
      </c>
      <c r="C1324" s="1" t="s">
        <v>449</v>
      </c>
      <c r="D1324" s="1" t="s">
        <v>29</v>
      </c>
      <c r="E1324" s="1" t="s">
        <v>30</v>
      </c>
      <c r="F1324" s="1" t="s">
        <v>41</v>
      </c>
      <c r="G1324" s="1" t="s">
        <v>147</v>
      </c>
    </row>
    <row r="1325" spans="1:7" x14ac:dyDescent="0.25">
      <c r="A1325" s="1" t="s">
        <v>144</v>
      </c>
      <c r="B1325" s="1" t="s">
        <v>380</v>
      </c>
      <c r="C1325" s="1" t="s">
        <v>450</v>
      </c>
      <c r="D1325" s="1" t="s">
        <v>29</v>
      </c>
      <c r="E1325" s="1" t="s">
        <v>30</v>
      </c>
      <c r="F1325" s="1" t="s">
        <v>41</v>
      </c>
      <c r="G1325" s="1" t="s">
        <v>147</v>
      </c>
    </row>
    <row r="1326" spans="1:7" x14ac:dyDescent="0.25">
      <c r="A1326" s="1" t="s">
        <v>144</v>
      </c>
      <c r="B1326" s="1" t="s">
        <v>380</v>
      </c>
      <c r="C1326" s="1" t="s">
        <v>451</v>
      </c>
      <c r="D1326" s="1" t="s">
        <v>29</v>
      </c>
      <c r="E1326" s="1" t="s">
        <v>30</v>
      </c>
      <c r="F1326" s="1" t="s">
        <v>41</v>
      </c>
      <c r="G1326" s="1" t="s">
        <v>147</v>
      </c>
    </row>
    <row r="1327" spans="1:7" x14ac:dyDescent="0.25">
      <c r="A1327" s="1" t="s">
        <v>144</v>
      </c>
      <c r="B1327" s="1" t="s">
        <v>380</v>
      </c>
      <c r="C1327" s="1" t="s">
        <v>557</v>
      </c>
      <c r="D1327" s="1" t="s">
        <v>29</v>
      </c>
      <c r="E1327" s="1" t="s">
        <v>30</v>
      </c>
      <c r="F1327" s="1" t="s">
        <v>41</v>
      </c>
      <c r="G1327" s="1" t="s">
        <v>147</v>
      </c>
    </row>
    <row r="1328" spans="1:7" x14ac:dyDescent="0.25">
      <c r="A1328" s="1" t="s">
        <v>144</v>
      </c>
      <c r="B1328" s="1" t="s">
        <v>380</v>
      </c>
      <c r="C1328" s="1" t="s">
        <v>558</v>
      </c>
      <c r="D1328" s="1" t="s">
        <v>29</v>
      </c>
      <c r="E1328" s="1" t="s">
        <v>30</v>
      </c>
      <c r="F1328" s="1" t="s">
        <v>41</v>
      </c>
      <c r="G1328" s="1" t="s">
        <v>147</v>
      </c>
    </row>
    <row r="1329" spans="1:7" x14ac:dyDescent="0.25">
      <c r="A1329" s="1" t="s">
        <v>144</v>
      </c>
      <c r="B1329" s="1" t="s">
        <v>380</v>
      </c>
      <c r="C1329" s="1" t="s">
        <v>559</v>
      </c>
      <c r="D1329" s="1" t="s">
        <v>29</v>
      </c>
      <c r="E1329" s="1" t="s">
        <v>30</v>
      </c>
      <c r="F1329" s="1" t="s">
        <v>41</v>
      </c>
      <c r="G1329" s="1" t="s">
        <v>147</v>
      </c>
    </row>
    <row r="1330" spans="1:7" x14ac:dyDescent="0.25">
      <c r="A1330" s="1" t="s">
        <v>144</v>
      </c>
      <c r="B1330" s="1" t="s">
        <v>380</v>
      </c>
      <c r="C1330" s="1" t="s">
        <v>560</v>
      </c>
      <c r="D1330" s="1" t="s">
        <v>29</v>
      </c>
      <c r="E1330" s="1" t="s">
        <v>30</v>
      </c>
      <c r="F1330" s="1" t="s">
        <v>41</v>
      </c>
      <c r="G1330" s="1" t="s">
        <v>147</v>
      </c>
    </row>
    <row r="1331" spans="1:7" x14ac:dyDescent="0.25">
      <c r="A1331" s="1" t="s">
        <v>144</v>
      </c>
      <c r="B1331" s="1" t="s">
        <v>380</v>
      </c>
      <c r="C1331" s="1" t="s">
        <v>726</v>
      </c>
      <c r="D1331" s="1" t="s">
        <v>29</v>
      </c>
      <c r="E1331" s="1" t="s">
        <v>30</v>
      </c>
      <c r="F1331" s="1" t="s">
        <v>41</v>
      </c>
      <c r="G1331" s="1" t="s">
        <v>147</v>
      </c>
    </row>
    <row r="1332" spans="1:7" x14ac:dyDescent="0.25">
      <c r="A1332" s="1" t="s">
        <v>144</v>
      </c>
      <c r="B1332" s="1" t="s">
        <v>380</v>
      </c>
      <c r="C1332" s="1" t="s">
        <v>727</v>
      </c>
      <c r="D1332" s="1" t="s">
        <v>29</v>
      </c>
      <c r="E1332" s="1" t="s">
        <v>30</v>
      </c>
      <c r="F1332" s="1" t="s">
        <v>41</v>
      </c>
      <c r="G1332" s="1" t="s">
        <v>147</v>
      </c>
    </row>
    <row r="1333" spans="1:7" x14ac:dyDescent="0.25">
      <c r="A1333" s="1" t="s">
        <v>144</v>
      </c>
      <c r="B1333" s="1" t="s">
        <v>380</v>
      </c>
      <c r="C1333" s="1" t="s">
        <v>728</v>
      </c>
      <c r="D1333" s="1" t="s">
        <v>29</v>
      </c>
      <c r="E1333" s="1" t="s">
        <v>30</v>
      </c>
      <c r="F1333" s="1" t="s">
        <v>41</v>
      </c>
      <c r="G1333" s="1" t="s">
        <v>147</v>
      </c>
    </row>
    <row r="1334" spans="1:7" x14ac:dyDescent="0.25">
      <c r="A1334" s="1" t="s">
        <v>144</v>
      </c>
      <c r="B1334" s="1" t="s">
        <v>380</v>
      </c>
      <c r="C1334" s="1" t="s">
        <v>729</v>
      </c>
      <c r="D1334" s="1" t="s">
        <v>29</v>
      </c>
      <c r="E1334" s="1" t="s">
        <v>30</v>
      </c>
      <c r="F1334" s="1" t="s">
        <v>41</v>
      </c>
      <c r="G1334" s="1" t="s">
        <v>147</v>
      </c>
    </row>
    <row r="1335" spans="1:7" x14ac:dyDescent="0.25">
      <c r="A1335" s="1" t="s">
        <v>144</v>
      </c>
      <c r="B1335" s="1" t="s">
        <v>380</v>
      </c>
      <c r="C1335" s="1" t="s">
        <v>730</v>
      </c>
      <c r="D1335" s="1" t="s">
        <v>29</v>
      </c>
      <c r="E1335" s="1" t="s">
        <v>30</v>
      </c>
      <c r="F1335" s="1" t="s">
        <v>41</v>
      </c>
      <c r="G1335" s="1" t="s">
        <v>147</v>
      </c>
    </row>
    <row r="1336" spans="1:7" x14ac:dyDescent="0.25">
      <c r="A1336" s="1" t="s">
        <v>144</v>
      </c>
      <c r="B1336" s="1" t="s">
        <v>380</v>
      </c>
      <c r="C1336" s="1" t="s">
        <v>731</v>
      </c>
      <c r="D1336" s="1" t="s">
        <v>29</v>
      </c>
      <c r="E1336" s="1" t="s">
        <v>30</v>
      </c>
      <c r="F1336" s="1" t="s">
        <v>41</v>
      </c>
      <c r="G1336" s="1" t="s">
        <v>147</v>
      </c>
    </row>
    <row r="1337" spans="1:7" x14ac:dyDescent="0.25">
      <c r="A1337" s="1" t="s">
        <v>144</v>
      </c>
      <c r="B1337" s="1" t="s">
        <v>380</v>
      </c>
      <c r="C1337" s="1" t="s">
        <v>732</v>
      </c>
      <c r="D1337" s="1" t="s">
        <v>29</v>
      </c>
      <c r="E1337" s="1" t="s">
        <v>30</v>
      </c>
      <c r="F1337" s="1" t="s">
        <v>41</v>
      </c>
      <c r="G1337" s="1" t="s">
        <v>147</v>
      </c>
    </row>
    <row r="1338" spans="1:7" x14ac:dyDescent="0.25">
      <c r="A1338" s="1" t="s">
        <v>144</v>
      </c>
      <c r="B1338" s="1" t="s">
        <v>380</v>
      </c>
      <c r="C1338" s="1" t="s">
        <v>733</v>
      </c>
      <c r="D1338" s="1" t="s">
        <v>29</v>
      </c>
      <c r="E1338" s="1" t="s">
        <v>30</v>
      </c>
      <c r="F1338" s="1" t="s">
        <v>41</v>
      </c>
      <c r="G1338" s="1" t="s">
        <v>147</v>
      </c>
    </row>
    <row r="1339" spans="1:7" x14ac:dyDescent="0.25">
      <c r="A1339" s="1" t="s">
        <v>144</v>
      </c>
      <c r="B1339" s="1" t="s">
        <v>380</v>
      </c>
      <c r="C1339" s="1" t="s">
        <v>734</v>
      </c>
      <c r="D1339" s="1" t="s">
        <v>29</v>
      </c>
      <c r="E1339" s="1" t="s">
        <v>30</v>
      </c>
      <c r="F1339" s="1" t="s">
        <v>41</v>
      </c>
      <c r="G1339" s="1" t="s">
        <v>147</v>
      </c>
    </row>
    <row r="1340" spans="1:7" x14ac:dyDescent="0.25">
      <c r="A1340" s="1" t="s">
        <v>144</v>
      </c>
      <c r="B1340" s="1" t="s">
        <v>380</v>
      </c>
      <c r="C1340" s="1" t="s">
        <v>799</v>
      </c>
      <c r="D1340" s="1" t="s">
        <v>29</v>
      </c>
      <c r="E1340" s="1" t="s">
        <v>30</v>
      </c>
      <c r="F1340" s="1" t="s">
        <v>41</v>
      </c>
      <c r="G1340" s="1" t="s">
        <v>147</v>
      </c>
    </row>
    <row r="1341" spans="1:7" x14ac:dyDescent="0.25">
      <c r="A1341" s="1" t="s">
        <v>144</v>
      </c>
      <c r="B1341" s="1" t="s">
        <v>380</v>
      </c>
      <c r="C1341" s="1" t="s">
        <v>800</v>
      </c>
      <c r="D1341" s="1" t="s">
        <v>29</v>
      </c>
      <c r="E1341" s="1" t="s">
        <v>30</v>
      </c>
      <c r="F1341" s="1" t="s">
        <v>41</v>
      </c>
      <c r="G1341" s="1" t="s">
        <v>147</v>
      </c>
    </row>
    <row r="1342" spans="1:7" x14ac:dyDescent="0.25">
      <c r="A1342" s="1" t="s">
        <v>144</v>
      </c>
      <c r="B1342" s="1" t="s">
        <v>380</v>
      </c>
      <c r="C1342" s="1" t="s">
        <v>801</v>
      </c>
      <c r="D1342" s="1" t="s">
        <v>29</v>
      </c>
      <c r="E1342" s="1" t="s">
        <v>30</v>
      </c>
      <c r="F1342" s="1" t="s">
        <v>41</v>
      </c>
      <c r="G1342" s="1" t="s">
        <v>147</v>
      </c>
    </row>
    <row r="1343" spans="1:7" x14ac:dyDescent="0.25">
      <c r="A1343" s="1" t="s">
        <v>144</v>
      </c>
      <c r="B1343" s="1" t="s">
        <v>380</v>
      </c>
      <c r="C1343" s="1" t="s">
        <v>802</v>
      </c>
      <c r="D1343" s="1" t="s">
        <v>29</v>
      </c>
      <c r="E1343" s="1" t="s">
        <v>30</v>
      </c>
      <c r="F1343" s="1" t="s">
        <v>41</v>
      </c>
      <c r="G1343" s="1" t="s">
        <v>147</v>
      </c>
    </row>
    <row r="1344" spans="1:7" x14ac:dyDescent="0.25">
      <c r="A1344" s="1" t="s">
        <v>144</v>
      </c>
      <c r="B1344" s="1" t="s">
        <v>380</v>
      </c>
      <c r="C1344" s="1" t="s">
        <v>803</v>
      </c>
      <c r="D1344" s="1" t="s">
        <v>29</v>
      </c>
      <c r="E1344" s="1" t="s">
        <v>30</v>
      </c>
      <c r="F1344" s="1" t="s">
        <v>41</v>
      </c>
      <c r="G1344" s="1" t="s">
        <v>147</v>
      </c>
    </row>
    <row r="1345" spans="1:7" x14ac:dyDescent="0.25">
      <c r="A1345" s="1" t="s">
        <v>144</v>
      </c>
      <c r="B1345" s="1" t="s">
        <v>380</v>
      </c>
      <c r="C1345" s="1" t="s">
        <v>804</v>
      </c>
      <c r="D1345" s="1" t="s">
        <v>29</v>
      </c>
      <c r="E1345" s="1" t="s">
        <v>30</v>
      </c>
      <c r="F1345" s="1" t="s">
        <v>41</v>
      </c>
      <c r="G1345" s="1" t="s">
        <v>147</v>
      </c>
    </row>
    <row r="1346" spans="1:7" x14ac:dyDescent="0.25">
      <c r="A1346" s="1" t="s">
        <v>144</v>
      </c>
      <c r="B1346" s="1" t="s">
        <v>380</v>
      </c>
      <c r="C1346" s="1" t="s">
        <v>805</v>
      </c>
      <c r="D1346" s="1" t="s">
        <v>29</v>
      </c>
      <c r="E1346" s="1" t="s">
        <v>30</v>
      </c>
      <c r="F1346" s="1" t="s">
        <v>41</v>
      </c>
      <c r="G1346" s="1" t="s">
        <v>147</v>
      </c>
    </row>
    <row r="1347" spans="1:7" x14ac:dyDescent="0.25">
      <c r="A1347" s="1" t="s">
        <v>144</v>
      </c>
      <c r="B1347" s="1" t="s">
        <v>380</v>
      </c>
      <c r="C1347" s="1" t="s">
        <v>806</v>
      </c>
      <c r="D1347" s="1" t="s">
        <v>29</v>
      </c>
      <c r="E1347" s="1" t="s">
        <v>30</v>
      </c>
      <c r="F1347" s="1" t="s">
        <v>41</v>
      </c>
      <c r="G1347" s="1" t="s">
        <v>147</v>
      </c>
    </row>
    <row r="1348" spans="1:7" x14ac:dyDescent="0.25">
      <c r="A1348" s="1" t="s">
        <v>144</v>
      </c>
      <c r="B1348" s="1" t="s">
        <v>380</v>
      </c>
      <c r="C1348" s="1" t="s">
        <v>807</v>
      </c>
      <c r="D1348" s="1" t="s">
        <v>29</v>
      </c>
      <c r="E1348" s="1" t="s">
        <v>30</v>
      </c>
      <c r="F1348" s="1" t="s">
        <v>41</v>
      </c>
      <c r="G1348" s="1" t="s">
        <v>147</v>
      </c>
    </row>
    <row r="1349" spans="1:7" x14ac:dyDescent="0.25">
      <c r="A1349" s="1" t="s">
        <v>144</v>
      </c>
      <c r="B1349" s="1" t="s">
        <v>380</v>
      </c>
      <c r="C1349" s="1" t="s">
        <v>808</v>
      </c>
      <c r="D1349" s="1" t="s">
        <v>29</v>
      </c>
      <c r="E1349" s="1" t="s">
        <v>30</v>
      </c>
      <c r="F1349" s="1" t="s">
        <v>41</v>
      </c>
      <c r="G1349" s="1" t="s">
        <v>147</v>
      </c>
    </row>
    <row r="1350" spans="1:7" x14ac:dyDescent="0.25">
      <c r="A1350" s="1" t="s">
        <v>144</v>
      </c>
      <c r="B1350" s="1" t="s">
        <v>380</v>
      </c>
      <c r="C1350" s="1" t="s">
        <v>811</v>
      </c>
      <c r="D1350" s="1" t="s">
        <v>29</v>
      </c>
      <c r="E1350" s="1" t="s">
        <v>30</v>
      </c>
      <c r="F1350" s="1" t="s">
        <v>41</v>
      </c>
      <c r="G1350" s="1" t="s">
        <v>147</v>
      </c>
    </row>
    <row r="1351" spans="1:7" x14ac:dyDescent="0.25">
      <c r="A1351" s="1" t="s">
        <v>144</v>
      </c>
      <c r="B1351" s="1" t="s">
        <v>380</v>
      </c>
      <c r="C1351" s="1" t="s">
        <v>812</v>
      </c>
      <c r="D1351" s="1" t="s">
        <v>29</v>
      </c>
      <c r="E1351" s="1" t="s">
        <v>30</v>
      </c>
      <c r="F1351" s="1" t="s">
        <v>41</v>
      </c>
      <c r="G1351" s="1" t="s">
        <v>147</v>
      </c>
    </row>
    <row r="1352" spans="1:7" x14ac:dyDescent="0.25">
      <c r="A1352" s="1" t="s">
        <v>144</v>
      </c>
      <c r="B1352" s="1" t="s">
        <v>380</v>
      </c>
      <c r="C1352" s="1" t="s">
        <v>813</v>
      </c>
      <c r="D1352" s="1" t="s">
        <v>29</v>
      </c>
      <c r="E1352" s="1" t="s">
        <v>30</v>
      </c>
      <c r="F1352" s="1" t="s">
        <v>41</v>
      </c>
      <c r="G1352" s="1" t="s">
        <v>147</v>
      </c>
    </row>
    <row r="1353" spans="1:7" x14ac:dyDescent="0.25">
      <c r="A1353" s="1" t="s">
        <v>144</v>
      </c>
      <c r="B1353" s="1" t="s">
        <v>380</v>
      </c>
      <c r="C1353" s="1" t="s">
        <v>814</v>
      </c>
      <c r="D1353" s="1" t="s">
        <v>29</v>
      </c>
      <c r="E1353" s="1" t="s">
        <v>30</v>
      </c>
      <c r="F1353" s="1" t="s">
        <v>41</v>
      </c>
      <c r="G1353" s="1" t="s">
        <v>147</v>
      </c>
    </row>
    <row r="1354" spans="1:7" x14ac:dyDescent="0.25">
      <c r="A1354" s="1" t="s">
        <v>144</v>
      </c>
      <c r="B1354" s="1" t="s">
        <v>380</v>
      </c>
      <c r="C1354" s="1" t="s">
        <v>821</v>
      </c>
      <c r="D1354" s="1" t="s">
        <v>29</v>
      </c>
      <c r="E1354" s="1" t="s">
        <v>30</v>
      </c>
      <c r="F1354" s="1" t="s">
        <v>41</v>
      </c>
      <c r="G1354" s="1" t="s">
        <v>147</v>
      </c>
    </row>
    <row r="1355" spans="1:7" x14ac:dyDescent="0.25">
      <c r="A1355" s="1" t="s">
        <v>144</v>
      </c>
      <c r="B1355" s="1" t="s">
        <v>380</v>
      </c>
      <c r="C1355" s="1" t="s">
        <v>822</v>
      </c>
      <c r="D1355" s="1" t="s">
        <v>29</v>
      </c>
      <c r="E1355" s="1" t="s">
        <v>30</v>
      </c>
      <c r="F1355" s="1" t="s">
        <v>41</v>
      </c>
      <c r="G1355" s="1" t="s">
        <v>147</v>
      </c>
    </row>
    <row r="1356" spans="1:7" x14ac:dyDescent="0.25">
      <c r="A1356" s="1" t="s">
        <v>144</v>
      </c>
      <c r="B1356" s="1" t="s">
        <v>380</v>
      </c>
      <c r="C1356" s="1" t="s">
        <v>823</v>
      </c>
      <c r="D1356" s="1" t="s">
        <v>29</v>
      </c>
      <c r="E1356" s="1" t="s">
        <v>30</v>
      </c>
      <c r="F1356" s="1" t="s">
        <v>41</v>
      </c>
      <c r="G1356" s="1" t="s">
        <v>147</v>
      </c>
    </row>
    <row r="1357" spans="1:7" x14ac:dyDescent="0.25">
      <c r="A1357" s="1" t="s">
        <v>144</v>
      </c>
      <c r="B1357" s="1" t="s">
        <v>380</v>
      </c>
      <c r="C1357" s="1" t="s">
        <v>824</v>
      </c>
      <c r="D1357" s="1" t="s">
        <v>29</v>
      </c>
      <c r="E1357" s="1" t="s">
        <v>30</v>
      </c>
      <c r="F1357" s="1" t="s">
        <v>41</v>
      </c>
      <c r="G1357" s="1" t="s">
        <v>147</v>
      </c>
    </row>
    <row r="1358" spans="1:7" x14ac:dyDescent="0.25">
      <c r="A1358" s="1" t="s">
        <v>144</v>
      </c>
      <c r="B1358" s="1" t="s">
        <v>380</v>
      </c>
      <c r="C1358" s="1" t="s">
        <v>825</v>
      </c>
      <c r="D1358" s="1" t="s">
        <v>29</v>
      </c>
      <c r="E1358" s="1" t="s">
        <v>30</v>
      </c>
      <c r="F1358" s="1" t="s">
        <v>41</v>
      </c>
      <c r="G1358" s="1" t="s">
        <v>147</v>
      </c>
    </row>
    <row r="1359" spans="1:7" x14ac:dyDescent="0.25">
      <c r="A1359" s="1" t="s">
        <v>144</v>
      </c>
      <c r="B1359" s="1" t="s">
        <v>380</v>
      </c>
      <c r="C1359" s="1" t="s">
        <v>826</v>
      </c>
      <c r="D1359" s="1" t="s">
        <v>29</v>
      </c>
      <c r="E1359" s="1" t="s">
        <v>30</v>
      </c>
      <c r="F1359" s="1" t="s">
        <v>41</v>
      </c>
      <c r="G1359" s="1" t="s">
        <v>147</v>
      </c>
    </row>
    <row r="1360" spans="1:7" x14ac:dyDescent="0.25">
      <c r="A1360" s="1" t="s">
        <v>144</v>
      </c>
      <c r="B1360" s="1" t="s">
        <v>380</v>
      </c>
      <c r="C1360" s="1" t="s">
        <v>827</v>
      </c>
      <c r="D1360" s="1" t="s">
        <v>29</v>
      </c>
      <c r="E1360" s="1" t="s">
        <v>30</v>
      </c>
      <c r="F1360" s="1" t="s">
        <v>41</v>
      </c>
      <c r="G1360" s="1" t="s">
        <v>147</v>
      </c>
    </row>
    <row r="1361" spans="1:7" x14ac:dyDescent="0.25">
      <c r="A1361" s="1" t="s">
        <v>144</v>
      </c>
      <c r="B1361" s="1" t="s">
        <v>380</v>
      </c>
      <c r="C1361" s="1" t="s">
        <v>828</v>
      </c>
      <c r="D1361" s="1" t="s">
        <v>29</v>
      </c>
      <c r="E1361" s="1" t="s">
        <v>30</v>
      </c>
      <c r="F1361" s="1" t="s">
        <v>41</v>
      </c>
      <c r="G1361" s="1" t="s">
        <v>147</v>
      </c>
    </row>
    <row r="1362" spans="1:7" x14ac:dyDescent="0.25">
      <c r="A1362" s="1" t="s">
        <v>144</v>
      </c>
      <c r="B1362" s="1" t="s">
        <v>380</v>
      </c>
      <c r="C1362" s="1" t="s">
        <v>829</v>
      </c>
      <c r="D1362" s="1" t="s">
        <v>29</v>
      </c>
      <c r="E1362" s="1" t="s">
        <v>30</v>
      </c>
      <c r="F1362" s="1" t="s">
        <v>41</v>
      </c>
      <c r="G1362" s="1" t="s">
        <v>147</v>
      </c>
    </row>
    <row r="1363" spans="1:7" x14ac:dyDescent="0.25">
      <c r="A1363" s="1" t="s">
        <v>144</v>
      </c>
      <c r="B1363" s="1" t="s">
        <v>380</v>
      </c>
      <c r="C1363" s="1" t="s">
        <v>830</v>
      </c>
      <c r="D1363" s="1" t="s">
        <v>29</v>
      </c>
      <c r="E1363" s="1" t="s">
        <v>30</v>
      </c>
      <c r="F1363" s="1" t="s">
        <v>41</v>
      </c>
      <c r="G1363" s="1" t="s">
        <v>147</v>
      </c>
    </row>
    <row r="1364" spans="1:7" x14ac:dyDescent="0.25">
      <c r="A1364" s="1" t="s">
        <v>144</v>
      </c>
      <c r="B1364" s="1" t="s">
        <v>380</v>
      </c>
      <c r="C1364" s="1" t="s">
        <v>1123</v>
      </c>
      <c r="D1364" s="1" t="s">
        <v>29</v>
      </c>
      <c r="E1364" s="1" t="s">
        <v>30</v>
      </c>
      <c r="F1364" s="1" t="s">
        <v>41</v>
      </c>
      <c r="G1364" s="1" t="s">
        <v>147</v>
      </c>
    </row>
    <row r="1365" spans="1:7" x14ac:dyDescent="0.25">
      <c r="A1365" s="1" t="s">
        <v>144</v>
      </c>
      <c r="B1365" s="1" t="s">
        <v>380</v>
      </c>
      <c r="C1365" s="1" t="s">
        <v>1124</v>
      </c>
      <c r="D1365" s="1" t="s">
        <v>29</v>
      </c>
      <c r="E1365" s="1" t="s">
        <v>30</v>
      </c>
      <c r="F1365" s="1" t="s">
        <v>41</v>
      </c>
      <c r="G1365" s="1" t="s">
        <v>147</v>
      </c>
    </row>
    <row r="1366" spans="1:7" x14ac:dyDescent="0.25">
      <c r="A1366" s="1" t="s">
        <v>144</v>
      </c>
      <c r="B1366" s="1" t="s">
        <v>380</v>
      </c>
      <c r="C1366" s="1" t="s">
        <v>1125</v>
      </c>
      <c r="D1366" s="1" t="s">
        <v>29</v>
      </c>
      <c r="E1366" s="1" t="s">
        <v>30</v>
      </c>
      <c r="F1366" s="1" t="s">
        <v>41</v>
      </c>
      <c r="G1366" s="1" t="s">
        <v>147</v>
      </c>
    </row>
    <row r="1367" spans="1:7" x14ac:dyDescent="0.25">
      <c r="A1367" s="1" t="s">
        <v>144</v>
      </c>
      <c r="B1367" s="1" t="s">
        <v>380</v>
      </c>
      <c r="C1367" s="1" t="s">
        <v>1126</v>
      </c>
      <c r="D1367" s="1" t="s">
        <v>29</v>
      </c>
      <c r="E1367" s="1" t="s">
        <v>30</v>
      </c>
      <c r="F1367" s="1" t="s">
        <v>41</v>
      </c>
      <c r="G1367" s="1" t="s">
        <v>147</v>
      </c>
    </row>
    <row r="1368" spans="1:7" x14ac:dyDescent="0.25">
      <c r="A1368" s="1" t="s">
        <v>144</v>
      </c>
      <c r="B1368" s="1" t="s">
        <v>380</v>
      </c>
      <c r="C1368" s="1" t="s">
        <v>835</v>
      </c>
      <c r="D1368" s="1" t="s">
        <v>29</v>
      </c>
      <c r="E1368" s="1" t="s">
        <v>30</v>
      </c>
      <c r="F1368" s="1" t="s">
        <v>41</v>
      </c>
      <c r="G1368" s="1" t="s">
        <v>147</v>
      </c>
    </row>
    <row r="1369" spans="1:7" x14ac:dyDescent="0.25">
      <c r="A1369" s="1" t="s">
        <v>144</v>
      </c>
      <c r="B1369" s="1" t="s">
        <v>380</v>
      </c>
      <c r="C1369" s="1" t="s">
        <v>836</v>
      </c>
      <c r="D1369" s="1" t="s">
        <v>29</v>
      </c>
      <c r="E1369" s="1" t="s">
        <v>30</v>
      </c>
      <c r="F1369" s="1" t="s">
        <v>41</v>
      </c>
      <c r="G1369" s="1" t="s">
        <v>147</v>
      </c>
    </row>
    <row r="1370" spans="1:7" x14ac:dyDescent="0.25">
      <c r="A1370" s="1" t="s">
        <v>144</v>
      </c>
      <c r="B1370" s="1" t="s">
        <v>380</v>
      </c>
      <c r="C1370" s="1" t="s">
        <v>837</v>
      </c>
      <c r="D1370" s="1" t="s">
        <v>29</v>
      </c>
      <c r="E1370" s="1" t="s">
        <v>30</v>
      </c>
      <c r="F1370" s="1" t="s">
        <v>41</v>
      </c>
      <c r="G1370" s="1" t="s">
        <v>147</v>
      </c>
    </row>
    <row r="1371" spans="1:7" x14ac:dyDescent="0.25">
      <c r="A1371" s="1" t="s">
        <v>144</v>
      </c>
      <c r="B1371" s="1" t="s">
        <v>380</v>
      </c>
      <c r="C1371" s="1" t="s">
        <v>838</v>
      </c>
      <c r="D1371" s="1" t="s">
        <v>29</v>
      </c>
      <c r="E1371" s="1" t="s">
        <v>30</v>
      </c>
      <c r="F1371" s="1" t="s">
        <v>41</v>
      </c>
      <c r="G1371" s="1" t="s">
        <v>147</v>
      </c>
    </row>
    <row r="1372" spans="1:7" x14ac:dyDescent="0.25">
      <c r="A1372" s="1" t="s">
        <v>144</v>
      </c>
      <c r="B1372" s="1" t="s">
        <v>380</v>
      </c>
      <c r="C1372" s="1" t="s">
        <v>839</v>
      </c>
      <c r="D1372" s="1" t="s">
        <v>29</v>
      </c>
      <c r="E1372" s="1" t="s">
        <v>30</v>
      </c>
      <c r="F1372" s="1" t="s">
        <v>41</v>
      </c>
      <c r="G1372" s="1" t="s">
        <v>147</v>
      </c>
    </row>
    <row r="1373" spans="1:7" x14ac:dyDescent="0.25">
      <c r="A1373" s="1" t="s">
        <v>144</v>
      </c>
      <c r="B1373" s="1" t="s">
        <v>380</v>
      </c>
      <c r="C1373" s="1" t="s">
        <v>840</v>
      </c>
      <c r="D1373" s="1" t="s">
        <v>29</v>
      </c>
      <c r="E1373" s="1" t="s">
        <v>30</v>
      </c>
      <c r="F1373" s="1" t="s">
        <v>41</v>
      </c>
      <c r="G1373" s="1" t="s">
        <v>147</v>
      </c>
    </row>
    <row r="1374" spans="1:7" x14ac:dyDescent="0.25">
      <c r="A1374" s="1" t="s">
        <v>144</v>
      </c>
      <c r="B1374" s="1" t="s">
        <v>380</v>
      </c>
      <c r="C1374" s="1" t="s">
        <v>841</v>
      </c>
      <c r="D1374" s="1" t="s">
        <v>29</v>
      </c>
      <c r="E1374" s="1" t="s">
        <v>30</v>
      </c>
      <c r="F1374" s="1" t="s">
        <v>41</v>
      </c>
      <c r="G1374" s="1" t="s">
        <v>147</v>
      </c>
    </row>
    <row r="1375" spans="1:7" x14ac:dyDescent="0.25">
      <c r="A1375" s="1" t="s">
        <v>144</v>
      </c>
      <c r="B1375" s="1" t="s">
        <v>380</v>
      </c>
      <c r="C1375" s="1" t="s">
        <v>842</v>
      </c>
      <c r="D1375" s="1" t="s">
        <v>29</v>
      </c>
      <c r="E1375" s="1" t="s">
        <v>30</v>
      </c>
      <c r="F1375" s="1" t="s">
        <v>41</v>
      </c>
      <c r="G1375" s="1" t="s">
        <v>147</v>
      </c>
    </row>
    <row r="1376" spans="1:7" x14ac:dyDescent="0.25">
      <c r="A1376" s="1" t="s">
        <v>144</v>
      </c>
      <c r="B1376" s="1" t="s">
        <v>380</v>
      </c>
      <c r="C1376" s="1" t="s">
        <v>843</v>
      </c>
      <c r="D1376" s="1" t="s">
        <v>29</v>
      </c>
      <c r="E1376" s="1" t="s">
        <v>30</v>
      </c>
      <c r="F1376" s="1" t="s">
        <v>41</v>
      </c>
      <c r="G1376" s="1" t="s">
        <v>147</v>
      </c>
    </row>
    <row r="1377" spans="1:7" x14ac:dyDescent="0.25">
      <c r="A1377" s="1" t="s">
        <v>144</v>
      </c>
      <c r="B1377" s="1" t="s">
        <v>380</v>
      </c>
      <c r="C1377" s="1" t="s">
        <v>844</v>
      </c>
      <c r="D1377" s="1" t="s">
        <v>29</v>
      </c>
      <c r="E1377" s="1" t="s">
        <v>30</v>
      </c>
      <c r="F1377" s="1" t="s">
        <v>41</v>
      </c>
      <c r="G1377" s="1" t="s">
        <v>147</v>
      </c>
    </row>
    <row r="1378" spans="1:7" x14ac:dyDescent="0.25">
      <c r="A1378" s="1" t="s">
        <v>144</v>
      </c>
      <c r="B1378" s="1" t="s">
        <v>380</v>
      </c>
      <c r="C1378" s="1" t="s">
        <v>845</v>
      </c>
      <c r="D1378" s="1" t="s">
        <v>29</v>
      </c>
      <c r="E1378" s="1" t="s">
        <v>30</v>
      </c>
      <c r="F1378" s="1" t="s">
        <v>41</v>
      </c>
      <c r="G1378" s="1" t="s">
        <v>147</v>
      </c>
    </row>
    <row r="1379" spans="1:7" x14ac:dyDescent="0.25">
      <c r="A1379" s="1" t="s">
        <v>144</v>
      </c>
      <c r="B1379" s="1" t="s">
        <v>380</v>
      </c>
      <c r="C1379" s="1" t="s">
        <v>846</v>
      </c>
      <c r="D1379" s="1" t="s">
        <v>29</v>
      </c>
      <c r="E1379" s="1" t="s">
        <v>30</v>
      </c>
      <c r="F1379" s="1" t="s">
        <v>41</v>
      </c>
      <c r="G1379" s="1" t="s">
        <v>147</v>
      </c>
    </row>
    <row r="1380" spans="1:7" x14ac:dyDescent="0.25">
      <c r="A1380" s="1" t="s">
        <v>144</v>
      </c>
      <c r="B1380" s="1" t="s">
        <v>380</v>
      </c>
      <c r="C1380" s="1" t="s">
        <v>847</v>
      </c>
      <c r="D1380" s="1" t="s">
        <v>29</v>
      </c>
      <c r="E1380" s="1" t="s">
        <v>30</v>
      </c>
      <c r="F1380" s="1" t="s">
        <v>41</v>
      </c>
      <c r="G1380" s="1" t="s">
        <v>147</v>
      </c>
    </row>
    <row r="1381" spans="1:7" x14ac:dyDescent="0.25">
      <c r="A1381" s="1" t="s">
        <v>144</v>
      </c>
      <c r="B1381" s="1" t="s">
        <v>380</v>
      </c>
      <c r="C1381" s="1" t="s">
        <v>848</v>
      </c>
      <c r="D1381" s="1" t="s">
        <v>29</v>
      </c>
      <c r="E1381" s="1" t="s">
        <v>30</v>
      </c>
      <c r="F1381" s="1" t="s">
        <v>41</v>
      </c>
      <c r="G1381" s="1" t="s">
        <v>147</v>
      </c>
    </row>
    <row r="1382" spans="1:7" x14ac:dyDescent="0.25">
      <c r="A1382" s="1" t="s">
        <v>144</v>
      </c>
      <c r="B1382" s="1" t="s">
        <v>380</v>
      </c>
      <c r="C1382" s="1" t="s">
        <v>849</v>
      </c>
      <c r="D1382" s="1" t="s">
        <v>29</v>
      </c>
      <c r="E1382" s="1" t="s">
        <v>30</v>
      </c>
      <c r="F1382" s="1" t="s">
        <v>41</v>
      </c>
      <c r="G1382" s="1" t="s">
        <v>147</v>
      </c>
    </row>
    <row r="1383" spans="1:7" x14ac:dyDescent="0.25">
      <c r="A1383" s="1" t="s">
        <v>144</v>
      </c>
      <c r="B1383" s="1" t="s">
        <v>380</v>
      </c>
      <c r="C1383" s="1" t="s">
        <v>1127</v>
      </c>
      <c r="D1383" s="1" t="s">
        <v>29</v>
      </c>
      <c r="E1383" s="1" t="s">
        <v>30</v>
      </c>
      <c r="F1383" s="1" t="s">
        <v>41</v>
      </c>
      <c r="G1383" s="1" t="s">
        <v>147</v>
      </c>
    </row>
    <row r="1384" spans="1:7" x14ac:dyDescent="0.25">
      <c r="A1384" s="1" t="s">
        <v>144</v>
      </c>
      <c r="B1384" s="1" t="s">
        <v>380</v>
      </c>
      <c r="C1384" s="1" t="s">
        <v>1128</v>
      </c>
      <c r="D1384" s="1" t="s">
        <v>29</v>
      </c>
      <c r="E1384" s="1" t="s">
        <v>30</v>
      </c>
      <c r="F1384" s="1" t="s">
        <v>41</v>
      </c>
      <c r="G1384" s="1" t="s">
        <v>147</v>
      </c>
    </row>
    <row r="1385" spans="1:7" x14ac:dyDescent="0.25">
      <c r="A1385" s="1" t="s">
        <v>144</v>
      </c>
      <c r="B1385" s="1" t="s">
        <v>380</v>
      </c>
      <c r="C1385" s="1" t="s">
        <v>1129</v>
      </c>
      <c r="D1385" s="1" t="s">
        <v>29</v>
      </c>
      <c r="E1385" s="1" t="s">
        <v>30</v>
      </c>
      <c r="F1385" s="1" t="s">
        <v>41</v>
      </c>
      <c r="G1385" s="1" t="s">
        <v>147</v>
      </c>
    </row>
    <row r="1386" spans="1:7" x14ac:dyDescent="0.25">
      <c r="A1386" s="1" t="s">
        <v>144</v>
      </c>
      <c r="B1386" s="1" t="s">
        <v>380</v>
      </c>
      <c r="C1386" s="1" t="s">
        <v>1130</v>
      </c>
      <c r="D1386" s="1" t="s">
        <v>29</v>
      </c>
      <c r="E1386" s="1" t="s">
        <v>30</v>
      </c>
      <c r="F1386" s="1" t="s">
        <v>41</v>
      </c>
      <c r="G1386" s="1" t="s">
        <v>147</v>
      </c>
    </row>
    <row r="1387" spans="1:7" x14ac:dyDescent="0.25">
      <c r="A1387" s="1" t="s">
        <v>144</v>
      </c>
      <c r="B1387" s="1" t="s">
        <v>380</v>
      </c>
      <c r="C1387" s="1" t="s">
        <v>1131</v>
      </c>
      <c r="D1387" s="1" t="s">
        <v>29</v>
      </c>
      <c r="E1387" s="1" t="s">
        <v>30</v>
      </c>
      <c r="F1387" s="1" t="s">
        <v>41</v>
      </c>
      <c r="G1387" s="1" t="s">
        <v>147</v>
      </c>
    </row>
    <row r="1388" spans="1:7" x14ac:dyDescent="0.25">
      <c r="A1388" s="1" t="s">
        <v>144</v>
      </c>
      <c r="B1388" s="1" t="s">
        <v>380</v>
      </c>
      <c r="C1388" s="1" t="s">
        <v>1132</v>
      </c>
      <c r="D1388" s="1" t="s">
        <v>29</v>
      </c>
      <c r="E1388" s="1" t="s">
        <v>30</v>
      </c>
      <c r="F1388" s="1" t="s">
        <v>41</v>
      </c>
      <c r="G1388" s="1" t="s">
        <v>147</v>
      </c>
    </row>
    <row r="1389" spans="1:7" x14ac:dyDescent="0.25">
      <c r="A1389" s="1" t="s">
        <v>144</v>
      </c>
      <c r="B1389" s="1" t="s">
        <v>380</v>
      </c>
      <c r="C1389" s="1" t="s">
        <v>1133</v>
      </c>
      <c r="D1389" s="1" t="s">
        <v>29</v>
      </c>
      <c r="E1389" s="1" t="s">
        <v>30</v>
      </c>
      <c r="F1389" s="1" t="s">
        <v>41</v>
      </c>
      <c r="G1389" s="1" t="s">
        <v>147</v>
      </c>
    </row>
    <row r="1390" spans="1:7" x14ac:dyDescent="0.25">
      <c r="A1390" s="1" t="s">
        <v>144</v>
      </c>
      <c r="B1390" s="1" t="s">
        <v>380</v>
      </c>
      <c r="C1390" s="1" t="s">
        <v>1134</v>
      </c>
      <c r="D1390" s="1" t="s">
        <v>29</v>
      </c>
      <c r="E1390" s="1" t="s">
        <v>30</v>
      </c>
      <c r="F1390" s="1" t="s">
        <v>41</v>
      </c>
      <c r="G1390" s="1" t="s">
        <v>147</v>
      </c>
    </row>
    <row r="1391" spans="1:7" x14ac:dyDescent="0.25">
      <c r="A1391" s="1" t="s">
        <v>144</v>
      </c>
      <c r="B1391" s="1" t="s">
        <v>380</v>
      </c>
      <c r="C1391" s="1" t="s">
        <v>1135</v>
      </c>
      <c r="D1391" s="1" t="s">
        <v>29</v>
      </c>
      <c r="E1391" s="1" t="s">
        <v>30</v>
      </c>
      <c r="F1391" s="1" t="s">
        <v>41</v>
      </c>
      <c r="G1391" s="1" t="s">
        <v>147</v>
      </c>
    </row>
    <row r="1392" spans="1:7" x14ac:dyDescent="0.25">
      <c r="A1392" s="1" t="s">
        <v>144</v>
      </c>
      <c r="B1392" s="1" t="s">
        <v>380</v>
      </c>
      <c r="C1392" s="1" t="s">
        <v>859</v>
      </c>
      <c r="D1392" s="1" t="s">
        <v>29</v>
      </c>
      <c r="E1392" s="1" t="s">
        <v>30</v>
      </c>
      <c r="F1392" s="1" t="s">
        <v>41</v>
      </c>
      <c r="G1392" s="1" t="s">
        <v>147</v>
      </c>
    </row>
    <row r="1393" spans="1:7" x14ac:dyDescent="0.25">
      <c r="A1393" s="1" t="s">
        <v>144</v>
      </c>
      <c r="B1393" s="1" t="s">
        <v>380</v>
      </c>
      <c r="C1393" s="1" t="s">
        <v>860</v>
      </c>
      <c r="D1393" s="1" t="s">
        <v>29</v>
      </c>
      <c r="E1393" s="1" t="s">
        <v>30</v>
      </c>
      <c r="F1393" s="1" t="s">
        <v>41</v>
      </c>
      <c r="G1393" s="1" t="s">
        <v>147</v>
      </c>
    </row>
    <row r="1394" spans="1:7" x14ac:dyDescent="0.25">
      <c r="A1394" s="1" t="s">
        <v>144</v>
      </c>
      <c r="B1394" s="1" t="s">
        <v>380</v>
      </c>
      <c r="C1394" s="1" t="s">
        <v>861</v>
      </c>
      <c r="D1394" s="1" t="s">
        <v>29</v>
      </c>
      <c r="E1394" s="1" t="s">
        <v>30</v>
      </c>
      <c r="F1394" s="1" t="s">
        <v>41</v>
      </c>
      <c r="G1394" s="1" t="s">
        <v>147</v>
      </c>
    </row>
    <row r="1395" spans="1:7" x14ac:dyDescent="0.25">
      <c r="A1395" s="1" t="s">
        <v>144</v>
      </c>
      <c r="B1395" s="1" t="s">
        <v>380</v>
      </c>
      <c r="C1395" s="1" t="s">
        <v>862</v>
      </c>
      <c r="D1395" s="1" t="s">
        <v>29</v>
      </c>
      <c r="E1395" s="1" t="s">
        <v>30</v>
      </c>
      <c r="F1395" s="1" t="s">
        <v>41</v>
      </c>
      <c r="G1395" s="1" t="s">
        <v>147</v>
      </c>
    </row>
    <row r="1396" spans="1:7" x14ac:dyDescent="0.25">
      <c r="A1396" s="1" t="s">
        <v>144</v>
      </c>
      <c r="B1396" s="1" t="s">
        <v>380</v>
      </c>
      <c r="C1396" s="1" t="s">
        <v>863</v>
      </c>
      <c r="D1396" s="1" t="s">
        <v>29</v>
      </c>
      <c r="E1396" s="1" t="s">
        <v>30</v>
      </c>
      <c r="F1396" s="1" t="s">
        <v>41</v>
      </c>
      <c r="G1396" s="1" t="s">
        <v>147</v>
      </c>
    </row>
    <row r="1397" spans="1:7" x14ac:dyDescent="0.25">
      <c r="A1397" s="1" t="s">
        <v>144</v>
      </c>
      <c r="B1397" s="1" t="s">
        <v>380</v>
      </c>
      <c r="C1397" s="1" t="s">
        <v>864</v>
      </c>
      <c r="D1397" s="1" t="s">
        <v>29</v>
      </c>
      <c r="E1397" s="1" t="s">
        <v>30</v>
      </c>
      <c r="F1397" s="1" t="s">
        <v>41</v>
      </c>
      <c r="G1397" s="1" t="s">
        <v>147</v>
      </c>
    </row>
    <row r="1398" spans="1:7" x14ac:dyDescent="0.25">
      <c r="A1398" s="1" t="s">
        <v>144</v>
      </c>
      <c r="B1398" s="1" t="s">
        <v>380</v>
      </c>
      <c r="C1398" s="1" t="s">
        <v>1136</v>
      </c>
      <c r="D1398" s="1" t="s">
        <v>29</v>
      </c>
      <c r="E1398" s="1" t="s">
        <v>30</v>
      </c>
      <c r="F1398" s="1" t="s">
        <v>41</v>
      </c>
      <c r="G1398" s="1" t="s">
        <v>147</v>
      </c>
    </row>
    <row r="1399" spans="1:7" x14ac:dyDescent="0.25">
      <c r="A1399" s="1" t="s">
        <v>144</v>
      </c>
      <c r="B1399" s="1" t="s">
        <v>380</v>
      </c>
      <c r="C1399" s="1" t="s">
        <v>865</v>
      </c>
      <c r="D1399" s="1" t="s">
        <v>29</v>
      </c>
      <c r="E1399" s="1" t="s">
        <v>30</v>
      </c>
      <c r="F1399" s="1" t="s">
        <v>41</v>
      </c>
      <c r="G1399" s="1" t="s">
        <v>147</v>
      </c>
    </row>
    <row r="1400" spans="1:7" x14ac:dyDescent="0.25">
      <c r="A1400" s="1" t="s">
        <v>144</v>
      </c>
      <c r="B1400" s="1" t="s">
        <v>380</v>
      </c>
      <c r="C1400" s="1" t="s">
        <v>866</v>
      </c>
      <c r="D1400" s="1" t="s">
        <v>29</v>
      </c>
      <c r="E1400" s="1" t="s">
        <v>30</v>
      </c>
      <c r="F1400" s="1" t="s">
        <v>41</v>
      </c>
      <c r="G1400" s="1" t="s">
        <v>147</v>
      </c>
    </row>
    <row r="1401" spans="1:7" x14ac:dyDescent="0.25">
      <c r="A1401" s="1" t="s">
        <v>144</v>
      </c>
      <c r="B1401" s="1" t="s">
        <v>380</v>
      </c>
      <c r="C1401" s="1" t="s">
        <v>867</v>
      </c>
      <c r="D1401" s="1" t="s">
        <v>29</v>
      </c>
      <c r="E1401" s="1" t="s">
        <v>30</v>
      </c>
      <c r="F1401" s="1" t="s">
        <v>41</v>
      </c>
      <c r="G1401" s="1" t="s">
        <v>147</v>
      </c>
    </row>
    <row r="1402" spans="1:7" x14ac:dyDescent="0.25">
      <c r="A1402" s="1" t="s">
        <v>144</v>
      </c>
      <c r="B1402" s="1" t="s">
        <v>380</v>
      </c>
      <c r="C1402" s="1" t="s">
        <v>1137</v>
      </c>
      <c r="D1402" s="1" t="s">
        <v>29</v>
      </c>
      <c r="E1402" s="1" t="s">
        <v>30</v>
      </c>
      <c r="F1402" s="1" t="s">
        <v>41</v>
      </c>
      <c r="G1402" s="1" t="s">
        <v>147</v>
      </c>
    </row>
    <row r="1403" spans="1:7" x14ac:dyDescent="0.25">
      <c r="A1403" s="1" t="s">
        <v>144</v>
      </c>
      <c r="B1403" s="1" t="s">
        <v>380</v>
      </c>
      <c r="C1403" s="1" t="s">
        <v>1138</v>
      </c>
      <c r="D1403" s="1" t="s">
        <v>29</v>
      </c>
      <c r="E1403" s="1" t="s">
        <v>30</v>
      </c>
      <c r="F1403" s="1" t="s">
        <v>41</v>
      </c>
      <c r="G1403" s="1" t="s">
        <v>147</v>
      </c>
    </row>
    <row r="1404" spans="1:7" x14ac:dyDescent="0.25">
      <c r="A1404" s="1" t="s">
        <v>144</v>
      </c>
      <c r="B1404" s="1" t="s">
        <v>380</v>
      </c>
      <c r="C1404" s="1" t="s">
        <v>1139</v>
      </c>
      <c r="D1404" s="1" t="s">
        <v>29</v>
      </c>
      <c r="E1404" s="1" t="s">
        <v>30</v>
      </c>
      <c r="F1404" s="1" t="s">
        <v>41</v>
      </c>
      <c r="G1404" s="1" t="s">
        <v>147</v>
      </c>
    </row>
    <row r="1405" spans="1:7" x14ac:dyDescent="0.25">
      <c r="A1405" s="1" t="s">
        <v>144</v>
      </c>
      <c r="B1405" s="1" t="s">
        <v>380</v>
      </c>
      <c r="C1405" s="1" t="s">
        <v>1140</v>
      </c>
      <c r="D1405" s="1" t="s">
        <v>29</v>
      </c>
      <c r="E1405" s="1" t="s">
        <v>30</v>
      </c>
      <c r="F1405" s="1" t="s">
        <v>41</v>
      </c>
      <c r="G1405" s="1" t="s">
        <v>147</v>
      </c>
    </row>
    <row r="1406" spans="1:7" x14ac:dyDescent="0.25">
      <c r="A1406" s="1" t="s">
        <v>144</v>
      </c>
      <c r="B1406" s="1" t="s">
        <v>380</v>
      </c>
      <c r="C1406" s="1" t="s">
        <v>1141</v>
      </c>
      <c r="D1406" s="1" t="s">
        <v>29</v>
      </c>
      <c r="E1406" s="1" t="s">
        <v>30</v>
      </c>
      <c r="F1406" s="1" t="s">
        <v>41</v>
      </c>
      <c r="G1406" s="1" t="s">
        <v>147</v>
      </c>
    </row>
    <row r="1407" spans="1:7" x14ac:dyDescent="0.25">
      <c r="A1407" s="1" t="s">
        <v>144</v>
      </c>
      <c r="B1407" s="1" t="s">
        <v>380</v>
      </c>
      <c r="C1407" s="1" t="s">
        <v>1142</v>
      </c>
      <c r="D1407" s="1" t="s">
        <v>29</v>
      </c>
      <c r="E1407" s="1" t="s">
        <v>30</v>
      </c>
      <c r="F1407" s="1" t="s">
        <v>41</v>
      </c>
      <c r="G1407" s="1" t="s">
        <v>147</v>
      </c>
    </row>
    <row r="1408" spans="1:7" x14ac:dyDescent="0.25">
      <c r="A1408" s="1" t="s">
        <v>144</v>
      </c>
      <c r="B1408" s="1" t="s">
        <v>380</v>
      </c>
      <c r="C1408" s="1" t="s">
        <v>1143</v>
      </c>
      <c r="D1408" s="1" t="s">
        <v>29</v>
      </c>
      <c r="E1408" s="1" t="s">
        <v>30</v>
      </c>
      <c r="F1408" s="1" t="s">
        <v>41</v>
      </c>
      <c r="G1408" s="1" t="s">
        <v>147</v>
      </c>
    </row>
    <row r="1409" spans="1:7" x14ac:dyDescent="0.25">
      <c r="A1409" s="1" t="s">
        <v>144</v>
      </c>
      <c r="B1409" s="1" t="s">
        <v>380</v>
      </c>
      <c r="C1409" s="1" t="s">
        <v>1144</v>
      </c>
      <c r="D1409" s="1" t="s">
        <v>29</v>
      </c>
      <c r="E1409" s="1" t="s">
        <v>30</v>
      </c>
      <c r="F1409" s="1" t="s">
        <v>41</v>
      </c>
      <c r="G1409" s="1" t="s">
        <v>147</v>
      </c>
    </row>
    <row r="1410" spans="1:7" x14ac:dyDescent="0.25">
      <c r="A1410" s="1" t="s">
        <v>144</v>
      </c>
      <c r="B1410" s="1" t="s">
        <v>380</v>
      </c>
      <c r="C1410" s="1" t="s">
        <v>1145</v>
      </c>
      <c r="D1410" s="1" t="s">
        <v>29</v>
      </c>
      <c r="E1410" s="1" t="s">
        <v>30</v>
      </c>
      <c r="F1410" s="1" t="s">
        <v>41</v>
      </c>
      <c r="G1410" s="1" t="s">
        <v>147</v>
      </c>
    </row>
    <row r="1411" spans="1:7" x14ac:dyDescent="0.25">
      <c r="A1411" s="1" t="s">
        <v>144</v>
      </c>
      <c r="B1411" s="1" t="s">
        <v>380</v>
      </c>
      <c r="C1411" s="1" t="s">
        <v>1146</v>
      </c>
      <c r="D1411" s="1" t="s">
        <v>29</v>
      </c>
      <c r="E1411" s="1" t="s">
        <v>30</v>
      </c>
      <c r="F1411" s="1" t="s">
        <v>41</v>
      </c>
      <c r="G1411" s="1" t="s">
        <v>147</v>
      </c>
    </row>
    <row r="1412" spans="1:7" x14ac:dyDescent="0.25">
      <c r="A1412" s="1" t="s">
        <v>144</v>
      </c>
      <c r="B1412" s="1" t="s">
        <v>380</v>
      </c>
      <c r="C1412" s="1" t="s">
        <v>1147</v>
      </c>
      <c r="D1412" s="1" t="s">
        <v>29</v>
      </c>
      <c r="E1412" s="1" t="s">
        <v>30</v>
      </c>
      <c r="F1412" s="1" t="s">
        <v>41</v>
      </c>
      <c r="G1412" s="1" t="s">
        <v>147</v>
      </c>
    </row>
    <row r="1413" spans="1:7" x14ac:dyDescent="0.25">
      <c r="A1413" s="1" t="s">
        <v>144</v>
      </c>
      <c r="B1413" s="1" t="s">
        <v>380</v>
      </c>
      <c r="C1413" s="1" t="s">
        <v>1148</v>
      </c>
      <c r="D1413" s="1" t="s">
        <v>29</v>
      </c>
      <c r="E1413" s="1" t="s">
        <v>30</v>
      </c>
      <c r="F1413" s="1" t="s">
        <v>41</v>
      </c>
      <c r="G1413" s="1" t="s">
        <v>147</v>
      </c>
    </row>
    <row r="1414" spans="1:7" x14ac:dyDescent="0.25">
      <c r="A1414" s="1" t="s">
        <v>144</v>
      </c>
      <c r="B1414" s="1" t="s">
        <v>380</v>
      </c>
      <c r="C1414" s="1" t="s">
        <v>1149</v>
      </c>
      <c r="D1414" s="1" t="s">
        <v>29</v>
      </c>
      <c r="E1414" s="1" t="s">
        <v>30</v>
      </c>
      <c r="F1414" s="1" t="s">
        <v>41</v>
      </c>
      <c r="G1414" s="1" t="s">
        <v>147</v>
      </c>
    </row>
    <row r="1415" spans="1:7" x14ac:dyDescent="0.25">
      <c r="A1415" s="1" t="s">
        <v>144</v>
      </c>
      <c r="B1415" s="1" t="s">
        <v>380</v>
      </c>
      <c r="C1415" s="1" t="s">
        <v>1150</v>
      </c>
      <c r="D1415" s="1" t="s">
        <v>29</v>
      </c>
      <c r="E1415" s="1" t="s">
        <v>30</v>
      </c>
      <c r="F1415" s="1" t="s">
        <v>41</v>
      </c>
      <c r="G1415" s="1" t="s">
        <v>147</v>
      </c>
    </row>
    <row r="1416" spans="1:7" x14ac:dyDescent="0.25">
      <c r="A1416" s="1" t="s">
        <v>144</v>
      </c>
      <c r="B1416" s="1" t="s">
        <v>380</v>
      </c>
      <c r="C1416" s="1" t="s">
        <v>868</v>
      </c>
      <c r="D1416" s="1" t="s">
        <v>29</v>
      </c>
      <c r="E1416" s="1" t="s">
        <v>30</v>
      </c>
      <c r="F1416" s="1" t="s">
        <v>41</v>
      </c>
      <c r="G1416" s="1" t="s">
        <v>147</v>
      </c>
    </row>
    <row r="1417" spans="1:7" x14ac:dyDescent="0.25">
      <c r="A1417" s="1" t="s">
        <v>144</v>
      </c>
      <c r="B1417" s="1" t="s">
        <v>380</v>
      </c>
      <c r="C1417" s="1" t="s">
        <v>869</v>
      </c>
      <c r="D1417" s="1" t="s">
        <v>29</v>
      </c>
      <c r="E1417" s="1" t="s">
        <v>30</v>
      </c>
      <c r="F1417" s="1" t="s">
        <v>41</v>
      </c>
      <c r="G1417" s="1" t="s">
        <v>147</v>
      </c>
    </row>
    <row r="1418" spans="1:7" x14ac:dyDescent="0.25">
      <c r="A1418" s="1" t="s">
        <v>144</v>
      </c>
      <c r="B1418" s="1" t="s">
        <v>380</v>
      </c>
      <c r="C1418" s="1" t="s">
        <v>870</v>
      </c>
      <c r="D1418" s="1" t="s">
        <v>29</v>
      </c>
      <c r="E1418" s="1" t="s">
        <v>30</v>
      </c>
      <c r="F1418" s="1" t="s">
        <v>41</v>
      </c>
      <c r="G1418" s="1" t="s">
        <v>147</v>
      </c>
    </row>
    <row r="1419" spans="1:7" x14ac:dyDescent="0.25">
      <c r="A1419" s="1" t="s">
        <v>144</v>
      </c>
      <c r="B1419" s="1" t="s">
        <v>380</v>
      </c>
      <c r="C1419" s="1" t="s">
        <v>871</v>
      </c>
      <c r="D1419" s="1" t="s">
        <v>29</v>
      </c>
      <c r="E1419" s="1" t="s">
        <v>30</v>
      </c>
      <c r="F1419" s="1" t="s">
        <v>41</v>
      </c>
      <c r="G1419" s="1" t="s">
        <v>147</v>
      </c>
    </row>
    <row r="1420" spans="1:7" x14ac:dyDescent="0.25">
      <c r="A1420" s="1" t="s">
        <v>144</v>
      </c>
      <c r="B1420" s="1" t="s">
        <v>380</v>
      </c>
      <c r="C1420" s="1" t="s">
        <v>872</v>
      </c>
      <c r="D1420" s="1" t="s">
        <v>29</v>
      </c>
      <c r="E1420" s="1" t="s">
        <v>30</v>
      </c>
      <c r="F1420" s="1" t="s">
        <v>41</v>
      </c>
      <c r="G1420" s="1" t="s">
        <v>147</v>
      </c>
    </row>
    <row r="1421" spans="1:7" x14ac:dyDescent="0.25">
      <c r="A1421" s="1" t="s">
        <v>144</v>
      </c>
      <c r="B1421" s="1" t="s">
        <v>380</v>
      </c>
      <c r="C1421" s="1" t="s">
        <v>873</v>
      </c>
      <c r="D1421" s="1" t="s">
        <v>29</v>
      </c>
      <c r="E1421" s="1" t="s">
        <v>30</v>
      </c>
      <c r="F1421" s="1" t="s">
        <v>41</v>
      </c>
      <c r="G1421" s="1" t="s">
        <v>147</v>
      </c>
    </row>
    <row r="1422" spans="1:7" x14ac:dyDescent="0.25">
      <c r="A1422" s="1" t="s">
        <v>144</v>
      </c>
      <c r="B1422" s="1" t="s">
        <v>380</v>
      </c>
      <c r="C1422" s="1" t="s">
        <v>874</v>
      </c>
      <c r="D1422" s="1" t="s">
        <v>29</v>
      </c>
      <c r="E1422" s="1" t="s">
        <v>30</v>
      </c>
      <c r="F1422" s="1" t="s">
        <v>41</v>
      </c>
      <c r="G1422" s="1" t="s">
        <v>147</v>
      </c>
    </row>
    <row r="1423" spans="1:7" x14ac:dyDescent="0.25">
      <c r="A1423" s="1" t="s">
        <v>144</v>
      </c>
      <c r="B1423" s="1" t="s">
        <v>380</v>
      </c>
      <c r="C1423" s="1" t="s">
        <v>875</v>
      </c>
      <c r="D1423" s="1" t="s">
        <v>29</v>
      </c>
      <c r="E1423" s="1" t="s">
        <v>30</v>
      </c>
      <c r="F1423" s="1" t="s">
        <v>41</v>
      </c>
      <c r="G1423" s="1" t="s">
        <v>147</v>
      </c>
    </row>
    <row r="1424" spans="1:7" x14ac:dyDescent="0.25">
      <c r="A1424" s="1" t="s">
        <v>144</v>
      </c>
      <c r="B1424" s="1" t="s">
        <v>380</v>
      </c>
      <c r="C1424" s="1" t="s">
        <v>876</v>
      </c>
      <c r="D1424" s="1" t="s">
        <v>29</v>
      </c>
      <c r="E1424" s="1" t="s">
        <v>30</v>
      </c>
      <c r="F1424" s="1" t="s">
        <v>41</v>
      </c>
      <c r="G1424" s="1" t="s">
        <v>147</v>
      </c>
    </row>
    <row r="1425" spans="1:7" x14ac:dyDescent="0.25">
      <c r="A1425" s="1" t="s">
        <v>144</v>
      </c>
      <c r="B1425" s="1" t="s">
        <v>380</v>
      </c>
      <c r="C1425" s="1" t="s">
        <v>877</v>
      </c>
      <c r="D1425" s="1" t="s">
        <v>29</v>
      </c>
      <c r="E1425" s="1" t="s">
        <v>30</v>
      </c>
      <c r="F1425" s="1" t="s">
        <v>41</v>
      </c>
      <c r="G1425" s="1" t="s">
        <v>147</v>
      </c>
    </row>
    <row r="1426" spans="1:7" x14ac:dyDescent="0.25">
      <c r="A1426" s="1" t="s">
        <v>144</v>
      </c>
      <c r="B1426" s="1" t="s">
        <v>380</v>
      </c>
      <c r="C1426" s="1" t="s">
        <v>878</v>
      </c>
      <c r="D1426" s="1" t="s">
        <v>29</v>
      </c>
      <c r="E1426" s="1" t="s">
        <v>30</v>
      </c>
      <c r="F1426" s="1" t="s">
        <v>41</v>
      </c>
      <c r="G1426" s="1" t="s">
        <v>147</v>
      </c>
    </row>
    <row r="1427" spans="1:7" x14ac:dyDescent="0.25">
      <c r="A1427" s="1" t="s">
        <v>144</v>
      </c>
      <c r="B1427" s="1" t="s">
        <v>380</v>
      </c>
      <c r="C1427" s="1" t="s">
        <v>879</v>
      </c>
      <c r="D1427" s="1" t="s">
        <v>29</v>
      </c>
      <c r="E1427" s="1" t="s">
        <v>30</v>
      </c>
      <c r="F1427" s="1" t="s">
        <v>41</v>
      </c>
      <c r="G1427" s="1" t="s">
        <v>147</v>
      </c>
    </row>
    <row r="1428" spans="1:7" x14ac:dyDescent="0.25">
      <c r="A1428" s="1" t="s">
        <v>144</v>
      </c>
      <c r="B1428" s="1" t="s">
        <v>380</v>
      </c>
      <c r="C1428" s="1" t="s">
        <v>880</v>
      </c>
      <c r="D1428" s="1" t="s">
        <v>29</v>
      </c>
      <c r="E1428" s="1" t="s">
        <v>30</v>
      </c>
      <c r="F1428" s="1" t="s">
        <v>41</v>
      </c>
      <c r="G1428" s="1" t="s">
        <v>147</v>
      </c>
    </row>
    <row r="1429" spans="1:7" x14ac:dyDescent="0.25">
      <c r="A1429" s="1" t="s">
        <v>144</v>
      </c>
      <c r="B1429" s="1" t="s">
        <v>380</v>
      </c>
      <c r="C1429" s="1" t="s">
        <v>881</v>
      </c>
      <c r="D1429" s="1" t="s">
        <v>29</v>
      </c>
      <c r="E1429" s="1" t="s">
        <v>30</v>
      </c>
      <c r="F1429" s="1" t="s">
        <v>41</v>
      </c>
      <c r="G1429" s="1" t="s">
        <v>147</v>
      </c>
    </row>
    <row r="1430" spans="1:7" x14ac:dyDescent="0.25">
      <c r="A1430" s="1" t="s">
        <v>144</v>
      </c>
      <c r="B1430" s="1" t="s">
        <v>380</v>
      </c>
      <c r="C1430" s="1" t="s">
        <v>882</v>
      </c>
      <c r="D1430" s="1" t="s">
        <v>29</v>
      </c>
      <c r="E1430" s="1" t="s">
        <v>30</v>
      </c>
      <c r="F1430" s="1" t="s">
        <v>41</v>
      </c>
      <c r="G1430" s="1" t="s">
        <v>147</v>
      </c>
    </row>
    <row r="1431" spans="1:7" x14ac:dyDescent="0.25">
      <c r="A1431" s="1" t="s">
        <v>144</v>
      </c>
      <c r="B1431" s="1" t="s">
        <v>380</v>
      </c>
      <c r="C1431" s="1" t="s">
        <v>883</v>
      </c>
      <c r="D1431" s="1" t="s">
        <v>29</v>
      </c>
      <c r="E1431" s="1" t="s">
        <v>30</v>
      </c>
      <c r="F1431" s="1" t="s">
        <v>41</v>
      </c>
      <c r="G1431" s="1" t="s">
        <v>147</v>
      </c>
    </row>
    <row r="1432" spans="1:7" x14ac:dyDescent="0.25">
      <c r="A1432" s="1" t="s">
        <v>144</v>
      </c>
      <c r="B1432" s="1" t="s">
        <v>380</v>
      </c>
      <c r="C1432" s="1" t="s">
        <v>884</v>
      </c>
      <c r="D1432" s="1" t="s">
        <v>29</v>
      </c>
      <c r="E1432" s="1" t="s">
        <v>30</v>
      </c>
      <c r="F1432" s="1" t="s">
        <v>41</v>
      </c>
      <c r="G1432" s="1" t="s">
        <v>147</v>
      </c>
    </row>
    <row r="1433" spans="1:7" x14ac:dyDescent="0.25">
      <c r="A1433" s="1" t="s">
        <v>144</v>
      </c>
      <c r="B1433" s="1" t="s">
        <v>380</v>
      </c>
      <c r="C1433" s="1" t="s">
        <v>885</v>
      </c>
      <c r="D1433" s="1" t="s">
        <v>29</v>
      </c>
      <c r="E1433" s="1" t="s">
        <v>30</v>
      </c>
      <c r="F1433" s="1" t="s">
        <v>41</v>
      </c>
      <c r="G1433" s="1" t="s">
        <v>147</v>
      </c>
    </row>
    <row r="1434" spans="1:7" x14ac:dyDescent="0.25">
      <c r="A1434" s="1" t="s">
        <v>144</v>
      </c>
      <c r="B1434" s="1" t="s">
        <v>380</v>
      </c>
      <c r="C1434" s="1" t="s">
        <v>886</v>
      </c>
      <c r="D1434" s="1" t="s">
        <v>29</v>
      </c>
      <c r="E1434" s="1" t="s">
        <v>30</v>
      </c>
      <c r="F1434" s="1" t="s">
        <v>41</v>
      </c>
      <c r="G1434" s="1" t="s">
        <v>147</v>
      </c>
    </row>
    <row r="1435" spans="1:7" x14ac:dyDescent="0.25">
      <c r="A1435" s="1" t="s">
        <v>144</v>
      </c>
      <c r="B1435" s="1" t="s">
        <v>380</v>
      </c>
      <c r="C1435" s="1" t="s">
        <v>888</v>
      </c>
      <c r="D1435" s="1" t="s">
        <v>29</v>
      </c>
      <c r="E1435" s="1" t="s">
        <v>30</v>
      </c>
      <c r="F1435" s="1" t="s">
        <v>41</v>
      </c>
      <c r="G1435" s="1" t="s">
        <v>147</v>
      </c>
    </row>
    <row r="1436" spans="1:7" x14ac:dyDescent="0.25">
      <c r="A1436" s="1" t="s">
        <v>144</v>
      </c>
      <c r="B1436" s="1" t="s">
        <v>380</v>
      </c>
      <c r="C1436" s="1" t="s">
        <v>1151</v>
      </c>
      <c r="D1436" s="1" t="s">
        <v>29</v>
      </c>
      <c r="E1436" s="1" t="s">
        <v>30</v>
      </c>
      <c r="F1436" s="1" t="s">
        <v>41</v>
      </c>
      <c r="G1436" s="1" t="s">
        <v>147</v>
      </c>
    </row>
    <row r="1437" spans="1:7" x14ac:dyDescent="0.25">
      <c r="A1437" s="1" t="s">
        <v>144</v>
      </c>
      <c r="B1437" s="1" t="s">
        <v>380</v>
      </c>
      <c r="C1437" s="1" t="s">
        <v>889</v>
      </c>
      <c r="D1437" s="1" t="s">
        <v>29</v>
      </c>
      <c r="E1437" s="1" t="s">
        <v>30</v>
      </c>
      <c r="F1437" s="1" t="s">
        <v>41</v>
      </c>
      <c r="G1437" s="1" t="s">
        <v>147</v>
      </c>
    </row>
    <row r="1438" spans="1:7" x14ac:dyDescent="0.25">
      <c r="A1438" s="1" t="s">
        <v>144</v>
      </c>
      <c r="B1438" s="1" t="s">
        <v>380</v>
      </c>
      <c r="C1438" s="1" t="s">
        <v>890</v>
      </c>
      <c r="D1438" s="1" t="s">
        <v>29</v>
      </c>
      <c r="E1438" s="1" t="s">
        <v>30</v>
      </c>
      <c r="F1438" s="1" t="s">
        <v>41</v>
      </c>
      <c r="G1438" s="1" t="s">
        <v>147</v>
      </c>
    </row>
    <row r="1439" spans="1:7" x14ac:dyDescent="0.25">
      <c r="A1439" s="1" t="s">
        <v>144</v>
      </c>
      <c r="B1439" s="1" t="s">
        <v>380</v>
      </c>
      <c r="C1439" s="1" t="s">
        <v>891</v>
      </c>
      <c r="D1439" s="1" t="s">
        <v>29</v>
      </c>
      <c r="E1439" s="1" t="s">
        <v>30</v>
      </c>
      <c r="F1439" s="1" t="s">
        <v>41</v>
      </c>
      <c r="G1439" s="1" t="s">
        <v>147</v>
      </c>
    </row>
    <row r="1440" spans="1:7" x14ac:dyDescent="0.25">
      <c r="A1440" s="1" t="s">
        <v>144</v>
      </c>
      <c r="B1440" s="1" t="s">
        <v>380</v>
      </c>
      <c r="C1440" s="1" t="s">
        <v>1152</v>
      </c>
      <c r="D1440" s="1" t="s">
        <v>29</v>
      </c>
      <c r="E1440" s="1" t="s">
        <v>30</v>
      </c>
      <c r="F1440" s="1" t="s">
        <v>41</v>
      </c>
      <c r="G1440" s="1" t="s">
        <v>147</v>
      </c>
    </row>
    <row r="1441" spans="1:7" x14ac:dyDescent="0.25">
      <c r="A1441" s="1" t="s">
        <v>144</v>
      </c>
      <c r="B1441" s="1" t="s">
        <v>380</v>
      </c>
      <c r="C1441" s="1" t="s">
        <v>1153</v>
      </c>
      <c r="D1441" s="1" t="s">
        <v>29</v>
      </c>
      <c r="E1441" s="1" t="s">
        <v>30</v>
      </c>
      <c r="F1441" s="1" t="s">
        <v>41</v>
      </c>
      <c r="G1441" s="1" t="s">
        <v>147</v>
      </c>
    </row>
    <row r="1442" spans="1:7" x14ac:dyDescent="0.25">
      <c r="A1442" s="1" t="s">
        <v>144</v>
      </c>
      <c r="B1442" s="1" t="s">
        <v>380</v>
      </c>
      <c r="C1442" s="1" t="s">
        <v>1154</v>
      </c>
      <c r="D1442" s="1" t="s">
        <v>29</v>
      </c>
      <c r="E1442" s="1" t="s">
        <v>30</v>
      </c>
      <c r="F1442" s="1" t="s">
        <v>41</v>
      </c>
      <c r="G1442" s="1" t="s">
        <v>147</v>
      </c>
    </row>
    <row r="1443" spans="1:7" x14ac:dyDescent="0.25">
      <c r="A1443" s="1" t="s">
        <v>144</v>
      </c>
      <c r="B1443" s="1" t="s">
        <v>380</v>
      </c>
      <c r="C1443" s="1" t="s">
        <v>1155</v>
      </c>
      <c r="D1443" s="1" t="s">
        <v>29</v>
      </c>
      <c r="E1443" s="1" t="s">
        <v>30</v>
      </c>
      <c r="F1443" s="1" t="s">
        <v>41</v>
      </c>
      <c r="G1443" s="1" t="s">
        <v>147</v>
      </c>
    </row>
    <row r="1444" spans="1:7" x14ac:dyDescent="0.25">
      <c r="A1444" s="1" t="s">
        <v>144</v>
      </c>
      <c r="B1444" s="1" t="s">
        <v>380</v>
      </c>
      <c r="C1444" s="1" t="s">
        <v>892</v>
      </c>
      <c r="D1444" s="1" t="s">
        <v>29</v>
      </c>
      <c r="E1444" s="1" t="s">
        <v>30</v>
      </c>
      <c r="F1444" s="1" t="s">
        <v>41</v>
      </c>
      <c r="G1444" s="1" t="s">
        <v>147</v>
      </c>
    </row>
    <row r="1445" spans="1:7" x14ac:dyDescent="0.25">
      <c r="A1445" s="1" t="s">
        <v>144</v>
      </c>
      <c r="B1445" s="1" t="s">
        <v>380</v>
      </c>
      <c r="C1445" s="1" t="s">
        <v>893</v>
      </c>
      <c r="D1445" s="1" t="s">
        <v>29</v>
      </c>
      <c r="E1445" s="1" t="s">
        <v>30</v>
      </c>
      <c r="F1445" s="1" t="s">
        <v>41</v>
      </c>
      <c r="G1445" s="1" t="s">
        <v>147</v>
      </c>
    </row>
    <row r="1446" spans="1:7" x14ac:dyDescent="0.25">
      <c r="A1446" s="1" t="s">
        <v>144</v>
      </c>
      <c r="B1446" s="1" t="s">
        <v>380</v>
      </c>
      <c r="C1446" s="1" t="s">
        <v>894</v>
      </c>
      <c r="D1446" s="1" t="s">
        <v>29</v>
      </c>
      <c r="E1446" s="1" t="s">
        <v>30</v>
      </c>
      <c r="F1446" s="1" t="s">
        <v>41</v>
      </c>
      <c r="G1446" s="1" t="s">
        <v>147</v>
      </c>
    </row>
    <row r="1447" spans="1:7" x14ac:dyDescent="0.25">
      <c r="A1447" s="1" t="s">
        <v>144</v>
      </c>
      <c r="B1447" s="1" t="s">
        <v>380</v>
      </c>
      <c r="C1447" s="1" t="s">
        <v>895</v>
      </c>
      <c r="D1447" s="1" t="s">
        <v>29</v>
      </c>
      <c r="E1447" s="1" t="s">
        <v>30</v>
      </c>
      <c r="F1447" s="1" t="s">
        <v>41</v>
      </c>
      <c r="G1447" s="1" t="s">
        <v>147</v>
      </c>
    </row>
    <row r="1448" spans="1:7" x14ac:dyDescent="0.25">
      <c r="A1448" s="1" t="s">
        <v>144</v>
      </c>
      <c r="B1448" s="1" t="s">
        <v>380</v>
      </c>
      <c r="C1448" s="1" t="s">
        <v>896</v>
      </c>
      <c r="D1448" s="1" t="s">
        <v>29</v>
      </c>
      <c r="E1448" s="1" t="s">
        <v>30</v>
      </c>
      <c r="F1448" s="1" t="s">
        <v>41</v>
      </c>
      <c r="G1448" s="1" t="s">
        <v>147</v>
      </c>
    </row>
    <row r="1449" spans="1:7" x14ac:dyDescent="0.25">
      <c r="A1449" s="1" t="s">
        <v>144</v>
      </c>
      <c r="B1449" s="1" t="s">
        <v>380</v>
      </c>
      <c r="C1449" s="1" t="s">
        <v>897</v>
      </c>
      <c r="D1449" s="1" t="s">
        <v>29</v>
      </c>
      <c r="E1449" s="1" t="s">
        <v>30</v>
      </c>
      <c r="F1449" s="1" t="s">
        <v>41</v>
      </c>
      <c r="G1449" s="1" t="s">
        <v>147</v>
      </c>
    </row>
    <row r="1450" spans="1:7" x14ac:dyDescent="0.25">
      <c r="A1450" s="1" t="s">
        <v>144</v>
      </c>
      <c r="B1450" s="1" t="s">
        <v>380</v>
      </c>
      <c r="C1450" s="1" t="s">
        <v>1156</v>
      </c>
      <c r="D1450" s="1" t="s">
        <v>29</v>
      </c>
      <c r="E1450" s="1" t="s">
        <v>30</v>
      </c>
      <c r="F1450" s="1" t="s">
        <v>41</v>
      </c>
      <c r="G1450" s="1" t="s">
        <v>147</v>
      </c>
    </row>
    <row r="1451" spans="1:7" x14ac:dyDescent="0.25">
      <c r="A1451" s="1" t="s">
        <v>144</v>
      </c>
      <c r="B1451" s="1" t="s">
        <v>380</v>
      </c>
      <c r="C1451" s="1" t="s">
        <v>1157</v>
      </c>
      <c r="D1451" s="1" t="s">
        <v>29</v>
      </c>
      <c r="E1451" s="1" t="s">
        <v>30</v>
      </c>
      <c r="F1451" s="1" t="s">
        <v>41</v>
      </c>
      <c r="G1451" s="1" t="s">
        <v>147</v>
      </c>
    </row>
    <row r="1452" spans="1:7" x14ac:dyDescent="0.25">
      <c r="A1452" s="1" t="s">
        <v>144</v>
      </c>
      <c r="B1452" s="1" t="s">
        <v>380</v>
      </c>
      <c r="C1452" s="1" t="s">
        <v>1158</v>
      </c>
      <c r="D1452" s="1" t="s">
        <v>29</v>
      </c>
      <c r="E1452" s="1" t="s">
        <v>30</v>
      </c>
      <c r="F1452" s="1" t="s">
        <v>41</v>
      </c>
      <c r="G1452" s="1" t="s">
        <v>147</v>
      </c>
    </row>
    <row r="1453" spans="1:7" x14ac:dyDescent="0.25">
      <c r="A1453" s="1" t="s">
        <v>144</v>
      </c>
      <c r="B1453" s="1" t="s">
        <v>380</v>
      </c>
      <c r="C1453" s="1" t="s">
        <v>1159</v>
      </c>
      <c r="D1453" s="1" t="s">
        <v>29</v>
      </c>
      <c r="E1453" s="1" t="s">
        <v>30</v>
      </c>
      <c r="F1453" s="1" t="s">
        <v>41</v>
      </c>
      <c r="G1453" s="1" t="s">
        <v>147</v>
      </c>
    </row>
    <row r="1454" spans="1:7" x14ac:dyDescent="0.25">
      <c r="A1454" s="1" t="s">
        <v>144</v>
      </c>
      <c r="B1454" s="1" t="s">
        <v>380</v>
      </c>
      <c r="C1454" s="1" t="s">
        <v>1160</v>
      </c>
      <c r="D1454" s="1" t="s">
        <v>29</v>
      </c>
      <c r="E1454" s="1" t="s">
        <v>30</v>
      </c>
      <c r="F1454" s="1" t="s">
        <v>41</v>
      </c>
      <c r="G1454" s="1" t="s">
        <v>147</v>
      </c>
    </row>
    <row r="1455" spans="1:7" x14ac:dyDescent="0.25">
      <c r="A1455" s="1" t="s">
        <v>144</v>
      </c>
      <c r="B1455" s="1" t="s">
        <v>380</v>
      </c>
      <c r="C1455" s="1" t="s">
        <v>1161</v>
      </c>
      <c r="D1455" s="1" t="s">
        <v>29</v>
      </c>
      <c r="E1455" s="1" t="s">
        <v>30</v>
      </c>
      <c r="F1455" s="1" t="s">
        <v>41</v>
      </c>
      <c r="G1455" s="1" t="s">
        <v>147</v>
      </c>
    </row>
    <row r="1456" spans="1:7" x14ac:dyDescent="0.25">
      <c r="A1456" s="1" t="s">
        <v>144</v>
      </c>
      <c r="B1456" s="1" t="s">
        <v>380</v>
      </c>
      <c r="C1456" s="1" t="s">
        <v>1162</v>
      </c>
      <c r="D1456" s="1" t="s">
        <v>29</v>
      </c>
      <c r="E1456" s="1" t="s">
        <v>30</v>
      </c>
      <c r="F1456" s="1" t="s">
        <v>41</v>
      </c>
      <c r="G1456" s="1" t="s">
        <v>147</v>
      </c>
    </row>
    <row r="1457" spans="1:7" x14ac:dyDescent="0.25">
      <c r="A1457" s="1" t="s">
        <v>144</v>
      </c>
      <c r="B1457" s="1" t="s">
        <v>380</v>
      </c>
      <c r="C1457" s="1" t="s">
        <v>1163</v>
      </c>
      <c r="D1457" s="1" t="s">
        <v>29</v>
      </c>
      <c r="E1457" s="1" t="s">
        <v>30</v>
      </c>
      <c r="F1457" s="1" t="s">
        <v>41</v>
      </c>
      <c r="G1457" s="1" t="s">
        <v>147</v>
      </c>
    </row>
    <row r="1458" spans="1:7" x14ac:dyDescent="0.25">
      <c r="A1458" s="1" t="s">
        <v>144</v>
      </c>
      <c r="B1458" s="1" t="s">
        <v>380</v>
      </c>
      <c r="C1458" s="1" t="s">
        <v>1164</v>
      </c>
      <c r="D1458" s="1" t="s">
        <v>29</v>
      </c>
      <c r="E1458" s="1" t="s">
        <v>30</v>
      </c>
      <c r="F1458" s="1" t="s">
        <v>41</v>
      </c>
      <c r="G1458" s="1" t="s">
        <v>147</v>
      </c>
    </row>
    <row r="1459" spans="1:7" x14ac:dyDescent="0.25">
      <c r="A1459" s="1" t="s">
        <v>144</v>
      </c>
      <c r="B1459" s="1" t="s">
        <v>380</v>
      </c>
      <c r="C1459" s="1" t="s">
        <v>898</v>
      </c>
      <c r="D1459" s="1" t="s">
        <v>29</v>
      </c>
      <c r="E1459" s="1" t="s">
        <v>30</v>
      </c>
      <c r="F1459" s="1" t="s">
        <v>41</v>
      </c>
      <c r="G1459" s="1" t="s">
        <v>147</v>
      </c>
    </row>
    <row r="1460" spans="1:7" x14ac:dyDescent="0.25">
      <c r="A1460" s="1" t="s">
        <v>144</v>
      </c>
      <c r="B1460" s="1" t="s">
        <v>380</v>
      </c>
      <c r="C1460" s="1" t="s">
        <v>899</v>
      </c>
      <c r="D1460" s="1" t="s">
        <v>29</v>
      </c>
      <c r="E1460" s="1" t="s">
        <v>30</v>
      </c>
      <c r="F1460" s="1" t="s">
        <v>41</v>
      </c>
      <c r="G1460" s="1" t="s">
        <v>147</v>
      </c>
    </row>
    <row r="1461" spans="1:7" x14ac:dyDescent="0.25">
      <c r="A1461" s="1" t="s">
        <v>144</v>
      </c>
      <c r="B1461" s="1" t="s">
        <v>380</v>
      </c>
      <c r="C1461" s="1" t="s">
        <v>900</v>
      </c>
      <c r="D1461" s="1" t="s">
        <v>29</v>
      </c>
      <c r="E1461" s="1" t="s">
        <v>30</v>
      </c>
      <c r="F1461" s="1" t="s">
        <v>41</v>
      </c>
      <c r="G1461" s="1" t="s">
        <v>147</v>
      </c>
    </row>
    <row r="1462" spans="1:7" x14ac:dyDescent="0.25">
      <c r="A1462" s="1" t="s">
        <v>144</v>
      </c>
      <c r="B1462" s="1" t="s">
        <v>380</v>
      </c>
      <c r="C1462" s="1" t="s">
        <v>901</v>
      </c>
      <c r="D1462" s="1" t="s">
        <v>29</v>
      </c>
      <c r="E1462" s="1" t="s">
        <v>30</v>
      </c>
      <c r="F1462" s="1" t="s">
        <v>41</v>
      </c>
      <c r="G1462" s="1" t="s">
        <v>147</v>
      </c>
    </row>
    <row r="1463" spans="1:7" x14ac:dyDescent="0.25">
      <c r="A1463" s="1" t="s">
        <v>144</v>
      </c>
      <c r="B1463" s="1" t="s">
        <v>380</v>
      </c>
      <c r="C1463" s="1" t="s">
        <v>902</v>
      </c>
      <c r="D1463" s="1" t="s">
        <v>29</v>
      </c>
      <c r="E1463" s="1" t="s">
        <v>30</v>
      </c>
      <c r="F1463" s="1" t="s">
        <v>41</v>
      </c>
      <c r="G1463" s="1" t="s">
        <v>147</v>
      </c>
    </row>
    <row r="1464" spans="1:7" x14ac:dyDescent="0.25">
      <c r="A1464" s="1" t="s">
        <v>144</v>
      </c>
      <c r="B1464" s="1" t="s">
        <v>380</v>
      </c>
      <c r="C1464" s="1" t="s">
        <v>903</v>
      </c>
      <c r="D1464" s="1" t="s">
        <v>29</v>
      </c>
      <c r="E1464" s="1" t="s">
        <v>30</v>
      </c>
      <c r="F1464" s="1" t="s">
        <v>41</v>
      </c>
      <c r="G1464" s="1" t="s">
        <v>147</v>
      </c>
    </row>
    <row r="1465" spans="1:7" x14ac:dyDescent="0.25">
      <c r="A1465" s="1" t="s">
        <v>144</v>
      </c>
      <c r="B1465" s="1" t="s">
        <v>380</v>
      </c>
      <c r="C1465" s="1" t="s">
        <v>904</v>
      </c>
      <c r="D1465" s="1" t="s">
        <v>29</v>
      </c>
      <c r="E1465" s="1" t="s">
        <v>30</v>
      </c>
      <c r="F1465" s="1" t="s">
        <v>41</v>
      </c>
      <c r="G1465" s="1" t="s">
        <v>147</v>
      </c>
    </row>
    <row r="1466" spans="1:7" x14ac:dyDescent="0.25">
      <c r="A1466" s="1" t="s">
        <v>144</v>
      </c>
      <c r="B1466" s="1" t="s">
        <v>380</v>
      </c>
      <c r="C1466" s="1" t="s">
        <v>905</v>
      </c>
      <c r="D1466" s="1" t="s">
        <v>29</v>
      </c>
      <c r="E1466" s="1" t="s">
        <v>30</v>
      </c>
      <c r="F1466" s="1" t="s">
        <v>41</v>
      </c>
      <c r="G1466" s="1" t="s">
        <v>147</v>
      </c>
    </row>
    <row r="1467" spans="1:7" x14ac:dyDescent="0.25">
      <c r="A1467" s="1" t="s">
        <v>144</v>
      </c>
      <c r="B1467" s="1" t="s">
        <v>380</v>
      </c>
      <c r="C1467" s="1" t="s">
        <v>906</v>
      </c>
      <c r="D1467" s="1" t="s">
        <v>29</v>
      </c>
      <c r="E1467" s="1" t="s">
        <v>30</v>
      </c>
      <c r="F1467" s="1" t="s">
        <v>41</v>
      </c>
      <c r="G1467" s="1" t="s">
        <v>147</v>
      </c>
    </row>
    <row r="1468" spans="1:7" x14ac:dyDescent="0.25">
      <c r="A1468" s="1" t="s">
        <v>144</v>
      </c>
      <c r="B1468" s="1" t="s">
        <v>380</v>
      </c>
      <c r="C1468" s="1" t="s">
        <v>907</v>
      </c>
      <c r="D1468" s="1" t="s">
        <v>29</v>
      </c>
      <c r="E1468" s="1" t="s">
        <v>30</v>
      </c>
      <c r="F1468" s="1" t="s">
        <v>41</v>
      </c>
      <c r="G1468" s="1" t="s">
        <v>147</v>
      </c>
    </row>
    <row r="1469" spans="1:7" x14ac:dyDescent="0.25">
      <c r="A1469" s="1" t="s">
        <v>144</v>
      </c>
      <c r="B1469" s="1" t="s">
        <v>380</v>
      </c>
      <c r="C1469" s="1" t="s">
        <v>908</v>
      </c>
      <c r="D1469" s="1" t="s">
        <v>29</v>
      </c>
      <c r="E1469" s="1" t="s">
        <v>30</v>
      </c>
      <c r="F1469" s="1" t="s">
        <v>41</v>
      </c>
      <c r="G1469" s="1" t="s">
        <v>147</v>
      </c>
    </row>
    <row r="1470" spans="1:7" x14ac:dyDescent="0.25">
      <c r="A1470" s="1" t="s">
        <v>144</v>
      </c>
      <c r="B1470" s="1" t="s">
        <v>380</v>
      </c>
      <c r="C1470" s="1" t="s">
        <v>909</v>
      </c>
      <c r="D1470" s="1" t="s">
        <v>29</v>
      </c>
      <c r="E1470" s="1" t="s">
        <v>30</v>
      </c>
      <c r="F1470" s="1" t="s">
        <v>41</v>
      </c>
      <c r="G1470" s="1" t="s">
        <v>147</v>
      </c>
    </row>
    <row r="1471" spans="1:7" x14ac:dyDescent="0.25">
      <c r="A1471" s="1" t="s">
        <v>144</v>
      </c>
      <c r="B1471" s="1" t="s">
        <v>380</v>
      </c>
      <c r="C1471" s="1" t="s">
        <v>910</v>
      </c>
      <c r="D1471" s="1" t="s">
        <v>29</v>
      </c>
      <c r="E1471" s="1" t="s">
        <v>30</v>
      </c>
      <c r="F1471" s="1" t="s">
        <v>41</v>
      </c>
      <c r="G1471" s="1" t="s">
        <v>147</v>
      </c>
    </row>
    <row r="1472" spans="1:7" x14ac:dyDescent="0.25">
      <c r="A1472" s="1" t="s">
        <v>144</v>
      </c>
      <c r="B1472" s="1" t="s">
        <v>380</v>
      </c>
      <c r="C1472" s="1" t="s">
        <v>911</v>
      </c>
      <c r="D1472" s="1" t="s">
        <v>29</v>
      </c>
      <c r="E1472" s="1" t="s">
        <v>30</v>
      </c>
      <c r="F1472" s="1" t="s">
        <v>41</v>
      </c>
      <c r="G1472" s="1" t="s">
        <v>147</v>
      </c>
    </row>
    <row r="1473" spans="1:7" x14ac:dyDescent="0.25">
      <c r="A1473" s="1" t="s">
        <v>144</v>
      </c>
      <c r="B1473" s="1" t="s">
        <v>380</v>
      </c>
      <c r="C1473" s="1" t="s">
        <v>912</v>
      </c>
      <c r="D1473" s="1" t="s">
        <v>29</v>
      </c>
      <c r="E1473" s="1" t="s">
        <v>30</v>
      </c>
      <c r="F1473" s="1" t="s">
        <v>41</v>
      </c>
      <c r="G1473" s="1" t="s">
        <v>147</v>
      </c>
    </row>
    <row r="1474" spans="1:7" x14ac:dyDescent="0.25">
      <c r="A1474" s="1" t="s">
        <v>144</v>
      </c>
      <c r="B1474" s="1" t="s">
        <v>380</v>
      </c>
      <c r="C1474" s="1" t="s">
        <v>913</v>
      </c>
      <c r="D1474" s="1" t="s">
        <v>29</v>
      </c>
      <c r="E1474" s="1" t="s">
        <v>30</v>
      </c>
      <c r="F1474" s="1" t="s">
        <v>41</v>
      </c>
      <c r="G1474" s="1" t="s">
        <v>147</v>
      </c>
    </row>
    <row r="1475" spans="1:7" x14ac:dyDescent="0.25">
      <c r="A1475" s="1" t="s">
        <v>144</v>
      </c>
      <c r="B1475" s="1" t="s">
        <v>380</v>
      </c>
      <c r="C1475" s="1" t="s">
        <v>914</v>
      </c>
      <c r="D1475" s="1" t="s">
        <v>29</v>
      </c>
      <c r="E1475" s="1" t="s">
        <v>30</v>
      </c>
      <c r="F1475" s="1" t="s">
        <v>41</v>
      </c>
      <c r="G1475" s="1" t="s">
        <v>147</v>
      </c>
    </row>
    <row r="1476" spans="1:7" x14ac:dyDescent="0.25">
      <c r="A1476" s="1" t="s">
        <v>144</v>
      </c>
      <c r="B1476" s="1" t="s">
        <v>380</v>
      </c>
      <c r="C1476" s="1" t="s">
        <v>915</v>
      </c>
      <c r="D1476" s="1" t="s">
        <v>29</v>
      </c>
      <c r="E1476" s="1" t="s">
        <v>30</v>
      </c>
      <c r="F1476" s="1" t="s">
        <v>41</v>
      </c>
      <c r="G1476" s="1" t="s">
        <v>147</v>
      </c>
    </row>
    <row r="1477" spans="1:7" x14ac:dyDescent="0.25">
      <c r="A1477" s="1" t="s">
        <v>144</v>
      </c>
      <c r="B1477" s="1" t="s">
        <v>380</v>
      </c>
      <c r="C1477" s="1" t="s">
        <v>916</v>
      </c>
      <c r="D1477" s="1" t="s">
        <v>29</v>
      </c>
      <c r="E1477" s="1" t="s">
        <v>30</v>
      </c>
      <c r="F1477" s="1" t="s">
        <v>41</v>
      </c>
      <c r="G1477" s="1" t="s">
        <v>147</v>
      </c>
    </row>
    <row r="1478" spans="1:7" x14ac:dyDescent="0.25">
      <c r="A1478" s="1" t="s">
        <v>144</v>
      </c>
      <c r="B1478" s="1" t="s">
        <v>380</v>
      </c>
      <c r="C1478" s="1" t="s">
        <v>917</v>
      </c>
      <c r="D1478" s="1" t="s">
        <v>29</v>
      </c>
      <c r="E1478" s="1" t="s">
        <v>30</v>
      </c>
      <c r="F1478" s="1" t="s">
        <v>41</v>
      </c>
      <c r="G1478" s="1" t="s">
        <v>147</v>
      </c>
    </row>
    <row r="1479" spans="1:7" x14ac:dyDescent="0.25">
      <c r="A1479" s="1" t="s">
        <v>144</v>
      </c>
      <c r="B1479" s="1" t="s">
        <v>380</v>
      </c>
      <c r="C1479" s="1" t="s">
        <v>918</v>
      </c>
      <c r="D1479" s="1" t="s">
        <v>29</v>
      </c>
      <c r="E1479" s="1" t="s">
        <v>30</v>
      </c>
      <c r="F1479" s="1" t="s">
        <v>41</v>
      </c>
      <c r="G1479" s="1" t="s">
        <v>147</v>
      </c>
    </row>
    <row r="1480" spans="1:7" x14ac:dyDescent="0.25">
      <c r="A1480" s="1" t="s">
        <v>144</v>
      </c>
      <c r="B1480" s="1" t="s">
        <v>380</v>
      </c>
      <c r="C1480" s="1" t="s">
        <v>919</v>
      </c>
      <c r="D1480" s="1" t="s">
        <v>29</v>
      </c>
      <c r="E1480" s="1" t="s">
        <v>30</v>
      </c>
      <c r="F1480" s="1" t="s">
        <v>41</v>
      </c>
      <c r="G1480" s="1" t="s">
        <v>147</v>
      </c>
    </row>
    <row r="1481" spans="1:7" x14ac:dyDescent="0.25">
      <c r="A1481" s="1" t="s">
        <v>144</v>
      </c>
      <c r="B1481" s="1" t="s">
        <v>380</v>
      </c>
      <c r="C1481" s="1" t="s">
        <v>920</v>
      </c>
      <c r="D1481" s="1" t="s">
        <v>29</v>
      </c>
      <c r="E1481" s="1" t="s">
        <v>30</v>
      </c>
      <c r="F1481" s="1" t="s">
        <v>41</v>
      </c>
      <c r="G1481" s="1" t="s">
        <v>147</v>
      </c>
    </row>
    <row r="1482" spans="1:7" x14ac:dyDescent="0.25">
      <c r="A1482" s="1" t="s">
        <v>144</v>
      </c>
      <c r="B1482" s="1" t="s">
        <v>380</v>
      </c>
      <c r="C1482" s="1" t="s">
        <v>921</v>
      </c>
      <c r="D1482" s="1" t="s">
        <v>29</v>
      </c>
      <c r="E1482" s="1" t="s">
        <v>30</v>
      </c>
      <c r="F1482" s="1" t="s">
        <v>41</v>
      </c>
      <c r="G1482" s="1" t="s">
        <v>147</v>
      </c>
    </row>
    <row r="1483" spans="1:7" x14ac:dyDescent="0.25">
      <c r="A1483" s="1" t="s">
        <v>144</v>
      </c>
      <c r="B1483" s="1" t="s">
        <v>380</v>
      </c>
      <c r="C1483" s="1" t="s">
        <v>922</v>
      </c>
      <c r="D1483" s="1" t="s">
        <v>29</v>
      </c>
      <c r="E1483" s="1" t="s">
        <v>30</v>
      </c>
      <c r="F1483" s="1" t="s">
        <v>41</v>
      </c>
      <c r="G1483" s="1" t="s">
        <v>147</v>
      </c>
    </row>
    <row r="1484" spans="1:7" x14ac:dyDescent="0.25">
      <c r="A1484" s="1" t="s">
        <v>144</v>
      </c>
      <c r="B1484" s="1" t="s">
        <v>380</v>
      </c>
      <c r="C1484" s="1" t="s">
        <v>923</v>
      </c>
      <c r="D1484" s="1" t="s">
        <v>29</v>
      </c>
      <c r="E1484" s="1" t="s">
        <v>30</v>
      </c>
      <c r="F1484" s="1" t="s">
        <v>41</v>
      </c>
      <c r="G1484" s="1" t="s">
        <v>147</v>
      </c>
    </row>
    <row r="1485" spans="1:7" x14ac:dyDescent="0.25">
      <c r="A1485" s="1" t="s">
        <v>144</v>
      </c>
      <c r="B1485" s="1" t="s">
        <v>380</v>
      </c>
      <c r="C1485" s="1" t="s">
        <v>924</v>
      </c>
      <c r="D1485" s="1" t="s">
        <v>29</v>
      </c>
      <c r="E1485" s="1" t="s">
        <v>30</v>
      </c>
      <c r="F1485" s="1" t="s">
        <v>41</v>
      </c>
      <c r="G1485" s="1" t="s">
        <v>147</v>
      </c>
    </row>
    <row r="1486" spans="1:7" x14ac:dyDescent="0.25">
      <c r="A1486" s="1" t="s">
        <v>144</v>
      </c>
      <c r="B1486" s="1" t="s">
        <v>380</v>
      </c>
      <c r="C1486" s="1" t="s">
        <v>925</v>
      </c>
      <c r="D1486" s="1" t="s">
        <v>29</v>
      </c>
      <c r="E1486" s="1" t="s">
        <v>30</v>
      </c>
      <c r="F1486" s="1" t="s">
        <v>41</v>
      </c>
      <c r="G1486" s="1" t="s">
        <v>147</v>
      </c>
    </row>
    <row r="1487" spans="1:7" x14ac:dyDescent="0.25">
      <c r="A1487" s="1" t="s">
        <v>144</v>
      </c>
      <c r="B1487" s="1" t="s">
        <v>380</v>
      </c>
      <c r="C1487" s="1" t="s">
        <v>926</v>
      </c>
      <c r="D1487" s="1" t="s">
        <v>29</v>
      </c>
      <c r="E1487" s="1" t="s">
        <v>30</v>
      </c>
      <c r="F1487" s="1" t="s">
        <v>41</v>
      </c>
      <c r="G1487" s="1" t="s">
        <v>147</v>
      </c>
    </row>
    <row r="1488" spans="1:7" x14ac:dyDescent="0.25">
      <c r="A1488" s="1" t="s">
        <v>144</v>
      </c>
      <c r="B1488" s="1" t="s">
        <v>380</v>
      </c>
      <c r="C1488" s="1" t="s">
        <v>927</v>
      </c>
      <c r="D1488" s="1" t="s">
        <v>29</v>
      </c>
      <c r="E1488" s="1" t="s">
        <v>30</v>
      </c>
      <c r="F1488" s="1" t="s">
        <v>41</v>
      </c>
      <c r="G1488" s="1" t="s">
        <v>147</v>
      </c>
    </row>
    <row r="1489" spans="1:7" x14ac:dyDescent="0.25">
      <c r="A1489" s="1" t="s">
        <v>144</v>
      </c>
      <c r="B1489" s="1" t="s">
        <v>380</v>
      </c>
      <c r="C1489" s="1" t="s">
        <v>928</v>
      </c>
      <c r="D1489" s="1" t="s">
        <v>29</v>
      </c>
      <c r="E1489" s="1" t="s">
        <v>30</v>
      </c>
      <c r="F1489" s="1" t="s">
        <v>41</v>
      </c>
      <c r="G1489" s="1" t="s">
        <v>147</v>
      </c>
    </row>
    <row r="1490" spans="1:7" x14ac:dyDescent="0.25">
      <c r="A1490" s="1" t="s">
        <v>144</v>
      </c>
      <c r="B1490" s="1" t="s">
        <v>380</v>
      </c>
      <c r="C1490" s="1" t="s">
        <v>929</v>
      </c>
      <c r="D1490" s="1" t="s">
        <v>29</v>
      </c>
      <c r="E1490" s="1" t="s">
        <v>30</v>
      </c>
      <c r="F1490" s="1" t="s">
        <v>41</v>
      </c>
      <c r="G1490" s="1" t="s">
        <v>147</v>
      </c>
    </row>
    <row r="1491" spans="1:7" x14ac:dyDescent="0.25">
      <c r="A1491" s="1" t="s">
        <v>144</v>
      </c>
      <c r="B1491" s="1" t="s">
        <v>380</v>
      </c>
      <c r="C1491" s="1" t="s">
        <v>930</v>
      </c>
      <c r="D1491" s="1" t="s">
        <v>29</v>
      </c>
      <c r="E1491" s="1" t="s">
        <v>30</v>
      </c>
      <c r="F1491" s="1" t="s">
        <v>41</v>
      </c>
      <c r="G1491" s="1" t="s">
        <v>147</v>
      </c>
    </row>
    <row r="1492" spans="1:7" x14ac:dyDescent="0.25">
      <c r="A1492" s="1" t="s">
        <v>144</v>
      </c>
      <c r="B1492" s="1" t="s">
        <v>380</v>
      </c>
      <c r="C1492" s="1" t="s">
        <v>931</v>
      </c>
      <c r="D1492" s="1" t="s">
        <v>29</v>
      </c>
      <c r="E1492" s="1" t="s">
        <v>30</v>
      </c>
      <c r="F1492" s="1" t="s">
        <v>41</v>
      </c>
      <c r="G1492" s="1" t="s">
        <v>147</v>
      </c>
    </row>
    <row r="1493" spans="1:7" x14ac:dyDescent="0.25">
      <c r="A1493" s="1" t="s">
        <v>144</v>
      </c>
      <c r="B1493" s="1" t="s">
        <v>380</v>
      </c>
      <c r="C1493" s="1" t="s">
        <v>932</v>
      </c>
      <c r="D1493" s="1" t="s">
        <v>29</v>
      </c>
      <c r="E1493" s="1" t="s">
        <v>30</v>
      </c>
      <c r="F1493" s="1" t="s">
        <v>41</v>
      </c>
      <c r="G1493" s="1" t="s">
        <v>147</v>
      </c>
    </row>
    <row r="1494" spans="1:7" x14ac:dyDescent="0.25">
      <c r="A1494" s="1" t="s">
        <v>144</v>
      </c>
      <c r="B1494" s="1" t="s">
        <v>380</v>
      </c>
      <c r="C1494" s="1" t="s">
        <v>933</v>
      </c>
      <c r="D1494" s="1" t="s">
        <v>29</v>
      </c>
      <c r="E1494" s="1" t="s">
        <v>30</v>
      </c>
      <c r="F1494" s="1" t="s">
        <v>41</v>
      </c>
      <c r="G1494" s="1" t="s">
        <v>147</v>
      </c>
    </row>
    <row r="1495" spans="1:7" x14ac:dyDescent="0.25">
      <c r="A1495" s="1" t="s">
        <v>144</v>
      </c>
      <c r="B1495" s="1" t="s">
        <v>380</v>
      </c>
      <c r="C1495" s="1" t="s">
        <v>934</v>
      </c>
      <c r="D1495" s="1" t="s">
        <v>29</v>
      </c>
      <c r="E1495" s="1" t="s">
        <v>30</v>
      </c>
      <c r="F1495" s="1" t="s">
        <v>41</v>
      </c>
      <c r="G1495" s="1" t="s">
        <v>147</v>
      </c>
    </row>
    <row r="1496" spans="1:7" x14ac:dyDescent="0.25">
      <c r="A1496" s="1" t="s">
        <v>144</v>
      </c>
      <c r="B1496" s="1" t="s">
        <v>380</v>
      </c>
      <c r="C1496" s="1" t="s">
        <v>935</v>
      </c>
      <c r="D1496" s="1" t="s">
        <v>29</v>
      </c>
      <c r="E1496" s="1" t="s">
        <v>30</v>
      </c>
      <c r="F1496" s="1" t="s">
        <v>41</v>
      </c>
      <c r="G1496" s="1" t="s">
        <v>147</v>
      </c>
    </row>
    <row r="1497" spans="1:7" x14ac:dyDescent="0.25">
      <c r="A1497" s="1" t="s">
        <v>144</v>
      </c>
      <c r="B1497" s="1" t="s">
        <v>380</v>
      </c>
      <c r="C1497" s="1" t="s">
        <v>936</v>
      </c>
      <c r="D1497" s="1" t="s">
        <v>29</v>
      </c>
      <c r="E1497" s="1" t="s">
        <v>30</v>
      </c>
      <c r="F1497" s="1" t="s">
        <v>41</v>
      </c>
      <c r="G1497" s="1" t="s">
        <v>147</v>
      </c>
    </row>
    <row r="1498" spans="1:7" x14ac:dyDescent="0.25">
      <c r="A1498" s="1" t="s">
        <v>144</v>
      </c>
      <c r="B1498" s="1" t="s">
        <v>380</v>
      </c>
      <c r="C1498" s="1" t="s">
        <v>937</v>
      </c>
      <c r="D1498" s="1" t="s">
        <v>29</v>
      </c>
      <c r="E1498" s="1" t="s">
        <v>30</v>
      </c>
      <c r="F1498" s="1" t="s">
        <v>41</v>
      </c>
      <c r="G1498" s="1" t="s">
        <v>147</v>
      </c>
    </row>
    <row r="1499" spans="1:7" x14ac:dyDescent="0.25">
      <c r="A1499" s="1" t="s">
        <v>144</v>
      </c>
      <c r="B1499" s="1" t="s">
        <v>380</v>
      </c>
      <c r="C1499" s="1" t="s">
        <v>938</v>
      </c>
      <c r="D1499" s="1" t="s">
        <v>29</v>
      </c>
      <c r="E1499" s="1" t="s">
        <v>30</v>
      </c>
      <c r="F1499" s="1" t="s">
        <v>41</v>
      </c>
      <c r="G1499" s="1" t="s">
        <v>147</v>
      </c>
    </row>
    <row r="1500" spans="1:7" x14ac:dyDescent="0.25">
      <c r="A1500" s="1" t="s">
        <v>144</v>
      </c>
      <c r="B1500" s="1" t="s">
        <v>380</v>
      </c>
      <c r="C1500" s="1" t="s">
        <v>939</v>
      </c>
      <c r="D1500" s="1" t="s">
        <v>29</v>
      </c>
      <c r="E1500" s="1" t="s">
        <v>30</v>
      </c>
      <c r="F1500" s="1" t="s">
        <v>41</v>
      </c>
      <c r="G1500" s="1" t="s">
        <v>147</v>
      </c>
    </row>
    <row r="1501" spans="1:7" x14ac:dyDescent="0.25">
      <c r="A1501" s="1" t="s">
        <v>144</v>
      </c>
      <c r="B1501" s="1" t="s">
        <v>380</v>
      </c>
      <c r="C1501" s="1" t="s">
        <v>940</v>
      </c>
      <c r="D1501" s="1" t="s">
        <v>29</v>
      </c>
      <c r="E1501" s="1" t="s">
        <v>30</v>
      </c>
      <c r="F1501" s="1" t="s">
        <v>41</v>
      </c>
      <c r="G1501" s="1" t="s">
        <v>147</v>
      </c>
    </row>
    <row r="1502" spans="1:7" x14ac:dyDescent="0.25">
      <c r="A1502" s="1" t="s">
        <v>144</v>
      </c>
      <c r="B1502" s="1" t="s">
        <v>380</v>
      </c>
      <c r="C1502" s="1" t="s">
        <v>941</v>
      </c>
      <c r="D1502" s="1" t="s">
        <v>29</v>
      </c>
      <c r="E1502" s="1" t="s">
        <v>30</v>
      </c>
      <c r="F1502" s="1" t="s">
        <v>41</v>
      </c>
      <c r="G1502" s="1" t="s">
        <v>147</v>
      </c>
    </row>
    <row r="1503" spans="1:7" x14ac:dyDescent="0.25">
      <c r="A1503" s="1" t="s">
        <v>144</v>
      </c>
      <c r="B1503" s="1" t="s">
        <v>380</v>
      </c>
      <c r="C1503" s="1" t="s">
        <v>942</v>
      </c>
      <c r="D1503" s="1" t="s">
        <v>29</v>
      </c>
      <c r="E1503" s="1" t="s">
        <v>30</v>
      </c>
      <c r="F1503" s="1" t="s">
        <v>41</v>
      </c>
      <c r="G1503" s="1" t="s">
        <v>147</v>
      </c>
    </row>
    <row r="1504" spans="1:7" x14ac:dyDescent="0.25">
      <c r="A1504" s="1" t="s">
        <v>144</v>
      </c>
      <c r="B1504" s="1" t="s">
        <v>380</v>
      </c>
      <c r="C1504" s="1" t="s">
        <v>943</v>
      </c>
      <c r="D1504" s="1" t="s">
        <v>29</v>
      </c>
      <c r="E1504" s="1" t="s">
        <v>30</v>
      </c>
      <c r="F1504" s="1" t="s">
        <v>41</v>
      </c>
      <c r="G1504" s="1" t="s">
        <v>147</v>
      </c>
    </row>
    <row r="1505" spans="1:7" x14ac:dyDescent="0.25">
      <c r="A1505" s="1" t="s">
        <v>144</v>
      </c>
      <c r="B1505" s="1" t="s">
        <v>380</v>
      </c>
      <c r="C1505" s="1" t="s">
        <v>944</v>
      </c>
      <c r="D1505" s="1" t="s">
        <v>29</v>
      </c>
      <c r="E1505" s="1" t="s">
        <v>30</v>
      </c>
      <c r="F1505" s="1" t="s">
        <v>41</v>
      </c>
      <c r="G1505" s="1" t="s">
        <v>147</v>
      </c>
    </row>
    <row r="1506" spans="1:7" x14ac:dyDescent="0.25">
      <c r="A1506" s="1" t="s">
        <v>144</v>
      </c>
      <c r="B1506" s="1" t="s">
        <v>380</v>
      </c>
      <c r="C1506" s="1" t="s">
        <v>1165</v>
      </c>
      <c r="D1506" s="1" t="s">
        <v>29</v>
      </c>
      <c r="E1506" s="1" t="s">
        <v>30</v>
      </c>
      <c r="F1506" s="1" t="s">
        <v>41</v>
      </c>
      <c r="G1506" s="1" t="s">
        <v>147</v>
      </c>
    </row>
    <row r="1507" spans="1:7" x14ac:dyDescent="0.25">
      <c r="A1507" s="1" t="s">
        <v>144</v>
      </c>
      <c r="B1507" s="1" t="s">
        <v>380</v>
      </c>
      <c r="C1507" s="1" t="s">
        <v>1166</v>
      </c>
      <c r="D1507" s="1" t="s">
        <v>29</v>
      </c>
      <c r="E1507" s="1" t="s">
        <v>30</v>
      </c>
      <c r="F1507" s="1" t="s">
        <v>41</v>
      </c>
      <c r="G1507" s="1" t="s">
        <v>147</v>
      </c>
    </row>
    <row r="1508" spans="1:7" x14ac:dyDescent="0.25">
      <c r="A1508" s="1" t="s">
        <v>144</v>
      </c>
      <c r="B1508" s="1" t="s">
        <v>380</v>
      </c>
      <c r="C1508" s="1" t="s">
        <v>1167</v>
      </c>
      <c r="D1508" s="1" t="s">
        <v>29</v>
      </c>
      <c r="E1508" s="1" t="s">
        <v>30</v>
      </c>
      <c r="F1508" s="1" t="s">
        <v>41</v>
      </c>
      <c r="G1508" s="1" t="s">
        <v>147</v>
      </c>
    </row>
    <row r="1509" spans="1:7" x14ac:dyDescent="0.25">
      <c r="A1509" s="1" t="s">
        <v>144</v>
      </c>
      <c r="B1509" s="1" t="s">
        <v>380</v>
      </c>
      <c r="C1509" s="1" t="s">
        <v>1168</v>
      </c>
      <c r="D1509" s="1" t="s">
        <v>29</v>
      </c>
      <c r="E1509" s="1" t="s">
        <v>30</v>
      </c>
      <c r="F1509" s="1" t="s">
        <v>41</v>
      </c>
      <c r="G1509" s="1" t="s">
        <v>147</v>
      </c>
    </row>
    <row r="1510" spans="1:7" x14ac:dyDescent="0.25">
      <c r="A1510" s="1" t="s">
        <v>144</v>
      </c>
      <c r="B1510" s="1" t="s">
        <v>380</v>
      </c>
      <c r="C1510" s="1" t="s">
        <v>945</v>
      </c>
      <c r="D1510" s="1" t="s">
        <v>29</v>
      </c>
      <c r="E1510" s="1" t="s">
        <v>30</v>
      </c>
      <c r="F1510" s="1" t="s">
        <v>41</v>
      </c>
      <c r="G1510" s="1" t="s">
        <v>147</v>
      </c>
    </row>
    <row r="1511" spans="1:7" x14ac:dyDescent="0.25">
      <c r="A1511" s="1" t="s">
        <v>144</v>
      </c>
      <c r="B1511" s="1" t="s">
        <v>380</v>
      </c>
      <c r="C1511" s="1" t="s">
        <v>946</v>
      </c>
      <c r="D1511" s="1" t="s">
        <v>29</v>
      </c>
      <c r="E1511" s="1" t="s">
        <v>30</v>
      </c>
      <c r="F1511" s="1" t="s">
        <v>41</v>
      </c>
      <c r="G1511" s="1" t="s">
        <v>147</v>
      </c>
    </row>
    <row r="1512" spans="1:7" x14ac:dyDescent="0.25">
      <c r="A1512" s="1" t="s">
        <v>144</v>
      </c>
      <c r="B1512" s="1" t="s">
        <v>380</v>
      </c>
      <c r="C1512" s="1" t="s">
        <v>947</v>
      </c>
      <c r="D1512" s="1" t="s">
        <v>29</v>
      </c>
      <c r="E1512" s="1" t="s">
        <v>30</v>
      </c>
      <c r="F1512" s="1" t="s">
        <v>41</v>
      </c>
      <c r="G1512" s="1" t="s">
        <v>147</v>
      </c>
    </row>
    <row r="1513" spans="1:7" x14ac:dyDescent="0.25">
      <c r="A1513" s="1" t="s">
        <v>144</v>
      </c>
      <c r="B1513" s="1" t="s">
        <v>380</v>
      </c>
      <c r="C1513" s="1" t="s">
        <v>948</v>
      </c>
      <c r="D1513" s="1" t="s">
        <v>29</v>
      </c>
      <c r="E1513" s="1" t="s">
        <v>30</v>
      </c>
      <c r="F1513" s="1" t="s">
        <v>41</v>
      </c>
      <c r="G1513" s="1" t="s">
        <v>147</v>
      </c>
    </row>
    <row r="1514" spans="1:7" x14ac:dyDescent="0.25">
      <c r="A1514" s="1" t="s">
        <v>144</v>
      </c>
      <c r="B1514" s="1" t="s">
        <v>380</v>
      </c>
      <c r="C1514" s="1" t="s">
        <v>949</v>
      </c>
      <c r="D1514" s="1" t="s">
        <v>29</v>
      </c>
      <c r="E1514" s="1" t="s">
        <v>30</v>
      </c>
      <c r="F1514" s="1" t="s">
        <v>41</v>
      </c>
      <c r="G1514" s="1" t="s">
        <v>147</v>
      </c>
    </row>
    <row r="1515" spans="1:7" x14ac:dyDescent="0.25">
      <c r="A1515" s="1" t="s">
        <v>144</v>
      </c>
      <c r="B1515" s="1" t="s">
        <v>380</v>
      </c>
      <c r="C1515" s="1" t="s">
        <v>950</v>
      </c>
      <c r="D1515" s="1" t="s">
        <v>29</v>
      </c>
      <c r="E1515" s="1" t="s">
        <v>30</v>
      </c>
      <c r="F1515" s="1" t="s">
        <v>41</v>
      </c>
      <c r="G1515" s="1" t="s">
        <v>147</v>
      </c>
    </row>
    <row r="1516" spans="1:7" x14ac:dyDescent="0.25">
      <c r="A1516" s="1" t="s">
        <v>144</v>
      </c>
      <c r="B1516" s="1" t="s">
        <v>380</v>
      </c>
      <c r="C1516" s="1" t="s">
        <v>951</v>
      </c>
      <c r="D1516" s="1" t="s">
        <v>29</v>
      </c>
      <c r="E1516" s="1" t="s">
        <v>30</v>
      </c>
      <c r="F1516" s="1" t="s">
        <v>41</v>
      </c>
      <c r="G1516" s="1" t="s">
        <v>147</v>
      </c>
    </row>
    <row r="1517" spans="1:7" x14ac:dyDescent="0.25">
      <c r="A1517" s="1" t="s">
        <v>144</v>
      </c>
      <c r="B1517" s="1" t="s">
        <v>380</v>
      </c>
      <c r="C1517" s="1" t="s">
        <v>952</v>
      </c>
      <c r="D1517" s="1" t="s">
        <v>29</v>
      </c>
      <c r="E1517" s="1" t="s">
        <v>30</v>
      </c>
      <c r="F1517" s="1" t="s">
        <v>41</v>
      </c>
      <c r="G1517" s="1" t="s">
        <v>147</v>
      </c>
    </row>
    <row r="1518" spans="1:7" x14ac:dyDescent="0.25">
      <c r="A1518" s="1" t="s">
        <v>144</v>
      </c>
      <c r="B1518" s="1" t="s">
        <v>380</v>
      </c>
      <c r="C1518" s="1" t="s">
        <v>953</v>
      </c>
      <c r="D1518" s="1" t="s">
        <v>29</v>
      </c>
      <c r="E1518" s="1" t="s">
        <v>30</v>
      </c>
      <c r="F1518" s="1" t="s">
        <v>41</v>
      </c>
      <c r="G1518" s="1" t="s">
        <v>147</v>
      </c>
    </row>
    <row r="1519" spans="1:7" x14ac:dyDescent="0.25">
      <c r="A1519" s="1" t="s">
        <v>144</v>
      </c>
      <c r="B1519" s="1" t="s">
        <v>380</v>
      </c>
      <c r="C1519" s="1" t="s">
        <v>954</v>
      </c>
      <c r="D1519" s="1" t="s">
        <v>29</v>
      </c>
      <c r="E1519" s="1" t="s">
        <v>30</v>
      </c>
      <c r="F1519" s="1" t="s">
        <v>41</v>
      </c>
      <c r="G1519" s="1" t="s">
        <v>147</v>
      </c>
    </row>
    <row r="1520" spans="1:7" x14ac:dyDescent="0.25">
      <c r="A1520" s="1" t="s">
        <v>144</v>
      </c>
      <c r="B1520" s="1" t="s">
        <v>380</v>
      </c>
      <c r="C1520" s="1" t="s">
        <v>955</v>
      </c>
      <c r="D1520" s="1" t="s">
        <v>29</v>
      </c>
      <c r="E1520" s="1" t="s">
        <v>30</v>
      </c>
      <c r="F1520" s="1" t="s">
        <v>41</v>
      </c>
      <c r="G1520" s="1" t="s">
        <v>147</v>
      </c>
    </row>
    <row r="1521" spans="1:7" x14ac:dyDescent="0.25">
      <c r="A1521" s="1" t="s">
        <v>144</v>
      </c>
      <c r="B1521" s="1" t="s">
        <v>380</v>
      </c>
      <c r="C1521" s="1" t="s">
        <v>956</v>
      </c>
      <c r="D1521" s="1" t="s">
        <v>29</v>
      </c>
      <c r="E1521" s="1" t="s">
        <v>30</v>
      </c>
      <c r="F1521" s="1" t="s">
        <v>41</v>
      </c>
      <c r="G1521" s="1" t="s">
        <v>147</v>
      </c>
    </row>
    <row r="1522" spans="1:7" x14ac:dyDescent="0.25">
      <c r="A1522" s="1" t="s">
        <v>144</v>
      </c>
      <c r="B1522" s="1" t="s">
        <v>380</v>
      </c>
      <c r="C1522" s="1" t="s">
        <v>957</v>
      </c>
      <c r="D1522" s="1" t="s">
        <v>29</v>
      </c>
      <c r="E1522" s="1" t="s">
        <v>30</v>
      </c>
      <c r="F1522" s="1" t="s">
        <v>41</v>
      </c>
      <c r="G1522" s="1" t="s">
        <v>147</v>
      </c>
    </row>
    <row r="1523" spans="1:7" x14ac:dyDescent="0.25">
      <c r="A1523" s="1" t="s">
        <v>144</v>
      </c>
      <c r="B1523" s="1" t="s">
        <v>380</v>
      </c>
      <c r="C1523" s="1" t="s">
        <v>958</v>
      </c>
      <c r="D1523" s="1" t="s">
        <v>29</v>
      </c>
      <c r="E1523" s="1" t="s">
        <v>30</v>
      </c>
      <c r="F1523" s="1" t="s">
        <v>41</v>
      </c>
      <c r="G1523" s="1" t="s">
        <v>147</v>
      </c>
    </row>
    <row r="1524" spans="1:7" x14ac:dyDescent="0.25">
      <c r="A1524" s="1" t="s">
        <v>144</v>
      </c>
      <c r="B1524" s="1" t="s">
        <v>380</v>
      </c>
      <c r="C1524" s="1" t="s">
        <v>959</v>
      </c>
      <c r="D1524" s="1" t="s">
        <v>29</v>
      </c>
      <c r="E1524" s="1" t="s">
        <v>30</v>
      </c>
      <c r="F1524" s="1" t="s">
        <v>41</v>
      </c>
      <c r="G1524" s="1" t="s">
        <v>147</v>
      </c>
    </row>
    <row r="1525" spans="1:7" x14ac:dyDescent="0.25">
      <c r="A1525" s="1" t="s">
        <v>144</v>
      </c>
      <c r="B1525" s="1" t="s">
        <v>380</v>
      </c>
      <c r="C1525" s="1" t="s">
        <v>960</v>
      </c>
      <c r="D1525" s="1" t="s">
        <v>29</v>
      </c>
      <c r="E1525" s="1" t="s">
        <v>30</v>
      </c>
      <c r="F1525" s="1" t="s">
        <v>41</v>
      </c>
      <c r="G1525" s="1" t="s">
        <v>147</v>
      </c>
    </row>
    <row r="1526" spans="1:7" x14ac:dyDescent="0.25">
      <c r="A1526" s="1" t="s">
        <v>144</v>
      </c>
      <c r="B1526" s="1" t="s">
        <v>380</v>
      </c>
      <c r="C1526" s="1" t="s">
        <v>961</v>
      </c>
      <c r="D1526" s="1" t="s">
        <v>29</v>
      </c>
      <c r="E1526" s="1" t="s">
        <v>30</v>
      </c>
      <c r="F1526" s="1" t="s">
        <v>41</v>
      </c>
      <c r="G1526" s="1" t="s">
        <v>147</v>
      </c>
    </row>
    <row r="1527" spans="1:7" x14ac:dyDescent="0.25">
      <c r="A1527" s="1" t="s">
        <v>144</v>
      </c>
      <c r="B1527" s="1" t="s">
        <v>380</v>
      </c>
      <c r="C1527" s="1" t="s">
        <v>1116</v>
      </c>
      <c r="D1527" s="1" t="s">
        <v>29</v>
      </c>
      <c r="E1527" s="1" t="s">
        <v>30</v>
      </c>
      <c r="F1527" s="1" t="s">
        <v>41</v>
      </c>
      <c r="G1527" s="1" t="s">
        <v>147</v>
      </c>
    </row>
    <row r="1528" spans="1:7" x14ac:dyDescent="0.25">
      <c r="A1528" s="1" t="s">
        <v>144</v>
      </c>
      <c r="B1528" s="1" t="s">
        <v>380</v>
      </c>
      <c r="C1528" s="1" t="s">
        <v>963</v>
      </c>
      <c r="D1528" s="1" t="s">
        <v>29</v>
      </c>
      <c r="E1528" s="1" t="s">
        <v>30</v>
      </c>
      <c r="F1528" s="1" t="s">
        <v>41</v>
      </c>
      <c r="G1528" s="1" t="s">
        <v>147</v>
      </c>
    </row>
    <row r="1529" spans="1:7" x14ac:dyDescent="0.25">
      <c r="A1529" s="1" t="s">
        <v>144</v>
      </c>
      <c r="B1529" s="1" t="s">
        <v>380</v>
      </c>
      <c r="C1529" s="1" t="s">
        <v>964</v>
      </c>
      <c r="D1529" s="1" t="s">
        <v>29</v>
      </c>
      <c r="E1529" s="1" t="s">
        <v>30</v>
      </c>
      <c r="F1529" s="1" t="s">
        <v>41</v>
      </c>
      <c r="G1529" s="1" t="s">
        <v>147</v>
      </c>
    </row>
    <row r="1530" spans="1:7" x14ac:dyDescent="0.25">
      <c r="A1530" s="1" t="s">
        <v>144</v>
      </c>
      <c r="B1530" s="1" t="s">
        <v>380</v>
      </c>
      <c r="C1530" s="1" t="s">
        <v>965</v>
      </c>
      <c r="D1530" s="1" t="s">
        <v>29</v>
      </c>
      <c r="E1530" s="1" t="s">
        <v>30</v>
      </c>
      <c r="F1530" s="1" t="s">
        <v>41</v>
      </c>
      <c r="G1530" s="1" t="s">
        <v>147</v>
      </c>
    </row>
    <row r="1531" spans="1:7" x14ac:dyDescent="0.25">
      <c r="A1531" s="1" t="s">
        <v>144</v>
      </c>
      <c r="B1531" s="1" t="s">
        <v>380</v>
      </c>
      <c r="C1531" s="1" t="s">
        <v>966</v>
      </c>
      <c r="D1531" s="1" t="s">
        <v>29</v>
      </c>
      <c r="E1531" s="1" t="s">
        <v>30</v>
      </c>
      <c r="F1531" s="1" t="s">
        <v>41</v>
      </c>
      <c r="G1531" s="1" t="s">
        <v>147</v>
      </c>
    </row>
    <row r="1532" spans="1:7" x14ac:dyDescent="0.25">
      <c r="A1532" s="1" t="s">
        <v>144</v>
      </c>
      <c r="B1532" s="1" t="s">
        <v>380</v>
      </c>
      <c r="C1532" s="1" t="s">
        <v>967</v>
      </c>
      <c r="D1532" s="1" t="s">
        <v>29</v>
      </c>
      <c r="E1532" s="1" t="s">
        <v>30</v>
      </c>
      <c r="F1532" s="1" t="s">
        <v>41</v>
      </c>
      <c r="G1532" s="1" t="s">
        <v>147</v>
      </c>
    </row>
    <row r="1533" spans="1:7" x14ac:dyDescent="0.25">
      <c r="A1533" s="1" t="s">
        <v>144</v>
      </c>
      <c r="B1533" s="1" t="s">
        <v>380</v>
      </c>
      <c r="C1533" s="1" t="s">
        <v>1169</v>
      </c>
      <c r="D1533" s="1" t="s">
        <v>29</v>
      </c>
      <c r="E1533" s="1" t="s">
        <v>30</v>
      </c>
      <c r="F1533" s="1" t="s">
        <v>41</v>
      </c>
      <c r="G1533" s="1" t="s">
        <v>147</v>
      </c>
    </row>
    <row r="1534" spans="1:7" x14ac:dyDescent="0.25">
      <c r="A1534" s="1" t="s">
        <v>144</v>
      </c>
      <c r="B1534" s="1" t="s">
        <v>380</v>
      </c>
      <c r="C1534" s="1" t="s">
        <v>968</v>
      </c>
      <c r="D1534" s="1" t="s">
        <v>29</v>
      </c>
      <c r="E1534" s="1" t="s">
        <v>30</v>
      </c>
      <c r="F1534" s="1" t="s">
        <v>41</v>
      </c>
      <c r="G1534" s="1" t="s">
        <v>147</v>
      </c>
    </row>
    <row r="1535" spans="1:7" x14ac:dyDescent="0.25">
      <c r="A1535" s="1" t="s">
        <v>144</v>
      </c>
      <c r="B1535" s="1" t="s">
        <v>380</v>
      </c>
      <c r="C1535" s="1" t="s">
        <v>969</v>
      </c>
      <c r="D1535" s="1" t="s">
        <v>29</v>
      </c>
      <c r="E1535" s="1" t="s">
        <v>30</v>
      </c>
      <c r="F1535" s="1" t="s">
        <v>41</v>
      </c>
      <c r="G1535" s="1" t="s">
        <v>147</v>
      </c>
    </row>
    <row r="1536" spans="1:7" x14ac:dyDescent="0.25">
      <c r="A1536" s="1" t="s">
        <v>144</v>
      </c>
      <c r="B1536" s="1" t="s">
        <v>380</v>
      </c>
      <c r="C1536" s="1" t="s">
        <v>970</v>
      </c>
      <c r="D1536" s="1" t="s">
        <v>29</v>
      </c>
      <c r="E1536" s="1" t="s">
        <v>30</v>
      </c>
      <c r="F1536" s="1" t="s">
        <v>41</v>
      </c>
      <c r="G1536" s="1" t="s">
        <v>147</v>
      </c>
    </row>
    <row r="1537" spans="1:7" x14ac:dyDescent="0.25">
      <c r="A1537" s="1" t="s">
        <v>144</v>
      </c>
      <c r="B1537" s="1" t="s">
        <v>380</v>
      </c>
      <c r="C1537" s="1" t="s">
        <v>1170</v>
      </c>
      <c r="D1537" s="1" t="s">
        <v>29</v>
      </c>
      <c r="E1537" s="1" t="s">
        <v>30</v>
      </c>
      <c r="F1537" s="1" t="s">
        <v>41</v>
      </c>
      <c r="G1537" s="1" t="s">
        <v>147</v>
      </c>
    </row>
    <row r="1538" spans="1:7" x14ac:dyDescent="0.25">
      <c r="A1538" s="1" t="s">
        <v>144</v>
      </c>
      <c r="B1538" s="1" t="s">
        <v>380</v>
      </c>
      <c r="C1538" s="1" t="s">
        <v>971</v>
      </c>
      <c r="D1538" s="1" t="s">
        <v>29</v>
      </c>
      <c r="E1538" s="1" t="s">
        <v>30</v>
      </c>
      <c r="F1538" s="1" t="s">
        <v>41</v>
      </c>
      <c r="G1538" s="1" t="s">
        <v>147</v>
      </c>
    </row>
    <row r="1539" spans="1:7" x14ac:dyDescent="0.25">
      <c r="A1539" s="1" t="s">
        <v>144</v>
      </c>
      <c r="B1539" s="1" t="s">
        <v>380</v>
      </c>
      <c r="C1539" s="1" t="s">
        <v>972</v>
      </c>
      <c r="D1539" s="1" t="s">
        <v>29</v>
      </c>
      <c r="E1539" s="1" t="s">
        <v>30</v>
      </c>
      <c r="F1539" s="1" t="s">
        <v>41</v>
      </c>
      <c r="G1539" s="1" t="s">
        <v>147</v>
      </c>
    </row>
    <row r="1540" spans="1:7" x14ac:dyDescent="0.25">
      <c r="A1540" s="1" t="s">
        <v>144</v>
      </c>
      <c r="B1540" s="1" t="s">
        <v>380</v>
      </c>
      <c r="C1540" s="1" t="s">
        <v>973</v>
      </c>
      <c r="D1540" s="1" t="s">
        <v>29</v>
      </c>
      <c r="E1540" s="1" t="s">
        <v>30</v>
      </c>
      <c r="F1540" s="1" t="s">
        <v>41</v>
      </c>
      <c r="G1540" s="1" t="s">
        <v>147</v>
      </c>
    </row>
    <row r="1541" spans="1:7" x14ac:dyDescent="0.25">
      <c r="A1541" s="1" t="s">
        <v>144</v>
      </c>
      <c r="B1541" s="1" t="s">
        <v>380</v>
      </c>
      <c r="C1541" s="1" t="s">
        <v>974</v>
      </c>
      <c r="D1541" s="1" t="s">
        <v>29</v>
      </c>
      <c r="E1541" s="1" t="s">
        <v>30</v>
      </c>
      <c r="F1541" s="1" t="s">
        <v>41</v>
      </c>
      <c r="G1541" s="1" t="s">
        <v>147</v>
      </c>
    </row>
    <row r="1542" spans="1:7" x14ac:dyDescent="0.25">
      <c r="A1542" s="1" t="s">
        <v>144</v>
      </c>
      <c r="B1542" s="1" t="s">
        <v>380</v>
      </c>
      <c r="C1542" s="1" t="s">
        <v>975</v>
      </c>
      <c r="D1542" s="1" t="s">
        <v>29</v>
      </c>
      <c r="E1542" s="1" t="s">
        <v>30</v>
      </c>
      <c r="F1542" s="1" t="s">
        <v>41</v>
      </c>
      <c r="G1542" s="1" t="s">
        <v>147</v>
      </c>
    </row>
    <row r="1543" spans="1:7" x14ac:dyDescent="0.25">
      <c r="A1543" s="1" t="s">
        <v>144</v>
      </c>
      <c r="B1543" s="1" t="s">
        <v>380</v>
      </c>
      <c r="C1543" s="1" t="s">
        <v>976</v>
      </c>
      <c r="D1543" s="1" t="s">
        <v>29</v>
      </c>
      <c r="E1543" s="1" t="s">
        <v>30</v>
      </c>
      <c r="F1543" s="1" t="s">
        <v>41</v>
      </c>
      <c r="G1543" s="1" t="s">
        <v>147</v>
      </c>
    </row>
    <row r="1544" spans="1:7" x14ac:dyDescent="0.25">
      <c r="A1544" s="1" t="s">
        <v>144</v>
      </c>
      <c r="B1544" s="1" t="s">
        <v>380</v>
      </c>
      <c r="C1544" s="1" t="s">
        <v>977</v>
      </c>
      <c r="D1544" s="1" t="s">
        <v>29</v>
      </c>
      <c r="E1544" s="1" t="s">
        <v>30</v>
      </c>
      <c r="F1544" s="1" t="s">
        <v>41</v>
      </c>
      <c r="G1544" s="1" t="s">
        <v>147</v>
      </c>
    </row>
    <row r="1545" spans="1:7" x14ac:dyDescent="0.25">
      <c r="A1545" s="1" t="s">
        <v>144</v>
      </c>
      <c r="B1545" s="1" t="s">
        <v>380</v>
      </c>
      <c r="C1545" s="1" t="s">
        <v>1171</v>
      </c>
      <c r="D1545" s="1" t="s">
        <v>29</v>
      </c>
      <c r="E1545" s="1" t="s">
        <v>30</v>
      </c>
      <c r="F1545" s="1" t="s">
        <v>41</v>
      </c>
      <c r="G1545" s="1" t="s">
        <v>147</v>
      </c>
    </row>
    <row r="1546" spans="1:7" x14ac:dyDescent="0.25">
      <c r="A1546" s="1" t="s">
        <v>144</v>
      </c>
      <c r="B1546" s="1" t="s">
        <v>380</v>
      </c>
      <c r="C1546" s="1" t="s">
        <v>1172</v>
      </c>
      <c r="D1546" s="1" t="s">
        <v>29</v>
      </c>
      <c r="E1546" s="1" t="s">
        <v>30</v>
      </c>
      <c r="F1546" s="1" t="s">
        <v>41</v>
      </c>
      <c r="G1546" s="1" t="s">
        <v>147</v>
      </c>
    </row>
    <row r="1547" spans="1:7" x14ac:dyDescent="0.25">
      <c r="A1547" s="1" t="s">
        <v>144</v>
      </c>
      <c r="B1547" s="1" t="s">
        <v>380</v>
      </c>
      <c r="C1547" s="1" t="s">
        <v>1173</v>
      </c>
      <c r="D1547" s="1" t="s">
        <v>29</v>
      </c>
      <c r="E1547" s="1" t="s">
        <v>30</v>
      </c>
      <c r="F1547" s="1" t="s">
        <v>41</v>
      </c>
      <c r="G1547" s="1" t="s">
        <v>147</v>
      </c>
    </row>
    <row r="1548" spans="1:7" x14ac:dyDescent="0.25">
      <c r="A1548" s="1" t="s">
        <v>144</v>
      </c>
      <c r="B1548" s="1" t="s">
        <v>380</v>
      </c>
      <c r="C1548" s="1" t="s">
        <v>1174</v>
      </c>
      <c r="D1548" s="1" t="s">
        <v>29</v>
      </c>
      <c r="E1548" s="1" t="s">
        <v>30</v>
      </c>
      <c r="F1548" s="1" t="s">
        <v>41</v>
      </c>
      <c r="G1548" s="1" t="s">
        <v>147</v>
      </c>
    </row>
    <row r="1549" spans="1:7" x14ac:dyDescent="0.25">
      <c r="A1549" s="1" t="s">
        <v>144</v>
      </c>
      <c r="B1549" s="1" t="s">
        <v>380</v>
      </c>
      <c r="C1549" s="1" t="s">
        <v>1175</v>
      </c>
      <c r="D1549" s="1" t="s">
        <v>29</v>
      </c>
      <c r="E1549" s="1" t="s">
        <v>30</v>
      </c>
      <c r="F1549" s="1" t="s">
        <v>41</v>
      </c>
      <c r="G1549" s="1" t="s">
        <v>147</v>
      </c>
    </row>
    <row r="1550" spans="1:7" x14ac:dyDescent="0.25">
      <c r="A1550" s="1" t="s">
        <v>144</v>
      </c>
      <c r="B1550" s="1" t="s">
        <v>380</v>
      </c>
      <c r="C1550" s="1" t="s">
        <v>1176</v>
      </c>
      <c r="D1550" s="1" t="s">
        <v>29</v>
      </c>
      <c r="E1550" s="1" t="s">
        <v>30</v>
      </c>
      <c r="F1550" s="1" t="s">
        <v>41</v>
      </c>
      <c r="G1550" s="1" t="s">
        <v>147</v>
      </c>
    </row>
    <row r="1551" spans="1:7" x14ac:dyDescent="0.25">
      <c r="A1551" s="1" t="s">
        <v>144</v>
      </c>
      <c r="B1551" s="1" t="s">
        <v>380</v>
      </c>
      <c r="C1551" s="1" t="s">
        <v>1177</v>
      </c>
      <c r="D1551" s="1" t="s">
        <v>29</v>
      </c>
      <c r="E1551" s="1" t="s">
        <v>30</v>
      </c>
      <c r="F1551" s="1" t="s">
        <v>41</v>
      </c>
      <c r="G1551" s="1" t="s">
        <v>147</v>
      </c>
    </row>
    <row r="1552" spans="1:7" x14ac:dyDescent="0.25">
      <c r="A1552" s="1" t="s">
        <v>144</v>
      </c>
      <c r="B1552" s="1" t="s">
        <v>380</v>
      </c>
      <c r="C1552" s="1" t="s">
        <v>1178</v>
      </c>
      <c r="D1552" s="1" t="s">
        <v>29</v>
      </c>
      <c r="E1552" s="1" t="s">
        <v>30</v>
      </c>
      <c r="F1552" s="1" t="s">
        <v>41</v>
      </c>
      <c r="G1552" s="1" t="s">
        <v>147</v>
      </c>
    </row>
    <row r="1553" spans="1:7" x14ac:dyDescent="0.25">
      <c r="A1553" s="1" t="s">
        <v>144</v>
      </c>
      <c r="B1553" s="1" t="s">
        <v>380</v>
      </c>
      <c r="C1553" s="1" t="s">
        <v>978</v>
      </c>
      <c r="D1553" s="1" t="s">
        <v>29</v>
      </c>
      <c r="E1553" s="1" t="s">
        <v>30</v>
      </c>
      <c r="F1553" s="1" t="s">
        <v>41</v>
      </c>
      <c r="G1553" s="1" t="s">
        <v>147</v>
      </c>
    </row>
    <row r="1554" spans="1:7" x14ac:dyDescent="0.25">
      <c r="A1554" s="1" t="s">
        <v>144</v>
      </c>
      <c r="B1554" s="1" t="s">
        <v>380</v>
      </c>
      <c r="C1554" s="1" t="s">
        <v>979</v>
      </c>
      <c r="D1554" s="1" t="s">
        <v>29</v>
      </c>
      <c r="E1554" s="1" t="s">
        <v>30</v>
      </c>
      <c r="F1554" s="1" t="s">
        <v>41</v>
      </c>
      <c r="G1554" s="1" t="s">
        <v>147</v>
      </c>
    </row>
    <row r="1555" spans="1:7" x14ac:dyDescent="0.25">
      <c r="A1555" s="1" t="s">
        <v>144</v>
      </c>
      <c r="B1555" s="1" t="s">
        <v>380</v>
      </c>
      <c r="C1555" s="1" t="s">
        <v>980</v>
      </c>
      <c r="D1555" s="1" t="s">
        <v>29</v>
      </c>
      <c r="E1555" s="1" t="s">
        <v>30</v>
      </c>
      <c r="F1555" s="1" t="s">
        <v>41</v>
      </c>
      <c r="G1555" s="1" t="s">
        <v>147</v>
      </c>
    </row>
    <row r="1556" spans="1:7" x14ac:dyDescent="0.25">
      <c r="A1556" s="1" t="s">
        <v>144</v>
      </c>
      <c r="B1556" s="1" t="s">
        <v>380</v>
      </c>
      <c r="C1556" s="1" t="s">
        <v>981</v>
      </c>
      <c r="D1556" s="1" t="s">
        <v>29</v>
      </c>
      <c r="E1556" s="1" t="s">
        <v>30</v>
      </c>
      <c r="F1556" s="1" t="s">
        <v>41</v>
      </c>
      <c r="G1556" s="1" t="s">
        <v>147</v>
      </c>
    </row>
    <row r="1557" spans="1:7" x14ac:dyDescent="0.25">
      <c r="A1557" s="1" t="s">
        <v>144</v>
      </c>
      <c r="B1557" s="1" t="s">
        <v>380</v>
      </c>
      <c r="C1557" s="1" t="s">
        <v>982</v>
      </c>
      <c r="D1557" s="1" t="s">
        <v>29</v>
      </c>
      <c r="E1557" s="1" t="s">
        <v>30</v>
      </c>
      <c r="F1557" s="1" t="s">
        <v>41</v>
      </c>
      <c r="G1557" s="1" t="s">
        <v>147</v>
      </c>
    </row>
    <row r="1558" spans="1:7" x14ac:dyDescent="0.25">
      <c r="A1558" s="1" t="s">
        <v>144</v>
      </c>
      <c r="B1558" s="1" t="s">
        <v>380</v>
      </c>
      <c r="C1558" s="1" t="s">
        <v>983</v>
      </c>
      <c r="D1558" s="1" t="s">
        <v>29</v>
      </c>
      <c r="E1558" s="1" t="s">
        <v>30</v>
      </c>
      <c r="F1558" s="1" t="s">
        <v>41</v>
      </c>
      <c r="G1558" s="1" t="s">
        <v>147</v>
      </c>
    </row>
    <row r="1559" spans="1:7" x14ac:dyDescent="0.25">
      <c r="A1559" s="1" t="s">
        <v>144</v>
      </c>
      <c r="B1559" s="1" t="s">
        <v>380</v>
      </c>
      <c r="C1559" s="1" t="s">
        <v>984</v>
      </c>
      <c r="D1559" s="1" t="s">
        <v>29</v>
      </c>
      <c r="E1559" s="1" t="s">
        <v>30</v>
      </c>
      <c r="F1559" s="1" t="s">
        <v>41</v>
      </c>
      <c r="G1559" s="1" t="s">
        <v>147</v>
      </c>
    </row>
    <row r="1560" spans="1:7" x14ac:dyDescent="0.25">
      <c r="A1560" s="1" t="s">
        <v>144</v>
      </c>
      <c r="B1560" s="1" t="s">
        <v>380</v>
      </c>
      <c r="C1560" s="1" t="s">
        <v>985</v>
      </c>
      <c r="D1560" s="1" t="s">
        <v>29</v>
      </c>
      <c r="E1560" s="1" t="s">
        <v>30</v>
      </c>
      <c r="F1560" s="1" t="s">
        <v>41</v>
      </c>
      <c r="G1560" s="1" t="s">
        <v>147</v>
      </c>
    </row>
    <row r="1561" spans="1:7" x14ac:dyDescent="0.25">
      <c r="A1561" s="1" t="s">
        <v>144</v>
      </c>
      <c r="B1561" s="1" t="s">
        <v>380</v>
      </c>
      <c r="C1561" s="1" t="s">
        <v>986</v>
      </c>
      <c r="D1561" s="1" t="s">
        <v>29</v>
      </c>
      <c r="E1561" s="1" t="s">
        <v>30</v>
      </c>
      <c r="F1561" s="1" t="s">
        <v>41</v>
      </c>
      <c r="G1561" s="1" t="s">
        <v>147</v>
      </c>
    </row>
    <row r="1562" spans="1:7" x14ac:dyDescent="0.25">
      <c r="A1562" s="1" t="s">
        <v>144</v>
      </c>
      <c r="B1562" s="1" t="s">
        <v>380</v>
      </c>
      <c r="C1562" s="1" t="s">
        <v>987</v>
      </c>
      <c r="D1562" s="1" t="s">
        <v>29</v>
      </c>
      <c r="E1562" s="1" t="s">
        <v>30</v>
      </c>
      <c r="F1562" s="1" t="s">
        <v>41</v>
      </c>
      <c r="G1562" s="1" t="s">
        <v>147</v>
      </c>
    </row>
    <row r="1563" spans="1:7" x14ac:dyDescent="0.25">
      <c r="A1563" s="1" t="s">
        <v>144</v>
      </c>
      <c r="B1563" s="1" t="s">
        <v>380</v>
      </c>
      <c r="C1563" s="1" t="s">
        <v>988</v>
      </c>
      <c r="D1563" s="1" t="s">
        <v>29</v>
      </c>
      <c r="E1563" s="1" t="s">
        <v>30</v>
      </c>
      <c r="F1563" s="1" t="s">
        <v>41</v>
      </c>
      <c r="G1563" s="1" t="s">
        <v>147</v>
      </c>
    </row>
    <row r="1564" spans="1:7" x14ac:dyDescent="0.25">
      <c r="A1564" s="1" t="s">
        <v>144</v>
      </c>
      <c r="B1564" s="1" t="s">
        <v>380</v>
      </c>
      <c r="C1564" s="1" t="s">
        <v>989</v>
      </c>
      <c r="D1564" s="1" t="s">
        <v>29</v>
      </c>
      <c r="E1564" s="1" t="s">
        <v>30</v>
      </c>
      <c r="F1564" s="1" t="s">
        <v>41</v>
      </c>
      <c r="G1564" s="1" t="s">
        <v>147</v>
      </c>
    </row>
    <row r="1565" spans="1:7" x14ac:dyDescent="0.25">
      <c r="A1565" s="1" t="s">
        <v>144</v>
      </c>
      <c r="B1565" s="1" t="s">
        <v>380</v>
      </c>
      <c r="C1565" s="1" t="s">
        <v>990</v>
      </c>
      <c r="D1565" s="1" t="s">
        <v>29</v>
      </c>
      <c r="E1565" s="1" t="s">
        <v>30</v>
      </c>
      <c r="F1565" s="1" t="s">
        <v>41</v>
      </c>
      <c r="G1565" s="1" t="s">
        <v>147</v>
      </c>
    </row>
    <row r="1566" spans="1:7" x14ac:dyDescent="0.25">
      <c r="A1566" s="1" t="s">
        <v>144</v>
      </c>
      <c r="B1566" s="1" t="s">
        <v>380</v>
      </c>
      <c r="C1566" s="1" t="s">
        <v>991</v>
      </c>
      <c r="D1566" s="1" t="s">
        <v>29</v>
      </c>
      <c r="E1566" s="1" t="s">
        <v>30</v>
      </c>
      <c r="F1566" s="1" t="s">
        <v>41</v>
      </c>
      <c r="G1566" s="1" t="s">
        <v>147</v>
      </c>
    </row>
    <row r="1567" spans="1:7" x14ac:dyDescent="0.25">
      <c r="A1567" s="1" t="s">
        <v>144</v>
      </c>
      <c r="B1567" s="1" t="s">
        <v>380</v>
      </c>
      <c r="C1567" s="1" t="s">
        <v>992</v>
      </c>
      <c r="D1567" s="1" t="s">
        <v>29</v>
      </c>
      <c r="E1567" s="1" t="s">
        <v>30</v>
      </c>
      <c r="F1567" s="1" t="s">
        <v>41</v>
      </c>
      <c r="G1567" s="1" t="s">
        <v>147</v>
      </c>
    </row>
    <row r="1568" spans="1:7" x14ac:dyDescent="0.25">
      <c r="A1568" s="1" t="s">
        <v>144</v>
      </c>
      <c r="B1568" s="1" t="s">
        <v>380</v>
      </c>
      <c r="C1568" s="1" t="s">
        <v>993</v>
      </c>
      <c r="D1568" s="1" t="s">
        <v>29</v>
      </c>
      <c r="E1568" s="1" t="s">
        <v>30</v>
      </c>
      <c r="F1568" s="1" t="s">
        <v>41</v>
      </c>
      <c r="G1568" s="1" t="s">
        <v>147</v>
      </c>
    </row>
    <row r="1569" spans="1:7" x14ac:dyDescent="0.25">
      <c r="A1569" s="1" t="s">
        <v>144</v>
      </c>
      <c r="B1569" s="1" t="s">
        <v>380</v>
      </c>
      <c r="C1569" s="1" t="s">
        <v>1119</v>
      </c>
      <c r="D1569" s="1" t="s">
        <v>29</v>
      </c>
      <c r="E1569" s="1" t="s">
        <v>30</v>
      </c>
      <c r="F1569" s="1" t="s">
        <v>41</v>
      </c>
      <c r="G1569" s="1" t="s">
        <v>147</v>
      </c>
    </row>
    <row r="1570" spans="1:7" x14ac:dyDescent="0.25">
      <c r="A1570" s="1" t="s">
        <v>144</v>
      </c>
      <c r="B1570" s="1" t="s">
        <v>380</v>
      </c>
      <c r="C1570" s="1" t="s">
        <v>995</v>
      </c>
      <c r="D1570" s="1" t="s">
        <v>29</v>
      </c>
      <c r="E1570" s="1" t="s">
        <v>30</v>
      </c>
      <c r="F1570" s="1" t="s">
        <v>41</v>
      </c>
      <c r="G1570" s="1" t="s">
        <v>147</v>
      </c>
    </row>
    <row r="1571" spans="1:7" x14ac:dyDescent="0.25">
      <c r="A1571" s="1" t="s">
        <v>144</v>
      </c>
      <c r="B1571" s="1" t="s">
        <v>380</v>
      </c>
      <c r="C1571" s="1" t="s">
        <v>996</v>
      </c>
      <c r="D1571" s="1" t="s">
        <v>29</v>
      </c>
      <c r="E1571" s="1" t="s">
        <v>30</v>
      </c>
      <c r="F1571" s="1" t="s">
        <v>41</v>
      </c>
      <c r="G1571" s="1" t="s">
        <v>147</v>
      </c>
    </row>
    <row r="1572" spans="1:7" x14ac:dyDescent="0.25">
      <c r="A1572" s="1" t="s">
        <v>144</v>
      </c>
      <c r="B1572" s="1" t="s">
        <v>380</v>
      </c>
      <c r="C1572" s="1" t="s">
        <v>997</v>
      </c>
      <c r="D1572" s="1" t="s">
        <v>29</v>
      </c>
      <c r="E1572" s="1" t="s">
        <v>30</v>
      </c>
      <c r="F1572" s="1" t="s">
        <v>41</v>
      </c>
      <c r="G1572" s="1" t="s">
        <v>147</v>
      </c>
    </row>
    <row r="1573" spans="1:7" x14ac:dyDescent="0.25">
      <c r="A1573" s="1" t="s">
        <v>144</v>
      </c>
      <c r="B1573" s="1" t="s">
        <v>380</v>
      </c>
      <c r="C1573" s="1" t="s">
        <v>998</v>
      </c>
      <c r="D1573" s="1" t="s">
        <v>29</v>
      </c>
      <c r="E1573" s="1" t="s">
        <v>30</v>
      </c>
      <c r="F1573" s="1" t="s">
        <v>41</v>
      </c>
      <c r="G1573" s="1" t="s">
        <v>147</v>
      </c>
    </row>
    <row r="1574" spans="1:7" x14ac:dyDescent="0.25">
      <c r="A1574" s="1" t="s">
        <v>144</v>
      </c>
      <c r="B1574" s="1" t="s">
        <v>380</v>
      </c>
      <c r="C1574" s="1" t="s">
        <v>999</v>
      </c>
      <c r="D1574" s="1" t="s">
        <v>29</v>
      </c>
      <c r="E1574" s="1" t="s">
        <v>30</v>
      </c>
      <c r="F1574" s="1" t="s">
        <v>41</v>
      </c>
      <c r="G1574" s="1" t="s">
        <v>147</v>
      </c>
    </row>
    <row r="1575" spans="1:7" x14ac:dyDescent="0.25">
      <c r="A1575" s="1" t="s">
        <v>144</v>
      </c>
      <c r="B1575" s="1" t="s">
        <v>380</v>
      </c>
      <c r="C1575" s="1" t="s">
        <v>1000</v>
      </c>
      <c r="D1575" s="1" t="s">
        <v>29</v>
      </c>
      <c r="E1575" s="1" t="s">
        <v>30</v>
      </c>
      <c r="F1575" s="1" t="s">
        <v>41</v>
      </c>
      <c r="G1575" s="1" t="s">
        <v>147</v>
      </c>
    </row>
    <row r="1576" spans="1:7" x14ac:dyDescent="0.25">
      <c r="A1576" s="1" t="s">
        <v>144</v>
      </c>
      <c r="B1576" s="1" t="s">
        <v>380</v>
      </c>
      <c r="C1576" s="1" t="s">
        <v>1001</v>
      </c>
      <c r="D1576" s="1" t="s">
        <v>29</v>
      </c>
      <c r="E1576" s="1" t="s">
        <v>30</v>
      </c>
      <c r="F1576" s="1" t="s">
        <v>41</v>
      </c>
      <c r="G1576" s="1" t="s">
        <v>147</v>
      </c>
    </row>
    <row r="1577" spans="1:7" x14ac:dyDescent="0.25">
      <c r="A1577" s="1" t="s">
        <v>144</v>
      </c>
      <c r="B1577" s="1" t="s">
        <v>380</v>
      </c>
      <c r="C1577" s="1" t="s">
        <v>1002</v>
      </c>
      <c r="D1577" s="1" t="s">
        <v>29</v>
      </c>
      <c r="E1577" s="1" t="s">
        <v>30</v>
      </c>
      <c r="F1577" s="1" t="s">
        <v>41</v>
      </c>
      <c r="G1577" s="1" t="s">
        <v>147</v>
      </c>
    </row>
    <row r="1578" spans="1:7" x14ac:dyDescent="0.25">
      <c r="A1578" s="1" t="s">
        <v>144</v>
      </c>
      <c r="B1578" s="1" t="s">
        <v>380</v>
      </c>
      <c r="C1578" s="1" t="s">
        <v>1003</v>
      </c>
      <c r="D1578" s="1" t="s">
        <v>29</v>
      </c>
      <c r="E1578" s="1" t="s">
        <v>30</v>
      </c>
      <c r="F1578" s="1" t="s">
        <v>41</v>
      </c>
      <c r="G1578" s="1" t="s">
        <v>147</v>
      </c>
    </row>
    <row r="1579" spans="1:7" x14ac:dyDescent="0.25">
      <c r="A1579" s="1" t="s">
        <v>144</v>
      </c>
      <c r="B1579" s="1" t="s">
        <v>380</v>
      </c>
      <c r="C1579" s="1" t="s">
        <v>1004</v>
      </c>
      <c r="D1579" s="1" t="s">
        <v>29</v>
      </c>
      <c r="E1579" s="1" t="s">
        <v>30</v>
      </c>
      <c r="F1579" s="1" t="s">
        <v>41</v>
      </c>
      <c r="G1579" s="1" t="s">
        <v>147</v>
      </c>
    </row>
    <row r="1580" spans="1:7" x14ac:dyDescent="0.25">
      <c r="A1580" s="1" t="s">
        <v>144</v>
      </c>
      <c r="B1580" s="1" t="s">
        <v>380</v>
      </c>
      <c r="C1580" s="1" t="s">
        <v>1005</v>
      </c>
      <c r="D1580" s="1" t="s">
        <v>29</v>
      </c>
      <c r="E1580" s="1" t="s">
        <v>30</v>
      </c>
      <c r="F1580" s="1" t="s">
        <v>41</v>
      </c>
      <c r="G1580" s="1" t="s">
        <v>147</v>
      </c>
    </row>
    <row r="1581" spans="1:7" x14ac:dyDescent="0.25">
      <c r="A1581" s="1" t="s">
        <v>144</v>
      </c>
      <c r="B1581" s="1" t="s">
        <v>380</v>
      </c>
      <c r="C1581" s="1" t="s">
        <v>1006</v>
      </c>
      <c r="D1581" s="1" t="s">
        <v>29</v>
      </c>
      <c r="E1581" s="1" t="s">
        <v>30</v>
      </c>
      <c r="F1581" s="1" t="s">
        <v>41</v>
      </c>
      <c r="G1581" s="1" t="s">
        <v>147</v>
      </c>
    </row>
    <row r="1582" spans="1:7" x14ac:dyDescent="0.25">
      <c r="A1582" s="1" t="s">
        <v>144</v>
      </c>
      <c r="B1582" s="1" t="s">
        <v>380</v>
      </c>
      <c r="C1582" s="1" t="s">
        <v>1007</v>
      </c>
      <c r="D1582" s="1" t="s">
        <v>29</v>
      </c>
      <c r="E1582" s="1" t="s">
        <v>30</v>
      </c>
      <c r="F1582" s="1" t="s">
        <v>41</v>
      </c>
      <c r="G1582" s="1" t="s">
        <v>147</v>
      </c>
    </row>
    <row r="1583" spans="1:7" x14ac:dyDescent="0.25">
      <c r="A1583" s="1" t="s">
        <v>144</v>
      </c>
      <c r="B1583" s="1" t="s">
        <v>380</v>
      </c>
      <c r="C1583" s="1" t="s">
        <v>1179</v>
      </c>
      <c r="D1583" s="1" t="s">
        <v>29</v>
      </c>
      <c r="E1583" s="1" t="s">
        <v>30</v>
      </c>
      <c r="F1583" s="1" t="s">
        <v>41</v>
      </c>
      <c r="G1583" s="1" t="s">
        <v>147</v>
      </c>
    </row>
    <row r="1584" spans="1:7" x14ac:dyDescent="0.25">
      <c r="A1584" s="1" t="s">
        <v>144</v>
      </c>
      <c r="B1584" s="1" t="s">
        <v>380</v>
      </c>
      <c r="C1584" s="1" t="s">
        <v>1009</v>
      </c>
      <c r="D1584" s="1" t="s">
        <v>29</v>
      </c>
      <c r="E1584" s="1" t="s">
        <v>30</v>
      </c>
      <c r="F1584" s="1" t="s">
        <v>41</v>
      </c>
      <c r="G1584" s="1" t="s">
        <v>147</v>
      </c>
    </row>
    <row r="1585" spans="1:7" x14ac:dyDescent="0.25">
      <c r="A1585" s="1" t="s">
        <v>144</v>
      </c>
      <c r="B1585" s="1" t="s">
        <v>380</v>
      </c>
      <c r="C1585" s="1" t="s">
        <v>1010</v>
      </c>
      <c r="D1585" s="1" t="s">
        <v>29</v>
      </c>
      <c r="E1585" s="1" t="s">
        <v>30</v>
      </c>
      <c r="F1585" s="1" t="s">
        <v>41</v>
      </c>
      <c r="G1585" s="1" t="s">
        <v>147</v>
      </c>
    </row>
    <row r="1586" spans="1:7" x14ac:dyDescent="0.25">
      <c r="A1586" s="1" t="s">
        <v>144</v>
      </c>
      <c r="B1586" s="1" t="s">
        <v>380</v>
      </c>
      <c r="C1586" s="1" t="s">
        <v>1011</v>
      </c>
      <c r="D1586" s="1" t="s">
        <v>29</v>
      </c>
      <c r="E1586" s="1" t="s">
        <v>30</v>
      </c>
      <c r="F1586" s="1" t="s">
        <v>41</v>
      </c>
      <c r="G1586" s="1" t="s">
        <v>147</v>
      </c>
    </row>
    <row r="1587" spans="1:7" x14ac:dyDescent="0.25">
      <c r="A1587" s="1" t="s">
        <v>144</v>
      </c>
      <c r="B1587" s="1" t="s">
        <v>380</v>
      </c>
      <c r="C1587" s="1" t="s">
        <v>1012</v>
      </c>
      <c r="D1587" s="1" t="s">
        <v>29</v>
      </c>
      <c r="E1587" s="1" t="s">
        <v>30</v>
      </c>
      <c r="F1587" s="1" t="s">
        <v>41</v>
      </c>
      <c r="G1587" s="1" t="s">
        <v>147</v>
      </c>
    </row>
    <row r="1588" spans="1:7" x14ac:dyDescent="0.25">
      <c r="A1588" s="1" t="s">
        <v>144</v>
      </c>
      <c r="B1588" s="1" t="s">
        <v>380</v>
      </c>
      <c r="C1588" s="1" t="s">
        <v>1180</v>
      </c>
      <c r="D1588" s="1" t="s">
        <v>29</v>
      </c>
      <c r="E1588" s="1" t="s">
        <v>30</v>
      </c>
      <c r="F1588" s="1" t="s">
        <v>41</v>
      </c>
      <c r="G1588" s="1" t="s">
        <v>147</v>
      </c>
    </row>
    <row r="1589" spans="1:7" x14ac:dyDescent="0.25">
      <c r="A1589" s="1" t="s">
        <v>144</v>
      </c>
      <c r="B1589" s="1" t="s">
        <v>380</v>
      </c>
      <c r="C1589" s="1" t="s">
        <v>1181</v>
      </c>
      <c r="D1589" s="1" t="s">
        <v>29</v>
      </c>
      <c r="E1589" s="1" t="s">
        <v>30</v>
      </c>
      <c r="F1589" s="1" t="s">
        <v>41</v>
      </c>
      <c r="G1589" s="1" t="s">
        <v>147</v>
      </c>
    </row>
    <row r="1590" spans="1:7" x14ac:dyDescent="0.25">
      <c r="A1590" s="1" t="s">
        <v>144</v>
      </c>
      <c r="B1590" s="1" t="s">
        <v>380</v>
      </c>
      <c r="C1590" s="1" t="s">
        <v>1182</v>
      </c>
      <c r="D1590" s="1" t="s">
        <v>29</v>
      </c>
      <c r="E1590" s="1" t="s">
        <v>30</v>
      </c>
      <c r="F1590" s="1" t="s">
        <v>41</v>
      </c>
      <c r="G1590" s="1" t="s">
        <v>147</v>
      </c>
    </row>
    <row r="1591" spans="1:7" x14ac:dyDescent="0.25">
      <c r="A1591" s="1" t="s">
        <v>144</v>
      </c>
      <c r="B1591" s="1" t="s">
        <v>380</v>
      </c>
      <c r="C1591" s="1" t="s">
        <v>1183</v>
      </c>
      <c r="D1591" s="1" t="s">
        <v>29</v>
      </c>
      <c r="E1591" s="1" t="s">
        <v>30</v>
      </c>
      <c r="F1591" s="1" t="s">
        <v>41</v>
      </c>
      <c r="G1591" s="1" t="s">
        <v>147</v>
      </c>
    </row>
    <row r="1592" spans="1:7" x14ac:dyDescent="0.25">
      <c r="A1592" s="1" t="s">
        <v>144</v>
      </c>
      <c r="B1592" s="1" t="s">
        <v>380</v>
      </c>
      <c r="C1592" s="1" t="s">
        <v>1184</v>
      </c>
      <c r="D1592" s="1" t="s">
        <v>29</v>
      </c>
      <c r="E1592" s="1" t="s">
        <v>30</v>
      </c>
      <c r="F1592" s="1" t="s">
        <v>41</v>
      </c>
      <c r="G1592" s="1" t="s">
        <v>147</v>
      </c>
    </row>
    <row r="1593" spans="1:7" x14ac:dyDescent="0.25">
      <c r="A1593" s="1" t="s">
        <v>144</v>
      </c>
      <c r="B1593" s="1" t="s">
        <v>380</v>
      </c>
      <c r="C1593" s="1" t="s">
        <v>1185</v>
      </c>
      <c r="D1593" s="1" t="s">
        <v>29</v>
      </c>
      <c r="E1593" s="1" t="s">
        <v>30</v>
      </c>
      <c r="F1593" s="1" t="s">
        <v>41</v>
      </c>
      <c r="G1593" s="1" t="s">
        <v>147</v>
      </c>
    </row>
    <row r="1594" spans="1:7" x14ac:dyDescent="0.25">
      <c r="A1594" s="1" t="s">
        <v>144</v>
      </c>
      <c r="B1594" s="1" t="s">
        <v>380</v>
      </c>
      <c r="C1594" s="1" t="s">
        <v>1186</v>
      </c>
      <c r="D1594" s="1" t="s">
        <v>29</v>
      </c>
      <c r="E1594" s="1" t="s">
        <v>30</v>
      </c>
      <c r="F1594" s="1" t="s">
        <v>41</v>
      </c>
      <c r="G1594" s="1" t="s">
        <v>147</v>
      </c>
    </row>
    <row r="1595" spans="1:7" x14ac:dyDescent="0.25">
      <c r="A1595" s="1" t="s">
        <v>144</v>
      </c>
      <c r="B1595" s="1" t="s">
        <v>380</v>
      </c>
      <c r="C1595" s="1" t="s">
        <v>1187</v>
      </c>
      <c r="D1595" s="1" t="s">
        <v>29</v>
      </c>
      <c r="E1595" s="1" t="s">
        <v>30</v>
      </c>
      <c r="F1595" s="1" t="s">
        <v>41</v>
      </c>
      <c r="G1595" s="1" t="s">
        <v>147</v>
      </c>
    </row>
    <row r="1596" spans="1:7" x14ac:dyDescent="0.25">
      <c r="A1596" s="1" t="s">
        <v>144</v>
      </c>
      <c r="B1596" s="1" t="s">
        <v>380</v>
      </c>
      <c r="C1596" s="1" t="s">
        <v>1188</v>
      </c>
      <c r="D1596" s="1" t="s">
        <v>29</v>
      </c>
      <c r="E1596" s="1" t="s">
        <v>30</v>
      </c>
      <c r="F1596" s="1" t="s">
        <v>41</v>
      </c>
      <c r="G1596" s="1" t="s">
        <v>147</v>
      </c>
    </row>
    <row r="1597" spans="1:7" x14ac:dyDescent="0.25">
      <c r="A1597" s="1" t="s">
        <v>144</v>
      </c>
      <c r="B1597" s="1" t="s">
        <v>380</v>
      </c>
      <c r="C1597" s="1" t="s">
        <v>1189</v>
      </c>
      <c r="D1597" s="1" t="s">
        <v>29</v>
      </c>
      <c r="E1597" s="1" t="s">
        <v>30</v>
      </c>
      <c r="F1597" s="1" t="s">
        <v>41</v>
      </c>
      <c r="G1597" s="1" t="s">
        <v>147</v>
      </c>
    </row>
    <row r="1598" spans="1:7" x14ac:dyDescent="0.25">
      <c r="A1598" s="1" t="s">
        <v>144</v>
      </c>
      <c r="B1598" s="1" t="s">
        <v>380</v>
      </c>
      <c r="C1598" s="1" t="s">
        <v>1190</v>
      </c>
      <c r="D1598" s="1" t="s">
        <v>29</v>
      </c>
      <c r="E1598" s="1" t="s">
        <v>30</v>
      </c>
      <c r="F1598" s="1" t="s">
        <v>41</v>
      </c>
      <c r="G1598" s="1" t="s">
        <v>147</v>
      </c>
    </row>
    <row r="1599" spans="1:7" x14ac:dyDescent="0.25">
      <c r="A1599" s="1" t="s">
        <v>144</v>
      </c>
      <c r="B1599" s="1" t="s">
        <v>380</v>
      </c>
      <c r="C1599" s="1" t="s">
        <v>1191</v>
      </c>
      <c r="D1599" s="1" t="s">
        <v>29</v>
      </c>
      <c r="E1599" s="1" t="s">
        <v>30</v>
      </c>
      <c r="F1599" s="1" t="s">
        <v>41</v>
      </c>
      <c r="G1599" s="1" t="s">
        <v>147</v>
      </c>
    </row>
    <row r="1600" spans="1:7" x14ac:dyDescent="0.25">
      <c r="A1600" s="1" t="s">
        <v>144</v>
      </c>
      <c r="B1600" s="1" t="s">
        <v>380</v>
      </c>
      <c r="C1600" s="1" t="s">
        <v>1192</v>
      </c>
      <c r="D1600" s="1" t="s">
        <v>29</v>
      </c>
      <c r="E1600" s="1" t="s">
        <v>30</v>
      </c>
      <c r="F1600" s="1" t="s">
        <v>41</v>
      </c>
      <c r="G1600" s="1" t="s">
        <v>147</v>
      </c>
    </row>
    <row r="1601" spans="1:7" x14ac:dyDescent="0.25">
      <c r="A1601" s="1" t="s">
        <v>144</v>
      </c>
      <c r="B1601" s="1" t="s">
        <v>380</v>
      </c>
      <c r="C1601" s="1" t="s">
        <v>1193</v>
      </c>
      <c r="D1601" s="1" t="s">
        <v>29</v>
      </c>
      <c r="E1601" s="1" t="s">
        <v>30</v>
      </c>
      <c r="F1601" s="1" t="s">
        <v>41</v>
      </c>
      <c r="G1601" s="1" t="s">
        <v>147</v>
      </c>
    </row>
    <row r="1602" spans="1:7" x14ac:dyDescent="0.25">
      <c r="A1602" s="1" t="s">
        <v>144</v>
      </c>
      <c r="B1602" s="1" t="s">
        <v>380</v>
      </c>
      <c r="C1602" s="1" t="s">
        <v>1194</v>
      </c>
      <c r="D1602" s="1" t="s">
        <v>29</v>
      </c>
      <c r="E1602" s="1" t="s">
        <v>30</v>
      </c>
      <c r="F1602" s="1" t="s">
        <v>41</v>
      </c>
      <c r="G1602" s="1" t="s">
        <v>147</v>
      </c>
    </row>
    <row r="1603" spans="1:7" x14ac:dyDescent="0.25">
      <c r="A1603" s="1" t="s">
        <v>144</v>
      </c>
      <c r="B1603" s="1" t="s">
        <v>380</v>
      </c>
      <c r="C1603" s="1" t="s">
        <v>1195</v>
      </c>
      <c r="D1603" s="1" t="s">
        <v>29</v>
      </c>
      <c r="E1603" s="1" t="s">
        <v>30</v>
      </c>
      <c r="F1603" s="1" t="s">
        <v>41</v>
      </c>
      <c r="G1603" s="1" t="s">
        <v>147</v>
      </c>
    </row>
    <row r="1604" spans="1:7" x14ac:dyDescent="0.25">
      <c r="A1604" s="1" t="s">
        <v>144</v>
      </c>
      <c r="B1604" s="1" t="s">
        <v>380</v>
      </c>
      <c r="C1604" s="1" t="s">
        <v>1196</v>
      </c>
      <c r="D1604" s="1" t="s">
        <v>29</v>
      </c>
      <c r="E1604" s="1" t="s">
        <v>30</v>
      </c>
      <c r="F1604" s="1" t="s">
        <v>41</v>
      </c>
      <c r="G1604" s="1" t="s">
        <v>147</v>
      </c>
    </row>
    <row r="1605" spans="1:7" x14ac:dyDescent="0.25">
      <c r="A1605" s="1" t="s">
        <v>144</v>
      </c>
      <c r="B1605" s="1" t="s">
        <v>380</v>
      </c>
      <c r="C1605" s="1" t="s">
        <v>1197</v>
      </c>
      <c r="D1605" s="1" t="s">
        <v>29</v>
      </c>
      <c r="E1605" s="1" t="s">
        <v>30</v>
      </c>
      <c r="F1605" s="1" t="s">
        <v>41</v>
      </c>
      <c r="G1605" s="1" t="s">
        <v>147</v>
      </c>
    </row>
    <row r="1606" spans="1:7" x14ac:dyDescent="0.25">
      <c r="A1606" s="1" t="s">
        <v>144</v>
      </c>
      <c r="B1606" s="1" t="s">
        <v>380</v>
      </c>
      <c r="C1606" s="1" t="s">
        <v>1198</v>
      </c>
      <c r="D1606" s="1" t="s">
        <v>29</v>
      </c>
      <c r="E1606" s="1" t="s">
        <v>30</v>
      </c>
      <c r="F1606" s="1" t="s">
        <v>41</v>
      </c>
      <c r="G1606" s="1" t="s">
        <v>147</v>
      </c>
    </row>
    <row r="1607" spans="1:7" x14ac:dyDescent="0.25">
      <c r="A1607" s="1" t="s">
        <v>144</v>
      </c>
      <c r="B1607" s="1" t="s">
        <v>380</v>
      </c>
      <c r="C1607" s="1" t="s">
        <v>1199</v>
      </c>
      <c r="D1607" s="1" t="s">
        <v>29</v>
      </c>
      <c r="E1607" s="1" t="s">
        <v>30</v>
      </c>
      <c r="F1607" s="1" t="s">
        <v>41</v>
      </c>
      <c r="G1607" s="1" t="s">
        <v>147</v>
      </c>
    </row>
    <row r="1608" spans="1:7" x14ac:dyDescent="0.25">
      <c r="A1608" s="1" t="s">
        <v>144</v>
      </c>
      <c r="B1608" s="1" t="s">
        <v>380</v>
      </c>
      <c r="C1608" s="1" t="s">
        <v>1200</v>
      </c>
      <c r="D1608" s="1" t="s">
        <v>29</v>
      </c>
      <c r="E1608" s="1" t="s">
        <v>30</v>
      </c>
      <c r="F1608" s="1" t="s">
        <v>41</v>
      </c>
      <c r="G1608" s="1" t="s">
        <v>147</v>
      </c>
    </row>
    <row r="1609" spans="1:7" x14ac:dyDescent="0.25">
      <c r="A1609" s="1" t="s">
        <v>144</v>
      </c>
      <c r="B1609" s="1" t="s">
        <v>380</v>
      </c>
      <c r="C1609" s="1" t="s">
        <v>1201</v>
      </c>
      <c r="D1609" s="1" t="s">
        <v>29</v>
      </c>
      <c r="E1609" s="1" t="s">
        <v>30</v>
      </c>
      <c r="F1609" s="1" t="s">
        <v>41</v>
      </c>
      <c r="G1609" s="1" t="s">
        <v>147</v>
      </c>
    </row>
    <row r="1610" spans="1:7" x14ac:dyDescent="0.25">
      <c r="A1610" s="1" t="s">
        <v>144</v>
      </c>
      <c r="B1610" s="1" t="s">
        <v>380</v>
      </c>
      <c r="C1610" s="1" t="s">
        <v>1202</v>
      </c>
      <c r="D1610" s="1" t="s">
        <v>29</v>
      </c>
      <c r="E1610" s="1" t="s">
        <v>30</v>
      </c>
      <c r="F1610" s="1" t="s">
        <v>41</v>
      </c>
      <c r="G1610" s="1" t="s">
        <v>147</v>
      </c>
    </row>
    <row r="1611" spans="1:7" x14ac:dyDescent="0.25">
      <c r="A1611" s="1" t="s">
        <v>144</v>
      </c>
      <c r="B1611" s="1" t="s">
        <v>380</v>
      </c>
      <c r="C1611" s="1" t="s">
        <v>1203</v>
      </c>
      <c r="D1611" s="1" t="s">
        <v>29</v>
      </c>
      <c r="E1611" s="1" t="s">
        <v>30</v>
      </c>
      <c r="F1611" s="1" t="s">
        <v>41</v>
      </c>
      <c r="G1611" s="1" t="s">
        <v>147</v>
      </c>
    </row>
    <row r="1612" spans="1:7" x14ac:dyDescent="0.25">
      <c r="A1612" s="1" t="s">
        <v>144</v>
      </c>
      <c r="B1612" s="1" t="s">
        <v>380</v>
      </c>
      <c r="C1612" s="1" t="s">
        <v>1204</v>
      </c>
      <c r="D1612" s="1" t="s">
        <v>29</v>
      </c>
      <c r="E1612" s="1" t="s">
        <v>30</v>
      </c>
      <c r="F1612" s="1" t="s">
        <v>41</v>
      </c>
      <c r="G1612" s="1" t="s">
        <v>147</v>
      </c>
    </row>
    <row r="1613" spans="1:7" x14ac:dyDescent="0.25">
      <c r="A1613" s="1" t="s">
        <v>144</v>
      </c>
      <c r="B1613" s="1" t="s">
        <v>380</v>
      </c>
      <c r="C1613" s="1" t="s">
        <v>1205</v>
      </c>
      <c r="D1613" s="1" t="s">
        <v>29</v>
      </c>
      <c r="E1613" s="1" t="s">
        <v>30</v>
      </c>
      <c r="F1613" s="1" t="s">
        <v>41</v>
      </c>
      <c r="G1613" s="1" t="s">
        <v>147</v>
      </c>
    </row>
    <row r="1614" spans="1:7" x14ac:dyDescent="0.25">
      <c r="A1614" s="1" t="s">
        <v>144</v>
      </c>
      <c r="B1614" s="1" t="s">
        <v>380</v>
      </c>
      <c r="C1614" s="1" t="s">
        <v>1206</v>
      </c>
      <c r="D1614" s="1" t="s">
        <v>29</v>
      </c>
      <c r="E1614" s="1" t="s">
        <v>30</v>
      </c>
      <c r="F1614" s="1" t="s">
        <v>41</v>
      </c>
      <c r="G1614" s="1" t="s">
        <v>147</v>
      </c>
    </row>
    <row r="1615" spans="1:7" x14ac:dyDescent="0.25">
      <c r="A1615" s="1" t="s">
        <v>144</v>
      </c>
      <c r="B1615" s="1" t="s">
        <v>380</v>
      </c>
      <c r="C1615" s="1" t="s">
        <v>1207</v>
      </c>
      <c r="D1615" s="1" t="s">
        <v>29</v>
      </c>
      <c r="E1615" s="1" t="s">
        <v>30</v>
      </c>
      <c r="F1615" s="1" t="s">
        <v>41</v>
      </c>
      <c r="G1615" s="1" t="s">
        <v>147</v>
      </c>
    </row>
    <row r="1616" spans="1:7" x14ac:dyDescent="0.25">
      <c r="A1616" s="1" t="s">
        <v>144</v>
      </c>
      <c r="B1616" s="1" t="s">
        <v>380</v>
      </c>
      <c r="C1616" s="1" t="s">
        <v>1208</v>
      </c>
      <c r="D1616" s="1" t="s">
        <v>29</v>
      </c>
      <c r="E1616" s="1" t="s">
        <v>30</v>
      </c>
      <c r="F1616" s="1" t="s">
        <v>41</v>
      </c>
      <c r="G1616" s="1" t="s">
        <v>147</v>
      </c>
    </row>
    <row r="1617" spans="1:7" x14ac:dyDescent="0.25">
      <c r="A1617" s="1" t="s">
        <v>144</v>
      </c>
      <c r="B1617" s="1" t="s">
        <v>380</v>
      </c>
      <c r="C1617" s="1" t="s">
        <v>1209</v>
      </c>
      <c r="D1617" s="1" t="s">
        <v>29</v>
      </c>
      <c r="E1617" s="1" t="s">
        <v>30</v>
      </c>
      <c r="F1617" s="1" t="s">
        <v>41</v>
      </c>
      <c r="G1617" s="1" t="s">
        <v>147</v>
      </c>
    </row>
    <row r="1618" spans="1:7" x14ac:dyDescent="0.25">
      <c r="A1618" s="1" t="s">
        <v>144</v>
      </c>
      <c r="B1618" s="1" t="s">
        <v>380</v>
      </c>
      <c r="C1618" s="1" t="s">
        <v>1210</v>
      </c>
      <c r="D1618" s="1" t="s">
        <v>29</v>
      </c>
      <c r="E1618" s="1" t="s">
        <v>30</v>
      </c>
      <c r="F1618" s="1" t="s">
        <v>41</v>
      </c>
      <c r="G1618" s="1" t="s">
        <v>147</v>
      </c>
    </row>
    <row r="1619" spans="1:7" x14ac:dyDescent="0.25">
      <c r="A1619" s="1" t="s">
        <v>144</v>
      </c>
      <c r="B1619" s="1" t="s">
        <v>380</v>
      </c>
      <c r="C1619" s="1" t="s">
        <v>1211</v>
      </c>
      <c r="D1619" s="1" t="s">
        <v>29</v>
      </c>
      <c r="E1619" s="1" t="s">
        <v>30</v>
      </c>
      <c r="F1619" s="1" t="s">
        <v>41</v>
      </c>
      <c r="G1619" s="1" t="s">
        <v>147</v>
      </c>
    </row>
    <row r="1620" spans="1:7" x14ac:dyDescent="0.25">
      <c r="A1620" s="1" t="s">
        <v>144</v>
      </c>
      <c r="B1620" s="1" t="s">
        <v>380</v>
      </c>
      <c r="C1620" s="1" t="s">
        <v>1212</v>
      </c>
      <c r="D1620" s="1" t="s">
        <v>29</v>
      </c>
      <c r="E1620" s="1" t="s">
        <v>30</v>
      </c>
      <c r="F1620" s="1" t="s">
        <v>41</v>
      </c>
      <c r="G1620" s="1" t="s">
        <v>147</v>
      </c>
    </row>
    <row r="1621" spans="1:7" x14ac:dyDescent="0.25">
      <c r="A1621" s="1" t="s">
        <v>144</v>
      </c>
      <c r="B1621" s="1" t="s">
        <v>380</v>
      </c>
      <c r="C1621" s="1" t="s">
        <v>1213</v>
      </c>
      <c r="D1621" s="1" t="s">
        <v>29</v>
      </c>
      <c r="E1621" s="1" t="s">
        <v>30</v>
      </c>
      <c r="F1621" s="1" t="s">
        <v>41</v>
      </c>
      <c r="G1621" s="1" t="s">
        <v>147</v>
      </c>
    </row>
    <row r="1622" spans="1:7" x14ac:dyDescent="0.25">
      <c r="A1622" s="1" t="s">
        <v>144</v>
      </c>
      <c r="B1622" s="1" t="s">
        <v>380</v>
      </c>
      <c r="C1622" s="1" t="s">
        <v>1214</v>
      </c>
      <c r="D1622" s="1" t="s">
        <v>29</v>
      </c>
      <c r="E1622" s="1" t="s">
        <v>30</v>
      </c>
      <c r="F1622" s="1" t="s">
        <v>41</v>
      </c>
      <c r="G1622" s="1" t="s">
        <v>147</v>
      </c>
    </row>
    <row r="1623" spans="1:7" x14ac:dyDescent="0.25">
      <c r="A1623" s="1" t="s">
        <v>144</v>
      </c>
      <c r="B1623" s="1" t="s">
        <v>380</v>
      </c>
      <c r="C1623" s="1" t="s">
        <v>1215</v>
      </c>
      <c r="D1623" s="1" t="s">
        <v>29</v>
      </c>
      <c r="E1623" s="1" t="s">
        <v>30</v>
      </c>
      <c r="F1623" s="1" t="s">
        <v>41</v>
      </c>
      <c r="G1623" s="1" t="s">
        <v>147</v>
      </c>
    </row>
    <row r="1624" spans="1:7" x14ac:dyDescent="0.25">
      <c r="A1624" s="1" t="s">
        <v>144</v>
      </c>
      <c r="B1624" s="1" t="s">
        <v>380</v>
      </c>
      <c r="C1624" s="1" t="s">
        <v>1216</v>
      </c>
      <c r="D1624" s="1" t="s">
        <v>29</v>
      </c>
      <c r="E1624" s="1" t="s">
        <v>30</v>
      </c>
      <c r="F1624" s="1" t="s">
        <v>41</v>
      </c>
      <c r="G1624" s="1" t="s">
        <v>147</v>
      </c>
    </row>
    <row r="1625" spans="1:7" x14ac:dyDescent="0.25">
      <c r="A1625" s="1" t="s">
        <v>144</v>
      </c>
      <c r="B1625" s="1" t="s">
        <v>380</v>
      </c>
      <c r="C1625" s="1" t="s">
        <v>1217</v>
      </c>
      <c r="D1625" s="1" t="s">
        <v>29</v>
      </c>
      <c r="E1625" s="1" t="s">
        <v>30</v>
      </c>
      <c r="F1625" s="1" t="s">
        <v>41</v>
      </c>
      <c r="G1625" s="1" t="s">
        <v>147</v>
      </c>
    </row>
    <row r="1626" spans="1:7" x14ac:dyDescent="0.25">
      <c r="A1626" s="1" t="s">
        <v>144</v>
      </c>
      <c r="B1626" s="1" t="s">
        <v>380</v>
      </c>
      <c r="C1626" s="1" t="s">
        <v>1218</v>
      </c>
      <c r="D1626" s="1" t="s">
        <v>29</v>
      </c>
      <c r="E1626" s="1" t="s">
        <v>30</v>
      </c>
      <c r="F1626" s="1" t="s">
        <v>41</v>
      </c>
      <c r="G1626" s="1" t="s">
        <v>147</v>
      </c>
    </row>
    <row r="1627" spans="1:7" x14ac:dyDescent="0.25">
      <c r="A1627" s="1" t="s">
        <v>144</v>
      </c>
      <c r="B1627" s="1" t="s">
        <v>380</v>
      </c>
      <c r="C1627" s="1" t="s">
        <v>1219</v>
      </c>
      <c r="D1627" s="1" t="s">
        <v>29</v>
      </c>
      <c r="E1627" s="1" t="s">
        <v>30</v>
      </c>
      <c r="F1627" s="1" t="s">
        <v>41</v>
      </c>
      <c r="G1627" s="1" t="s">
        <v>147</v>
      </c>
    </row>
    <row r="1628" spans="1:7" x14ac:dyDescent="0.25">
      <c r="A1628" s="1" t="s">
        <v>144</v>
      </c>
      <c r="B1628" s="1" t="s">
        <v>380</v>
      </c>
      <c r="C1628" s="1" t="s">
        <v>1220</v>
      </c>
      <c r="D1628" s="1" t="s">
        <v>29</v>
      </c>
      <c r="E1628" s="1" t="s">
        <v>30</v>
      </c>
      <c r="F1628" s="1" t="s">
        <v>41</v>
      </c>
      <c r="G1628" s="1" t="s">
        <v>147</v>
      </c>
    </row>
    <row r="1629" spans="1:7" x14ac:dyDescent="0.25">
      <c r="A1629" s="1" t="s">
        <v>144</v>
      </c>
      <c r="B1629" s="1" t="s">
        <v>380</v>
      </c>
      <c r="C1629" s="1" t="s">
        <v>1221</v>
      </c>
      <c r="D1629" s="1" t="s">
        <v>29</v>
      </c>
      <c r="E1629" s="1" t="s">
        <v>30</v>
      </c>
      <c r="F1629" s="1" t="s">
        <v>41</v>
      </c>
      <c r="G1629" s="1" t="s">
        <v>147</v>
      </c>
    </row>
    <row r="1630" spans="1:7" x14ac:dyDescent="0.25">
      <c r="A1630" s="1" t="s">
        <v>144</v>
      </c>
      <c r="B1630" s="1" t="s">
        <v>380</v>
      </c>
      <c r="C1630" s="1" t="s">
        <v>1222</v>
      </c>
      <c r="D1630" s="1" t="s">
        <v>29</v>
      </c>
      <c r="E1630" s="1" t="s">
        <v>30</v>
      </c>
      <c r="F1630" s="1" t="s">
        <v>41</v>
      </c>
      <c r="G1630" s="1" t="s">
        <v>147</v>
      </c>
    </row>
    <row r="1631" spans="1:7" x14ac:dyDescent="0.25">
      <c r="A1631" s="1" t="s">
        <v>144</v>
      </c>
      <c r="B1631" s="1" t="s">
        <v>380</v>
      </c>
      <c r="C1631" s="1" t="s">
        <v>1223</v>
      </c>
      <c r="D1631" s="1" t="s">
        <v>29</v>
      </c>
      <c r="E1631" s="1" t="s">
        <v>30</v>
      </c>
      <c r="F1631" s="1" t="s">
        <v>41</v>
      </c>
      <c r="G1631" s="1" t="s">
        <v>147</v>
      </c>
    </row>
    <row r="1632" spans="1:7" x14ac:dyDescent="0.25">
      <c r="A1632" s="1" t="s">
        <v>144</v>
      </c>
      <c r="B1632" s="1" t="s">
        <v>380</v>
      </c>
      <c r="C1632" s="1" t="s">
        <v>1224</v>
      </c>
      <c r="D1632" s="1" t="s">
        <v>29</v>
      </c>
      <c r="E1632" s="1" t="s">
        <v>30</v>
      </c>
      <c r="F1632" s="1" t="s">
        <v>41</v>
      </c>
      <c r="G1632" s="1" t="s">
        <v>147</v>
      </c>
    </row>
    <row r="1633" spans="1:7" x14ac:dyDescent="0.25">
      <c r="A1633" s="1" t="s">
        <v>144</v>
      </c>
      <c r="B1633" s="1" t="s">
        <v>380</v>
      </c>
      <c r="C1633" s="1" t="s">
        <v>1225</v>
      </c>
      <c r="D1633" s="1" t="s">
        <v>29</v>
      </c>
      <c r="E1633" s="1" t="s">
        <v>30</v>
      </c>
      <c r="F1633" s="1" t="s">
        <v>41</v>
      </c>
      <c r="G1633" s="1" t="s">
        <v>147</v>
      </c>
    </row>
    <row r="1634" spans="1:7" x14ac:dyDescent="0.25">
      <c r="A1634" s="1" t="s">
        <v>144</v>
      </c>
      <c r="B1634" s="1" t="s">
        <v>380</v>
      </c>
      <c r="C1634" s="1" t="s">
        <v>1226</v>
      </c>
      <c r="D1634" s="1" t="s">
        <v>29</v>
      </c>
      <c r="E1634" s="1" t="s">
        <v>30</v>
      </c>
      <c r="F1634" s="1" t="s">
        <v>41</v>
      </c>
      <c r="G1634" s="1" t="s">
        <v>147</v>
      </c>
    </row>
    <row r="1635" spans="1:7" x14ac:dyDescent="0.25">
      <c r="A1635" s="1" t="s">
        <v>144</v>
      </c>
      <c r="B1635" s="1" t="s">
        <v>380</v>
      </c>
      <c r="C1635" s="1" t="s">
        <v>1227</v>
      </c>
      <c r="D1635" s="1" t="s">
        <v>29</v>
      </c>
      <c r="E1635" s="1" t="s">
        <v>30</v>
      </c>
      <c r="F1635" s="1" t="s">
        <v>41</v>
      </c>
      <c r="G1635" s="1" t="s">
        <v>147</v>
      </c>
    </row>
    <row r="1636" spans="1:7" x14ac:dyDescent="0.25">
      <c r="A1636" s="1" t="s">
        <v>144</v>
      </c>
      <c r="B1636" s="1" t="s">
        <v>380</v>
      </c>
      <c r="C1636" s="1" t="s">
        <v>1228</v>
      </c>
      <c r="D1636" s="1" t="s">
        <v>29</v>
      </c>
      <c r="E1636" s="1" t="s">
        <v>30</v>
      </c>
      <c r="F1636" s="1" t="s">
        <v>41</v>
      </c>
      <c r="G1636" s="1" t="s">
        <v>147</v>
      </c>
    </row>
    <row r="1637" spans="1:7" x14ac:dyDescent="0.25">
      <c r="A1637" s="1" t="s">
        <v>144</v>
      </c>
      <c r="B1637" s="1" t="s">
        <v>380</v>
      </c>
      <c r="C1637" s="1" t="s">
        <v>1229</v>
      </c>
      <c r="D1637" s="1" t="s">
        <v>29</v>
      </c>
      <c r="E1637" s="1" t="s">
        <v>30</v>
      </c>
      <c r="F1637" s="1" t="s">
        <v>41</v>
      </c>
      <c r="G1637" s="1" t="s">
        <v>147</v>
      </c>
    </row>
    <row r="1638" spans="1:7" x14ac:dyDescent="0.25">
      <c r="A1638" s="1" t="s">
        <v>144</v>
      </c>
      <c r="B1638" s="1" t="s">
        <v>380</v>
      </c>
      <c r="C1638" s="1" t="s">
        <v>1230</v>
      </c>
      <c r="D1638" s="1" t="s">
        <v>29</v>
      </c>
      <c r="E1638" s="1" t="s">
        <v>30</v>
      </c>
      <c r="F1638" s="1" t="s">
        <v>41</v>
      </c>
      <c r="G1638" s="1" t="s">
        <v>147</v>
      </c>
    </row>
    <row r="1639" spans="1:7" x14ac:dyDescent="0.25">
      <c r="A1639" s="1" t="s">
        <v>144</v>
      </c>
      <c r="B1639" s="1" t="s">
        <v>380</v>
      </c>
      <c r="C1639" s="1" t="s">
        <v>1231</v>
      </c>
      <c r="D1639" s="1" t="s">
        <v>29</v>
      </c>
      <c r="E1639" s="1" t="s">
        <v>30</v>
      </c>
      <c r="F1639" s="1" t="s">
        <v>41</v>
      </c>
      <c r="G1639" s="1" t="s">
        <v>147</v>
      </c>
    </row>
    <row r="1640" spans="1:7" x14ac:dyDescent="0.25">
      <c r="A1640" s="1" t="s">
        <v>144</v>
      </c>
      <c r="B1640" s="1" t="s">
        <v>380</v>
      </c>
      <c r="C1640" s="1" t="s">
        <v>1232</v>
      </c>
      <c r="D1640" s="1" t="s">
        <v>29</v>
      </c>
      <c r="E1640" s="1" t="s">
        <v>30</v>
      </c>
      <c r="F1640" s="1" t="s">
        <v>41</v>
      </c>
      <c r="G1640" s="1" t="s">
        <v>147</v>
      </c>
    </row>
    <row r="1641" spans="1:7" x14ac:dyDescent="0.25">
      <c r="A1641" s="1" t="s">
        <v>144</v>
      </c>
      <c r="B1641" s="1" t="s">
        <v>380</v>
      </c>
      <c r="C1641" s="1" t="s">
        <v>1233</v>
      </c>
      <c r="D1641" s="1" t="s">
        <v>29</v>
      </c>
      <c r="E1641" s="1" t="s">
        <v>30</v>
      </c>
      <c r="F1641" s="1" t="s">
        <v>41</v>
      </c>
      <c r="G1641" s="1" t="s">
        <v>147</v>
      </c>
    </row>
    <row r="1642" spans="1:7" x14ac:dyDescent="0.25">
      <c r="A1642" s="1" t="s">
        <v>144</v>
      </c>
      <c r="B1642" s="1" t="s">
        <v>380</v>
      </c>
      <c r="C1642" s="1" t="s">
        <v>1234</v>
      </c>
      <c r="D1642" s="1" t="s">
        <v>29</v>
      </c>
      <c r="E1642" s="1" t="s">
        <v>30</v>
      </c>
      <c r="F1642" s="1" t="s">
        <v>41</v>
      </c>
      <c r="G1642" s="1" t="s">
        <v>147</v>
      </c>
    </row>
    <row r="1643" spans="1:7" x14ac:dyDescent="0.25">
      <c r="A1643" s="1" t="s">
        <v>144</v>
      </c>
      <c r="B1643" s="1" t="s">
        <v>380</v>
      </c>
      <c r="C1643" s="1" t="s">
        <v>1235</v>
      </c>
      <c r="D1643" s="1" t="s">
        <v>29</v>
      </c>
      <c r="E1643" s="1" t="s">
        <v>30</v>
      </c>
      <c r="F1643" s="1" t="s">
        <v>41</v>
      </c>
      <c r="G1643" s="1" t="s">
        <v>147</v>
      </c>
    </row>
    <row r="1644" spans="1:7" x14ac:dyDescent="0.25">
      <c r="A1644" s="1" t="s">
        <v>144</v>
      </c>
      <c r="B1644" s="1" t="s">
        <v>380</v>
      </c>
      <c r="C1644" s="1" t="s">
        <v>1236</v>
      </c>
      <c r="D1644" s="1" t="s">
        <v>29</v>
      </c>
      <c r="E1644" s="1" t="s">
        <v>30</v>
      </c>
      <c r="F1644" s="1" t="s">
        <v>41</v>
      </c>
      <c r="G1644" s="1" t="s">
        <v>147</v>
      </c>
    </row>
    <row r="1645" spans="1:7" x14ac:dyDescent="0.25">
      <c r="A1645" s="1" t="s">
        <v>144</v>
      </c>
      <c r="B1645" s="1" t="s">
        <v>380</v>
      </c>
      <c r="C1645" s="1" t="s">
        <v>1237</v>
      </c>
      <c r="D1645" s="1" t="s">
        <v>29</v>
      </c>
      <c r="E1645" s="1" t="s">
        <v>30</v>
      </c>
      <c r="F1645" s="1" t="s">
        <v>41</v>
      </c>
      <c r="G1645" s="1" t="s">
        <v>147</v>
      </c>
    </row>
    <row r="1646" spans="1:7" x14ac:dyDescent="0.25">
      <c r="A1646" s="1" t="s">
        <v>144</v>
      </c>
      <c r="B1646" s="1" t="s">
        <v>380</v>
      </c>
      <c r="C1646" s="1" t="s">
        <v>1238</v>
      </c>
      <c r="D1646" s="1" t="s">
        <v>29</v>
      </c>
      <c r="E1646" s="1" t="s">
        <v>30</v>
      </c>
      <c r="F1646" s="1" t="s">
        <v>41</v>
      </c>
      <c r="G1646" s="1" t="s">
        <v>147</v>
      </c>
    </row>
    <row r="1647" spans="1:7" x14ac:dyDescent="0.25">
      <c r="A1647" s="1" t="s">
        <v>144</v>
      </c>
      <c r="B1647" s="1" t="s">
        <v>380</v>
      </c>
      <c r="C1647" s="1" t="s">
        <v>1239</v>
      </c>
      <c r="D1647" s="1" t="s">
        <v>29</v>
      </c>
      <c r="E1647" s="1" t="s">
        <v>30</v>
      </c>
      <c r="F1647" s="1" t="s">
        <v>41</v>
      </c>
      <c r="G1647" s="1" t="s">
        <v>147</v>
      </c>
    </row>
    <row r="1648" spans="1:7" x14ac:dyDescent="0.25">
      <c r="A1648" s="1" t="s">
        <v>144</v>
      </c>
      <c r="B1648" s="1" t="s">
        <v>380</v>
      </c>
      <c r="C1648" s="1" t="s">
        <v>1240</v>
      </c>
      <c r="D1648" s="1" t="s">
        <v>29</v>
      </c>
      <c r="E1648" s="1" t="s">
        <v>30</v>
      </c>
      <c r="F1648" s="1" t="s">
        <v>41</v>
      </c>
      <c r="G1648" s="1" t="s">
        <v>147</v>
      </c>
    </row>
    <row r="1649" spans="1:7" x14ac:dyDescent="0.25">
      <c r="A1649" s="1" t="s">
        <v>144</v>
      </c>
      <c r="B1649" s="1" t="s">
        <v>380</v>
      </c>
      <c r="C1649" s="1" t="s">
        <v>1241</v>
      </c>
      <c r="D1649" s="1" t="s">
        <v>29</v>
      </c>
      <c r="E1649" s="1" t="s">
        <v>30</v>
      </c>
      <c r="F1649" s="1" t="s">
        <v>41</v>
      </c>
      <c r="G1649" s="1" t="s">
        <v>147</v>
      </c>
    </row>
    <row r="1650" spans="1:7" x14ac:dyDescent="0.25">
      <c r="A1650" s="1" t="s">
        <v>144</v>
      </c>
      <c r="B1650" s="1" t="s">
        <v>380</v>
      </c>
      <c r="C1650" s="1" t="s">
        <v>1242</v>
      </c>
      <c r="D1650" s="1" t="s">
        <v>29</v>
      </c>
      <c r="E1650" s="1" t="s">
        <v>30</v>
      </c>
      <c r="F1650" s="1" t="s">
        <v>41</v>
      </c>
      <c r="G1650" s="1" t="s">
        <v>147</v>
      </c>
    </row>
    <row r="1651" spans="1:7" x14ac:dyDescent="0.25">
      <c r="A1651" s="1" t="s">
        <v>144</v>
      </c>
      <c r="B1651" s="1" t="s">
        <v>380</v>
      </c>
      <c r="C1651" s="1" t="s">
        <v>1243</v>
      </c>
      <c r="D1651" s="1" t="s">
        <v>29</v>
      </c>
      <c r="E1651" s="1" t="s">
        <v>30</v>
      </c>
      <c r="F1651" s="1" t="s">
        <v>41</v>
      </c>
      <c r="G1651" s="1" t="s">
        <v>147</v>
      </c>
    </row>
    <row r="1652" spans="1:7" x14ac:dyDescent="0.25">
      <c r="A1652" s="1" t="s">
        <v>144</v>
      </c>
      <c r="B1652" s="1" t="s">
        <v>380</v>
      </c>
      <c r="C1652" s="1" t="s">
        <v>1244</v>
      </c>
      <c r="D1652" s="1" t="s">
        <v>29</v>
      </c>
      <c r="E1652" s="1" t="s">
        <v>30</v>
      </c>
      <c r="F1652" s="1" t="s">
        <v>41</v>
      </c>
      <c r="G1652" s="1" t="s">
        <v>147</v>
      </c>
    </row>
    <row r="1653" spans="1:7" x14ac:dyDescent="0.25">
      <c r="A1653" s="1" t="s">
        <v>144</v>
      </c>
      <c r="B1653" s="1" t="s">
        <v>380</v>
      </c>
      <c r="C1653" s="1" t="s">
        <v>1245</v>
      </c>
      <c r="D1653" s="1" t="s">
        <v>29</v>
      </c>
      <c r="E1653" s="1" t="s">
        <v>30</v>
      </c>
      <c r="F1653" s="1" t="s">
        <v>41</v>
      </c>
      <c r="G1653" s="1" t="s">
        <v>147</v>
      </c>
    </row>
    <row r="1654" spans="1:7" x14ac:dyDescent="0.25">
      <c r="A1654" s="1" t="s">
        <v>144</v>
      </c>
      <c r="B1654" s="1" t="s">
        <v>380</v>
      </c>
      <c r="C1654" s="1" t="s">
        <v>1246</v>
      </c>
      <c r="D1654" s="1" t="s">
        <v>29</v>
      </c>
      <c r="E1654" s="1" t="s">
        <v>30</v>
      </c>
      <c r="F1654" s="1" t="s">
        <v>41</v>
      </c>
      <c r="G1654" s="1" t="s">
        <v>147</v>
      </c>
    </row>
    <row r="1655" spans="1:7" x14ac:dyDescent="0.25">
      <c r="A1655" s="1" t="s">
        <v>144</v>
      </c>
      <c r="B1655" s="1" t="s">
        <v>380</v>
      </c>
      <c r="C1655" s="1" t="s">
        <v>1247</v>
      </c>
      <c r="D1655" s="1" t="s">
        <v>29</v>
      </c>
      <c r="E1655" s="1" t="s">
        <v>30</v>
      </c>
      <c r="F1655" s="1" t="s">
        <v>41</v>
      </c>
      <c r="G1655" s="1" t="s">
        <v>147</v>
      </c>
    </row>
    <row r="1656" spans="1:7" x14ac:dyDescent="0.25">
      <c r="A1656" s="1" t="s">
        <v>144</v>
      </c>
      <c r="B1656" s="1" t="s">
        <v>380</v>
      </c>
      <c r="C1656" s="1" t="s">
        <v>1248</v>
      </c>
      <c r="D1656" s="1" t="s">
        <v>29</v>
      </c>
      <c r="E1656" s="1" t="s">
        <v>30</v>
      </c>
      <c r="F1656" s="1" t="s">
        <v>41</v>
      </c>
      <c r="G1656" s="1" t="s">
        <v>147</v>
      </c>
    </row>
    <row r="1657" spans="1:7" x14ac:dyDescent="0.25">
      <c r="A1657" s="1" t="s">
        <v>144</v>
      </c>
      <c r="B1657" s="1" t="s">
        <v>380</v>
      </c>
      <c r="C1657" s="1" t="s">
        <v>1249</v>
      </c>
      <c r="D1657" s="1" t="s">
        <v>29</v>
      </c>
      <c r="E1657" s="1" t="s">
        <v>30</v>
      </c>
      <c r="F1657" s="1" t="s">
        <v>41</v>
      </c>
      <c r="G1657" s="1" t="s">
        <v>147</v>
      </c>
    </row>
    <row r="1658" spans="1:7" x14ac:dyDescent="0.25">
      <c r="A1658" s="1" t="s">
        <v>144</v>
      </c>
      <c r="B1658" s="1" t="s">
        <v>380</v>
      </c>
      <c r="C1658" s="1" t="s">
        <v>1250</v>
      </c>
      <c r="D1658" s="1" t="s">
        <v>29</v>
      </c>
      <c r="E1658" s="1" t="s">
        <v>30</v>
      </c>
      <c r="F1658" s="1" t="s">
        <v>41</v>
      </c>
      <c r="G1658" s="1" t="s">
        <v>147</v>
      </c>
    </row>
    <row r="1659" spans="1:7" x14ac:dyDescent="0.25">
      <c r="A1659" s="1" t="s">
        <v>144</v>
      </c>
      <c r="B1659" s="1" t="s">
        <v>380</v>
      </c>
      <c r="C1659" s="1" t="s">
        <v>1251</v>
      </c>
      <c r="D1659" s="1" t="s">
        <v>29</v>
      </c>
      <c r="E1659" s="1" t="s">
        <v>30</v>
      </c>
      <c r="F1659" s="1" t="s">
        <v>41</v>
      </c>
      <c r="G1659" s="1" t="s">
        <v>147</v>
      </c>
    </row>
    <row r="1660" spans="1:7" x14ac:dyDescent="0.25">
      <c r="A1660" s="1" t="s">
        <v>144</v>
      </c>
      <c r="B1660" s="1" t="s">
        <v>380</v>
      </c>
      <c r="C1660" s="1" t="s">
        <v>1252</v>
      </c>
      <c r="D1660" s="1" t="s">
        <v>29</v>
      </c>
      <c r="E1660" s="1" t="s">
        <v>30</v>
      </c>
      <c r="F1660" s="1" t="s">
        <v>41</v>
      </c>
      <c r="G1660" s="1" t="s">
        <v>147</v>
      </c>
    </row>
    <row r="1661" spans="1:7" x14ac:dyDescent="0.25">
      <c r="A1661" s="1" t="s">
        <v>144</v>
      </c>
      <c r="B1661" s="1" t="s">
        <v>380</v>
      </c>
      <c r="C1661" s="1" t="s">
        <v>1253</v>
      </c>
      <c r="D1661" s="1" t="s">
        <v>29</v>
      </c>
      <c r="E1661" s="1" t="s">
        <v>30</v>
      </c>
      <c r="F1661" s="1" t="s">
        <v>41</v>
      </c>
      <c r="G1661" s="1" t="s">
        <v>147</v>
      </c>
    </row>
    <row r="1662" spans="1:7" x14ac:dyDescent="0.25">
      <c r="A1662" s="1" t="s">
        <v>144</v>
      </c>
      <c r="B1662" s="1" t="s">
        <v>380</v>
      </c>
      <c r="C1662" s="1" t="s">
        <v>1254</v>
      </c>
      <c r="D1662" s="1" t="s">
        <v>29</v>
      </c>
      <c r="E1662" s="1" t="s">
        <v>30</v>
      </c>
      <c r="F1662" s="1" t="s">
        <v>41</v>
      </c>
      <c r="G1662" s="1" t="s">
        <v>147</v>
      </c>
    </row>
    <row r="1663" spans="1:7" x14ac:dyDescent="0.25">
      <c r="A1663" s="1" t="s">
        <v>144</v>
      </c>
      <c r="B1663" s="1" t="s">
        <v>380</v>
      </c>
      <c r="C1663" s="1" t="s">
        <v>1255</v>
      </c>
      <c r="D1663" s="1" t="s">
        <v>29</v>
      </c>
      <c r="E1663" s="1" t="s">
        <v>30</v>
      </c>
      <c r="F1663" s="1" t="s">
        <v>41</v>
      </c>
      <c r="G1663" s="1" t="s">
        <v>147</v>
      </c>
    </row>
    <row r="1664" spans="1:7" x14ac:dyDescent="0.25">
      <c r="A1664" s="1" t="s">
        <v>144</v>
      </c>
      <c r="B1664" s="1" t="s">
        <v>380</v>
      </c>
      <c r="C1664" s="1" t="s">
        <v>1256</v>
      </c>
      <c r="D1664" s="1" t="s">
        <v>29</v>
      </c>
      <c r="E1664" s="1" t="s">
        <v>30</v>
      </c>
      <c r="F1664" s="1" t="s">
        <v>41</v>
      </c>
      <c r="G1664" s="1" t="s">
        <v>147</v>
      </c>
    </row>
    <row r="1665" spans="1:7" x14ac:dyDescent="0.25">
      <c r="A1665" s="1" t="s">
        <v>144</v>
      </c>
      <c r="B1665" s="1" t="s">
        <v>380</v>
      </c>
      <c r="C1665" s="1" t="s">
        <v>1257</v>
      </c>
      <c r="D1665" s="1" t="s">
        <v>29</v>
      </c>
      <c r="E1665" s="1" t="s">
        <v>30</v>
      </c>
      <c r="F1665" s="1" t="s">
        <v>41</v>
      </c>
      <c r="G1665" s="1" t="s">
        <v>147</v>
      </c>
    </row>
    <row r="1666" spans="1:7" x14ac:dyDescent="0.25">
      <c r="A1666" s="1" t="s">
        <v>144</v>
      </c>
      <c r="B1666" s="1" t="s">
        <v>380</v>
      </c>
      <c r="C1666" s="1" t="s">
        <v>1258</v>
      </c>
      <c r="D1666" s="1" t="s">
        <v>29</v>
      </c>
      <c r="E1666" s="1" t="s">
        <v>30</v>
      </c>
      <c r="F1666" s="1" t="s">
        <v>41</v>
      </c>
      <c r="G1666" s="1" t="s">
        <v>147</v>
      </c>
    </row>
    <row r="1667" spans="1:7" x14ac:dyDescent="0.25">
      <c r="A1667" s="1" t="s">
        <v>144</v>
      </c>
      <c r="B1667" s="1" t="s">
        <v>380</v>
      </c>
      <c r="C1667" s="1" t="s">
        <v>1259</v>
      </c>
      <c r="D1667" s="1" t="s">
        <v>29</v>
      </c>
      <c r="E1667" s="1" t="s">
        <v>30</v>
      </c>
      <c r="F1667" s="1" t="s">
        <v>41</v>
      </c>
      <c r="G1667" s="1" t="s">
        <v>147</v>
      </c>
    </row>
    <row r="1668" spans="1:7" x14ac:dyDescent="0.25">
      <c r="A1668" s="1" t="s">
        <v>144</v>
      </c>
      <c r="B1668" s="1" t="s">
        <v>380</v>
      </c>
      <c r="C1668" s="1" t="s">
        <v>1260</v>
      </c>
      <c r="D1668" s="1" t="s">
        <v>29</v>
      </c>
      <c r="E1668" s="1" t="s">
        <v>30</v>
      </c>
      <c r="F1668" s="1" t="s">
        <v>41</v>
      </c>
      <c r="G1668" s="1" t="s">
        <v>147</v>
      </c>
    </row>
    <row r="1669" spans="1:7" x14ac:dyDescent="0.25">
      <c r="A1669" s="1" t="s">
        <v>144</v>
      </c>
      <c r="B1669" s="1" t="s">
        <v>380</v>
      </c>
      <c r="C1669" s="1" t="s">
        <v>1261</v>
      </c>
      <c r="D1669" s="1" t="s">
        <v>29</v>
      </c>
      <c r="E1669" s="1" t="s">
        <v>30</v>
      </c>
      <c r="F1669" s="1" t="s">
        <v>41</v>
      </c>
      <c r="G1669" s="1" t="s">
        <v>147</v>
      </c>
    </row>
    <row r="1670" spans="1:7" x14ac:dyDescent="0.25">
      <c r="A1670" s="1" t="s">
        <v>144</v>
      </c>
      <c r="B1670" s="1" t="s">
        <v>380</v>
      </c>
      <c r="C1670" s="1" t="s">
        <v>1262</v>
      </c>
      <c r="D1670" s="1" t="s">
        <v>29</v>
      </c>
      <c r="E1670" s="1" t="s">
        <v>30</v>
      </c>
      <c r="F1670" s="1" t="s">
        <v>41</v>
      </c>
      <c r="G1670" s="1" t="s">
        <v>147</v>
      </c>
    </row>
    <row r="1671" spans="1:7" x14ac:dyDescent="0.25">
      <c r="A1671" s="1" t="s">
        <v>144</v>
      </c>
      <c r="B1671" s="1" t="s">
        <v>380</v>
      </c>
      <c r="C1671" s="1" t="s">
        <v>1263</v>
      </c>
      <c r="D1671" s="1" t="s">
        <v>29</v>
      </c>
      <c r="E1671" s="1" t="s">
        <v>30</v>
      </c>
      <c r="F1671" s="1" t="s">
        <v>41</v>
      </c>
      <c r="G1671" s="1" t="s">
        <v>147</v>
      </c>
    </row>
    <row r="1672" spans="1:7" x14ac:dyDescent="0.25">
      <c r="A1672" s="1" t="s">
        <v>144</v>
      </c>
      <c r="B1672" s="1" t="s">
        <v>380</v>
      </c>
      <c r="C1672" s="1" t="s">
        <v>1264</v>
      </c>
      <c r="D1672" s="1" t="s">
        <v>29</v>
      </c>
      <c r="E1672" s="1" t="s">
        <v>30</v>
      </c>
      <c r="F1672" s="1" t="s">
        <v>41</v>
      </c>
      <c r="G1672" s="1" t="s">
        <v>147</v>
      </c>
    </row>
    <row r="1673" spans="1:7" x14ac:dyDescent="0.25">
      <c r="A1673" s="1" t="s">
        <v>144</v>
      </c>
      <c r="B1673" s="1" t="s">
        <v>380</v>
      </c>
      <c r="C1673" s="1" t="s">
        <v>1265</v>
      </c>
      <c r="D1673" s="1" t="s">
        <v>29</v>
      </c>
      <c r="E1673" s="1" t="s">
        <v>30</v>
      </c>
      <c r="F1673" s="1" t="s">
        <v>41</v>
      </c>
      <c r="G1673" s="1" t="s">
        <v>147</v>
      </c>
    </row>
    <row r="1674" spans="1:7" x14ac:dyDescent="0.25">
      <c r="A1674" s="1" t="s">
        <v>144</v>
      </c>
      <c r="B1674" s="1" t="s">
        <v>380</v>
      </c>
      <c r="C1674" s="1" t="s">
        <v>1266</v>
      </c>
      <c r="D1674" s="1" t="s">
        <v>29</v>
      </c>
      <c r="E1674" s="1" t="s">
        <v>30</v>
      </c>
      <c r="F1674" s="1" t="s">
        <v>41</v>
      </c>
      <c r="G1674" s="1" t="s">
        <v>147</v>
      </c>
    </row>
    <row r="1675" spans="1:7" x14ac:dyDescent="0.25">
      <c r="A1675" s="1" t="s">
        <v>144</v>
      </c>
      <c r="B1675" s="1" t="s">
        <v>380</v>
      </c>
      <c r="C1675" s="1" t="s">
        <v>1267</v>
      </c>
      <c r="D1675" s="1" t="s">
        <v>29</v>
      </c>
      <c r="E1675" s="1" t="s">
        <v>30</v>
      </c>
      <c r="F1675" s="1" t="s">
        <v>41</v>
      </c>
      <c r="G1675" s="1" t="s">
        <v>147</v>
      </c>
    </row>
    <row r="1676" spans="1:7" x14ac:dyDescent="0.25">
      <c r="A1676" s="1" t="s">
        <v>144</v>
      </c>
      <c r="B1676" s="1" t="s">
        <v>380</v>
      </c>
      <c r="C1676" s="1" t="s">
        <v>1268</v>
      </c>
      <c r="D1676" s="1" t="s">
        <v>29</v>
      </c>
      <c r="E1676" s="1" t="s">
        <v>30</v>
      </c>
      <c r="F1676" s="1" t="s">
        <v>41</v>
      </c>
      <c r="G1676" s="1" t="s">
        <v>147</v>
      </c>
    </row>
    <row r="1677" spans="1:7" x14ac:dyDescent="0.25">
      <c r="A1677" s="1" t="s">
        <v>144</v>
      </c>
      <c r="B1677" s="1" t="s">
        <v>380</v>
      </c>
      <c r="C1677" s="1" t="s">
        <v>1269</v>
      </c>
      <c r="D1677" s="1" t="s">
        <v>29</v>
      </c>
      <c r="E1677" s="1" t="s">
        <v>30</v>
      </c>
      <c r="F1677" s="1" t="s">
        <v>41</v>
      </c>
      <c r="G1677" s="1" t="s">
        <v>147</v>
      </c>
    </row>
    <row r="1678" spans="1:7" x14ac:dyDescent="0.25">
      <c r="A1678" s="1" t="s">
        <v>144</v>
      </c>
      <c r="B1678" s="1" t="s">
        <v>380</v>
      </c>
      <c r="C1678" s="1" t="s">
        <v>1270</v>
      </c>
      <c r="D1678" s="1" t="s">
        <v>29</v>
      </c>
      <c r="E1678" s="1" t="s">
        <v>30</v>
      </c>
      <c r="F1678" s="1" t="s">
        <v>41</v>
      </c>
      <c r="G1678" s="1" t="s">
        <v>147</v>
      </c>
    </row>
    <row r="1679" spans="1:7" x14ac:dyDescent="0.25">
      <c r="A1679" s="1" t="s">
        <v>144</v>
      </c>
      <c r="B1679" s="1" t="s">
        <v>380</v>
      </c>
      <c r="C1679" s="1" t="s">
        <v>1271</v>
      </c>
      <c r="D1679" s="1" t="s">
        <v>29</v>
      </c>
      <c r="E1679" s="1" t="s">
        <v>30</v>
      </c>
      <c r="F1679" s="1" t="s">
        <v>41</v>
      </c>
      <c r="G1679" s="1" t="s">
        <v>147</v>
      </c>
    </row>
    <row r="1680" spans="1:7" x14ac:dyDescent="0.25">
      <c r="A1680" s="1" t="s">
        <v>144</v>
      </c>
      <c r="B1680" s="1" t="s">
        <v>380</v>
      </c>
      <c r="C1680" s="1" t="s">
        <v>1272</v>
      </c>
      <c r="D1680" s="1" t="s">
        <v>29</v>
      </c>
      <c r="E1680" s="1" t="s">
        <v>30</v>
      </c>
      <c r="F1680" s="1" t="s">
        <v>41</v>
      </c>
      <c r="G1680" s="1" t="s">
        <v>147</v>
      </c>
    </row>
    <row r="1681" spans="1:7" x14ac:dyDescent="0.25">
      <c r="A1681" s="1" t="s">
        <v>144</v>
      </c>
      <c r="B1681" s="1" t="s">
        <v>380</v>
      </c>
      <c r="C1681" s="1" t="s">
        <v>1273</v>
      </c>
      <c r="D1681" s="1" t="s">
        <v>29</v>
      </c>
      <c r="E1681" s="1" t="s">
        <v>30</v>
      </c>
      <c r="F1681" s="1" t="s">
        <v>41</v>
      </c>
      <c r="G1681" s="1" t="s">
        <v>147</v>
      </c>
    </row>
    <row r="1682" spans="1:7" x14ac:dyDescent="0.25">
      <c r="A1682" s="1" t="s">
        <v>144</v>
      </c>
      <c r="B1682" s="1" t="s">
        <v>380</v>
      </c>
      <c r="C1682" s="1" t="s">
        <v>1274</v>
      </c>
      <c r="D1682" s="1" t="s">
        <v>29</v>
      </c>
      <c r="E1682" s="1" t="s">
        <v>30</v>
      </c>
      <c r="F1682" s="1" t="s">
        <v>41</v>
      </c>
      <c r="G1682" s="1" t="s">
        <v>147</v>
      </c>
    </row>
    <row r="1683" spans="1:7" x14ac:dyDescent="0.25">
      <c r="A1683" s="1" t="s">
        <v>144</v>
      </c>
      <c r="B1683" s="1" t="s">
        <v>380</v>
      </c>
      <c r="C1683" s="1" t="s">
        <v>1275</v>
      </c>
      <c r="D1683" s="1" t="s">
        <v>29</v>
      </c>
      <c r="E1683" s="1" t="s">
        <v>30</v>
      </c>
      <c r="F1683" s="1" t="s">
        <v>41</v>
      </c>
      <c r="G1683" s="1" t="s">
        <v>147</v>
      </c>
    </row>
    <row r="1684" spans="1:7" x14ac:dyDescent="0.25">
      <c r="A1684" s="1" t="s">
        <v>144</v>
      </c>
      <c r="B1684" s="1" t="s">
        <v>380</v>
      </c>
      <c r="C1684" s="1" t="s">
        <v>1276</v>
      </c>
      <c r="D1684" s="1" t="s">
        <v>29</v>
      </c>
      <c r="E1684" s="1" t="s">
        <v>30</v>
      </c>
      <c r="F1684" s="1" t="s">
        <v>41</v>
      </c>
      <c r="G1684" s="1" t="s">
        <v>147</v>
      </c>
    </row>
    <row r="1685" spans="1:7" x14ac:dyDescent="0.25">
      <c r="A1685" s="1" t="s">
        <v>144</v>
      </c>
      <c r="B1685" s="1" t="s">
        <v>380</v>
      </c>
      <c r="C1685" s="1" t="s">
        <v>1277</v>
      </c>
      <c r="D1685" s="1" t="s">
        <v>29</v>
      </c>
      <c r="E1685" s="1" t="s">
        <v>30</v>
      </c>
      <c r="F1685" s="1" t="s">
        <v>41</v>
      </c>
      <c r="G1685" s="1" t="s">
        <v>147</v>
      </c>
    </row>
    <row r="1686" spans="1:7" x14ac:dyDescent="0.25">
      <c r="A1686" s="1" t="s">
        <v>144</v>
      </c>
      <c r="B1686" s="1" t="s">
        <v>380</v>
      </c>
      <c r="C1686" s="1" t="s">
        <v>1278</v>
      </c>
      <c r="D1686" s="1" t="s">
        <v>29</v>
      </c>
      <c r="E1686" s="1" t="s">
        <v>30</v>
      </c>
      <c r="F1686" s="1" t="s">
        <v>41</v>
      </c>
      <c r="G1686" s="1" t="s">
        <v>147</v>
      </c>
    </row>
    <row r="1687" spans="1:7" x14ac:dyDescent="0.25">
      <c r="A1687" s="1" t="s">
        <v>144</v>
      </c>
      <c r="B1687" s="1" t="s">
        <v>380</v>
      </c>
      <c r="C1687" s="1" t="s">
        <v>1279</v>
      </c>
      <c r="D1687" s="1" t="s">
        <v>29</v>
      </c>
      <c r="E1687" s="1" t="s">
        <v>30</v>
      </c>
      <c r="F1687" s="1" t="s">
        <v>41</v>
      </c>
      <c r="G1687" s="1" t="s">
        <v>147</v>
      </c>
    </row>
    <row r="1688" spans="1:7" x14ac:dyDescent="0.25">
      <c r="A1688" s="1" t="s">
        <v>144</v>
      </c>
      <c r="B1688" s="1" t="s">
        <v>380</v>
      </c>
      <c r="C1688" s="1" t="s">
        <v>1280</v>
      </c>
      <c r="D1688" s="1" t="s">
        <v>29</v>
      </c>
      <c r="E1688" s="1" t="s">
        <v>30</v>
      </c>
      <c r="F1688" s="1" t="s">
        <v>41</v>
      </c>
      <c r="G1688" s="1" t="s">
        <v>147</v>
      </c>
    </row>
    <row r="1689" spans="1:7" x14ac:dyDescent="0.25">
      <c r="A1689" s="1" t="s">
        <v>144</v>
      </c>
      <c r="B1689" s="1" t="s">
        <v>380</v>
      </c>
      <c r="C1689" s="1" t="s">
        <v>1281</v>
      </c>
      <c r="D1689" s="1" t="s">
        <v>29</v>
      </c>
      <c r="E1689" s="1" t="s">
        <v>30</v>
      </c>
      <c r="F1689" s="1" t="s">
        <v>41</v>
      </c>
      <c r="G1689" s="1" t="s">
        <v>147</v>
      </c>
    </row>
    <row r="1690" spans="1:7" x14ac:dyDescent="0.25">
      <c r="A1690" s="1" t="s">
        <v>144</v>
      </c>
      <c r="B1690" s="1" t="s">
        <v>380</v>
      </c>
      <c r="C1690" s="1" t="s">
        <v>1282</v>
      </c>
      <c r="D1690" s="1" t="s">
        <v>29</v>
      </c>
      <c r="E1690" s="1" t="s">
        <v>30</v>
      </c>
      <c r="F1690" s="1" t="s">
        <v>41</v>
      </c>
      <c r="G1690" s="1" t="s">
        <v>147</v>
      </c>
    </row>
    <row r="1691" spans="1:7" x14ac:dyDescent="0.25">
      <c r="A1691" s="1" t="s">
        <v>144</v>
      </c>
      <c r="B1691" s="1" t="s">
        <v>380</v>
      </c>
      <c r="C1691" s="1" t="s">
        <v>1283</v>
      </c>
      <c r="D1691" s="1" t="s">
        <v>29</v>
      </c>
      <c r="E1691" s="1" t="s">
        <v>30</v>
      </c>
      <c r="F1691" s="1" t="s">
        <v>41</v>
      </c>
      <c r="G1691" s="1" t="s">
        <v>147</v>
      </c>
    </row>
    <row r="1692" spans="1:7" x14ac:dyDescent="0.25">
      <c r="A1692" s="1" t="s">
        <v>144</v>
      </c>
      <c r="B1692" s="1" t="s">
        <v>380</v>
      </c>
      <c r="C1692" s="1" t="s">
        <v>1284</v>
      </c>
      <c r="D1692" s="1" t="s">
        <v>29</v>
      </c>
      <c r="E1692" s="1" t="s">
        <v>30</v>
      </c>
      <c r="F1692" s="1" t="s">
        <v>41</v>
      </c>
      <c r="G1692" s="1" t="s">
        <v>147</v>
      </c>
    </row>
    <row r="1693" spans="1:7" x14ac:dyDescent="0.25">
      <c r="A1693" s="1" t="s">
        <v>144</v>
      </c>
      <c r="B1693" s="1" t="s">
        <v>380</v>
      </c>
      <c r="C1693" s="1" t="s">
        <v>1285</v>
      </c>
      <c r="D1693" s="1" t="s">
        <v>29</v>
      </c>
      <c r="E1693" s="1" t="s">
        <v>30</v>
      </c>
      <c r="F1693" s="1" t="s">
        <v>41</v>
      </c>
      <c r="G1693" s="1" t="s">
        <v>147</v>
      </c>
    </row>
    <row r="1694" spans="1:7" x14ac:dyDescent="0.25">
      <c r="A1694" s="1" t="s">
        <v>144</v>
      </c>
      <c r="B1694" s="1" t="s">
        <v>380</v>
      </c>
      <c r="C1694" s="1" t="s">
        <v>1286</v>
      </c>
      <c r="D1694" s="1" t="s">
        <v>29</v>
      </c>
      <c r="E1694" s="1" t="s">
        <v>30</v>
      </c>
      <c r="F1694" s="1" t="s">
        <v>41</v>
      </c>
      <c r="G1694" s="1" t="s">
        <v>147</v>
      </c>
    </row>
    <row r="1695" spans="1:7" x14ac:dyDescent="0.25">
      <c r="A1695" s="1" t="s">
        <v>144</v>
      </c>
      <c r="B1695" s="1" t="s">
        <v>380</v>
      </c>
      <c r="C1695" s="1" t="s">
        <v>1287</v>
      </c>
      <c r="D1695" s="1" t="s">
        <v>29</v>
      </c>
      <c r="E1695" s="1" t="s">
        <v>30</v>
      </c>
      <c r="F1695" s="1" t="s">
        <v>41</v>
      </c>
      <c r="G1695" s="1" t="s">
        <v>147</v>
      </c>
    </row>
    <row r="1696" spans="1:7" x14ac:dyDescent="0.25">
      <c r="A1696" s="1" t="s">
        <v>144</v>
      </c>
      <c r="B1696" s="1" t="s">
        <v>380</v>
      </c>
      <c r="C1696" s="1" t="s">
        <v>1288</v>
      </c>
      <c r="D1696" s="1" t="s">
        <v>29</v>
      </c>
      <c r="E1696" s="1" t="s">
        <v>30</v>
      </c>
      <c r="F1696" s="1" t="s">
        <v>41</v>
      </c>
      <c r="G1696" s="1" t="s">
        <v>147</v>
      </c>
    </row>
    <row r="1697" spans="1:7" x14ac:dyDescent="0.25">
      <c r="A1697" s="1" t="s">
        <v>144</v>
      </c>
      <c r="B1697" s="1" t="s">
        <v>380</v>
      </c>
      <c r="C1697" s="1" t="s">
        <v>1289</v>
      </c>
      <c r="D1697" s="1" t="s">
        <v>29</v>
      </c>
      <c r="E1697" s="1" t="s">
        <v>30</v>
      </c>
      <c r="F1697" s="1" t="s">
        <v>41</v>
      </c>
      <c r="G1697" s="1" t="s">
        <v>147</v>
      </c>
    </row>
    <row r="1698" spans="1:7" x14ac:dyDescent="0.25">
      <c r="A1698" s="1" t="s">
        <v>144</v>
      </c>
      <c r="B1698" s="1" t="s">
        <v>380</v>
      </c>
      <c r="C1698" s="1" t="s">
        <v>1290</v>
      </c>
      <c r="D1698" s="1" t="s">
        <v>29</v>
      </c>
      <c r="E1698" s="1" t="s">
        <v>30</v>
      </c>
      <c r="F1698" s="1" t="s">
        <v>41</v>
      </c>
      <c r="G1698" s="1" t="s">
        <v>147</v>
      </c>
    </row>
    <row r="1699" spans="1:7" x14ac:dyDescent="0.25">
      <c r="A1699" s="1" t="s">
        <v>144</v>
      </c>
      <c r="B1699" s="1" t="s">
        <v>380</v>
      </c>
      <c r="C1699" s="1" t="s">
        <v>1291</v>
      </c>
      <c r="D1699" s="1" t="s">
        <v>29</v>
      </c>
      <c r="E1699" s="1" t="s">
        <v>30</v>
      </c>
      <c r="F1699" s="1" t="s">
        <v>41</v>
      </c>
      <c r="G1699" s="1" t="s">
        <v>147</v>
      </c>
    </row>
    <row r="1700" spans="1:7" x14ac:dyDescent="0.25">
      <c r="A1700" s="1" t="s">
        <v>144</v>
      </c>
      <c r="B1700" s="1" t="s">
        <v>380</v>
      </c>
      <c r="C1700" s="1" t="s">
        <v>1292</v>
      </c>
      <c r="D1700" s="1" t="s">
        <v>29</v>
      </c>
      <c r="E1700" s="1" t="s">
        <v>30</v>
      </c>
      <c r="F1700" s="1" t="s">
        <v>41</v>
      </c>
      <c r="G1700" s="1" t="s">
        <v>147</v>
      </c>
    </row>
    <row r="1701" spans="1:7" x14ac:dyDescent="0.25">
      <c r="A1701" s="1" t="s">
        <v>144</v>
      </c>
      <c r="B1701" s="1" t="s">
        <v>380</v>
      </c>
      <c r="C1701" s="1" t="s">
        <v>1293</v>
      </c>
      <c r="D1701" s="1" t="s">
        <v>29</v>
      </c>
      <c r="E1701" s="1" t="s">
        <v>30</v>
      </c>
      <c r="F1701" s="1" t="s">
        <v>41</v>
      </c>
      <c r="G1701" s="1" t="s">
        <v>147</v>
      </c>
    </row>
    <row r="1702" spans="1:7" x14ac:dyDescent="0.25">
      <c r="A1702" s="1" t="s">
        <v>144</v>
      </c>
      <c r="B1702" s="1" t="s">
        <v>380</v>
      </c>
      <c r="C1702" s="1" t="s">
        <v>1294</v>
      </c>
      <c r="D1702" s="1" t="s">
        <v>29</v>
      </c>
      <c r="E1702" s="1" t="s">
        <v>30</v>
      </c>
      <c r="F1702" s="1" t="s">
        <v>41</v>
      </c>
      <c r="G1702" s="1" t="s">
        <v>147</v>
      </c>
    </row>
    <row r="1703" spans="1:7" x14ac:dyDescent="0.25">
      <c r="A1703" s="1" t="s">
        <v>144</v>
      </c>
      <c r="B1703" s="1" t="s">
        <v>380</v>
      </c>
      <c r="C1703" s="1" t="s">
        <v>1295</v>
      </c>
      <c r="D1703" s="1" t="s">
        <v>29</v>
      </c>
      <c r="E1703" s="1" t="s">
        <v>30</v>
      </c>
      <c r="F1703" s="1" t="s">
        <v>41</v>
      </c>
      <c r="G1703" s="1" t="s">
        <v>147</v>
      </c>
    </row>
    <row r="1704" spans="1:7" x14ac:dyDescent="0.25">
      <c r="A1704" s="1" t="s">
        <v>144</v>
      </c>
      <c r="B1704" s="1" t="s">
        <v>380</v>
      </c>
      <c r="C1704" s="1" t="s">
        <v>1296</v>
      </c>
      <c r="D1704" s="1" t="s">
        <v>29</v>
      </c>
      <c r="E1704" s="1" t="s">
        <v>30</v>
      </c>
      <c r="F1704" s="1" t="s">
        <v>41</v>
      </c>
      <c r="G1704" s="1" t="s">
        <v>147</v>
      </c>
    </row>
    <row r="1705" spans="1:7" x14ac:dyDescent="0.25">
      <c r="A1705" s="1" t="s">
        <v>144</v>
      </c>
      <c r="B1705" s="1" t="s">
        <v>380</v>
      </c>
      <c r="C1705" s="1" t="s">
        <v>1297</v>
      </c>
      <c r="D1705" s="1" t="s">
        <v>29</v>
      </c>
      <c r="E1705" s="1" t="s">
        <v>30</v>
      </c>
      <c r="F1705" s="1" t="s">
        <v>41</v>
      </c>
      <c r="G1705" s="1" t="s">
        <v>147</v>
      </c>
    </row>
    <row r="1706" spans="1:7" x14ac:dyDescent="0.25">
      <c r="A1706" s="1" t="s">
        <v>144</v>
      </c>
      <c r="B1706" s="1" t="s">
        <v>380</v>
      </c>
      <c r="C1706" s="1" t="s">
        <v>1298</v>
      </c>
      <c r="D1706" s="1" t="s">
        <v>29</v>
      </c>
      <c r="E1706" s="1" t="s">
        <v>30</v>
      </c>
      <c r="F1706" s="1" t="s">
        <v>41</v>
      </c>
      <c r="G1706" s="1" t="s">
        <v>147</v>
      </c>
    </row>
    <row r="1707" spans="1:7" x14ac:dyDescent="0.25">
      <c r="A1707" s="1" t="s">
        <v>144</v>
      </c>
      <c r="B1707" s="1" t="s">
        <v>380</v>
      </c>
      <c r="C1707" s="1" t="s">
        <v>1299</v>
      </c>
      <c r="D1707" s="1" t="s">
        <v>29</v>
      </c>
      <c r="E1707" s="1" t="s">
        <v>30</v>
      </c>
      <c r="F1707" s="1" t="s">
        <v>41</v>
      </c>
      <c r="G1707" s="1" t="s">
        <v>147</v>
      </c>
    </row>
    <row r="1708" spans="1:7" x14ac:dyDescent="0.25">
      <c r="A1708" s="1" t="s">
        <v>144</v>
      </c>
      <c r="B1708" s="1" t="s">
        <v>380</v>
      </c>
      <c r="C1708" s="1" t="s">
        <v>1300</v>
      </c>
      <c r="D1708" s="1" t="s">
        <v>29</v>
      </c>
      <c r="E1708" s="1" t="s">
        <v>30</v>
      </c>
      <c r="F1708" s="1" t="s">
        <v>41</v>
      </c>
      <c r="G1708" s="1" t="s">
        <v>147</v>
      </c>
    </row>
    <row r="1709" spans="1:7" x14ac:dyDescent="0.25">
      <c r="A1709" s="1" t="s">
        <v>144</v>
      </c>
      <c r="B1709" s="1" t="s">
        <v>380</v>
      </c>
      <c r="C1709" s="1" t="s">
        <v>1301</v>
      </c>
      <c r="D1709" s="1" t="s">
        <v>29</v>
      </c>
      <c r="E1709" s="1" t="s">
        <v>30</v>
      </c>
      <c r="F1709" s="1" t="s">
        <v>41</v>
      </c>
      <c r="G1709" s="1" t="s">
        <v>147</v>
      </c>
    </row>
    <row r="1710" spans="1:7" x14ac:dyDescent="0.25">
      <c r="A1710" s="1" t="s">
        <v>144</v>
      </c>
      <c r="B1710" s="1" t="s">
        <v>380</v>
      </c>
      <c r="C1710" s="1" t="s">
        <v>1302</v>
      </c>
      <c r="D1710" s="1" t="s">
        <v>29</v>
      </c>
      <c r="E1710" s="1" t="s">
        <v>30</v>
      </c>
      <c r="F1710" s="1" t="s">
        <v>41</v>
      </c>
      <c r="G1710" s="1" t="s">
        <v>147</v>
      </c>
    </row>
    <row r="1711" spans="1:7" x14ac:dyDescent="0.25">
      <c r="A1711" s="1" t="s">
        <v>144</v>
      </c>
      <c r="B1711" s="1" t="s">
        <v>380</v>
      </c>
      <c r="C1711" s="1" t="s">
        <v>1303</v>
      </c>
      <c r="D1711" s="1" t="s">
        <v>29</v>
      </c>
      <c r="E1711" s="1" t="s">
        <v>30</v>
      </c>
      <c r="F1711" s="1" t="s">
        <v>41</v>
      </c>
      <c r="G1711" s="1" t="s">
        <v>147</v>
      </c>
    </row>
    <row r="1712" spans="1:7" x14ac:dyDescent="0.25">
      <c r="A1712" s="1" t="s">
        <v>144</v>
      </c>
      <c r="B1712" s="1" t="s">
        <v>380</v>
      </c>
      <c r="C1712" s="1" t="s">
        <v>1304</v>
      </c>
      <c r="D1712" s="1" t="s">
        <v>29</v>
      </c>
      <c r="E1712" s="1" t="s">
        <v>30</v>
      </c>
      <c r="F1712" s="1" t="s">
        <v>41</v>
      </c>
      <c r="G1712" s="1" t="s">
        <v>147</v>
      </c>
    </row>
    <row r="1713" spans="1:7" x14ac:dyDescent="0.25">
      <c r="A1713" s="1" t="s">
        <v>144</v>
      </c>
      <c r="B1713" s="1" t="s">
        <v>380</v>
      </c>
      <c r="C1713" s="1" t="s">
        <v>1305</v>
      </c>
      <c r="D1713" s="1" t="s">
        <v>29</v>
      </c>
      <c r="E1713" s="1" t="s">
        <v>30</v>
      </c>
      <c r="F1713" s="1" t="s">
        <v>41</v>
      </c>
      <c r="G1713" s="1" t="s">
        <v>147</v>
      </c>
    </row>
    <row r="1714" spans="1:7" x14ac:dyDescent="0.25">
      <c r="A1714" s="1" t="s">
        <v>144</v>
      </c>
      <c r="B1714" s="1" t="s">
        <v>380</v>
      </c>
      <c r="C1714" s="1" t="s">
        <v>1306</v>
      </c>
      <c r="D1714" s="1" t="s">
        <v>29</v>
      </c>
      <c r="E1714" s="1" t="s">
        <v>30</v>
      </c>
      <c r="F1714" s="1" t="s">
        <v>41</v>
      </c>
      <c r="G1714" s="1" t="s">
        <v>147</v>
      </c>
    </row>
    <row r="1715" spans="1:7" x14ac:dyDescent="0.25">
      <c r="A1715" s="1" t="s">
        <v>144</v>
      </c>
      <c r="B1715" s="1" t="s">
        <v>380</v>
      </c>
      <c r="C1715" s="1" t="s">
        <v>1307</v>
      </c>
      <c r="D1715" s="1" t="s">
        <v>29</v>
      </c>
      <c r="E1715" s="1" t="s">
        <v>30</v>
      </c>
      <c r="F1715" s="1" t="s">
        <v>41</v>
      </c>
      <c r="G1715" s="1" t="s">
        <v>147</v>
      </c>
    </row>
    <row r="1716" spans="1:7" x14ac:dyDescent="0.25">
      <c r="A1716" s="1" t="s">
        <v>144</v>
      </c>
      <c r="B1716" s="1" t="s">
        <v>380</v>
      </c>
      <c r="C1716" s="1" t="s">
        <v>1308</v>
      </c>
      <c r="D1716" s="1" t="s">
        <v>29</v>
      </c>
      <c r="E1716" s="1" t="s">
        <v>30</v>
      </c>
      <c r="F1716" s="1" t="s">
        <v>41</v>
      </c>
      <c r="G1716" s="1" t="s">
        <v>147</v>
      </c>
    </row>
    <row r="1717" spans="1:7" x14ac:dyDescent="0.25">
      <c r="A1717" s="1" t="s">
        <v>144</v>
      </c>
      <c r="B1717" s="1" t="s">
        <v>380</v>
      </c>
      <c r="C1717" s="1" t="s">
        <v>1309</v>
      </c>
      <c r="D1717" s="1" t="s">
        <v>29</v>
      </c>
      <c r="E1717" s="1" t="s">
        <v>30</v>
      </c>
      <c r="F1717" s="1" t="s">
        <v>41</v>
      </c>
      <c r="G1717" s="1" t="s">
        <v>147</v>
      </c>
    </row>
    <row r="1718" spans="1:7" x14ac:dyDescent="0.25">
      <c r="A1718" s="1" t="s">
        <v>144</v>
      </c>
      <c r="B1718" s="1" t="s">
        <v>380</v>
      </c>
      <c r="C1718" s="1" t="s">
        <v>1310</v>
      </c>
      <c r="D1718" s="1" t="s">
        <v>29</v>
      </c>
      <c r="E1718" s="1" t="s">
        <v>30</v>
      </c>
      <c r="F1718" s="1" t="s">
        <v>41</v>
      </c>
      <c r="G1718" s="1" t="s">
        <v>147</v>
      </c>
    </row>
    <row r="1719" spans="1:7" x14ac:dyDescent="0.25">
      <c r="A1719" s="1" t="s">
        <v>144</v>
      </c>
      <c r="B1719" s="1" t="s">
        <v>380</v>
      </c>
      <c r="C1719" s="1" t="s">
        <v>1311</v>
      </c>
      <c r="D1719" s="1" t="s">
        <v>29</v>
      </c>
      <c r="E1719" s="1" t="s">
        <v>30</v>
      </c>
      <c r="F1719" s="1" t="s">
        <v>41</v>
      </c>
      <c r="G1719" s="1" t="s">
        <v>147</v>
      </c>
    </row>
    <row r="1720" spans="1:7" x14ac:dyDescent="0.25">
      <c r="A1720" s="1" t="s">
        <v>144</v>
      </c>
      <c r="B1720" s="1" t="s">
        <v>380</v>
      </c>
      <c r="C1720" s="1" t="s">
        <v>1312</v>
      </c>
      <c r="D1720" s="1" t="s">
        <v>29</v>
      </c>
      <c r="E1720" s="1" t="s">
        <v>30</v>
      </c>
      <c r="F1720" s="1" t="s">
        <v>41</v>
      </c>
      <c r="G1720" s="1" t="s">
        <v>147</v>
      </c>
    </row>
    <row r="1721" spans="1:7" x14ac:dyDescent="0.25">
      <c r="A1721" s="1" t="s">
        <v>144</v>
      </c>
      <c r="B1721" s="1" t="s">
        <v>380</v>
      </c>
      <c r="C1721" s="1" t="s">
        <v>1313</v>
      </c>
      <c r="D1721" s="1" t="s">
        <v>29</v>
      </c>
      <c r="E1721" s="1" t="s">
        <v>30</v>
      </c>
      <c r="F1721" s="1" t="s">
        <v>41</v>
      </c>
      <c r="G1721" s="1" t="s">
        <v>147</v>
      </c>
    </row>
    <row r="1722" spans="1:7" x14ac:dyDescent="0.25">
      <c r="A1722" s="1" t="s">
        <v>144</v>
      </c>
      <c r="B1722" s="1" t="s">
        <v>380</v>
      </c>
      <c r="C1722" s="1" t="s">
        <v>1314</v>
      </c>
      <c r="D1722" s="1" t="s">
        <v>29</v>
      </c>
      <c r="E1722" s="1" t="s">
        <v>30</v>
      </c>
      <c r="F1722" s="1" t="s">
        <v>41</v>
      </c>
      <c r="G1722" s="1" t="s">
        <v>147</v>
      </c>
    </row>
    <row r="1723" spans="1:7" x14ac:dyDescent="0.25">
      <c r="A1723" s="1" t="s">
        <v>144</v>
      </c>
      <c r="B1723" s="1" t="s">
        <v>380</v>
      </c>
      <c r="C1723" s="1" t="s">
        <v>1315</v>
      </c>
      <c r="D1723" s="1" t="s">
        <v>29</v>
      </c>
      <c r="E1723" s="1" t="s">
        <v>30</v>
      </c>
      <c r="F1723" s="1" t="s">
        <v>41</v>
      </c>
      <c r="G1723" s="1" t="s">
        <v>147</v>
      </c>
    </row>
    <row r="1724" spans="1:7" x14ac:dyDescent="0.25">
      <c r="A1724" s="1" t="s">
        <v>144</v>
      </c>
      <c r="B1724" s="1" t="s">
        <v>380</v>
      </c>
      <c r="C1724" s="1" t="s">
        <v>1316</v>
      </c>
      <c r="D1724" s="1" t="s">
        <v>29</v>
      </c>
      <c r="E1724" s="1" t="s">
        <v>30</v>
      </c>
      <c r="F1724" s="1" t="s">
        <v>41</v>
      </c>
      <c r="G1724" s="1" t="s">
        <v>147</v>
      </c>
    </row>
    <row r="1725" spans="1:7" x14ac:dyDescent="0.25">
      <c r="A1725" s="1" t="s">
        <v>144</v>
      </c>
      <c r="B1725" s="1" t="s">
        <v>380</v>
      </c>
      <c r="C1725" s="1" t="s">
        <v>1317</v>
      </c>
      <c r="D1725" s="1" t="s">
        <v>29</v>
      </c>
      <c r="E1725" s="1" t="s">
        <v>30</v>
      </c>
      <c r="F1725" s="1" t="s">
        <v>41</v>
      </c>
      <c r="G1725" s="1" t="s">
        <v>147</v>
      </c>
    </row>
    <row r="1726" spans="1:7" x14ac:dyDescent="0.25">
      <c r="A1726" s="1" t="s">
        <v>144</v>
      </c>
      <c r="B1726" s="1" t="s">
        <v>380</v>
      </c>
      <c r="C1726" s="1" t="s">
        <v>1318</v>
      </c>
      <c r="D1726" s="1" t="s">
        <v>29</v>
      </c>
      <c r="E1726" s="1" t="s">
        <v>30</v>
      </c>
      <c r="F1726" s="1" t="s">
        <v>41</v>
      </c>
      <c r="G1726" s="1" t="s">
        <v>147</v>
      </c>
    </row>
    <row r="1727" spans="1:7" x14ac:dyDescent="0.25">
      <c r="A1727" s="1" t="s">
        <v>144</v>
      </c>
      <c r="B1727" s="1" t="s">
        <v>380</v>
      </c>
      <c r="C1727" s="1" t="s">
        <v>1319</v>
      </c>
      <c r="D1727" s="1" t="s">
        <v>29</v>
      </c>
      <c r="E1727" s="1" t="s">
        <v>30</v>
      </c>
      <c r="F1727" s="1" t="s">
        <v>41</v>
      </c>
      <c r="G1727" s="1" t="s">
        <v>147</v>
      </c>
    </row>
    <row r="1728" spans="1:7" x14ac:dyDescent="0.25">
      <c r="A1728" s="1" t="s">
        <v>144</v>
      </c>
      <c r="B1728" s="1" t="s">
        <v>380</v>
      </c>
      <c r="C1728" s="1" t="s">
        <v>1320</v>
      </c>
      <c r="D1728" s="1" t="s">
        <v>29</v>
      </c>
      <c r="E1728" s="1" t="s">
        <v>30</v>
      </c>
      <c r="F1728" s="1" t="s">
        <v>41</v>
      </c>
      <c r="G1728" s="1" t="s">
        <v>147</v>
      </c>
    </row>
    <row r="1729" spans="1:7" x14ac:dyDescent="0.25">
      <c r="A1729" s="1" t="s">
        <v>144</v>
      </c>
      <c r="B1729" s="1" t="s">
        <v>380</v>
      </c>
      <c r="C1729" s="1" t="s">
        <v>1321</v>
      </c>
      <c r="D1729" s="1" t="s">
        <v>29</v>
      </c>
      <c r="E1729" s="1" t="s">
        <v>30</v>
      </c>
      <c r="F1729" s="1" t="s">
        <v>41</v>
      </c>
      <c r="G1729" s="1" t="s">
        <v>147</v>
      </c>
    </row>
    <row r="1730" spans="1:7" x14ac:dyDescent="0.25">
      <c r="A1730" s="1" t="s">
        <v>144</v>
      </c>
      <c r="B1730" s="1" t="s">
        <v>380</v>
      </c>
      <c r="C1730" s="1" t="s">
        <v>1322</v>
      </c>
      <c r="D1730" s="1" t="s">
        <v>29</v>
      </c>
      <c r="E1730" s="1" t="s">
        <v>30</v>
      </c>
      <c r="F1730" s="1" t="s">
        <v>41</v>
      </c>
      <c r="G1730" s="1" t="s">
        <v>147</v>
      </c>
    </row>
    <row r="1731" spans="1:7" x14ac:dyDescent="0.25">
      <c r="A1731" s="1" t="s">
        <v>144</v>
      </c>
      <c r="B1731" s="1" t="s">
        <v>380</v>
      </c>
      <c r="C1731" s="1" t="s">
        <v>1323</v>
      </c>
      <c r="D1731" s="1" t="s">
        <v>29</v>
      </c>
      <c r="E1731" s="1" t="s">
        <v>30</v>
      </c>
      <c r="F1731" s="1" t="s">
        <v>41</v>
      </c>
      <c r="G1731" s="1" t="s">
        <v>147</v>
      </c>
    </row>
    <row r="1732" spans="1:7" x14ac:dyDescent="0.25">
      <c r="A1732" s="1" t="s">
        <v>144</v>
      </c>
      <c r="B1732" s="1" t="s">
        <v>380</v>
      </c>
      <c r="C1732" s="1" t="s">
        <v>1324</v>
      </c>
      <c r="D1732" s="1" t="s">
        <v>29</v>
      </c>
      <c r="E1732" s="1" t="s">
        <v>30</v>
      </c>
      <c r="F1732" s="1" t="s">
        <v>41</v>
      </c>
      <c r="G1732" s="1" t="s">
        <v>147</v>
      </c>
    </row>
    <row r="1733" spans="1:7" x14ac:dyDescent="0.25">
      <c r="A1733" s="1" t="s">
        <v>144</v>
      </c>
      <c r="B1733" s="1" t="s">
        <v>380</v>
      </c>
      <c r="C1733" s="1" t="s">
        <v>1325</v>
      </c>
      <c r="D1733" s="1" t="s">
        <v>29</v>
      </c>
      <c r="E1733" s="1" t="s">
        <v>30</v>
      </c>
      <c r="F1733" s="1" t="s">
        <v>41</v>
      </c>
      <c r="G1733" s="1" t="s">
        <v>147</v>
      </c>
    </row>
    <row r="1734" spans="1:7" x14ac:dyDescent="0.25">
      <c r="A1734" s="1" t="s">
        <v>144</v>
      </c>
      <c r="B1734" s="1" t="s">
        <v>380</v>
      </c>
      <c r="C1734" s="1" t="s">
        <v>1326</v>
      </c>
      <c r="D1734" s="1" t="s">
        <v>29</v>
      </c>
      <c r="E1734" s="1" t="s">
        <v>30</v>
      </c>
      <c r="F1734" s="1" t="s">
        <v>41</v>
      </c>
      <c r="G1734" s="1" t="s">
        <v>147</v>
      </c>
    </row>
    <row r="1735" spans="1:7" x14ac:dyDescent="0.25">
      <c r="A1735" s="1" t="s">
        <v>144</v>
      </c>
      <c r="B1735" s="1" t="s">
        <v>380</v>
      </c>
      <c r="C1735" s="1" t="s">
        <v>1327</v>
      </c>
      <c r="D1735" s="1" t="s">
        <v>29</v>
      </c>
      <c r="E1735" s="1" t="s">
        <v>30</v>
      </c>
      <c r="F1735" s="1" t="s">
        <v>41</v>
      </c>
      <c r="G1735" s="1" t="s">
        <v>147</v>
      </c>
    </row>
    <row r="1736" spans="1:7" x14ac:dyDescent="0.25">
      <c r="A1736" s="1" t="s">
        <v>144</v>
      </c>
      <c r="B1736" s="1" t="s">
        <v>380</v>
      </c>
      <c r="C1736" s="1" t="s">
        <v>1328</v>
      </c>
      <c r="D1736" s="1" t="s">
        <v>29</v>
      </c>
      <c r="E1736" s="1" t="s">
        <v>30</v>
      </c>
      <c r="F1736" s="1" t="s">
        <v>41</v>
      </c>
      <c r="G1736" s="1" t="s">
        <v>147</v>
      </c>
    </row>
    <row r="1737" spans="1:7" x14ac:dyDescent="0.25">
      <c r="A1737" s="1" t="s">
        <v>144</v>
      </c>
      <c r="B1737" s="1" t="s">
        <v>380</v>
      </c>
      <c r="C1737" s="1" t="s">
        <v>1329</v>
      </c>
      <c r="D1737" s="1" t="s">
        <v>29</v>
      </c>
      <c r="E1737" s="1" t="s">
        <v>30</v>
      </c>
      <c r="F1737" s="1" t="s">
        <v>41</v>
      </c>
      <c r="G1737" s="1" t="s">
        <v>147</v>
      </c>
    </row>
    <row r="1738" spans="1:7" x14ac:dyDescent="0.25">
      <c r="A1738" s="1" t="s">
        <v>144</v>
      </c>
      <c r="B1738" s="1" t="s">
        <v>380</v>
      </c>
      <c r="C1738" s="1" t="s">
        <v>1330</v>
      </c>
      <c r="D1738" s="1" t="s">
        <v>29</v>
      </c>
      <c r="E1738" s="1" t="s">
        <v>30</v>
      </c>
      <c r="F1738" s="1" t="s">
        <v>41</v>
      </c>
      <c r="G1738" s="1" t="s">
        <v>147</v>
      </c>
    </row>
    <row r="1739" spans="1:7" x14ac:dyDescent="0.25">
      <c r="A1739" s="1" t="s">
        <v>144</v>
      </c>
      <c r="B1739" s="1" t="s">
        <v>380</v>
      </c>
      <c r="C1739" s="1" t="s">
        <v>1331</v>
      </c>
      <c r="D1739" s="1" t="s">
        <v>29</v>
      </c>
      <c r="E1739" s="1" t="s">
        <v>30</v>
      </c>
      <c r="F1739" s="1" t="s">
        <v>41</v>
      </c>
      <c r="G1739" s="1" t="s">
        <v>147</v>
      </c>
    </row>
    <row r="1740" spans="1:7" x14ac:dyDescent="0.25">
      <c r="A1740" s="1" t="s">
        <v>144</v>
      </c>
      <c r="B1740" s="1" t="s">
        <v>380</v>
      </c>
      <c r="C1740" s="1" t="s">
        <v>1332</v>
      </c>
      <c r="D1740" s="1" t="s">
        <v>29</v>
      </c>
      <c r="E1740" s="1" t="s">
        <v>30</v>
      </c>
      <c r="F1740" s="1" t="s">
        <v>41</v>
      </c>
      <c r="G1740" s="1" t="s">
        <v>147</v>
      </c>
    </row>
    <row r="1741" spans="1:7" x14ac:dyDescent="0.25">
      <c r="A1741" s="1" t="s">
        <v>144</v>
      </c>
      <c r="B1741" s="1" t="s">
        <v>380</v>
      </c>
      <c r="C1741" s="1" t="s">
        <v>1333</v>
      </c>
      <c r="D1741" s="1" t="s">
        <v>29</v>
      </c>
      <c r="E1741" s="1" t="s">
        <v>30</v>
      </c>
      <c r="F1741" s="1" t="s">
        <v>41</v>
      </c>
      <c r="G1741" s="1" t="s">
        <v>147</v>
      </c>
    </row>
    <row r="1742" spans="1:7" x14ac:dyDescent="0.25">
      <c r="A1742" s="1" t="s">
        <v>144</v>
      </c>
      <c r="B1742" s="1" t="s">
        <v>380</v>
      </c>
      <c r="C1742" s="1" t="s">
        <v>1334</v>
      </c>
      <c r="D1742" s="1" t="s">
        <v>29</v>
      </c>
      <c r="E1742" s="1" t="s">
        <v>30</v>
      </c>
      <c r="F1742" s="1" t="s">
        <v>41</v>
      </c>
      <c r="G1742" s="1" t="s">
        <v>147</v>
      </c>
    </row>
    <row r="1743" spans="1:7" x14ac:dyDescent="0.25">
      <c r="A1743" s="1" t="s">
        <v>144</v>
      </c>
      <c r="B1743" s="1" t="s">
        <v>380</v>
      </c>
      <c r="C1743" s="1" t="s">
        <v>1335</v>
      </c>
      <c r="D1743" s="1" t="s">
        <v>29</v>
      </c>
      <c r="E1743" s="1" t="s">
        <v>30</v>
      </c>
      <c r="F1743" s="1" t="s">
        <v>41</v>
      </c>
      <c r="G1743" s="1" t="s">
        <v>147</v>
      </c>
    </row>
    <row r="1744" spans="1:7" x14ac:dyDescent="0.25">
      <c r="A1744" s="1" t="s">
        <v>144</v>
      </c>
      <c r="B1744" s="1" t="s">
        <v>380</v>
      </c>
      <c r="C1744" s="1" t="s">
        <v>1336</v>
      </c>
      <c r="D1744" s="1" t="s">
        <v>29</v>
      </c>
      <c r="E1744" s="1" t="s">
        <v>30</v>
      </c>
      <c r="F1744" s="1" t="s">
        <v>41</v>
      </c>
      <c r="G1744" s="1" t="s">
        <v>147</v>
      </c>
    </row>
    <row r="1745" spans="1:7" x14ac:dyDescent="0.25">
      <c r="A1745" s="1" t="s">
        <v>144</v>
      </c>
      <c r="B1745" s="1" t="s">
        <v>380</v>
      </c>
      <c r="C1745" s="1" t="s">
        <v>1337</v>
      </c>
      <c r="D1745" s="1" t="s">
        <v>29</v>
      </c>
      <c r="E1745" s="1" t="s">
        <v>30</v>
      </c>
      <c r="F1745" s="1" t="s">
        <v>41</v>
      </c>
      <c r="G1745" s="1" t="s">
        <v>147</v>
      </c>
    </row>
    <row r="1746" spans="1:7" x14ac:dyDescent="0.25">
      <c r="A1746" s="1" t="s">
        <v>144</v>
      </c>
      <c r="B1746" s="1" t="s">
        <v>380</v>
      </c>
      <c r="C1746" s="1" t="s">
        <v>1338</v>
      </c>
      <c r="D1746" s="1" t="s">
        <v>29</v>
      </c>
      <c r="E1746" s="1" t="s">
        <v>30</v>
      </c>
      <c r="F1746" s="1" t="s">
        <v>41</v>
      </c>
      <c r="G1746" s="1" t="s">
        <v>147</v>
      </c>
    </row>
    <row r="1747" spans="1:7" x14ac:dyDescent="0.25">
      <c r="A1747" s="1" t="s">
        <v>144</v>
      </c>
      <c r="B1747" s="1" t="s">
        <v>380</v>
      </c>
      <c r="C1747" s="1" t="s">
        <v>1339</v>
      </c>
      <c r="D1747" s="1" t="s">
        <v>29</v>
      </c>
      <c r="E1747" s="1" t="s">
        <v>30</v>
      </c>
      <c r="F1747" s="1" t="s">
        <v>41</v>
      </c>
      <c r="G1747" s="1" t="s">
        <v>147</v>
      </c>
    </row>
    <row r="1748" spans="1:7" x14ac:dyDescent="0.25">
      <c r="A1748" s="1" t="s">
        <v>144</v>
      </c>
      <c r="B1748" s="1" t="s">
        <v>380</v>
      </c>
      <c r="C1748" s="1" t="s">
        <v>1340</v>
      </c>
      <c r="D1748" s="1" t="s">
        <v>29</v>
      </c>
      <c r="E1748" s="1" t="s">
        <v>30</v>
      </c>
      <c r="F1748" s="1" t="s">
        <v>41</v>
      </c>
      <c r="G1748" s="1" t="s">
        <v>147</v>
      </c>
    </row>
    <row r="1749" spans="1:7" x14ac:dyDescent="0.25">
      <c r="A1749" s="1" t="s">
        <v>144</v>
      </c>
      <c r="B1749" s="1" t="s">
        <v>380</v>
      </c>
      <c r="C1749" s="1" t="s">
        <v>1341</v>
      </c>
      <c r="D1749" s="1" t="s">
        <v>29</v>
      </c>
      <c r="E1749" s="1" t="s">
        <v>30</v>
      </c>
      <c r="F1749" s="1" t="s">
        <v>41</v>
      </c>
      <c r="G1749" s="1" t="s">
        <v>147</v>
      </c>
    </row>
    <row r="1750" spans="1:7" x14ac:dyDescent="0.25">
      <c r="A1750" s="1" t="s">
        <v>144</v>
      </c>
      <c r="B1750" s="1" t="s">
        <v>380</v>
      </c>
      <c r="C1750" s="1" t="s">
        <v>1342</v>
      </c>
      <c r="D1750" s="1" t="s">
        <v>29</v>
      </c>
      <c r="E1750" s="1" t="s">
        <v>30</v>
      </c>
      <c r="F1750" s="1" t="s">
        <v>41</v>
      </c>
      <c r="G1750" s="1" t="s">
        <v>147</v>
      </c>
    </row>
    <row r="1751" spans="1:7" x14ac:dyDescent="0.25">
      <c r="A1751" s="1" t="s">
        <v>144</v>
      </c>
      <c r="B1751" s="1" t="s">
        <v>380</v>
      </c>
      <c r="C1751" s="1" t="s">
        <v>1343</v>
      </c>
      <c r="D1751" s="1" t="s">
        <v>29</v>
      </c>
      <c r="E1751" s="1" t="s">
        <v>30</v>
      </c>
      <c r="F1751" s="1" t="s">
        <v>41</v>
      </c>
      <c r="G1751" s="1" t="s">
        <v>147</v>
      </c>
    </row>
    <row r="1752" spans="1:7" x14ac:dyDescent="0.25">
      <c r="A1752" s="1" t="s">
        <v>144</v>
      </c>
      <c r="B1752" s="1" t="s">
        <v>380</v>
      </c>
      <c r="C1752" s="1" t="s">
        <v>1344</v>
      </c>
      <c r="D1752" s="1" t="s">
        <v>29</v>
      </c>
      <c r="E1752" s="1" t="s">
        <v>30</v>
      </c>
      <c r="F1752" s="1" t="s">
        <v>41</v>
      </c>
      <c r="G1752" s="1" t="s">
        <v>147</v>
      </c>
    </row>
    <row r="1753" spans="1:7" x14ac:dyDescent="0.25">
      <c r="A1753" s="1" t="s">
        <v>144</v>
      </c>
      <c r="B1753" s="1" t="s">
        <v>380</v>
      </c>
      <c r="C1753" s="1" t="s">
        <v>1345</v>
      </c>
      <c r="D1753" s="1" t="s">
        <v>29</v>
      </c>
      <c r="E1753" s="1" t="s">
        <v>30</v>
      </c>
      <c r="F1753" s="1" t="s">
        <v>41</v>
      </c>
      <c r="G1753" s="1" t="s">
        <v>147</v>
      </c>
    </row>
    <row r="1754" spans="1:7" x14ac:dyDescent="0.25">
      <c r="A1754" s="1" t="s">
        <v>144</v>
      </c>
      <c r="B1754" s="1" t="s">
        <v>380</v>
      </c>
      <c r="C1754" s="1" t="s">
        <v>1346</v>
      </c>
      <c r="D1754" s="1" t="s">
        <v>29</v>
      </c>
      <c r="E1754" s="1" t="s">
        <v>30</v>
      </c>
      <c r="F1754" s="1" t="s">
        <v>41</v>
      </c>
      <c r="G1754" s="1" t="s">
        <v>147</v>
      </c>
    </row>
    <row r="1755" spans="1:7" x14ac:dyDescent="0.25">
      <c r="A1755" s="1" t="s">
        <v>144</v>
      </c>
      <c r="B1755" s="1" t="s">
        <v>380</v>
      </c>
      <c r="C1755" s="1" t="s">
        <v>1347</v>
      </c>
      <c r="D1755" s="1" t="s">
        <v>29</v>
      </c>
      <c r="E1755" s="1" t="s">
        <v>30</v>
      </c>
      <c r="F1755" s="1" t="s">
        <v>41</v>
      </c>
      <c r="G1755" s="1" t="s">
        <v>147</v>
      </c>
    </row>
    <row r="1756" spans="1:7" x14ac:dyDescent="0.25">
      <c r="A1756" s="1" t="s">
        <v>144</v>
      </c>
      <c r="B1756" s="1" t="s">
        <v>380</v>
      </c>
      <c r="C1756" s="1" t="s">
        <v>1348</v>
      </c>
      <c r="D1756" s="1" t="s">
        <v>29</v>
      </c>
      <c r="E1756" s="1" t="s">
        <v>30</v>
      </c>
      <c r="F1756" s="1" t="s">
        <v>41</v>
      </c>
      <c r="G1756" s="1" t="s">
        <v>147</v>
      </c>
    </row>
    <row r="1757" spans="1:7" x14ac:dyDescent="0.25">
      <c r="A1757" s="1" t="s">
        <v>144</v>
      </c>
      <c r="B1757" s="1" t="s">
        <v>380</v>
      </c>
      <c r="C1757" s="1" t="s">
        <v>1349</v>
      </c>
      <c r="D1757" s="1" t="s">
        <v>29</v>
      </c>
      <c r="E1757" s="1" t="s">
        <v>30</v>
      </c>
      <c r="F1757" s="1" t="s">
        <v>41</v>
      </c>
      <c r="G1757" s="1" t="s">
        <v>147</v>
      </c>
    </row>
    <row r="1758" spans="1:7" x14ac:dyDescent="0.25">
      <c r="A1758" s="1" t="s">
        <v>144</v>
      </c>
      <c r="B1758" s="1" t="s">
        <v>380</v>
      </c>
      <c r="C1758" s="1" t="s">
        <v>1350</v>
      </c>
      <c r="D1758" s="1" t="s">
        <v>29</v>
      </c>
      <c r="E1758" s="1" t="s">
        <v>30</v>
      </c>
      <c r="F1758" s="1" t="s">
        <v>41</v>
      </c>
      <c r="G1758" s="1" t="s">
        <v>147</v>
      </c>
    </row>
    <row r="1759" spans="1:7" x14ac:dyDescent="0.25">
      <c r="A1759" s="1" t="s">
        <v>144</v>
      </c>
      <c r="B1759" s="1" t="s">
        <v>380</v>
      </c>
      <c r="C1759" s="1" t="s">
        <v>1351</v>
      </c>
      <c r="D1759" s="1" t="s">
        <v>29</v>
      </c>
      <c r="E1759" s="1" t="s">
        <v>30</v>
      </c>
      <c r="F1759" s="1" t="s">
        <v>41</v>
      </c>
      <c r="G1759" s="1" t="s">
        <v>147</v>
      </c>
    </row>
    <row r="1760" spans="1:7" x14ac:dyDescent="0.25">
      <c r="A1760" s="1" t="s">
        <v>144</v>
      </c>
      <c r="B1760" s="1" t="s">
        <v>380</v>
      </c>
      <c r="C1760" s="1" t="s">
        <v>1352</v>
      </c>
      <c r="D1760" s="1" t="s">
        <v>29</v>
      </c>
      <c r="E1760" s="1" t="s">
        <v>30</v>
      </c>
      <c r="F1760" s="1" t="s">
        <v>41</v>
      </c>
      <c r="G1760" s="1" t="s">
        <v>147</v>
      </c>
    </row>
    <row r="1761" spans="1:7" x14ac:dyDescent="0.25">
      <c r="A1761" s="1" t="s">
        <v>144</v>
      </c>
      <c r="B1761" s="1" t="s">
        <v>380</v>
      </c>
      <c r="C1761" s="1" t="s">
        <v>1353</v>
      </c>
      <c r="D1761" s="1" t="s">
        <v>29</v>
      </c>
      <c r="E1761" s="1" t="s">
        <v>30</v>
      </c>
      <c r="F1761" s="1" t="s">
        <v>41</v>
      </c>
      <c r="G1761" s="1" t="s">
        <v>147</v>
      </c>
    </row>
    <row r="1762" spans="1:7" x14ac:dyDescent="0.25">
      <c r="A1762" s="1" t="s">
        <v>144</v>
      </c>
      <c r="B1762" s="1" t="s">
        <v>380</v>
      </c>
      <c r="C1762" s="1" t="s">
        <v>1354</v>
      </c>
      <c r="D1762" s="1" t="s">
        <v>29</v>
      </c>
      <c r="E1762" s="1" t="s">
        <v>30</v>
      </c>
      <c r="F1762" s="1" t="s">
        <v>41</v>
      </c>
      <c r="G1762" s="1" t="s">
        <v>147</v>
      </c>
    </row>
    <row r="1763" spans="1:7" x14ac:dyDescent="0.25">
      <c r="A1763" s="1" t="s">
        <v>144</v>
      </c>
      <c r="B1763" s="1" t="s">
        <v>380</v>
      </c>
      <c r="C1763" s="1" t="s">
        <v>1355</v>
      </c>
      <c r="D1763" s="1" t="s">
        <v>29</v>
      </c>
      <c r="E1763" s="1" t="s">
        <v>30</v>
      </c>
      <c r="F1763" s="1" t="s">
        <v>41</v>
      </c>
      <c r="G1763" s="1" t="s">
        <v>147</v>
      </c>
    </row>
    <row r="1764" spans="1:7" x14ac:dyDescent="0.25">
      <c r="A1764" s="1" t="s">
        <v>144</v>
      </c>
      <c r="B1764" s="1" t="s">
        <v>380</v>
      </c>
      <c r="C1764" s="1" t="s">
        <v>1356</v>
      </c>
      <c r="D1764" s="1" t="s">
        <v>29</v>
      </c>
      <c r="E1764" s="1" t="s">
        <v>30</v>
      </c>
      <c r="F1764" s="1" t="s">
        <v>41</v>
      </c>
      <c r="G1764" s="1" t="s">
        <v>147</v>
      </c>
    </row>
    <row r="1765" spans="1:7" x14ac:dyDescent="0.25">
      <c r="A1765" s="1" t="s">
        <v>144</v>
      </c>
      <c r="B1765" s="1" t="s">
        <v>380</v>
      </c>
      <c r="C1765" s="1" t="s">
        <v>1357</v>
      </c>
      <c r="D1765" s="1" t="s">
        <v>29</v>
      </c>
      <c r="E1765" s="1" t="s">
        <v>30</v>
      </c>
      <c r="F1765" s="1" t="s">
        <v>41</v>
      </c>
      <c r="G1765" s="1" t="s">
        <v>147</v>
      </c>
    </row>
    <row r="1766" spans="1:7" x14ac:dyDescent="0.25">
      <c r="A1766" s="1" t="s">
        <v>144</v>
      </c>
      <c r="B1766" s="1" t="s">
        <v>380</v>
      </c>
      <c r="C1766" s="1" t="s">
        <v>1120</v>
      </c>
      <c r="D1766" s="1" t="s">
        <v>29</v>
      </c>
      <c r="E1766" s="1" t="s">
        <v>30</v>
      </c>
      <c r="F1766" s="1" t="s">
        <v>41</v>
      </c>
      <c r="G1766" s="1" t="s">
        <v>147</v>
      </c>
    </row>
    <row r="1767" spans="1:7" x14ac:dyDescent="0.25">
      <c r="A1767" s="1" t="s">
        <v>144</v>
      </c>
      <c r="B1767" s="1" t="s">
        <v>380</v>
      </c>
      <c r="C1767" s="1" t="s">
        <v>1121</v>
      </c>
      <c r="D1767" s="1" t="s">
        <v>29</v>
      </c>
      <c r="E1767" s="1" t="s">
        <v>30</v>
      </c>
      <c r="F1767" s="1" t="s">
        <v>41</v>
      </c>
      <c r="G1767" s="1" t="s">
        <v>147</v>
      </c>
    </row>
    <row r="1768" spans="1:7" x14ac:dyDescent="0.25">
      <c r="A1768" s="1" t="s">
        <v>144</v>
      </c>
      <c r="B1768" s="1" t="s">
        <v>380</v>
      </c>
      <c r="C1768" s="1" t="s">
        <v>1358</v>
      </c>
      <c r="D1768" s="1" t="s">
        <v>29</v>
      </c>
      <c r="E1768" s="1" t="s">
        <v>30</v>
      </c>
      <c r="F1768" s="1" t="s">
        <v>41</v>
      </c>
      <c r="G1768" s="1" t="s">
        <v>147</v>
      </c>
    </row>
    <row r="1769" spans="1:7" x14ac:dyDescent="0.25">
      <c r="A1769" s="1" t="s">
        <v>144</v>
      </c>
      <c r="B1769" s="1" t="s">
        <v>380</v>
      </c>
      <c r="C1769" s="1" t="s">
        <v>1359</v>
      </c>
      <c r="D1769" s="1" t="s">
        <v>29</v>
      </c>
      <c r="E1769" s="1" t="s">
        <v>30</v>
      </c>
      <c r="F1769" s="1" t="s">
        <v>41</v>
      </c>
      <c r="G1769" s="1" t="s">
        <v>147</v>
      </c>
    </row>
    <row r="1770" spans="1:7" x14ac:dyDescent="0.25">
      <c r="A1770" s="1" t="s">
        <v>144</v>
      </c>
      <c r="B1770" s="1" t="s">
        <v>380</v>
      </c>
      <c r="C1770" s="1" t="s">
        <v>1360</v>
      </c>
      <c r="D1770" s="1" t="s">
        <v>29</v>
      </c>
      <c r="E1770" s="1" t="s">
        <v>30</v>
      </c>
      <c r="F1770" s="1" t="s">
        <v>41</v>
      </c>
      <c r="G1770" s="1" t="s">
        <v>147</v>
      </c>
    </row>
    <row r="1771" spans="1:7" x14ac:dyDescent="0.25">
      <c r="A1771" s="1" t="s">
        <v>144</v>
      </c>
      <c r="B1771" s="1" t="s">
        <v>380</v>
      </c>
      <c r="C1771" s="1" t="s">
        <v>1361</v>
      </c>
      <c r="D1771" s="1" t="s">
        <v>29</v>
      </c>
      <c r="E1771" s="1" t="s">
        <v>30</v>
      </c>
      <c r="F1771" s="1" t="s">
        <v>41</v>
      </c>
      <c r="G1771" s="1" t="s">
        <v>147</v>
      </c>
    </row>
    <row r="1772" spans="1:7" x14ac:dyDescent="0.25">
      <c r="A1772" s="1" t="s">
        <v>144</v>
      </c>
      <c r="B1772" s="1" t="s">
        <v>380</v>
      </c>
      <c r="C1772" s="1" t="s">
        <v>1362</v>
      </c>
      <c r="D1772" s="1" t="s">
        <v>29</v>
      </c>
      <c r="E1772" s="1" t="s">
        <v>30</v>
      </c>
      <c r="F1772" s="1" t="s">
        <v>41</v>
      </c>
      <c r="G1772" s="1" t="s">
        <v>147</v>
      </c>
    </row>
    <row r="1773" spans="1:7" x14ac:dyDescent="0.25">
      <c r="A1773" s="1" t="s">
        <v>144</v>
      </c>
      <c r="B1773" s="1" t="s">
        <v>380</v>
      </c>
      <c r="C1773" s="1" t="s">
        <v>1363</v>
      </c>
      <c r="D1773" s="1" t="s">
        <v>29</v>
      </c>
      <c r="E1773" s="1" t="s">
        <v>30</v>
      </c>
      <c r="F1773" s="1" t="s">
        <v>41</v>
      </c>
      <c r="G1773" s="1" t="s">
        <v>147</v>
      </c>
    </row>
    <row r="1774" spans="1:7" x14ac:dyDescent="0.25">
      <c r="A1774" s="1" t="s">
        <v>144</v>
      </c>
      <c r="B1774" s="1" t="s">
        <v>380</v>
      </c>
      <c r="C1774" s="1" t="s">
        <v>1364</v>
      </c>
      <c r="D1774" s="1" t="s">
        <v>29</v>
      </c>
      <c r="E1774" s="1" t="s">
        <v>30</v>
      </c>
      <c r="F1774" s="1" t="s">
        <v>41</v>
      </c>
      <c r="G1774" s="1" t="s">
        <v>147</v>
      </c>
    </row>
    <row r="1775" spans="1:7" x14ac:dyDescent="0.25">
      <c r="A1775" s="1" t="s">
        <v>144</v>
      </c>
      <c r="B1775" s="1" t="s">
        <v>380</v>
      </c>
      <c r="C1775" s="1" t="s">
        <v>1365</v>
      </c>
      <c r="D1775" s="1" t="s">
        <v>29</v>
      </c>
      <c r="E1775" s="1" t="s">
        <v>30</v>
      </c>
      <c r="F1775" s="1" t="s">
        <v>41</v>
      </c>
      <c r="G1775" s="1" t="s">
        <v>147</v>
      </c>
    </row>
    <row r="1776" spans="1:7" x14ac:dyDescent="0.25">
      <c r="A1776" s="1" t="s">
        <v>144</v>
      </c>
      <c r="B1776" s="1" t="s">
        <v>380</v>
      </c>
      <c r="C1776" s="1" t="s">
        <v>1366</v>
      </c>
      <c r="D1776" s="1" t="s">
        <v>29</v>
      </c>
      <c r="E1776" s="1" t="s">
        <v>30</v>
      </c>
      <c r="F1776" s="1" t="s">
        <v>41</v>
      </c>
      <c r="G1776" s="1" t="s">
        <v>147</v>
      </c>
    </row>
    <row r="1777" spans="1:7" x14ac:dyDescent="0.25">
      <c r="A1777" s="1" t="s">
        <v>144</v>
      </c>
      <c r="B1777" s="1" t="s">
        <v>380</v>
      </c>
      <c r="C1777" s="1" t="s">
        <v>1367</v>
      </c>
      <c r="D1777" s="1" t="s">
        <v>29</v>
      </c>
      <c r="E1777" s="1" t="s">
        <v>30</v>
      </c>
      <c r="F1777" s="1" t="s">
        <v>41</v>
      </c>
      <c r="G1777" s="1" t="s">
        <v>147</v>
      </c>
    </row>
    <row r="1778" spans="1:7" x14ac:dyDescent="0.25">
      <c r="A1778" s="1" t="s">
        <v>144</v>
      </c>
      <c r="B1778" s="1" t="s">
        <v>380</v>
      </c>
      <c r="C1778" s="1" t="s">
        <v>1368</v>
      </c>
      <c r="D1778" s="1" t="s">
        <v>29</v>
      </c>
      <c r="E1778" s="1" t="s">
        <v>30</v>
      </c>
      <c r="F1778" s="1" t="s">
        <v>41</v>
      </c>
      <c r="G1778" s="1" t="s">
        <v>147</v>
      </c>
    </row>
    <row r="1779" spans="1:7" x14ac:dyDescent="0.25">
      <c r="A1779" s="1" t="s">
        <v>144</v>
      </c>
      <c r="B1779" s="1" t="s">
        <v>380</v>
      </c>
      <c r="C1779" s="1" t="s">
        <v>1369</v>
      </c>
      <c r="D1779" s="1" t="s">
        <v>29</v>
      </c>
      <c r="E1779" s="1" t="s">
        <v>30</v>
      </c>
      <c r="F1779" s="1" t="s">
        <v>41</v>
      </c>
      <c r="G1779" s="1" t="s">
        <v>147</v>
      </c>
    </row>
    <row r="1780" spans="1:7" x14ac:dyDescent="0.25">
      <c r="A1780" s="1" t="s">
        <v>144</v>
      </c>
      <c r="B1780" s="1" t="s">
        <v>380</v>
      </c>
      <c r="C1780" s="1" t="s">
        <v>1370</v>
      </c>
      <c r="D1780" s="1" t="s">
        <v>29</v>
      </c>
      <c r="E1780" s="1" t="s">
        <v>30</v>
      </c>
      <c r="F1780" s="1" t="s">
        <v>41</v>
      </c>
      <c r="G1780" s="1" t="s">
        <v>147</v>
      </c>
    </row>
    <row r="1781" spans="1:7" x14ac:dyDescent="0.25">
      <c r="A1781" s="1" t="s">
        <v>144</v>
      </c>
      <c r="B1781" s="1" t="s">
        <v>380</v>
      </c>
      <c r="C1781" s="1" t="s">
        <v>1371</v>
      </c>
      <c r="D1781" s="1" t="s">
        <v>29</v>
      </c>
      <c r="E1781" s="1" t="s">
        <v>30</v>
      </c>
      <c r="F1781" s="1" t="s">
        <v>41</v>
      </c>
      <c r="G1781" s="1" t="s">
        <v>147</v>
      </c>
    </row>
    <row r="1782" spans="1:7" x14ac:dyDescent="0.25">
      <c r="A1782" s="1" t="s">
        <v>144</v>
      </c>
      <c r="B1782" s="1" t="s">
        <v>380</v>
      </c>
      <c r="C1782" s="1" t="s">
        <v>1372</v>
      </c>
      <c r="D1782" s="1" t="s">
        <v>29</v>
      </c>
      <c r="E1782" s="1" t="s">
        <v>30</v>
      </c>
      <c r="F1782" s="1" t="s">
        <v>41</v>
      </c>
      <c r="G1782" s="1" t="s">
        <v>147</v>
      </c>
    </row>
    <row r="1783" spans="1:7" x14ac:dyDescent="0.25">
      <c r="A1783" s="1" t="s">
        <v>144</v>
      </c>
      <c r="B1783" s="1" t="s">
        <v>380</v>
      </c>
      <c r="C1783" s="1" t="s">
        <v>1373</v>
      </c>
      <c r="D1783" s="1" t="s">
        <v>29</v>
      </c>
      <c r="E1783" s="1" t="s">
        <v>30</v>
      </c>
      <c r="F1783" s="1" t="s">
        <v>41</v>
      </c>
      <c r="G1783" s="1" t="s">
        <v>147</v>
      </c>
    </row>
    <row r="1784" spans="1:7" x14ac:dyDescent="0.25">
      <c r="A1784" s="1" t="s">
        <v>144</v>
      </c>
      <c r="B1784" s="1" t="s">
        <v>380</v>
      </c>
      <c r="C1784" s="1" t="s">
        <v>1374</v>
      </c>
      <c r="D1784" s="1" t="s">
        <v>29</v>
      </c>
      <c r="E1784" s="1" t="s">
        <v>30</v>
      </c>
      <c r="F1784" s="1" t="s">
        <v>41</v>
      </c>
      <c r="G1784" s="1" t="s">
        <v>147</v>
      </c>
    </row>
    <row r="1785" spans="1:7" x14ac:dyDescent="0.25">
      <c r="A1785" s="1" t="s">
        <v>144</v>
      </c>
      <c r="B1785" s="1" t="s">
        <v>380</v>
      </c>
      <c r="C1785" s="1" t="s">
        <v>1375</v>
      </c>
      <c r="D1785" s="1" t="s">
        <v>29</v>
      </c>
      <c r="E1785" s="1" t="s">
        <v>30</v>
      </c>
      <c r="F1785" s="1" t="s">
        <v>41</v>
      </c>
      <c r="G1785" s="1" t="s">
        <v>147</v>
      </c>
    </row>
    <row r="1786" spans="1:7" x14ac:dyDescent="0.25">
      <c r="A1786" s="1" t="s">
        <v>144</v>
      </c>
      <c r="B1786" s="1" t="s">
        <v>380</v>
      </c>
      <c r="C1786" s="1" t="s">
        <v>1376</v>
      </c>
      <c r="D1786" s="1" t="s">
        <v>29</v>
      </c>
      <c r="E1786" s="1" t="s">
        <v>30</v>
      </c>
      <c r="F1786" s="1" t="s">
        <v>41</v>
      </c>
      <c r="G1786" s="1" t="s">
        <v>147</v>
      </c>
    </row>
    <row r="1787" spans="1:7" x14ac:dyDescent="0.25">
      <c r="A1787" s="1" t="s">
        <v>144</v>
      </c>
      <c r="B1787" s="1" t="s">
        <v>380</v>
      </c>
      <c r="C1787" s="1" t="s">
        <v>1377</v>
      </c>
      <c r="D1787" s="1" t="s">
        <v>29</v>
      </c>
      <c r="E1787" s="1" t="s">
        <v>30</v>
      </c>
      <c r="F1787" s="1" t="s">
        <v>41</v>
      </c>
      <c r="G1787" s="1" t="s">
        <v>147</v>
      </c>
    </row>
    <row r="1788" spans="1:7" x14ac:dyDescent="0.25">
      <c r="A1788" s="1" t="s">
        <v>144</v>
      </c>
      <c r="B1788" s="1" t="s">
        <v>380</v>
      </c>
      <c r="C1788" s="1" t="s">
        <v>1378</v>
      </c>
      <c r="D1788" s="1" t="s">
        <v>29</v>
      </c>
      <c r="E1788" s="1" t="s">
        <v>30</v>
      </c>
      <c r="F1788" s="1" t="s">
        <v>41</v>
      </c>
      <c r="G1788" s="1" t="s">
        <v>147</v>
      </c>
    </row>
    <row r="1789" spans="1:7" x14ac:dyDescent="0.25">
      <c r="A1789" s="1" t="s">
        <v>144</v>
      </c>
      <c r="B1789" s="1" t="s">
        <v>380</v>
      </c>
      <c r="C1789" s="1" t="s">
        <v>1379</v>
      </c>
      <c r="D1789" s="1" t="s">
        <v>29</v>
      </c>
      <c r="E1789" s="1" t="s">
        <v>30</v>
      </c>
      <c r="F1789" s="1" t="s">
        <v>41</v>
      </c>
      <c r="G1789" s="1" t="s">
        <v>147</v>
      </c>
    </row>
    <row r="1790" spans="1:7" x14ac:dyDescent="0.25">
      <c r="A1790" s="1" t="s">
        <v>144</v>
      </c>
      <c r="B1790" s="1" t="s">
        <v>380</v>
      </c>
      <c r="C1790" s="1" t="s">
        <v>1380</v>
      </c>
      <c r="D1790" s="1" t="s">
        <v>29</v>
      </c>
      <c r="E1790" s="1" t="s">
        <v>30</v>
      </c>
      <c r="F1790" s="1" t="s">
        <v>41</v>
      </c>
      <c r="G1790" s="1" t="s">
        <v>147</v>
      </c>
    </row>
    <row r="1791" spans="1:7" x14ac:dyDescent="0.25">
      <c r="A1791" s="1" t="s">
        <v>144</v>
      </c>
      <c r="B1791" s="1" t="s">
        <v>380</v>
      </c>
      <c r="C1791" s="1" t="s">
        <v>1381</v>
      </c>
      <c r="D1791" s="1" t="s">
        <v>29</v>
      </c>
      <c r="E1791" s="1" t="s">
        <v>30</v>
      </c>
      <c r="F1791" s="1" t="s">
        <v>41</v>
      </c>
      <c r="G1791" s="1" t="s">
        <v>147</v>
      </c>
    </row>
    <row r="1792" spans="1:7" x14ac:dyDescent="0.25">
      <c r="A1792" s="1" t="s">
        <v>144</v>
      </c>
      <c r="B1792" s="1" t="s">
        <v>380</v>
      </c>
      <c r="C1792" s="1" t="s">
        <v>1382</v>
      </c>
      <c r="D1792" s="1" t="s">
        <v>29</v>
      </c>
      <c r="E1792" s="1" t="s">
        <v>30</v>
      </c>
      <c r="F1792" s="1" t="s">
        <v>41</v>
      </c>
      <c r="G1792" s="1" t="s">
        <v>147</v>
      </c>
    </row>
    <row r="1793" spans="1:7" x14ac:dyDescent="0.25">
      <c r="A1793" s="1" t="s">
        <v>144</v>
      </c>
      <c r="B1793" s="1" t="s">
        <v>380</v>
      </c>
      <c r="C1793" s="1" t="s">
        <v>1383</v>
      </c>
      <c r="D1793" s="1" t="s">
        <v>29</v>
      </c>
      <c r="E1793" s="1" t="s">
        <v>30</v>
      </c>
      <c r="F1793" s="1" t="s">
        <v>41</v>
      </c>
      <c r="G1793" s="1" t="s">
        <v>147</v>
      </c>
    </row>
    <row r="1794" spans="1:7" x14ac:dyDescent="0.25">
      <c r="A1794" s="1" t="s">
        <v>144</v>
      </c>
      <c r="B1794" s="1" t="s">
        <v>380</v>
      </c>
      <c r="C1794" s="1" t="s">
        <v>1384</v>
      </c>
      <c r="D1794" s="1" t="s">
        <v>29</v>
      </c>
      <c r="E1794" s="1" t="s">
        <v>30</v>
      </c>
      <c r="F1794" s="1" t="s">
        <v>41</v>
      </c>
      <c r="G1794" s="1" t="s">
        <v>147</v>
      </c>
    </row>
    <row r="1795" spans="1:7" x14ac:dyDescent="0.25">
      <c r="A1795" s="1" t="s">
        <v>144</v>
      </c>
      <c r="B1795" s="1" t="s">
        <v>380</v>
      </c>
      <c r="C1795" s="1" t="s">
        <v>1385</v>
      </c>
      <c r="D1795" s="1" t="s">
        <v>29</v>
      </c>
      <c r="E1795" s="1" t="s">
        <v>30</v>
      </c>
      <c r="F1795" s="1" t="s">
        <v>41</v>
      </c>
      <c r="G1795" s="1" t="s">
        <v>147</v>
      </c>
    </row>
    <row r="1796" spans="1:7" x14ac:dyDescent="0.25">
      <c r="A1796" s="1" t="s">
        <v>144</v>
      </c>
      <c r="B1796" s="1" t="s">
        <v>380</v>
      </c>
      <c r="C1796" s="1" t="s">
        <v>1386</v>
      </c>
      <c r="D1796" s="1" t="s">
        <v>29</v>
      </c>
      <c r="E1796" s="1" t="s">
        <v>30</v>
      </c>
      <c r="F1796" s="1" t="s">
        <v>41</v>
      </c>
      <c r="G1796" s="1" t="s">
        <v>147</v>
      </c>
    </row>
    <row r="1797" spans="1:7" x14ac:dyDescent="0.25">
      <c r="A1797" s="1" t="s">
        <v>144</v>
      </c>
      <c r="B1797" s="1" t="s">
        <v>380</v>
      </c>
      <c r="C1797" s="1" t="s">
        <v>1387</v>
      </c>
      <c r="D1797" s="1" t="s">
        <v>29</v>
      </c>
      <c r="E1797" s="1" t="s">
        <v>30</v>
      </c>
      <c r="F1797" s="1" t="s">
        <v>41</v>
      </c>
      <c r="G1797" s="1" t="s">
        <v>147</v>
      </c>
    </row>
    <row r="1798" spans="1:7" x14ac:dyDescent="0.25">
      <c r="A1798" s="1" t="s">
        <v>144</v>
      </c>
      <c r="B1798" s="1" t="s">
        <v>380</v>
      </c>
      <c r="C1798" s="1" t="s">
        <v>1388</v>
      </c>
      <c r="D1798" s="1" t="s">
        <v>29</v>
      </c>
      <c r="E1798" s="1" t="s">
        <v>30</v>
      </c>
      <c r="F1798" s="1" t="s">
        <v>41</v>
      </c>
      <c r="G1798" s="1" t="s">
        <v>147</v>
      </c>
    </row>
    <row r="1799" spans="1:7" x14ac:dyDescent="0.25">
      <c r="A1799" s="1" t="s">
        <v>144</v>
      </c>
      <c r="B1799" s="1" t="s">
        <v>380</v>
      </c>
      <c r="C1799" s="1" t="s">
        <v>1389</v>
      </c>
      <c r="D1799" s="1" t="s">
        <v>29</v>
      </c>
      <c r="E1799" s="1" t="s">
        <v>30</v>
      </c>
      <c r="F1799" s="1" t="s">
        <v>41</v>
      </c>
      <c r="G1799" s="1" t="s">
        <v>147</v>
      </c>
    </row>
    <row r="1800" spans="1:7" x14ac:dyDescent="0.25">
      <c r="A1800" s="1" t="s">
        <v>144</v>
      </c>
      <c r="B1800" s="1" t="s">
        <v>380</v>
      </c>
      <c r="C1800" s="1" t="s">
        <v>1390</v>
      </c>
      <c r="D1800" s="1" t="s">
        <v>29</v>
      </c>
      <c r="E1800" s="1" t="s">
        <v>30</v>
      </c>
      <c r="F1800" s="1" t="s">
        <v>41</v>
      </c>
      <c r="G1800" s="1" t="s">
        <v>147</v>
      </c>
    </row>
    <row r="1801" spans="1:7" x14ac:dyDescent="0.25">
      <c r="A1801" s="1" t="s">
        <v>144</v>
      </c>
      <c r="B1801" s="1" t="s">
        <v>380</v>
      </c>
      <c r="C1801" s="1" t="s">
        <v>1391</v>
      </c>
      <c r="D1801" s="1" t="s">
        <v>29</v>
      </c>
      <c r="E1801" s="1" t="s">
        <v>30</v>
      </c>
      <c r="F1801" s="1" t="s">
        <v>41</v>
      </c>
      <c r="G1801" s="1" t="s">
        <v>147</v>
      </c>
    </row>
    <row r="1802" spans="1:7" x14ac:dyDescent="0.25">
      <c r="A1802" s="1" t="s">
        <v>144</v>
      </c>
      <c r="B1802" s="1" t="s">
        <v>380</v>
      </c>
      <c r="C1802" s="1" t="s">
        <v>1392</v>
      </c>
      <c r="D1802" s="1" t="s">
        <v>29</v>
      </c>
      <c r="E1802" s="1" t="s">
        <v>30</v>
      </c>
      <c r="F1802" s="1" t="s">
        <v>41</v>
      </c>
      <c r="G1802" s="1" t="s">
        <v>147</v>
      </c>
    </row>
    <row r="1803" spans="1:7" x14ac:dyDescent="0.25">
      <c r="A1803" s="1" t="s">
        <v>144</v>
      </c>
      <c r="B1803" s="1" t="s">
        <v>380</v>
      </c>
      <c r="C1803" s="1" t="s">
        <v>1393</v>
      </c>
      <c r="D1803" s="1" t="s">
        <v>29</v>
      </c>
      <c r="E1803" s="1" t="s">
        <v>30</v>
      </c>
      <c r="F1803" s="1" t="s">
        <v>41</v>
      </c>
      <c r="G1803" s="1" t="s">
        <v>147</v>
      </c>
    </row>
    <row r="1804" spans="1:7" x14ac:dyDescent="0.25">
      <c r="A1804" s="1" t="s">
        <v>144</v>
      </c>
      <c r="B1804" s="1" t="s">
        <v>380</v>
      </c>
      <c r="C1804" s="1" t="s">
        <v>1394</v>
      </c>
      <c r="D1804" s="1" t="s">
        <v>29</v>
      </c>
      <c r="E1804" s="1" t="s">
        <v>30</v>
      </c>
      <c r="F1804" s="1" t="s">
        <v>41</v>
      </c>
      <c r="G1804" s="1" t="s">
        <v>147</v>
      </c>
    </row>
    <row r="1805" spans="1:7" x14ac:dyDescent="0.25">
      <c r="A1805" s="1" t="s">
        <v>144</v>
      </c>
      <c r="B1805" s="1" t="s">
        <v>380</v>
      </c>
      <c r="C1805" s="1" t="s">
        <v>1395</v>
      </c>
      <c r="D1805" s="1" t="s">
        <v>29</v>
      </c>
      <c r="E1805" s="1" t="s">
        <v>30</v>
      </c>
      <c r="F1805" s="1" t="s">
        <v>41</v>
      </c>
      <c r="G1805" s="1" t="s">
        <v>147</v>
      </c>
    </row>
    <row r="1806" spans="1:7" x14ac:dyDescent="0.25">
      <c r="A1806" s="1" t="s">
        <v>144</v>
      </c>
      <c r="B1806" s="1" t="s">
        <v>380</v>
      </c>
      <c r="C1806" s="1" t="s">
        <v>1396</v>
      </c>
      <c r="D1806" s="1" t="s">
        <v>29</v>
      </c>
      <c r="E1806" s="1" t="s">
        <v>30</v>
      </c>
      <c r="F1806" s="1" t="s">
        <v>41</v>
      </c>
      <c r="G1806" s="1" t="s">
        <v>147</v>
      </c>
    </row>
    <row r="1807" spans="1:7" x14ac:dyDescent="0.25">
      <c r="A1807" s="1" t="s">
        <v>144</v>
      </c>
      <c r="B1807" s="1" t="s">
        <v>380</v>
      </c>
      <c r="C1807" s="1" t="s">
        <v>1397</v>
      </c>
      <c r="D1807" s="1" t="s">
        <v>29</v>
      </c>
      <c r="E1807" s="1" t="s">
        <v>30</v>
      </c>
      <c r="F1807" s="1" t="s">
        <v>41</v>
      </c>
      <c r="G1807" s="1" t="s">
        <v>147</v>
      </c>
    </row>
    <row r="1808" spans="1:7" x14ac:dyDescent="0.25">
      <c r="A1808" s="1" t="s">
        <v>144</v>
      </c>
      <c r="B1808" s="1" t="s">
        <v>380</v>
      </c>
      <c r="C1808" s="1" t="s">
        <v>1398</v>
      </c>
      <c r="D1808" s="1" t="s">
        <v>29</v>
      </c>
      <c r="E1808" s="1" t="s">
        <v>30</v>
      </c>
      <c r="F1808" s="1" t="s">
        <v>41</v>
      </c>
      <c r="G1808" s="1" t="s">
        <v>147</v>
      </c>
    </row>
    <row r="1809" spans="1:7" x14ac:dyDescent="0.25">
      <c r="A1809" s="1" t="s">
        <v>144</v>
      </c>
      <c r="B1809" s="1" t="s">
        <v>380</v>
      </c>
      <c r="C1809" s="1" t="s">
        <v>1399</v>
      </c>
      <c r="D1809" s="1" t="s">
        <v>29</v>
      </c>
      <c r="E1809" s="1" t="s">
        <v>30</v>
      </c>
      <c r="F1809" s="1" t="s">
        <v>41</v>
      </c>
      <c r="G1809" s="1" t="s">
        <v>147</v>
      </c>
    </row>
    <row r="1810" spans="1:7" x14ac:dyDescent="0.25">
      <c r="A1810" s="1" t="s">
        <v>144</v>
      </c>
      <c r="B1810" s="1" t="s">
        <v>380</v>
      </c>
      <c r="C1810" s="1" t="s">
        <v>1400</v>
      </c>
      <c r="D1810" s="1" t="s">
        <v>29</v>
      </c>
      <c r="E1810" s="1" t="s">
        <v>30</v>
      </c>
      <c r="F1810" s="1" t="s">
        <v>41</v>
      </c>
      <c r="G1810" s="1" t="s">
        <v>147</v>
      </c>
    </row>
    <row r="1811" spans="1:7" x14ac:dyDescent="0.25">
      <c r="A1811" s="1" t="s">
        <v>144</v>
      </c>
      <c r="B1811" s="1" t="s">
        <v>380</v>
      </c>
      <c r="C1811" s="1" t="s">
        <v>1401</v>
      </c>
      <c r="D1811" s="1" t="s">
        <v>29</v>
      </c>
      <c r="E1811" s="1" t="s">
        <v>30</v>
      </c>
      <c r="F1811" s="1" t="s">
        <v>41</v>
      </c>
      <c r="G1811" s="1" t="s">
        <v>147</v>
      </c>
    </row>
    <row r="1812" spans="1:7" x14ac:dyDescent="0.25">
      <c r="A1812" s="1" t="s">
        <v>144</v>
      </c>
      <c r="B1812" s="1" t="s">
        <v>380</v>
      </c>
      <c r="C1812" s="1" t="s">
        <v>1402</v>
      </c>
      <c r="D1812" s="1" t="s">
        <v>29</v>
      </c>
      <c r="E1812" s="1" t="s">
        <v>30</v>
      </c>
      <c r="F1812" s="1" t="s">
        <v>41</v>
      </c>
      <c r="G1812" s="1" t="s">
        <v>147</v>
      </c>
    </row>
    <row r="1813" spans="1:7" x14ac:dyDescent="0.25">
      <c r="A1813" s="1" t="s">
        <v>144</v>
      </c>
      <c r="B1813" s="1" t="s">
        <v>380</v>
      </c>
      <c r="C1813" s="1" t="s">
        <v>1403</v>
      </c>
      <c r="D1813" s="1" t="s">
        <v>29</v>
      </c>
      <c r="E1813" s="1" t="s">
        <v>30</v>
      </c>
      <c r="F1813" s="1" t="s">
        <v>41</v>
      </c>
      <c r="G1813" s="1" t="s">
        <v>147</v>
      </c>
    </row>
    <row r="1814" spans="1:7" x14ac:dyDescent="0.25">
      <c r="A1814" s="1" t="s">
        <v>144</v>
      </c>
      <c r="B1814" s="1" t="s">
        <v>380</v>
      </c>
      <c r="C1814" s="1" t="s">
        <v>1404</v>
      </c>
      <c r="D1814" s="1" t="s">
        <v>29</v>
      </c>
      <c r="E1814" s="1" t="s">
        <v>30</v>
      </c>
      <c r="F1814" s="1" t="s">
        <v>41</v>
      </c>
      <c r="G1814" s="1" t="s">
        <v>147</v>
      </c>
    </row>
    <row r="1815" spans="1:7" x14ac:dyDescent="0.25">
      <c r="A1815" s="1" t="s">
        <v>144</v>
      </c>
      <c r="B1815" s="1" t="s">
        <v>380</v>
      </c>
      <c r="C1815" s="1" t="s">
        <v>1405</v>
      </c>
      <c r="D1815" s="1" t="s">
        <v>29</v>
      </c>
      <c r="E1815" s="1" t="s">
        <v>30</v>
      </c>
      <c r="F1815" s="1" t="s">
        <v>41</v>
      </c>
      <c r="G1815" s="1" t="s">
        <v>147</v>
      </c>
    </row>
    <row r="1816" spans="1:7" x14ac:dyDescent="0.25">
      <c r="A1816" s="1" t="s">
        <v>144</v>
      </c>
      <c r="B1816" s="1" t="s">
        <v>380</v>
      </c>
      <c r="C1816" s="1" t="s">
        <v>1406</v>
      </c>
      <c r="D1816" s="1" t="s">
        <v>29</v>
      </c>
      <c r="E1816" s="1" t="s">
        <v>30</v>
      </c>
      <c r="F1816" s="1" t="s">
        <v>41</v>
      </c>
      <c r="G1816" s="1" t="s">
        <v>147</v>
      </c>
    </row>
    <row r="1817" spans="1:7" x14ac:dyDescent="0.25">
      <c r="A1817" s="1" t="s">
        <v>144</v>
      </c>
      <c r="B1817" s="1" t="s">
        <v>380</v>
      </c>
      <c r="C1817" s="1" t="s">
        <v>1407</v>
      </c>
      <c r="D1817" s="1" t="s">
        <v>29</v>
      </c>
      <c r="E1817" s="1" t="s">
        <v>30</v>
      </c>
      <c r="F1817" s="1" t="s">
        <v>41</v>
      </c>
      <c r="G1817" s="1" t="s">
        <v>147</v>
      </c>
    </row>
    <row r="1818" spans="1:7" x14ac:dyDescent="0.25">
      <c r="A1818" s="1" t="s">
        <v>144</v>
      </c>
      <c r="B1818" s="1" t="s">
        <v>380</v>
      </c>
      <c r="C1818" s="1" t="s">
        <v>1408</v>
      </c>
      <c r="D1818" s="1" t="s">
        <v>29</v>
      </c>
      <c r="E1818" s="1" t="s">
        <v>30</v>
      </c>
      <c r="F1818" s="1" t="s">
        <v>41</v>
      </c>
      <c r="G1818" s="1" t="s">
        <v>147</v>
      </c>
    </row>
    <row r="1819" spans="1:7" x14ac:dyDescent="0.25">
      <c r="A1819" s="1" t="s">
        <v>144</v>
      </c>
      <c r="B1819" s="1" t="s">
        <v>380</v>
      </c>
      <c r="C1819" s="1" t="s">
        <v>1409</v>
      </c>
      <c r="D1819" s="1" t="s">
        <v>29</v>
      </c>
      <c r="E1819" s="1" t="s">
        <v>30</v>
      </c>
      <c r="F1819" s="1" t="s">
        <v>41</v>
      </c>
      <c r="G1819" s="1" t="s">
        <v>147</v>
      </c>
    </row>
    <row r="1820" spans="1:7" x14ac:dyDescent="0.25">
      <c r="A1820" s="1" t="s">
        <v>144</v>
      </c>
      <c r="B1820" s="1" t="s">
        <v>380</v>
      </c>
      <c r="C1820" s="1" t="s">
        <v>1410</v>
      </c>
      <c r="D1820" s="1" t="s">
        <v>29</v>
      </c>
      <c r="E1820" s="1" t="s">
        <v>30</v>
      </c>
      <c r="F1820" s="1" t="s">
        <v>41</v>
      </c>
      <c r="G1820" s="1" t="s">
        <v>147</v>
      </c>
    </row>
    <row r="1821" spans="1:7" x14ac:dyDescent="0.25">
      <c r="A1821" s="1" t="s">
        <v>144</v>
      </c>
      <c r="B1821" s="1" t="s">
        <v>380</v>
      </c>
      <c r="C1821" s="1" t="s">
        <v>1411</v>
      </c>
      <c r="D1821" s="1" t="s">
        <v>29</v>
      </c>
      <c r="E1821" s="1" t="s">
        <v>30</v>
      </c>
      <c r="F1821" s="1" t="s">
        <v>41</v>
      </c>
      <c r="G1821" s="1" t="s">
        <v>147</v>
      </c>
    </row>
    <row r="1822" spans="1:7" x14ac:dyDescent="0.25">
      <c r="A1822" s="1" t="s">
        <v>144</v>
      </c>
      <c r="B1822" s="1" t="s">
        <v>380</v>
      </c>
      <c r="C1822" s="1" t="s">
        <v>1412</v>
      </c>
      <c r="D1822" s="1" t="s">
        <v>29</v>
      </c>
      <c r="E1822" s="1" t="s">
        <v>30</v>
      </c>
      <c r="F1822" s="1" t="s">
        <v>41</v>
      </c>
      <c r="G1822" s="1" t="s">
        <v>147</v>
      </c>
    </row>
    <row r="1823" spans="1:7" x14ac:dyDescent="0.25">
      <c r="A1823" s="1" t="s">
        <v>144</v>
      </c>
      <c r="B1823" s="1" t="s">
        <v>380</v>
      </c>
      <c r="C1823" s="1" t="s">
        <v>1413</v>
      </c>
      <c r="D1823" s="1" t="s">
        <v>29</v>
      </c>
      <c r="E1823" s="1" t="s">
        <v>30</v>
      </c>
      <c r="F1823" s="1" t="s">
        <v>41</v>
      </c>
      <c r="G1823" s="1" t="s">
        <v>147</v>
      </c>
    </row>
    <row r="1824" spans="1:7" x14ac:dyDescent="0.25">
      <c r="A1824" s="1" t="s">
        <v>144</v>
      </c>
      <c r="B1824" s="1" t="s">
        <v>380</v>
      </c>
      <c r="C1824" s="1" t="s">
        <v>1414</v>
      </c>
      <c r="D1824" s="1" t="s">
        <v>29</v>
      </c>
      <c r="E1824" s="1" t="s">
        <v>30</v>
      </c>
      <c r="F1824" s="1" t="s">
        <v>41</v>
      </c>
      <c r="G1824" s="1" t="s">
        <v>147</v>
      </c>
    </row>
    <row r="1825" spans="1:7" x14ac:dyDescent="0.25">
      <c r="A1825" s="1" t="s">
        <v>144</v>
      </c>
      <c r="B1825" s="1" t="s">
        <v>380</v>
      </c>
      <c r="C1825" s="1" t="s">
        <v>1415</v>
      </c>
      <c r="D1825" s="1" t="s">
        <v>29</v>
      </c>
      <c r="E1825" s="1" t="s">
        <v>30</v>
      </c>
      <c r="F1825" s="1" t="s">
        <v>41</v>
      </c>
      <c r="G1825" s="1" t="s">
        <v>147</v>
      </c>
    </row>
    <row r="1826" spans="1:7" x14ac:dyDescent="0.25">
      <c r="A1826" s="1" t="s">
        <v>144</v>
      </c>
      <c r="B1826" s="1" t="s">
        <v>380</v>
      </c>
      <c r="C1826" s="1" t="s">
        <v>1416</v>
      </c>
      <c r="D1826" s="1" t="s">
        <v>29</v>
      </c>
      <c r="E1826" s="1" t="s">
        <v>30</v>
      </c>
      <c r="F1826" s="1" t="s">
        <v>41</v>
      </c>
      <c r="G1826" s="1" t="s">
        <v>147</v>
      </c>
    </row>
    <row r="1827" spans="1:7" x14ac:dyDescent="0.25">
      <c r="A1827" s="1" t="s">
        <v>144</v>
      </c>
      <c r="B1827" s="1" t="s">
        <v>380</v>
      </c>
      <c r="C1827" s="1" t="s">
        <v>1417</v>
      </c>
      <c r="D1827" s="1" t="s">
        <v>29</v>
      </c>
      <c r="E1827" s="1" t="s">
        <v>30</v>
      </c>
      <c r="F1827" s="1" t="s">
        <v>41</v>
      </c>
      <c r="G1827" s="1" t="s">
        <v>147</v>
      </c>
    </row>
    <row r="1828" spans="1:7" x14ac:dyDescent="0.25">
      <c r="A1828" s="1" t="s">
        <v>144</v>
      </c>
      <c r="B1828" s="1" t="s">
        <v>380</v>
      </c>
      <c r="C1828" s="1" t="s">
        <v>1418</v>
      </c>
      <c r="D1828" s="1" t="s">
        <v>29</v>
      </c>
      <c r="E1828" s="1" t="s">
        <v>30</v>
      </c>
      <c r="F1828" s="1" t="s">
        <v>41</v>
      </c>
      <c r="G1828" s="1" t="s">
        <v>147</v>
      </c>
    </row>
    <row r="1829" spans="1:7" x14ac:dyDescent="0.25">
      <c r="A1829" s="1" t="s">
        <v>144</v>
      </c>
      <c r="B1829" s="1" t="s">
        <v>380</v>
      </c>
      <c r="C1829" s="1" t="s">
        <v>1419</v>
      </c>
      <c r="D1829" s="1" t="s">
        <v>29</v>
      </c>
      <c r="E1829" s="1" t="s">
        <v>30</v>
      </c>
      <c r="F1829" s="1" t="s">
        <v>41</v>
      </c>
      <c r="G1829" s="1" t="s">
        <v>147</v>
      </c>
    </row>
    <row r="1830" spans="1:7" x14ac:dyDescent="0.25">
      <c r="A1830" s="1" t="s">
        <v>144</v>
      </c>
      <c r="B1830" s="1" t="s">
        <v>380</v>
      </c>
      <c r="C1830" s="1" t="s">
        <v>1420</v>
      </c>
      <c r="D1830" s="1" t="s">
        <v>29</v>
      </c>
      <c r="E1830" s="1" t="s">
        <v>30</v>
      </c>
      <c r="F1830" s="1" t="s">
        <v>41</v>
      </c>
      <c r="G1830" s="1" t="s">
        <v>147</v>
      </c>
    </row>
    <row r="1831" spans="1:7" x14ac:dyDescent="0.25">
      <c r="A1831" s="1" t="s">
        <v>144</v>
      </c>
      <c r="B1831" s="1" t="s">
        <v>380</v>
      </c>
      <c r="C1831" s="1" t="s">
        <v>1421</v>
      </c>
      <c r="D1831" s="1" t="s">
        <v>29</v>
      </c>
      <c r="E1831" s="1" t="s">
        <v>30</v>
      </c>
      <c r="F1831" s="1" t="s">
        <v>41</v>
      </c>
      <c r="G1831" s="1" t="s">
        <v>147</v>
      </c>
    </row>
    <row r="1832" spans="1:7" x14ac:dyDescent="0.25">
      <c r="A1832" s="1" t="s">
        <v>144</v>
      </c>
      <c r="B1832" s="1" t="s">
        <v>380</v>
      </c>
      <c r="C1832" s="1" t="s">
        <v>1422</v>
      </c>
      <c r="D1832" s="1" t="s">
        <v>29</v>
      </c>
      <c r="E1832" s="1" t="s">
        <v>30</v>
      </c>
      <c r="F1832" s="1" t="s">
        <v>41</v>
      </c>
      <c r="G1832" s="1" t="s">
        <v>147</v>
      </c>
    </row>
    <row r="1833" spans="1:7" x14ac:dyDescent="0.25">
      <c r="A1833" s="1" t="s">
        <v>144</v>
      </c>
      <c r="B1833" s="1" t="s">
        <v>380</v>
      </c>
      <c r="C1833" s="1" t="s">
        <v>1423</v>
      </c>
      <c r="D1833" s="1" t="s">
        <v>29</v>
      </c>
      <c r="E1833" s="1" t="s">
        <v>30</v>
      </c>
      <c r="F1833" s="1" t="s">
        <v>41</v>
      </c>
      <c r="G1833" s="1" t="s">
        <v>147</v>
      </c>
    </row>
    <row r="1834" spans="1:7" x14ac:dyDescent="0.25">
      <c r="A1834" s="1" t="s">
        <v>144</v>
      </c>
      <c r="B1834" s="1" t="s">
        <v>380</v>
      </c>
      <c r="C1834" s="1" t="s">
        <v>1424</v>
      </c>
      <c r="D1834" s="1" t="s">
        <v>29</v>
      </c>
      <c r="E1834" s="1" t="s">
        <v>30</v>
      </c>
      <c r="F1834" s="1" t="s">
        <v>41</v>
      </c>
      <c r="G1834" s="1" t="s">
        <v>147</v>
      </c>
    </row>
    <row r="1835" spans="1:7" x14ac:dyDescent="0.25">
      <c r="A1835" s="1" t="s">
        <v>144</v>
      </c>
      <c r="B1835" s="1" t="s">
        <v>380</v>
      </c>
      <c r="C1835" s="1" t="s">
        <v>1425</v>
      </c>
      <c r="D1835" s="1" t="s">
        <v>29</v>
      </c>
      <c r="E1835" s="1" t="s">
        <v>30</v>
      </c>
      <c r="F1835" s="1" t="s">
        <v>41</v>
      </c>
      <c r="G1835" s="1" t="s">
        <v>147</v>
      </c>
    </row>
    <row r="1836" spans="1:7" x14ac:dyDescent="0.25">
      <c r="A1836" s="1" t="s">
        <v>144</v>
      </c>
      <c r="B1836" s="1" t="s">
        <v>380</v>
      </c>
      <c r="C1836" s="1" t="s">
        <v>1426</v>
      </c>
      <c r="D1836" s="1" t="s">
        <v>29</v>
      </c>
      <c r="E1836" s="1" t="s">
        <v>30</v>
      </c>
      <c r="F1836" s="1" t="s">
        <v>41</v>
      </c>
      <c r="G1836" s="1" t="s">
        <v>147</v>
      </c>
    </row>
    <row r="1837" spans="1:7" x14ac:dyDescent="0.25">
      <c r="A1837" s="1" t="s">
        <v>144</v>
      </c>
      <c r="B1837" s="1" t="s">
        <v>380</v>
      </c>
      <c r="C1837" s="1" t="s">
        <v>1427</v>
      </c>
      <c r="D1837" s="1" t="s">
        <v>29</v>
      </c>
      <c r="E1837" s="1" t="s">
        <v>30</v>
      </c>
      <c r="F1837" s="1" t="s">
        <v>41</v>
      </c>
      <c r="G1837" s="1" t="s">
        <v>147</v>
      </c>
    </row>
    <row r="1838" spans="1:7" x14ac:dyDescent="0.25">
      <c r="A1838" s="1" t="s">
        <v>144</v>
      </c>
      <c r="B1838" s="1" t="s">
        <v>380</v>
      </c>
      <c r="C1838" s="1" t="s">
        <v>1428</v>
      </c>
      <c r="D1838" s="1" t="s">
        <v>29</v>
      </c>
      <c r="E1838" s="1" t="s">
        <v>30</v>
      </c>
      <c r="F1838" s="1" t="s">
        <v>41</v>
      </c>
      <c r="G1838" s="1" t="s">
        <v>147</v>
      </c>
    </row>
    <row r="1839" spans="1:7" x14ac:dyDescent="0.25">
      <c r="A1839" s="1" t="s">
        <v>144</v>
      </c>
      <c r="B1839" s="1" t="s">
        <v>380</v>
      </c>
      <c r="C1839" s="1" t="s">
        <v>1429</v>
      </c>
      <c r="D1839" s="1" t="s">
        <v>29</v>
      </c>
      <c r="E1839" s="1" t="s">
        <v>30</v>
      </c>
      <c r="F1839" s="1" t="s">
        <v>41</v>
      </c>
      <c r="G1839" s="1" t="s">
        <v>147</v>
      </c>
    </row>
    <row r="1840" spans="1:7" x14ac:dyDescent="0.25">
      <c r="A1840" s="1" t="s">
        <v>144</v>
      </c>
      <c r="B1840" s="1" t="s">
        <v>380</v>
      </c>
      <c r="C1840" s="1" t="s">
        <v>1430</v>
      </c>
      <c r="D1840" s="1" t="s">
        <v>29</v>
      </c>
      <c r="E1840" s="1" t="s">
        <v>30</v>
      </c>
      <c r="F1840" s="1" t="s">
        <v>41</v>
      </c>
      <c r="G1840" s="1" t="s">
        <v>147</v>
      </c>
    </row>
    <row r="1841" spans="1:7" x14ac:dyDescent="0.25">
      <c r="A1841" s="1" t="s">
        <v>144</v>
      </c>
      <c r="B1841" s="1" t="s">
        <v>380</v>
      </c>
      <c r="C1841" s="1" t="s">
        <v>1431</v>
      </c>
      <c r="D1841" s="1" t="s">
        <v>29</v>
      </c>
      <c r="E1841" s="1" t="s">
        <v>30</v>
      </c>
      <c r="F1841" s="1" t="s">
        <v>41</v>
      </c>
      <c r="G1841" s="1" t="s">
        <v>147</v>
      </c>
    </row>
    <row r="1842" spans="1:7" x14ac:dyDescent="0.25">
      <c r="A1842" s="1" t="s">
        <v>144</v>
      </c>
      <c r="B1842" s="1" t="s">
        <v>380</v>
      </c>
      <c r="C1842" s="1" t="s">
        <v>1432</v>
      </c>
      <c r="D1842" s="1" t="s">
        <v>29</v>
      </c>
      <c r="E1842" s="1" t="s">
        <v>30</v>
      </c>
      <c r="F1842" s="1" t="s">
        <v>41</v>
      </c>
      <c r="G1842" s="1" t="s">
        <v>147</v>
      </c>
    </row>
    <row r="1843" spans="1:7" x14ac:dyDescent="0.25">
      <c r="A1843" s="1" t="s">
        <v>144</v>
      </c>
      <c r="B1843" s="1" t="s">
        <v>380</v>
      </c>
      <c r="C1843" s="1" t="s">
        <v>1433</v>
      </c>
      <c r="D1843" s="1" t="s">
        <v>29</v>
      </c>
      <c r="E1843" s="1" t="s">
        <v>30</v>
      </c>
      <c r="F1843" s="1" t="s">
        <v>41</v>
      </c>
      <c r="G1843" s="1" t="s">
        <v>147</v>
      </c>
    </row>
    <row r="1844" spans="1:7" x14ac:dyDescent="0.25">
      <c r="A1844" s="1" t="s">
        <v>144</v>
      </c>
      <c r="B1844" s="1" t="s">
        <v>380</v>
      </c>
      <c r="C1844" s="1" t="s">
        <v>1434</v>
      </c>
      <c r="D1844" s="1" t="s">
        <v>29</v>
      </c>
      <c r="E1844" s="1" t="s">
        <v>30</v>
      </c>
      <c r="F1844" s="1" t="s">
        <v>41</v>
      </c>
      <c r="G1844" s="1" t="s">
        <v>147</v>
      </c>
    </row>
    <row r="1845" spans="1:7" x14ac:dyDescent="0.25">
      <c r="A1845" s="1" t="s">
        <v>144</v>
      </c>
      <c r="B1845" s="1" t="s">
        <v>380</v>
      </c>
      <c r="C1845" s="1" t="s">
        <v>1435</v>
      </c>
      <c r="D1845" s="1" t="s">
        <v>29</v>
      </c>
      <c r="E1845" s="1" t="s">
        <v>30</v>
      </c>
      <c r="F1845" s="1" t="s">
        <v>41</v>
      </c>
      <c r="G1845" s="1" t="s">
        <v>147</v>
      </c>
    </row>
    <row r="1846" spans="1:7" x14ac:dyDescent="0.25">
      <c r="A1846" s="1" t="s">
        <v>144</v>
      </c>
      <c r="B1846" s="1" t="s">
        <v>380</v>
      </c>
      <c r="C1846" s="1" t="s">
        <v>1436</v>
      </c>
      <c r="D1846" s="1" t="s">
        <v>29</v>
      </c>
      <c r="E1846" s="1" t="s">
        <v>30</v>
      </c>
      <c r="F1846" s="1" t="s">
        <v>41</v>
      </c>
      <c r="G1846" s="1" t="s">
        <v>147</v>
      </c>
    </row>
    <row r="1847" spans="1:7" x14ac:dyDescent="0.25">
      <c r="A1847" s="1" t="s">
        <v>144</v>
      </c>
      <c r="B1847" s="1" t="s">
        <v>380</v>
      </c>
      <c r="C1847" s="1" t="s">
        <v>1437</v>
      </c>
      <c r="D1847" s="1" t="s">
        <v>29</v>
      </c>
      <c r="E1847" s="1" t="s">
        <v>30</v>
      </c>
      <c r="F1847" s="1" t="s">
        <v>41</v>
      </c>
      <c r="G1847" s="1" t="s">
        <v>147</v>
      </c>
    </row>
    <row r="1848" spans="1:7" x14ac:dyDescent="0.25">
      <c r="A1848" s="1" t="s">
        <v>144</v>
      </c>
      <c r="B1848" s="1" t="s">
        <v>380</v>
      </c>
      <c r="C1848" s="1" t="s">
        <v>1438</v>
      </c>
      <c r="D1848" s="1" t="s">
        <v>29</v>
      </c>
      <c r="E1848" s="1" t="s">
        <v>30</v>
      </c>
      <c r="F1848" s="1" t="s">
        <v>41</v>
      </c>
      <c r="G1848" s="1" t="s">
        <v>147</v>
      </c>
    </row>
    <row r="1849" spans="1:7" x14ac:dyDescent="0.25">
      <c r="A1849" s="1" t="s">
        <v>144</v>
      </c>
      <c r="B1849" s="1" t="s">
        <v>380</v>
      </c>
      <c r="C1849" s="1" t="s">
        <v>1439</v>
      </c>
      <c r="D1849" s="1" t="s">
        <v>29</v>
      </c>
      <c r="E1849" s="1" t="s">
        <v>30</v>
      </c>
      <c r="F1849" s="1" t="s">
        <v>41</v>
      </c>
      <c r="G1849" s="1" t="s">
        <v>147</v>
      </c>
    </row>
    <row r="1850" spans="1:7" x14ac:dyDescent="0.25">
      <c r="A1850" s="1" t="s">
        <v>144</v>
      </c>
      <c r="B1850" s="1" t="s">
        <v>380</v>
      </c>
      <c r="C1850" s="1" t="s">
        <v>1440</v>
      </c>
      <c r="D1850" s="1" t="s">
        <v>29</v>
      </c>
      <c r="E1850" s="1" t="s">
        <v>30</v>
      </c>
      <c r="F1850" s="1" t="s">
        <v>41</v>
      </c>
      <c r="G1850" s="1" t="s">
        <v>147</v>
      </c>
    </row>
    <row r="1851" spans="1:7" x14ac:dyDescent="0.25">
      <c r="A1851" s="1" t="s">
        <v>144</v>
      </c>
      <c r="B1851" s="1" t="s">
        <v>380</v>
      </c>
      <c r="C1851" s="1" t="s">
        <v>1441</v>
      </c>
      <c r="D1851" s="1" t="s">
        <v>29</v>
      </c>
      <c r="E1851" s="1" t="s">
        <v>30</v>
      </c>
      <c r="F1851" s="1" t="s">
        <v>41</v>
      </c>
      <c r="G1851" s="1" t="s">
        <v>147</v>
      </c>
    </row>
    <row r="1852" spans="1:7" x14ac:dyDescent="0.25">
      <c r="A1852" s="1" t="s">
        <v>144</v>
      </c>
      <c r="B1852" s="1" t="s">
        <v>380</v>
      </c>
      <c r="C1852" s="1" t="s">
        <v>1442</v>
      </c>
      <c r="D1852" s="1" t="s">
        <v>29</v>
      </c>
      <c r="E1852" s="1" t="s">
        <v>30</v>
      </c>
      <c r="F1852" s="1" t="s">
        <v>41</v>
      </c>
      <c r="G1852" s="1" t="s">
        <v>147</v>
      </c>
    </row>
    <row r="1853" spans="1:7" x14ac:dyDescent="0.25">
      <c r="A1853" s="1" t="s">
        <v>144</v>
      </c>
      <c r="B1853" s="1" t="s">
        <v>380</v>
      </c>
      <c r="C1853" s="1" t="s">
        <v>1443</v>
      </c>
      <c r="D1853" s="1" t="s">
        <v>29</v>
      </c>
      <c r="E1853" s="1" t="s">
        <v>30</v>
      </c>
      <c r="F1853" s="1" t="s">
        <v>41</v>
      </c>
      <c r="G1853" s="1" t="s">
        <v>147</v>
      </c>
    </row>
    <row r="1854" spans="1:7" x14ac:dyDescent="0.25">
      <c r="A1854" s="1" t="s">
        <v>144</v>
      </c>
      <c r="B1854" s="1" t="s">
        <v>380</v>
      </c>
      <c r="C1854" s="1" t="s">
        <v>1444</v>
      </c>
      <c r="D1854" s="1" t="s">
        <v>29</v>
      </c>
      <c r="E1854" s="1" t="s">
        <v>30</v>
      </c>
      <c r="F1854" s="1" t="s">
        <v>41</v>
      </c>
      <c r="G1854" s="1" t="s">
        <v>147</v>
      </c>
    </row>
    <row r="1855" spans="1:7" x14ac:dyDescent="0.25">
      <c r="A1855" s="1" t="s">
        <v>144</v>
      </c>
      <c r="B1855" s="1" t="s">
        <v>380</v>
      </c>
      <c r="C1855" s="1" t="s">
        <v>1445</v>
      </c>
      <c r="D1855" s="1" t="s">
        <v>29</v>
      </c>
      <c r="E1855" s="1" t="s">
        <v>30</v>
      </c>
      <c r="F1855" s="1" t="s">
        <v>41</v>
      </c>
      <c r="G1855" s="1" t="s">
        <v>147</v>
      </c>
    </row>
    <row r="1856" spans="1:7" x14ac:dyDescent="0.25">
      <c r="A1856" s="1" t="s">
        <v>144</v>
      </c>
      <c r="B1856" s="1" t="s">
        <v>380</v>
      </c>
      <c r="C1856" s="1" t="s">
        <v>1446</v>
      </c>
      <c r="D1856" s="1" t="s">
        <v>29</v>
      </c>
      <c r="E1856" s="1" t="s">
        <v>30</v>
      </c>
      <c r="F1856" s="1" t="s">
        <v>41</v>
      </c>
      <c r="G1856" s="1" t="s">
        <v>147</v>
      </c>
    </row>
    <row r="1857" spans="1:7" x14ac:dyDescent="0.25">
      <c r="A1857" s="1" t="s">
        <v>144</v>
      </c>
      <c r="B1857" s="1" t="s">
        <v>380</v>
      </c>
      <c r="C1857" s="1" t="s">
        <v>1447</v>
      </c>
      <c r="D1857" s="1" t="s">
        <v>29</v>
      </c>
      <c r="E1857" s="1" t="s">
        <v>30</v>
      </c>
      <c r="F1857" s="1" t="s">
        <v>41</v>
      </c>
      <c r="G1857" s="1" t="s">
        <v>147</v>
      </c>
    </row>
    <row r="1858" spans="1:7" x14ac:dyDescent="0.25">
      <c r="A1858" s="1" t="s">
        <v>144</v>
      </c>
      <c r="B1858" s="1" t="s">
        <v>380</v>
      </c>
      <c r="C1858" s="1" t="s">
        <v>1448</v>
      </c>
      <c r="D1858" s="1" t="s">
        <v>29</v>
      </c>
      <c r="E1858" s="1" t="s">
        <v>30</v>
      </c>
      <c r="F1858" s="1" t="s">
        <v>41</v>
      </c>
      <c r="G1858" s="1" t="s">
        <v>147</v>
      </c>
    </row>
    <row r="1859" spans="1:7" x14ac:dyDescent="0.25">
      <c r="A1859" s="1" t="s">
        <v>144</v>
      </c>
      <c r="B1859" s="1" t="s">
        <v>380</v>
      </c>
      <c r="C1859" s="1" t="s">
        <v>1449</v>
      </c>
      <c r="D1859" s="1" t="s">
        <v>29</v>
      </c>
      <c r="E1859" s="1" t="s">
        <v>30</v>
      </c>
      <c r="F1859" s="1" t="s">
        <v>41</v>
      </c>
      <c r="G1859" s="1" t="s">
        <v>147</v>
      </c>
    </row>
    <row r="1860" spans="1:7" x14ac:dyDescent="0.25">
      <c r="A1860" s="1" t="s">
        <v>144</v>
      </c>
      <c r="B1860" s="1" t="s">
        <v>380</v>
      </c>
      <c r="C1860" s="1" t="s">
        <v>1450</v>
      </c>
      <c r="D1860" s="1" t="s">
        <v>29</v>
      </c>
      <c r="E1860" s="1" t="s">
        <v>30</v>
      </c>
      <c r="F1860" s="1" t="s">
        <v>41</v>
      </c>
      <c r="G1860" s="1" t="s">
        <v>147</v>
      </c>
    </row>
    <row r="1861" spans="1:7" x14ac:dyDescent="0.25">
      <c r="A1861" s="1" t="s">
        <v>144</v>
      </c>
      <c r="B1861" s="1" t="s">
        <v>380</v>
      </c>
      <c r="C1861" s="1" t="s">
        <v>1451</v>
      </c>
      <c r="D1861" s="1" t="s">
        <v>29</v>
      </c>
      <c r="E1861" s="1" t="s">
        <v>30</v>
      </c>
      <c r="F1861" s="1" t="s">
        <v>41</v>
      </c>
      <c r="G1861" s="1" t="s">
        <v>147</v>
      </c>
    </row>
    <row r="1862" spans="1:7" x14ac:dyDescent="0.25">
      <c r="A1862" s="1" t="s">
        <v>144</v>
      </c>
      <c r="B1862" s="1" t="s">
        <v>380</v>
      </c>
      <c r="C1862" s="1" t="s">
        <v>1452</v>
      </c>
      <c r="D1862" s="1" t="s">
        <v>29</v>
      </c>
      <c r="E1862" s="1" t="s">
        <v>30</v>
      </c>
      <c r="F1862" s="1" t="s">
        <v>41</v>
      </c>
      <c r="G1862" s="1" t="s">
        <v>147</v>
      </c>
    </row>
    <row r="1863" spans="1:7" x14ac:dyDescent="0.25">
      <c r="A1863" s="1" t="s">
        <v>144</v>
      </c>
      <c r="B1863" s="1" t="s">
        <v>380</v>
      </c>
      <c r="C1863" s="1" t="s">
        <v>1453</v>
      </c>
      <c r="D1863" s="1" t="s">
        <v>29</v>
      </c>
      <c r="E1863" s="1" t="s">
        <v>30</v>
      </c>
      <c r="F1863" s="1" t="s">
        <v>41</v>
      </c>
      <c r="G1863" s="1" t="s">
        <v>147</v>
      </c>
    </row>
    <row r="1864" spans="1:7" x14ac:dyDescent="0.25">
      <c r="A1864" s="1" t="s">
        <v>144</v>
      </c>
      <c r="B1864" s="1" t="s">
        <v>380</v>
      </c>
      <c r="C1864" s="1" t="s">
        <v>1454</v>
      </c>
      <c r="D1864" s="1" t="s">
        <v>29</v>
      </c>
      <c r="E1864" s="1" t="s">
        <v>30</v>
      </c>
      <c r="F1864" s="1" t="s">
        <v>41</v>
      </c>
      <c r="G1864" s="1" t="s">
        <v>147</v>
      </c>
    </row>
    <row r="1865" spans="1:7" x14ac:dyDescent="0.25">
      <c r="A1865" s="1" t="s">
        <v>144</v>
      </c>
      <c r="B1865" s="1" t="s">
        <v>380</v>
      </c>
      <c r="C1865" s="1" t="s">
        <v>1455</v>
      </c>
      <c r="D1865" s="1" t="s">
        <v>29</v>
      </c>
      <c r="E1865" s="1" t="s">
        <v>30</v>
      </c>
      <c r="F1865" s="1" t="s">
        <v>41</v>
      </c>
      <c r="G1865" s="1" t="s">
        <v>147</v>
      </c>
    </row>
    <row r="1866" spans="1:7" x14ac:dyDescent="0.25">
      <c r="A1866" s="1" t="s">
        <v>144</v>
      </c>
      <c r="B1866" s="1" t="s">
        <v>380</v>
      </c>
      <c r="C1866" s="1" t="s">
        <v>1456</v>
      </c>
      <c r="D1866" s="1" t="s">
        <v>29</v>
      </c>
      <c r="E1866" s="1" t="s">
        <v>30</v>
      </c>
      <c r="F1866" s="1" t="s">
        <v>41</v>
      </c>
      <c r="G1866" s="1" t="s">
        <v>147</v>
      </c>
    </row>
    <row r="1867" spans="1:7" x14ac:dyDescent="0.25">
      <c r="A1867" s="1" t="s">
        <v>144</v>
      </c>
      <c r="B1867" s="1" t="s">
        <v>380</v>
      </c>
      <c r="C1867" s="1" t="s">
        <v>1457</v>
      </c>
      <c r="D1867" s="1" t="s">
        <v>29</v>
      </c>
      <c r="E1867" s="1" t="s">
        <v>30</v>
      </c>
      <c r="F1867" s="1" t="s">
        <v>41</v>
      </c>
      <c r="G1867" s="1" t="s">
        <v>147</v>
      </c>
    </row>
    <row r="1868" spans="1:7" x14ac:dyDescent="0.25">
      <c r="A1868" s="1" t="s">
        <v>144</v>
      </c>
      <c r="B1868" s="1" t="s">
        <v>380</v>
      </c>
      <c r="C1868" s="1" t="s">
        <v>1458</v>
      </c>
      <c r="D1868" s="1" t="s">
        <v>29</v>
      </c>
      <c r="E1868" s="1" t="s">
        <v>30</v>
      </c>
      <c r="F1868" s="1" t="s">
        <v>41</v>
      </c>
      <c r="G1868" s="1" t="s">
        <v>147</v>
      </c>
    </row>
    <row r="1869" spans="1:7" x14ac:dyDescent="0.25">
      <c r="A1869" s="1" t="s">
        <v>144</v>
      </c>
      <c r="B1869" s="1" t="s">
        <v>380</v>
      </c>
      <c r="C1869" s="1" t="s">
        <v>1459</v>
      </c>
      <c r="D1869" s="1" t="s">
        <v>29</v>
      </c>
      <c r="E1869" s="1" t="s">
        <v>30</v>
      </c>
      <c r="F1869" s="1" t="s">
        <v>41</v>
      </c>
      <c r="G1869" s="1" t="s">
        <v>147</v>
      </c>
    </row>
    <row r="1870" spans="1:7" x14ac:dyDescent="0.25">
      <c r="A1870" s="1" t="s">
        <v>144</v>
      </c>
      <c r="B1870" s="1" t="s">
        <v>380</v>
      </c>
      <c r="C1870" s="1" t="s">
        <v>1460</v>
      </c>
      <c r="D1870" s="1" t="s">
        <v>29</v>
      </c>
      <c r="E1870" s="1" t="s">
        <v>30</v>
      </c>
      <c r="F1870" s="1" t="s">
        <v>41</v>
      </c>
      <c r="G1870" s="1" t="s">
        <v>147</v>
      </c>
    </row>
    <row r="1871" spans="1:7" x14ac:dyDescent="0.25">
      <c r="A1871" s="1" t="s">
        <v>144</v>
      </c>
      <c r="B1871" s="1" t="s">
        <v>380</v>
      </c>
      <c r="C1871" s="1" t="s">
        <v>1461</v>
      </c>
      <c r="D1871" s="1" t="s">
        <v>29</v>
      </c>
      <c r="E1871" s="1" t="s">
        <v>30</v>
      </c>
      <c r="F1871" s="1" t="s">
        <v>41</v>
      </c>
      <c r="G1871" s="1" t="s">
        <v>147</v>
      </c>
    </row>
    <row r="1872" spans="1:7" x14ac:dyDescent="0.25">
      <c r="A1872" s="1" t="s">
        <v>144</v>
      </c>
      <c r="B1872" s="1" t="s">
        <v>380</v>
      </c>
      <c r="C1872" s="1" t="s">
        <v>1462</v>
      </c>
      <c r="D1872" s="1" t="s">
        <v>29</v>
      </c>
      <c r="E1872" s="1" t="s">
        <v>30</v>
      </c>
      <c r="F1872" s="1" t="s">
        <v>41</v>
      </c>
      <c r="G1872" s="1" t="s">
        <v>147</v>
      </c>
    </row>
    <row r="1873" spans="1:7" x14ac:dyDescent="0.25">
      <c r="A1873" s="1" t="s">
        <v>144</v>
      </c>
      <c r="B1873" s="1" t="s">
        <v>380</v>
      </c>
      <c r="C1873" s="1" t="s">
        <v>1463</v>
      </c>
      <c r="D1873" s="1" t="s">
        <v>29</v>
      </c>
      <c r="E1873" s="1" t="s">
        <v>30</v>
      </c>
      <c r="F1873" s="1" t="s">
        <v>41</v>
      </c>
      <c r="G1873" s="1" t="s">
        <v>147</v>
      </c>
    </row>
    <row r="1874" spans="1:7" x14ac:dyDescent="0.25">
      <c r="A1874" s="1" t="s">
        <v>144</v>
      </c>
      <c r="B1874" s="1" t="s">
        <v>380</v>
      </c>
      <c r="C1874" s="1" t="s">
        <v>1464</v>
      </c>
      <c r="D1874" s="1" t="s">
        <v>29</v>
      </c>
      <c r="E1874" s="1" t="s">
        <v>30</v>
      </c>
      <c r="F1874" s="1" t="s">
        <v>41</v>
      </c>
      <c r="G1874" s="1" t="s">
        <v>147</v>
      </c>
    </row>
    <row r="1875" spans="1:7" x14ac:dyDescent="0.25">
      <c r="A1875" s="1" t="s">
        <v>144</v>
      </c>
      <c r="B1875" s="1" t="s">
        <v>380</v>
      </c>
      <c r="C1875" s="1" t="s">
        <v>1465</v>
      </c>
      <c r="D1875" s="1" t="s">
        <v>29</v>
      </c>
      <c r="E1875" s="1" t="s">
        <v>30</v>
      </c>
      <c r="F1875" s="1" t="s">
        <v>41</v>
      </c>
      <c r="G1875" s="1" t="s">
        <v>147</v>
      </c>
    </row>
    <row r="1876" spans="1:7" x14ac:dyDescent="0.25">
      <c r="A1876" s="1" t="s">
        <v>144</v>
      </c>
      <c r="B1876" s="1" t="s">
        <v>380</v>
      </c>
      <c r="C1876" s="1" t="s">
        <v>1466</v>
      </c>
      <c r="D1876" s="1" t="s">
        <v>29</v>
      </c>
      <c r="E1876" s="1" t="s">
        <v>30</v>
      </c>
      <c r="F1876" s="1" t="s">
        <v>41</v>
      </c>
      <c r="G1876" s="1" t="s">
        <v>147</v>
      </c>
    </row>
    <row r="1877" spans="1:7" x14ac:dyDescent="0.25">
      <c r="A1877" s="1" t="s">
        <v>144</v>
      </c>
      <c r="B1877" s="1" t="s">
        <v>380</v>
      </c>
      <c r="C1877" s="1" t="s">
        <v>1467</v>
      </c>
      <c r="D1877" s="1" t="s">
        <v>29</v>
      </c>
      <c r="E1877" s="1" t="s">
        <v>30</v>
      </c>
      <c r="F1877" s="1" t="s">
        <v>41</v>
      </c>
      <c r="G1877" s="1" t="s">
        <v>147</v>
      </c>
    </row>
    <row r="1878" spans="1:7" x14ac:dyDescent="0.25">
      <c r="A1878" s="1" t="s">
        <v>144</v>
      </c>
      <c r="B1878" s="1" t="s">
        <v>380</v>
      </c>
      <c r="C1878" s="1" t="s">
        <v>1468</v>
      </c>
      <c r="D1878" s="1" t="s">
        <v>29</v>
      </c>
      <c r="E1878" s="1" t="s">
        <v>30</v>
      </c>
      <c r="F1878" s="1" t="s">
        <v>41</v>
      </c>
      <c r="G1878" s="1" t="s">
        <v>147</v>
      </c>
    </row>
    <row r="1879" spans="1:7" x14ac:dyDescent="0.25">
      <c r="A1879" s="1" t="s">
        <v>144</v>
      </c>
      <c r="B1879" s="1" t="s">
        <v>380</v>
      </c>
      <c r="C1879" s="1" t="s">
        <v>1469</v>
      </c>
      <c r="D1879" s="1" t="s">
        <v>29</v>
      </c>
      <c r="E1879" s="1" t="s">
        <v>30</v>
      </c>
      <c r="F1879" s="1" t="s">
        <v>41</v>
      </c>
      <c r="G1879" s="1" t="s">
        <v>147</v>
      </c>
    </row>
    <row r="1880" spans="1:7" x14ac:dyDescent="0.25">
      <c r="A1880" s="1" t="s">
        <v>144</v>
      </c>
      <c r="B1880" s="1" t="s">
        <v>380</v>
      </c>
      <c r="C1880" s="1" t="s">
        <v>1470</v>
      </c>
      <c r="D1880" s="1" t="s">
        <v>29</v>
      </c>
      <c r="E1880" s="1" t="s">
        <v>30</v>
      </c>
      <c r="F1880" s="1" t="s">
        <v>41</v>
      </c>
      <c r="G1880" s="1" t="s">
        <v>147</v>
      </c>
    </row>
    <row r="1881" spans="1:7" x14ac:dyDescent="0.25">
      <c r="A1881" s="1" t="s">
        <v>144</v>
      </c>
      <c r="B1881" s="1" t="s">
        <v>380</v>
      </c>
      <c r="C1881" s="1" t="s">
        <v>1471</v>
      </c>
      <c r="D1881" s="1" t="s">
        <v>29</v>
      </c>
      <c r="E1881" s="1" t="s">
        <v>30</v>
      </c>
      <c r="F1881" s="1" t="s">
        <v>41</v>
      </c>
      <c r="G1881" s="1" t="s">
        <v>147</v>
      </c>
    </row>
    <row r="1882" spans="1:7" x14ac:dyDescent="0.25">
      <c r="A1882" s="1" t="s">
        <v>144</v>
      </c>
      <c r="B1882" s="1" t="s">
        <v>380</v>
      </c>
      <c r="C1882" s="1" t="s">
        <v>1472</v>
      </c>
      <c r="D1882" s="1" t="s">
        <v>29</v>
      </c>
      <c r="E1882" s="1" t="s">
        <v>30</v>
      </c>
      <c r="F1882" s="1" t="s">
        <v>41</v>
      </c>
      <c r="G1882" s="1" t="s">
        <v>147</v>
      </c>
    </row>
    <row r="1883" spans="1:7" x14ac:dyDescent="0.25">
      <c r="A1883" s="1" t="s">
        <v>144</v>
      </c>
      <c r="B1883" s="1" t="s">
        <v>380</v>
      </c>
      <c r="C1883" s="1" t="s">
        <v>1473</v>
      </c>
      <c r="D1883" s="1" t="s">
        <v>29</v>
      </c>
      <c r="E1883" s="1" t="s">
        <v>30</v>
      </c>
      <c r="F1883" s="1" t="s">
        <v>41</v>
      </c>
      <c r="G1883" s="1" t="s">
        <v>147</v>
      </c>
    </row>
    <row r="1884" spans="1:7" x14ac:dyDescent="0.25">
      <c r="A1884" s="1" t="s">
        <v>144</v>
      </c>
      <c r="B1884" s="1" t="s">
        <v>380</v>
      </c>
      <c r="C1884" s="1" t="s">
        <v>1474</v>
      </c>
      <c r="D1884" s="1" t="s">
        <v>29</v>
      </c>
      <c r="E1884" s="1" t="s">
        <v>30</v>
      </c>
      <c r="F1884" s="1" t="s">
        <v>41</v>
      </c>
      <c r="G1884" s="1" t="s">
        <v>147</v>
      </c>
    </row>
    <row r="1885" spans="1:7" x14ac:dyDescent="0.25">
      <c r="A1885" s="1" t="s">
        <v>144</v>
      </c>
      <c r="B1885" s="1" t="s">
        <v>380</v>
      </c>
      <c r="C1885" s="1" t="s">
        <v>1475</v>
      </c>
      <c r="D1885" s="1" t="s">
        <v>29</v>
      </c>
      <c r="E1885" s="1" t="s">
        <v>30</v>
      </c>
      <c r="F1885" s="1" t="s">
        <v>41</v>
      </c>
      <c r="G1885" s="1" t="s">
        <v>147</v>
      </c>
    </row>
    <row r="1886" spans="1:7" x14ac:dyDescent="0.25">
      <c r="A1886" s="1" t="s">
        <v>144</v>
      </c>
      <c r="B1886" s="1" t="s">
        <v>380</v>
      </c>
      <c r="C1886" s="1" t="s">
        <v>1476</v>
      </c>
      <c r="D1886" s="1" t="s">
        <v>29</v>
      </c>
      <c r="E1886" s="1" t="s">
        <v>30</v>
      </c>
      <c r="F1886" s="1" t="s">
        <v>41</v>
      </c>
      <c r="G1886" s="1" t="s">
        <v>147</v>
      </c>
    </row>
    <row r="1887" spans="1:7" x14ac:dyDescent="0.25">
      <c r="A1887" s="1" t="s">
        <v>144</v>
      </c>
      <c r="B1887" s="1" t="s">
        <v>380</v>
      </c>
      <c r="C1887" s="1" t="s">
        <v>1477</v>
      </c>
      <c r="D1887" s="1" t="s">
        <v>29</v>
      </c>
      <c r="E1887" s="1" t="s">
        <v>30</v>
      </c>
      <c r="F1887" s="1" t="s">
        <v>41</v>
      </c>
      <c r="G1887" s="1" t="s">
        <v>147</v>
      </c>
    </row>
    <row r="1888" spans="1:7" x14ac:dyDescent="0.25">
      <c r="A1888" s="1" t="s">
        <v>144</v>
      </c>
      <c r="B1888" s="1" t="s">
        <v>380</v>
      </c>
      <c r="C1888" s="1" t="s">
        <v>1478</v>
      </c>
      <c r="D1888" s="1" t="s">
        <v>29</v>
      </c>
      <c r="E1888" s="1" t="s">
        <v>30</v>
      </c>
      <c r="F1888" s="1" t="s">
        <v>41</v>
      </c>
      <c r="G1888" s="1" t="s">
        <v>147</v>
      </c>
    </row>
    <row r="1889" spans="1:7" x14ac:dyDescent="0.25">
      <c r="A1889" s="1" t="s">
        <v>144</v>
      </c>
      <c r="B1889" s="1" t="s">
        <v>380</v>
      </c>
      <c r="C1889" s="1" t="s">
        <v>1479</v>
      </c>
      <c r="D1889" s="1" t="s">
        <v>29</v>
      </c>
      <c r="E1889" s="1" t="s">
        <v>30</v>
      </c>
      <c r="F1889" s="1" t="s">
        <v>41</v>
      </c>
      <c r="G1889" s="1" t="s">
        <v>147</v>
      </c>
    </row>
    <row r="1890" spans="1:7" x14ac:dyDescent="0.25">
      <c r="A1890" s="1" t="s">
        <v>144</v>
      </c>
      <c r="B1890" s="1" t="s">
        <v>380</v>
      </c>
      <c r="C1890" s="1" t="s">
        <v>1480</v>
      </c>
      <c r="D1890" s="1" t="s">
        <v>29</v>
      </c>
      <c r="E1890" s="1" t="s">
        <v>30</v>
      </c>
      <c r="F1890" s="1" t="s">
        <v>41</v>
      </c>
      <c r="G1890" s="1" t="s">
        <v>147</v>
      </c>
    </row>
    <row r="1891" spans="1:7" x14ac:dyDescent="0.25">
      <c r="A1891" s="1" t="s">
        <v>144</v>
      </c>
      <c r="B1891" s="1" t="s">
        <v>380</v>
      </c>
      <c r="C1891" s="1" t="s">
        <v>1481</v>
      </c>
      <c r="D1891" s="1" t="s">
        <v>29</v>
      </c>
      <c r="E1891" s="1" t="s">
        <v>30</v>
      </c>
      <c r="F1891" s="1" t="s">
        <v>41</v>
      </c>
      <c r="G1891" s="1" t="s">
        <v>147</v>
      </c>
    </row>
    <row r="1892" spans="1:7" x14ac:dyDescent="0.25">
      <c r="A1892" s="1" t="s">
        <v>144</v>
      </c>
      <c r="B1892" s="1" t="s">
        <v>380</v>
      </c>
      <c r="C1892" s="1" t="s">
        <v>1482</v>
      </c>
      <c r="D1892" s="1" t="s">
        <v>29</v>
      </c>
      <c r="E1892" s="1" t="s">
        <v>30</v>
      </c>
      <c r="F1892" s="1" t="s">
        <v>41</v>
      </c>
      <c r="G1892" s="1" t="s">
        <v>147</v>
      </c>
    </row>
    <row r="1893" spans="1:7" x14ac:dyDescent="0.25">
      <c r="A1893" s="1" t="s">
        <v>144</v>
      </c>
      <c r="B1893" s="1" t="s">
        <v>380</v>
      </c>
      <c r="C1893" s="1" t="s">
        <v>1483</v>
      </c>
      <c r="D1893" s="1" t="s">
        <v>29</v>
      </c>
      <c r="E1893" s="1" t="s">
        <v>30</v>
      </c>
      <c r="F1893" s="1" t="s">
        <v>41</v>
      </c>
      <c r="G1893" s="1" t="s">
        <v>147</v>
      </c>
    </row>
    <row r="1894" spans="1:7" x14ac:dyDescent="0.25">
      <c r="A1894" s="1" t="s">
        <v>144</v>
      </c>
      <c r="B1894" s="1" t="s">
        <v>380</v>
      </c>
      <c r="C1894" s="1" t="s">
        <v>1484</v>
      </c>
      <c r="D1894" s="1" t="s">
        <v>29</v>
      </c>
      <c r="E1894" s="1" t="s">
        <v>30</v>
      </c>
      <c r="F1894" s="1" t="s">
        <v>41</v>
      </c>
      <c r="G1894" s="1" t="s">
        <v>147</v>
      </c>
    </row>
    <row r="1895" spans="1:7" x14ac:dyDescent="0.25">
      <c r="A1895" s="1" t="s">
        <v>144</v>
      </c>
      <c r="B1895" s="1" t="s">
        <v>380</v>
      </c>
      <c r="C1895" s="1" t="s">
        <v>1485</v>
      </c>
      <c r="D1895" s="1" t="s">
        <v>29</v>
      </c>
      <c r="E1895" s="1" t="s">
        <v>30</v>
      </c>
      <c r="F1895" s="1" t="s">
        <v>41</v>
      </c>
      <c r="G1895" s="1" t="s">
        <v>147</v>
      </c>
    </row>
    <row r="1896" spans="1:7" x14ac:dyDescent="0.25">
      <c r="A1896" s="1" t="s">
        <v>144</v>
      </c>
      <c r="B1896" s="1" t="s">
        <v>380</v>
      </c>
      <c r="C1896" s="1" t="s">
        <v>1486</v>
      </c>
      <c r="D1896" s="1" t="s">
        <v>29</v>
      </c>
      <c r="E1896" s="1" t="s">
        <v>30</v>
      </c>
      <c r="F1896" s="1" t="s">
        <v>41</v>
      </c>
      <c r="G1896" s="1" t="s">
        <v>147</v>
      </c>
    </row>
    <row r="1897" spans="1:7" x14ac:dyDescent="0.25">
      <c r="A1897" s="1" t="s">
        <v>144</v>
      </c>
      <c r="B1897" s="1" t="s">
        <v>380</v>
      </c>
      <c r="C1897" s="1" t="s">
        <v>1487</v>
      </c>
      <c r="D1897" s="1" t="s">
        <v>29</v>
      </c>
      <c r="E1897" s="1" t="s">
        <v>30</v>
      </c>
      <c r="F1897" s="1" t="s">
        <v>41</v>
      </c>
      <c r="G1897" s="1" t="s">
        <v>147</v>
      </c>
    </row>
    <row r="1898" spans="1:7" x14ac:dyDescent="0.25">
      <c r="A1898" s="1" t="s">
        <v>144</v>
      </c>
      <c r="B1898" s="1" t="s">
        <v>380</v>
      </c>
      <c r="C1898" s="1" t="s">
        <v>1488</v>
      </c>
      <c r="D1898" s="1" t="s">
        <v>29</v>
      </c>
      <c r="E1898" s="1" t="s">
        <v>30</v>
      </c>
      <c r="F1898" s="1" t="s">
        <v>41</v>
      </c>
      <c r="G1898" s="1" t="s">
        <v>147</v>
      </c>
    </row>
    <row r="1899" spans="1:7" x14ac:dyDescent="0.25">
      <c r="A1899" s="1" t="s">
        <v>144</v>
      </c>
      <c r="B1899" s="1" t="s">
        <v>380</v>
      </c>
      <c r="C1899" s="1" t="s">
        <v>1489</v>
      </c>
      <c r="D1899" s="1" t="s">
        <v>29</v>
      </c>
      <c r="E1899" s="1" t="s">
        <v>30</v>
      </c>
      <c r="F1899" s="1" t="s">
        <v>41</v>
      </c>
      <c r="G1899" s="1" t="s">
        <v>147</v>
      </c>
    </row>
    <row r="1900" spans="1:7" x14ac:dyDescent="0.25">
      <c r="A1900" s="1" t="s">
        <v>144</v>
      </c>
      <c r="B1900" s="1" t="s">
        <v>380</v>
      </c>
      <c r="C1900" s="1" t="s">
        <v>1490</v>
      </c>
      <c r="D1900" s="1" t="s">
        <v>29</v>
      </c>
      <c r="E1900" s="1" t="s">
        <v>30</v>
      </c>
      <c r="F1900" s="1" t="s">
        <v>41</v>
      </c>
      <c r="G1900" s="1" t="s">
        <v>147</v>
      </c>
    </row>
    <row r="1901" spans="1:7" x14ac:dyDescent="0.25">
      <c r="A1901" s="1" t="s">
        <v>144</v>
      </c>
      <c r="B1901" s="1" t="s">
        <v>380</v>
      </c>
      <c r="C1901" s="1" t="s">
        <v>1491</v>
      </c>
      <c r="D1901" s="1" t="s">
        <v>29</v>
      </c>
      <c r="E1901" s="1" t="s">
        <v>30</v>
      </c>
      <c r="F1901" s="1" t="s">
        <v>41</v>
      </c>
      <c r="G1901" s="1" t="s">
        <v>147</v>
      </c>
    </row>
    <row r="1902" spans="1:7" x14ac:dyDescent="0.25">
      <c r="A1902" s="1" t="s">
        <v>144</v>
      </c>
      <c r="B1902" s="1" t="s">
        <v>380</v>
      </c>
      <c r="C1902" s="1" t="s">
        <v>1492</v>
      </c>
      <c r="D1902" s="1" t="s">
        <v>29</v>
      </c>
      <c r="E1902" s="1" t="s">
        <v>30</v>
      </c>
      <c r="F1902" s="1" t="s">
        <v>41</v>
      </c>
      <c r="G1902" s="1" t="s">
        <v>147</v>
      </c>
    </row>
    <row r="1903" spans="1:7" x14ac:dyDescent="0.25">
      <c r="A1903" s="1" t="s">
        <v>144</v>
      </c>
      <c r="B1903" s="1" t="s">
        <v>380</v>
      </c>
      <c r="C1903" s="1" t="s">
        <v>1493</v>
      </c>
      <c r="D1903" s="1" t="s">
        <v>29</v>
      </c>
      <c r="E1903" s="1" t="s">
        <v>30</v>
      </c>
      <c r="F1903" s="1" t="s">
        <v>41</v>
      </c>
      <c r="G1903" s="1" t="s">
        <v>147</v>
      </c>
    </row>
    <row r="1904" spans="1:7" x14ac:dyDescent="0.25">
      <c r="A1904" s="1" t="s">
        <v>144</v>
      </c>
      <c r="B1904" s="1" t="s">
        <v>380</v>
      </c>
      <c r="C1904" s="1" t="s">
        <v>1494</v>
      </c>
      <c r="D1904" s="1" t="s">
        <v>29</v>
      </c>
      <c r="E1904" s="1" t="s">
        <v>30</v>
      </c>
      <c r="F1904" s="1" t="s">
        <v>41</v>
      </c>
      <c r="G1904" s="1" t="s">
        <v>147</v>
      </c>
    </row>
    <row r="1905" spans="1:7" x14ac:dyDescent="0.25">
      <c r="A1905" s="1" t="s">
        <v>144</v>
      </c>
      <c r="B1905" s="1" t="s">
        <v>380</v>
      </c>
      <c r="C1905" s="1" t="s">
        <v>1495</v>
      </c>
      <c r="D1905" s="1" t="s">
        <v>29</v>
      </c>
      <c r="E1905" s="1" t="s">
        <v>30</v>
      </c>
      <c r="F1905" s="1" t="s">
        <v>41</v>
      </c>
      <c r="G1905" s="1" t="s">
        <v>147</v>
      </c>
    </row>
    <row r="1906" spans="1:7" x14ac:dyDescent="0.25">
      <c r="A1906" s="1" t="s">
        <v>144</v>
      </c>
      <c r="B1906" s="1" t="s">
        <v>380</v>
      </c>
      <c r="C1906" s="1" t="s">
        <v>1496</v>
      </c>
      <c r="D1906" s="1" t="s">
        <v>29</v>
      </c>
      <c r="E1906" s="1" t="s">
        <v>30</v>
      </c>
      <c r="F1906" s="1" t="s">
        <v>41</v>
      </c>
      <c r="G1906" s="1" t="s">
        <v>147</v>
      </c>
    </row>
    <row r="1907" spans="1:7" x14ac:dyDescent="0.25">
      <c r="A1907" s="1" t="s">
        <v>144</v>
      </c>
      <c r="B1907" s="1" t="s">
        <v>380</v>
      </c>
      <c r="C1907" s="1" t="s">
        <v>1497</v>
      </c>
      <c r="D1907" s="1" t="s">
        <v>29</v>
      </c>
      <c r="E1907" s="1" t="s">
        <v>30</v>
      </c>
      <c r="F1907" s="1" t="s">
        <v>41</v>
      </c>
      <c r="G1907" s="1" t="s">
        <v>147</v>
      </c>
    </row>
    <row r="1908" spans="1:7" x14ac:dyDescent="0.25">
      <c r="A1908" s="1" t="s">
        <v>144</v>
      </c>
      <c r="B1908" s="1" t="s">
        <v>380</v>
      </c>
      <c r="C1908" s="1" t="s">
        <v>1498</v>
      </c>
      <c r="D1908" s="1" t="s">
        <v>29</v>
      </c>
      <c r="E1908" s="1" t="s">
        <v>30</v>
      </c>
      <c r="F1908" s="1" t="s">
        <v>41</v>
      </c>
      <c r="G1908" s="1" t="s">
        <v>147</v>
      </c>
    </row>
    <row r="1909" spans="1:7" x14ac:dyDescent="0.25">
      <c r="A1909" s="1" t="s">
        <v>144</v>
      </c>
      <c r="B1909" s="1" t="s">
        <v>380</v>
      </c>
      <c r="C1909" s="1" t="s">
        <v>1499</v>
      </c>
      <c r="D1909" s="1" t="s">
        <v>29</v>
      </c>
      <c r="E1909" s="1" t="s">
        <v>30</v>
      </c>
      <c r="F1909" s="1" t="s">
        <v>41</v>
      </c>
      <c r="G1909" s="1" t="s">
        <v>147</v>
      </c>
    </row>
    <row r="1910" spans="1:7" x14ac:dyDescent="0.25">
      <c r="A1910" s="1" t="s">
        <v>144</v>
      </c>
      <c r="B1910" s="1" t="s">
        <v>380</v>
      </c>
      <c r="C1910" s="1" t="s">
        <v>1500</v>
      </c>
      <c r="D1910" s="1" t="s">
        <v>29</v>
      </c>
      <c r="E1910" s="1" t="s">
        <v>30</v>
      </c>
      <c r="F1910" s="1" t="s">
        <v>41</v>
      </c>
      <c r="G1910" s="1" t="s">
        <v>147</v>
      </c>
    </row>
    <row r="1911" spans="1:7" x14ac:dyDescent="0.25">
      <c r="A1911" s="1" t="s">
        <v>144</v>
      </c>
      <c r="B1911" s="1" t="s">
        <v>380</v>
      </c>
      <c r="C1911" s="1" t="s">
        <v>1501</v>
      </c>
      <c r="D1911" s="1" t="s">
        <v>29</v>
      </c>
      <c r="E1911" s="1" t="s">
        <v>30</v>
      </c>
      <c r="F1911" s="1" t="s">
        <v>41</v>
      </c>
      <c r="G1911" s="1" t="s">
        <v>147</v>
      </c>
    </row>
    <row r="1912" spans="1:7" x14ac:dyDescent="0.25">
      <c r="A1912" s="1" t="s">
        <v>144</v>
      </c>
      <c r="B1912" s="1" t="s">
        <v>380</v>
      </c>
      <c r="C1912" s="1" t="s">
        <v>1502</v>
      </c>
      <c r="D1912" s="1" t="s">
        <v>29</v>
      </c>
      <c r="E1912" s="1" t="s">
        <v>30</v>
      </c>
      <c r="F1912" s="1" t="s">
        <v>41</v>
      </c>
      <c r="G1912" s="1" t="s">
        <v>147</v>
      </c>
    </row>
    <row r="1913" spans="1:7" x14ac:dyDescent="0.25">
      <c r="A1913" s="1" t="s">
        <v>144</v>
      </c>
      <c r="B1913" s="1" t="s">
        <v>380</v>
      </c>
      <c r="C1913" s="1" t="s">
        <v>1503</v>
      </c>
      <c r="D1913" s="1" t="s">
        <v>29</v>
      </c>
      <c r="E1913" s="1" t="s">
        <v>30</v>
      </c>
      <c r="F1913" s="1" t="s">
        <v>41</v>
      </c>
      <c r="G1913" s="1" t="s">
        <v>147</v>
      </c>
    </row>
    <row r="1914" spans="1:7" x14ac:dyDescent="0.25">
      <c r="A1914" s="1" t="s">
        <v>144</v>
      </c>
      <c r="B1914" s="1" t="s">
        <v>380</v>
      </c>
      <c r="C1914" s="1" t="s">
        <v>1504</v>
      </c>
      <c r="D1914" s="1" t="s">
        <v>29</v>
      </c>
      <c r="E1914" s="1" t="s">
        <v>30</v>
      </c>
      <c r="F1914" s="1" t="s">
        <v>41</v>
      </c>
      <c r="G1914" s="1" t="s">
        <v>147</v>
      </c>
    </row>
    <row r="1915" spans="1:7" x14ac:dyDescent="0.25">
      <c r="A1915" s="1" t="s">
        <v>144</v>
      </c>
      <c r="B1915" s="1" t="s">
        <v>380</v>
      </c>
      <c r="C1915" s="1" t="s">
        <v>1505</v>
      </c>
      <c r="D1915" s="1" t="s">
        <v>29</v>
      </c>
      <c r="E1915" s="1" t="s">
        <v>30</v>
      </c>
      <c r="F1915" s="1" t="s">
        <v>41</v>
      </c>
      <c r="G1915" s="1" t="s">
        <v>147</v>
      </c>
    </row>
    <row r="1916" spans="1:7" x14ac:dyDescent="0.25">
      <c r="A1916" s="1" t="s">
        <v>144</v>
      </c>
      <c r="B1916" s="1" t="s">
        <v>380</v>
      </c>
      <c r="C1916" s="1" t="s">
        <v>1506</v>
      </c>
      <c r="D1916" s="1" t="s">
        <v>29</v>
      </c>
      <c r="E1916" s="1" t="s">
        <v>30</v>
      </c>
      <c r="F1916" s="1" t="s">
        <v>41</v>
      </c>
      <c r="G1916" s="1" t="s">
        <v>147</v>
      </c>
    </row>
    <row r="1917" spans="1:7" x14ac:dyDescent="0.25">
      <c r="A1917" s="1" t="s">
        <v>144</v>
      </c>
      <c r="B1917" s="1" t="s">
        <v>380</v>
      </c>
      <c r="C1917" s="1" t="s">
        <v>1507</v>
      </c>
      <c r="D1917" s="1" t="s">
        <v>29</v>
      </c>
      <c r="E1917" s="1" t="s">
        <v>30</v>
      </c>
      <c r="F1917" s="1" t="s">
        <v>41</v>
      </c>
      <c r="G1917" s="1" t="s">
        <v>147</v>
      </c>
    </row>
    <row r="1918" spans="1:7" x14ac:dyDescent="0.25">
      <c r="A1918" s="1" t="s">
        <v>144</v>
      </c>
      <c r="B1918" s="1" t="s">
        <v>380</v>
      </c>
      <c r="C1918" s="1" t="s">
        <v>1508</v>
      </c>
      <c r="D1918" s="1" t="s">
        <v>29</v>
      </c>
      <c r="E1918" s="1" t="s">
        <v>30</v>
      </c>
      <c r="F1918" s="1" t="s">
        <v>41</v>
      </c>
      <c r="G1918" s="1" t="s">
        <v>147</v>
      </c>
    </row>
    <row r="1919" spans="1:7" x14ac:dyDescent="0.25">
      <c r="A1919" s="1" t="s">
        <v>144</v>
      </c>
      <c r="B1919" s="1" t="s">
        <v>380</v>
      </c>
      <c r="C1919" s="1" t="s">
        <v>1509</v>
      </c>
      <c r="D1919" s="1" t="s">
        <v>29</v>
      </c>
      <c r="E1919" s="1" t="s">
        <v>30</v>
      </c>
      <c r="F1919" s="1" t="s">
        <v>41</v>
      </c>
      <c r="G1919" s="1" t="s">
        <v>147</v>
      </c>
    </row>
    <row r="1920" spans="1:7" x14ac:dyDescent="0.25">
      <c r="A1920" s="1" t="s">
        <v>144</v>
      </c>
      <c r="B1920" s="1" t="s">
        <v>380</v>
      </c>
      <c r="C1920" s="1" t="s">
        <v>1510</v>
      </c>
      <c r="D1920" s="1" t="s">
        <v>29</v>
      </c>
      <c r="E1920" s="1" t="s">
        <v>30</v>
      </c>
      <c r="F1920" s="1" t="s">
        <v>41</v>
      </c>
      <c r="G1920" s="1" t="s">
        <v>147</v>
      </c>
    </row>
    <row r="1921" spans="1:7" x14ac:dyDescent="0.25">
      <c r="A1921" s="1" t="s">
        <v>144</v>
      </c>
      <c r="B1921" s="1" t="s">
        <v>380</v>
      </c>
      <c r="C1921" s="1" t="s">
        <v>1511</v>
      </c>
      <c r="D1921" s="1" t="s">
        <v>29</v>
      </c>
      <c r="E1921" s="1" t="s">
        <v>30</v>
      </c>
      <c r="F1921" s="1" t="s">
        <v>41</v>
      </c>
      <c r="G1921" s="1" t="s">
        <v>147</v>
      </c>
    </row>
    <row r="1922" spans="1:7" x14ac:dyDescent="0.25">
      <c r="A1922" s="1" t="s">
        <v>144</v>
      </c>
      <c r="B1922" s="1" t="s">
        <v>380</v>
      </c>
      <c r="C1922" s="1" t="s">
        <v>1512</v>
      </c>
      <c r="D1922" s="1" t="s">
        <v>29</v>
      </c>
      <c r="E1922" s="1" t="s">
        <v>30</v>
      </c>
      <c r="F1922" s="1" t="s">
        <v>41</v>
      </c>
      <c r="G1922" s="1" t="s">
        <v>147</v>
      </c>
    </row>
    <row r="1923" spans="1:7" x14ac:dyDescent="0.25">
      <c r="A1923" s="1" t="s">
        <v>144</v>
      </c>
      <c r="B1923" s="1" t="s">
        <v>380</v>
      </c>
      <c r="C1923" s="1" t="s">
        <v>1513</v>
      </c>
      <c r="D1923" s="1" t="s">
        <v>29</v>
      </c>
      <c r="E1923" s="1" t="s">
        <v>30</v>
      </c>
      <c r="F1923" s="1" t="s">
        <v>41</v>
      </c>
      <c r="G1923" s="1" t="s">
        <v>147</v>
      </c>
    </row>
    <row r="1924" spans="1:7" x14ac:dyDescent="0.25">
      <c r="A1924" s="1" t="s">
        <v>144</v>
      </c>
      <c r="B1924" s="1" t="s">
        <v>380</v>
      </c>
      <c r="C1924" s="1" t="s">
        <v>1514</v>
      </c>
      <c r="D1924" s="1" t="s">
        <v>29</v>
      </c>
      <c r="E1924" s="1" t="s">
        <v>30</v>
      </c>
      <c r="F1924" s="1" t="s">
        <v>41</v>
      </c>
      <c r="G1924" s="1" t="s">
        <v>147</v>
      </c>
    </row>
    <row r="1925" spans="1:7" x14ac:dyDescent="0.25">
      <c r="A1925" s="1" t="s">
        <v>144</v>
      </c>
      <c r="B1925" s="1" t="s">
        <v>380</v>
      </c>
      <c r="C1925" s="1" t="s">
        <v>1515</v>
      </c>
      <c r="D1925" s="1" t="s">
        <v>29</v>
      </c>
      <c r="E1925" s="1" t="s">
        <v>30</v>
      </c>
      <c r="F1925" s="1" t="s">
        <v>41</v>
      </c>
      <c r="G1925" s="1" t="s">
        <v>147</v>
      </c>
    </row>
    <row r="1926" spans="1:7" x14ac:dyDescent="0.25">
      <c r="A1926" s="1" t="s">
        <v>144</v>
      </c>
      <c r="B1926" s="1" t="s">
        <v>380</v>
      </c>
      <c r="C1926" s="1" t="s">
        <v>1516</v>
      </c>
      <c r="D1926" s="1" t="s">
        <v>29</v>
      </c>
      <c r="E1926" s="1" t="s">
        <v>30</v>
      </c>
      <c r="F1926" s="1" t="s">
        <v>41</v>
      </c>
      <c r="G1926" s="1" t="s">
        <v>147</v>
      </c>
    </row>
    <row r="1927" spans="1:7" x14ac:dyDescent="0.25">
      <c r="A1927" s="1" t="s">
        <v>144</v>
      </c>
      <c r="B1927" s="1" t="s">
        <v>380</v>
      </c>
      <c r="C1927" s="1" t="s">
        <v>1517</v>
      </c>
      <c r="D1927" s="1" t="s">
        <v>29</v>
      </c>
      <c r="E1927" s="1" t="s">
        <v>30</v>
      </c>
      <c r="F1927" s="1" t="s">
        <v>41</v>
      </c>
      <c r="G1927" s="1" t="s">
        <v>147</v>
      </c>
    </row>
    <row r="1928" spans="1:7" x14ac:dyDescent="0.25">
      <c r="A1928" s="1" t="s">
        <v>144</v>
      </c>
      <c r="B1928" s="1" t="s">
        <v>380</v>
      </c>
      <c r="C1928" s="1" t="s">
        <v>1518</v>
      </c>
      <c r="D1928" s="1" t="s">
        <v>29</v>
      </c>
      <c r="E1928" s="1" t="s">
        <v>30</v>
      </c>
      <c r="F1928" s="1" t="s">
        <v>41</v>
      </c>
      <c r="G1928" s="1" t="s">
        <v>147</v>
      </c>
    </row>
    <row r="1929" spans="1:7" x14ac:dyDescent="0.25">
      <c r="A1929" s="1" t="s">
        <v>144</v>
      </c>
      <c r="B1929" s="1" t="s">
        <v>380</v>
      </c>
      <c r="C1929" s="1" t="s">
        <v>1519</v>
      </c>
      <c r="D1929" s="1" t="s">
        <v>29</v>
      </c>
      <c r="E1929" s="1" t="s">
        <v>30</v>
      </c>
      <c r="F1929" s="1" t="s">
        <v>41</v>
      </c>
      <c r="G1929" s="1" t="s">
        <v>147</v>
      </c>
    </row>
    <row r="1930" spans="1:7" x14ac:dyDescent="0.25">
      <c r="A1930" s="1" t="s">
        <v>144</v>
      </c>
      <c r="B1930" s="1" t="s">
        <v>380</v>
      </c>
      <c r="C1930" s="1" t="s">
        <v>1520</v>
      </c>
      <c r="D1930" s="1" t="s">
        <v>29</v>
      </c>
      <c r="E1930" s="1" t="s">
        <v>30</v>
      </c>
      <c r="F1930" s="1" t="s">
        <v>41</v>
      </c>
      <c r="G1930" s="1" t="s">
        <v>147</v>
      </c>
    </row>
    <row r="1931" spans="1:7" x14ac:dyDescent="0.25">
      <c r="A1931" s="1" t="s">
        <v>144</v>
      </c>
      <c r="B1931" s="1" t="s">
        <v>380</v>
      </c>
      <c r="C1931" s="1" t="s">
        <v>1521</v>
      </c>
      <c r="D1931" s="1" t="s">
        <v>29</v>
      </c>
      <c r="E1931" s="1" t="s">
        <v>30</v>
      </c>
      <c r="F1931" s="1" t="s">
        <v>41</v>
      </c>
      <c r="G1931" s="1" t="s">
        <v>147</v>
      </c>
    </row>
    <row r="1932" spans="1:7" x14ac:dyDescent="0.25">
      <c r="A1932" s="1" t="s">
        <v>144</v>
      </c>
      <c r="B1932" s="1" t="s">
        <v>380</v>
      </c>
      <c r="C1932" s="1" t="s">
        <v>1522</v>
      </c>
      <c r="D1932" s="1" t="s">
        <v>29</v>
      </c>
      <c r="E1932" s="1" t="s">
        <v>30</v>
      </c>
      <c r="F1932" s="1" t="s">
        <v>41</v>
      </c>
      <c r="G1932" s="1" t="s">
        <v>147</v>
      </c>
    </row>
    <row r="1933" spans="1:7" x14ac:dyDescent="0.25">
      <c r="A1933" s="1" t="s">
        <v>144</v>
      </c>
      <c r="B1933" s="1" t="s">
        <v>380</v>
      </c>
      <c r="C1933" s="1" t="s">
        <v>1523</v>
      </c>
      <c r="D1933" s="1" t="s">
        <v>29</v>
      </c>
      <c r="E1933" s="1" t="s">
        <v>30</v>
      </c>
      <c r="F1933" s="1" t="s">
        <v>41</v>
      </c>
      <c r="G1933" s="1" t="s">
        <v>147</v>
      </c>
    </row>
    <row r="1934" spans="1:7" x14ac:dyDescent="0.25">
      <c r="A1934" s="1" t="s">
        <v>144</v>
      </c>
      <c r="B1934" s="1" t="s">
        <v>380</v>
      </c>
      <c r="C1934" s="1" t="s">
        <v>1524</v>
      </c>
      <c r="D1934" s="1" t="s">
        <v>29</v>
      </c>
      <c r="E1934" s="1" t="s">
        <v>30</v>
      </c>
      <c r="F1934" s="1" t="s">
        <v>41</v>
      </c>
      <c r="G1934" s="1" t="s">
        <v>147</v>
      </c>
    </row>
    <row r="1935" spans="1:7" x14ac:dyDescent="0.25">
      <c r="A1935" s="1" t="s">
        <v>144</v>
      </c>
      <c r="B1935" s="1" t="s">
        <v>380</v>
      </c>
      <c r="C1935" s="1" t="s">
        <v>1525</v>
      </c>
      <c r="D1935" s="1" t="s">
        <v>29</v>
      </c>
      <c r="E1935" s="1" t="s">
        <v>30</v>
      </c>
      <c r="F1935" s="1" t="s">
        <v>41</v>
      </c>
      <c r="G1935" s="1" t="s">
        <v>147</v>
      </c>
    </row>
    <row r="1936" spans="1:7" x14ac:dyDescent="0.25">
      <c r="A1936" s="1" t="s">
        <v>144</v>
      </c>
      <c r="B1936" s="1" t="s">
        <v>380</v>
      </c>
      <c r="C1936" s="1" t="s">
        <v>1526</v>
      </c>
      <c r="D1936" s="1" t="s">
        <v>29</v>
      </c>
      <c r="E1936" s="1" t="s">
        <v>30</v>
      </c>
      <c r="F1936" s="1" t="s">
        <v>41</v>
      </c>
      <c r="G1936" s="1" t="s">
        <v>147</v>
      </c>
    </row>
    <row r="1937" spans="1:7" x14ac:dyDescent="0.25">
      <c r="A1937" s="1" t="s">
        <v>144</v>
      </c>
      <c r="B1937" s="1" t="s">
        <v>380</v>
      </c>
      <c r="C1937" s="1" t="s">
        <v>1527</v>
      </c>
      <c r="D1937" s="1" t="s">
        <v>29</v>
      </c>
      <c r="E1937" s="1" t="s">
        <v>30</v>
      </c>
      <c r="F1937" s="1" t="s">
        <v>41</v>
      </c>
      <c r="G1937" s="1" t="s">
        <v>147</v>
      </c>
    </row>
    <row r="1938" spans="1:7" x14ac:dyDescent="0.25">
      <c r="A1938" s="1" t="s">
        <v>144</v>
      </c>
      <c r="B1938" s="1" t="s">
        <v>380</v>
      </c>
      <c r="C1938" s="1" t="s">
        <v>1528</v>
      </c>
      <c r="D1938" s="1" t="s">
        <v>29</v>
      </c>
      <c r="E1938" s="1" t="s">
        <v>30</v>
      </c>
      <c r="F1938" s="1" t="s">
        <v>41</v>
      </c>
      <c r="G1938" s="1" t="s">
        <v>147</v>
      </c>
    </row>
    <row r="1939" spans="1:7" x14ac:dyDescent="0.25">
      <c r="A1939" s="1" t="s">
        <v>144</v>
      </c>
      <c r="B1939" s="1" t="s">
        <v>380</v>
      </c>
      <c r="C1939" s="1" t="s">
        <v>1529</v>
      </c>
      <c r="D1939" s="1" t="s">
        <v>29</v>
      </c>
      <c r="E1939" s="1" t="s">
        <v>30</v>
      </c>
      <c r="F1939" s="1" t="s">
        <v>41</v>
      </c>
      <c r="G1939" s="1" t="s">
        <v>147</v>
      </c>
    </row>
    <row r="1940" spans="1:7" x14ac:dyDescent="0.25">
      <c r="A1940" s="1" t="s">
        <v>144</v>
      </c>
      <c r="B1940" s="1" t="s">
        <v>380</v>
      </c>
      <c r="C1940" s="1" t="s">
        <v>1530</v>
      </c>
      <c r="D1940" s="1" t="s">
        <v>29</v>
      </c>
      <c r="E1940" s="1" t="s">
        <v>30</v>
      </c>
      <c r="F1940" s="1" t="s">
        <v>41</v>
      </c>
      <c r="G1940" s="1" t="s">
        <v>147</v>
      </c>
    </row>
    <row r="1941" spans="1:7" x14ac:dyDescent="0.25">
      <c r="A1941" s="1" t="s">
        <v>144</v>
      </c>
      <c r="B1941" s="1" t="s">
        <v>380</v>
      </c>
      <c r="C1941" s="1" t="s">
        <v>1531</v>
      </c>
      <c r="D1941" s="1" t="s">
        <v>29</v>
      </c>
      <c r="E1941" s="1" t="s">
        <v>30</v>
      </c>
      <c r="F1941" s="1" t="s">
        <v>41</v>
      </c>
      <c r="G1941" s="1" t="s">
        <v>147</v>
      </c>
    </row>
    <row r="1942" spans="1:7" x14ac:dyDescent="0.25">
      <c r="A1942" s="1" t="s">
        <v>144</v>
      </c>
      <c r="B1942" s="1" t="s">
        <v>380</v>
      </c>
      <c r="C1942" s="1" t="s">
        <v>1532</v>
      </c>
      <c r="D1942" s="1" t="s">
        <v>29</v>
      </c>
      <c r="E1942" s="1" t="s">
        <v>30</v>
      </c>
      <c r="F1942" s="1" t="s">
        <v>41</v>
      </c>
      <c r="G1942" s="1" t="s">
        <v>147</v>
      </c>
    </row>
    <row r="1943" spans="1:7" x14ac:dyDescent="0.25">
      <c r="A1943" s="1" t="s">
        <v>144</v>
      </c>
      <c r="B1943" s="1" t="s">
        <v>380</v>
      </c>
      <c r="C1943" s="1" t="s">
        <v>1533</v>
      </c>
      <c r="D1943" s="1" t="s">
        <v>29</v>
      </c>
      <c r="E1943" s="1" t="s">
        <v>30</v>
      </c>
      <c r="F1943" s="1" t="s">
        <v>41</v>
      </c>
      <c r="G1943" s="1" t="s">
        <v>147</v>
      </c>
    </row>
    <row r="1944" spans="1:7" x14ac:dyDescent="0.25">
      <c r="A1944" s="1" t="s">
        <v>144</v>
      </c>
      <c r="B1944" s="1" t="s">
        <v>380</v>
      </c>
      <c r="C1944" s="1" t="s">
        <v>1534</v>
      </c>
      <c r="D1944" s="1" t="s">
        <v>29</v>
      </c>
      <c r="E1944" s="1" t="s">
        <v>30</v>
      </c>
      <c r="F1944" s="1" t="s">
        <v>41</v>
      </c>
      <c r="G1944" s="1" t="s">
        <v>147</v>
      </c>
    </row>
    <row r="1945" spans="1:7" x14ac:dyDescent="0.25">
      <c r="A1945" s="1" t="s">
        <v>144</v>
      </c>
      <c r="B1945" s="1" t="s">
        <v>380</v>
      </c>
      <c r="C1945" s="1" t="s">
        <v>1535</v>
      </c>
      <c r="D1945" s="1" t="s">
        <v>29</v>
      </c>
      <c r="E1945" s="1" t="s">
        <v>30</v>
      </c>
      <c r="F1945" s="1" t="s">
        <v>41</v>
      </c>
      <c r="G1945" s="1" t="s">
        <v>147</v>
      </c>
    </row>
    <row r="1946" spans="1:7" x14ac:dyDescent="0.25">
      <c r="A1946" s="1" t="s">
        <v>144</v>
      </c>
      <c r="B1946" s="1" t="s">
        <v>380</v>
      </c>
      <c r="C1946" s="1" t="s">
        <v>1536</v>
      </c>
      <c r="D1946" s="1" t="s">
        <v>29</v>
      </c>
      <c r="E1946" s="1" t="s">
        <v>30</v>
      </c>
      <c r="F1946" s="1" t="s">
        <v>41</v>
      </c>
      <c r="G1946" s="1" t="s">
        <v>147</v>
      </c>
    </row>
    <row r="1947" spans="1:7" x14ac:dyDescent="0.25">
      <c r="A1947" s="1" t="s">
        <v>144</v>
      </c>
      <c r="B1947" s="1" t="s">
        <v>380</v>
      </c>
      <c r="C1947" s="1" t="s">
        <v>1537</v>
      </c>
      <c r="D1947" s="1" t="s">
        <v>29</v>
      </c>
      <c r="E1947" s="1" t="s">
        <v>30</v>
      </c>
      <c r="F1947" s="1" t="s">
        <v>41</v>
      </c>
      <c r="G1947" s="1" t="s">
        <v>147</v>
      </c>
    </row>
    <row r="1948" spans="1:7" x14ac:dyDescent="0.25">
      <c r="A1948" s="1" t="s">
        <v>144</v>
      </c>
      <c r="B1948" s="1" t="s">
        <v>380</v>
      </c>
      <c r="C1948" s="1" t="s">
        <v>1538</v>
      </c>
      <c r="D1948" s="1" t="s">
        <v>29</v>
      </c>
      <c r="E1948" s="1" t="s">
        <v>30</v>
      </c>
      <c r="F1948" s="1" t="s">
        <v>41</v>
      </c>
      <c r="G1948" s="1" t="s">
        <v>147</v>
      </c>
    </row>
    <row r="1949" spans="1:7" x14ac:dyDescent="0.25">
      <c r="A1949" s="1" t="s">
        <v>144</v>
      </c>
      <c r="B1949" s="1" t="s">
        <v>380</v>
      </c>
      <c r="C1949" s="1" t="s">
        <v>1539</v>
      </c>
      <c r="D1949" s="1" t="s">
        <v>29</v>
      </c>
      <c r="E1949" s="1" t="s">
        <v>30</v>
      </c>
      <c r="F1949" s="1" t="s">
        <v>41</v>
      </c>
      <c r="G1949" s="1" t="s">
        <v>147</v>
      </c>
    </row>
    <row r="1950" spans="1:7" x14ac:dyDescent="0.25">
      <c r="A1950" s="1" t="s">
        <v>144</v>
      </c>
      <c r="B1950" s="1" t="s">
        <v>380</v>
      </c>
      <c r="C1950" s="1" t="s">
        <v>1540</v>
      </c>
      <c r="D1950" s="1" t="s">
        <v>29</v>
      </c>
      <c r="E1950" s="1" t="s">
        <v>30</v>
      </c>
      <c r="F1950" s="1" t="s">
        <v>41</v>
      </c>
      <c r="G1950" s="1" t="s">
        <v>147</v>
      </c>
    </row>
    <row r="1951" spans="1:7" x14ac:dyDescent="0.25">
      <c r="A1951" s="1" t="s">
        <v>144</v>
      </c>
      <c r="B1951" s="1" t="s">
        <v>380</v>
      </c>
      <c r="C1951" s="1" t="s">
        <v>1541</v>
      </c>
      <c r="D1951" s="1" t="s">
        <v>29</v>
      </c>
      <c r="E1951" s="1" t="s">
        <v>30</v>
      </c>
      <c r="F1951" s="1" t="s">
        <v>41</v>
      </c>
      <c r="G1951" s="1" t="s">
        <v>147</v>
      </c>
    </row>
    <row r="1952" spans="1:7" x14ac:dyDescent="0.25">
      <c r="A1952" s="1" t="s">
        <v>144</v>
      </c>
      <c r="B1952" s="1" t="s">
        <v>380</v>
      </c>
      <c r="C1952" s="1" t="s">
        <v>1542</v>
      </c>
      <c r="D1952" s="1" t="s">
        <v>29</v>
      </c>
      <c r="E1952" s="1" t="s">
        <v>30</v>
      </c>
      <c r="F1952" s="1" t="s">
        <v>41</v>
      </c>
      <c r="G1952" s="1" t="s">
        <v>147</v>
      </c>
    </row>
    <row r="1953" spans="1:7" x14ac:dyDescent="0.25">
      <c r="A1953" s="1" t="s">
        <v>144</v>
      </c>
      <c r="B1953" s="1" t="s">
        <v>380</v>
      </c>
      <c r="C1953" s="1" t="s">
        <v>1543</v>
      </c>
      <c r="D1953" s="1" t="s">
        <v>29</v>
      </c>
      <c r="E1953" s="1" t="s">
        <v>30</v>
      </c>
      <c r="F1953" s="1" t="s">
        <v>41</v>
      </c>
      <c r="G1953" s="1" t="s">
        <v>147</v>
      </c>
    </row>
    <row r="1954" spans="1:7" x14ac:dyDescent="0.25">
      <c r="A1954" s="1" t="s">
        <v>144</v>
      </c>
      <c r="B1954" s="1" t="s">
        <v>380</v>
      </c>
      <c r="C1954" s="1" t="s">
        <v>1544</v>
      </c>
      <c r="D1954" s="1" t="s">
        <v>29</v>
      </c>
      <c r="E1954" s="1" t="s">
        <v>30</v>
      </c>
      <c r="F1954" s="1" t="s">
        <v>41</v>
      </c>
      <c r="G1954" s="1" t="s">
        <v>147</v>
      </c>
    </row>
    <row r="1955" spans="1:7" x14ac:dyDescent="0.25">
      <c r="A1955" s="1" t="s">
        <v>144</v>
      </c>
      <c r="B1955" s="1" t="s">
        <v>380</v>
      </c>
      <c r="C1955" s="1" t="s">
        <v>1545</v>
      </c>
      <c r="D1955" s="1" t="s">
        <v>29</v>
      </c>
      <c r="E1955" s="1" t="s">
        <v>30</v>
      </c>
      <c r="F1955" s="1" t="s">
        <v>41</v>
      </c>
      <c r="G1955" s="1" t="s">
        <v>147</v>
      </c>
    </row>
    <row r="1956" spans="1:7" x14ac:dyDescent="0.25">
      <c r="A1956" s="1" t="s">
        <v>144</v>
      </c>
      <c r="B1956" s="1" t="s">
        <v>380</v>
      </c>
      <c r="C1956" s="1" t="s">
        <v>1546</v>
      </c>
      <c r="D1956" s="1" t="s">
        <v>29</v>
      </c>
      <c r="E1956" s="1" t="s">
        <v>30</v>
      </c>
      <c r="F1956" s="1" t="s">
        <v>41</v>
      </c>
      <c r="G1956" s="1" t="s">
        <v>147</v>
      </c>
    </row>
    <row r="1957" spans="1:7" x14ac:dyDescent="0.25">
      <c r="A1957" s="1" t="s">
        <v>144</v>
      </c>
      <c r="B1957" s="1" t="s">
        <v>380</v>
      </c>
      <c r="C1957" s="1" t="s">
        <v>1547</v>
      </c>
      <c r="D1957" s="1" t="s">
        <v>29</v>
      </c>
      <c r="E1957" s="1" t="s">
        <v>30</v>
      </c>
      <c r="F1957" s="1" t="s">
        <v>41</v>
      </c>
      <c r="G1957" s="1" t="s">
        <v>147</v>
      </c>
    </row>
    <row r="1958" spans="1:7" x14ac:dyDescent="0.25">
      <c r="A1958" s="1" t="s">
        <v>144</v>
      </c>
      <c r="B1958" s="1" t="s">
        <v>380</v>
      </c>
      <c r="C1958" s="1" t="s">
        <v>1548</v>
      </c>
      <c r="D1958" s="1" t="s">
        <v>29</v>
      </c>
      <c r="E1958" s="1" t="s">
        <v>30</v>
      </c>
      <c r="F1958" s="1" t="s">
        <v>41</v>
      </c>
      <c r="G1958" s="1" t="s">
        <v>147</v>
      </c>
    </row>
    <row r="1959" spans="1:7" x14ac:dyDescent="0.25">
      <c r="A1959" s="1" t="s">
        <v>144</v>
      </c>
      <c r="B1959" s="1" t="s">
        <v>380</v>
      </c>
      <c r="C1959" s="1" t="s">
        <v>1549</v>
      </c>
      <c r="D1959" s="1" t="s">
        <v>29</v>
      </c>
      <c r="E1959" s="1" t="s">
        <v>30</v>
      </c>
      <c r="F1959" s="1" t="s">
        <v>41</v>
      </c>
      <c r="G1959" s="1" t="s">
        <v>147</v>
      </c>
    </row>
    <row r="1960" spans="1:7" x14ac:dyDescent="0.25">
      <c r="A1960" s="1" t="s">
        <v>144</v>
      </c>
      <c r="B1960" s="1" t="s">
        <v>380</v>
      </c>
      <c r="C1960" s="1" t="s">
        <v>1550</v>
      </c>
      <c r="D1960" s="1" t="s">
        <v>29</v>
      </c>
      <c r="E1960" s="1" t="s">
        <v>30</v>
      </c>
      <c r="F1960" s="1" t="s">
        <v>41</v>
      </c>
      <c r="G1960" s="1" t="s">
        <v>147</v>
      </c>
    </row>
    <row r="1961" spans="1:7" x14ac:dyDescent="0.25">
      <c r="A1961" s="1" t="s">
        <v>144</v>
      </c>
      <c r="B1961" s="1" t="s">
        <v>380</v>
      </c>
      <c r="C1961" s="1" t="s">
        <v>1551</v>
      </c>
      <c r="D1961" s="1" t="s">
        <v>29</v>
      </c>
      <c r="E1961" s="1" t="s">
        <v>30</v>
      </c>
      <c r="F1961" s="1" t="s">
        <v>41</v>
      </c>
      <c r="G1961" s="1" t="s">
        <v>147</v>
      </c>
    </row>
    <row r="1962" spans="1:7" x14ac:dyDescent="0.25">
      <c r="A1962" s="1" t="s">
        <v>144</v>
      </c>
      <c r="B1962" s="1" t="s">
        <v>380</v>
      </c>
      <c r="C1962" s="1" t="s">
        <v>1552</v>
      </c>
      <c r="D1962" s="1" t="s">
        <v>29</v>
      </c>
      <c r="E1962" s="1" t="s">
        <v>30</v>
      </c>
      <c r="F1962" s="1" t="s">
        <v>41</v>
      </c>
      <c r="G1962" s="1" t="s">
        <v>147</v>
      </c>
    </row>
    <row r="1963" spans="1:7" x14ac:dyDescent="0.25">
      <c r="A1963" s="1" t="s">
        <v>144</v>
      </c>
      <c r="B1963" s="1" t="s">
        <v>380</v>
      </c>
      <c r="C1963" s="1" t="s">
        <v>1553</v>
      </c>
      <c r="D1963" s="1" t="s">
        <v>29</v>
      </c>
      <c r="E1963" s="1" t="s">
        <v>30</v>
      </c>
      <c r="F1963" s="1" t="s">
        <v>41</v>
      </c>
      <c r="G1963" s="1" t="s">
        <v>147</v>
      </c>
    </row>
    <row r="1964" spans="1:7" x14ac:dyDescent="0.25">
      <c r="A1964" s="1" t="s">
        <v>144</v>
      </c>
      <c r="B1964" s="1" t="s">
        <v>380</v>
      </c>
      <c r="C1964" s="1" t="s">
        <v>1554</v>
      </c>
      <c r="D1964" s="1" t="s">
        <v>29</v>
      </c>
      <c r="E1964" s="1" t="s">
        <v>30</v>
      </c>
      <c r="F1964" s="1" t="s">
        <v>41</v>
      </c>
      <c r="G1964" s="1" t="s">
        <v>147</v>
      </c>
    </row>
    <row r="1965" spans="1:7" x14ac:dyDescent="0.25">
      <c r="A1965" s="1" t="s">
        <v>144</v>
      </c>
      <c r="B1965" s="1" t="s">
        <v>380</v>
      </c>
      <c r="C1965" s="1" t="s">
        <v>1555</v>
      </c>
      <c r="D1965" s="1" t="s">
        <v>29</v>
      </c>
      <c r="E1965" s="1" t="s">
        <v>30</v>
      </c>
      <c r="F1965" s="1" t="s">
        <v>41</v>
      </c>
      <c r="G1965" s="1" t="s">
        <v>147</v>
      </c>
    </row>
    <row r="1966" spans="1:7" x14ac:dyDescent="0.25">
      <c r="A1966" s="1" t="s">
        <v>144</v>
      </c>
      <c r="B1966" s="1" t="s">
        <v>380</v>
      </c>
      <c r="C1966" s="1" t="s">
        <v>1556</v>
      </c>
      <c r="D1966" s="1" t="s">
        <v>29</v>
      </c>
      <c r="E1966" s="1" t="s">
        <v>30</v>
      </c>
      <c r="F1966" s="1" t="s">
        <v>41</v>
      </c>
      <c r="G1966" s="1" t="s">
        <v>147</v>
      </c>
    </row>
    <row r="1967" spans="1:7" x14ac:dyDescent="0.25">
      <c r="A1967" s="1" t="s">
        <v>144</v>
      </c>
      <c r="B1967" s="1" t="s">
        <v>380</v>
      </c>
      <c r="C1967" s="1" t="s">
        <v>1557</v>
      </c>
      <c r="D1967" s="1" t="s">
        <v>29</v>
      </c>
      <c r="E1967" s="1" t="s">
        <v>30</v>
      </c>
      <c r="F1967" s="1" t="s">
        <v>41</v>
      </c>
      <c r="G1967" s="1" t="s">
        <v>147</v>
      </c>
    </row>
    <row r="1968" spans="1:7" x14ac:dyDescent="0.25">
      <c r="A1968" s="1" t="s">
        <v>144</v>
      </c>
      <c r="B1968" s="1" t="s">
        <v>380</v>
      </c>
      <c r="C1968" s="1" t="s">
        <v>1558</v>
      </c>
      <c r="D1968" s="1" t="s">
        <v>29</v>
      </c>
      <c r="E1968" s="1" t="s">
        <v>30</v>
      </c>
      <c r="F1968" s="1" t="s">
        <v>41</v>
      </c>
      <c r="G1968" s="1" t="s">
        <v>147</v>
      </c>
    </row>
    <row r="1969" spans="1:7" x14ac:dyDescent="0.25">
      <c r="A1969" s="1" t="s">
        <v>144</v>
      </c>
      <c r="B1969" s="1" t="s">
        <v>380</v>
      </c>
      <c r="C1969" s="1" t="s">
        <v>1559</v>
      </c>
      <c r="D1969" s="1" t="s">
        <v>29</v>
      </c>
      <c r="E1969" s="1" t="s">
        <v>30</v>
      </c>
      <c r="F1969" s="1" t="s">
        <v>41</v>
      </c>
      <c r="G1969" s="1" t="s">
        <v>147</v>
      </c>
    </row>
    <row r="1970" spans="1:7" x14ac:dyDescent="0.25">
      <c r="A1970" s="1" t="s">
        <v>144</v>
      </c>
      <c r="B1970" s="1" t="s">
        <v>380</v>
      </c>
      <c r="C1970" s="1" t="s">
        <v>1560</v>
      </c>
      <c r="D1970" s="1" t="s">
        <v>29</v>
      </c>
      <c r="E1970" s="1" t="s">
        <v>30</v>
      </c>
      <c r="F1970" s="1" t="s">
        <v>41</v>
      </c>
      <c r="G1970" s="1" t="s">
        <v>147</v>
      </c>
    </row>
    <row r="1971" spans="1:7" x14ac:dyDescent="0.25">
      <c r="A1971" s="1" t="s">
        <v>144</v>
      </c>
      <c r="B1971" s="1" t="s">
        <v>380</v>
      </c>
      <c r="C1971" s="1" t="s">
        <v>1561</v>
      </c>
      <c r="D1971" s="1" t="s">
        <v>29</v>
      </c>
      <c r="E1971" s="1" t="s">
        <v>30</v>
      </c>
      <c r="F1971" s="1" t="s">
        <v>41</v>
      </c>
      <c r="G1971" s="1" t="s">
        <v>147</v>
      </c>
    </row>
    <row r="1972" spans="1:7" x14ac:dyDescent="0.25">
      <c r="A1972" s="1" t="s">
        <v>144</v>
      </c>
      <c r="B1972" s="1" t="s">
        <v>380</v>
      </c>
      <c r="C1972" s="1" t="s">
        <v>1562</v>
      </c>
      <c r="D1972" s="1" t="s">
        <v>29</v>
      </c>
      <c r="E1972" s="1" t="s">
        <v>30</v>
      </c>
      <c r="F1972" s="1" t="s">
        <v>41</v>
      </c>
      <c r="G1972" s="1" t="s">
        <v>147</v>
      </c>
    </row>
    <row r="1973" spans="1:7" x14ac:dyDescent="0.25">
      <c r="A1973" s="1" t="s">
        <v>144</v>
      </c>
      <c r="B1973" s="1" t="s">
        <v>380</v>
      </c>
      <c r="C1973" s="1" t="s">
        <v>1563</v>
      </c>
      <c r="D1973" s="1" t="s">
        <v>29</v>
      </c>
      <c r="E1973" s="1" t="s">
        <v>30</v>
      </c>
      <c r="F1973" s="1" t="s">
        <v>41</v>
      </c>
      <c r="G1973" s="1" t="s">
        <v>147</v>
      </c>
    </row>
    <row r="1974" spans="1:7" x14ac:dyDescent="0.25">
      <c r="A1974" s="1" t="s">
        <v>144</v>
      </c>
      <c r="B1974" s="1" t="s">
        <v>380</v>
      </c>
      <c r="C1974" s="1" t="s">
        <v>1564</v>
      </c>
      <c r="D1974" s="1" t="s">
        <v>29</v>
      </c>
      <c r="E1974" s="1" t="s">
        <v>30</v>
      </c>
      <c r="F1974" s="1" t="s">
        <v>41</v>
      </c>
      <c r="G1974" s="1" t="s">
        <v>147</v>
      </c>
    </row>
    <row r="1975" spans="1:7" x14ac:dyDescent="0.25">
      <c r="A1975" s="1" t="s">
        <v>144</v>
      </c>
      <c r="B1975" s="1" t="s">
        <v>380</v>
      </c>
      <c r="C1975" s="1" t="s">
        <v>1565</v>
      </c>
      <c r="D1975" s="1" t="s">
        <v>29</v>
      </c>
      <c r="E1975" s="1" t="s">
        <v>30</v>
      </c>
      <c r="F1975" s="1" t="s">
        <v>41</v>
      </c>
      <c r="G1975" s="1" t="s">
        <v>147</v>
      </c>
    </row>
    <row r="1976" spans="1:7" x14ac:dyDescent="0.25">
      <c r="A1976" s="1" t="s">
        <v>144</v>
      </c>
      <c r="B1976" s="1" t="s">
        <v>380</v>
      </c>
      <c r="C1976" s="1" t="s">
        <v>1566</v>
      </c>
      <c r="D1976" s="1" t="s">
        <v>29</v>
      </c>
      <c r="E1976" s="1" t="s">
        <v>30</v>
      </c>
      <c r="F1976" s="1" t="s">
        <v>41</v>
      </c>
      <c r="G1976" s="1" t="s">
        <v>147</v>
      </c>
    </row>
    <row r="1977" spans="1:7" x14ac:dyDescent="0.25">
      <c r="A1977" s="1" t="s">
        <v>144</v>
      </c>
      <c r="B1977" s="1" t="s">
        <v>380</v>
      </c>
      <c r="C1977" s="1" t="s">
        <v>1567</v>
      </c>
      <c r="D1977" s="1" t="s">
        <v>29</v>
      </c>
      <c r="E1977" s="1" t="s">
        <v>30</v>
      </c>
      <c r="F1977" s="1" t="s">
        <v>41</v>
      </c>
      <c r="G1977" s="1" t="s">
        <v>147</v>
      </c>
    </row>
    <row r="1978" spans="1:7" x14ac:dyDescent="0.25">
      <c r="A1978" s="1" t="s">
        <v>144</v>
      </c>
      <c r="B1978" s="1" t="s">
        <v>380</v>
      </c>
      <c r="C1978" s="1" t="s">
        <v>1568</v>
      </c>
      <c r="D1978" s="1" t="s">
        <v>29</v>
      </c>
      <c r="E1978" s="1" t="s">
        <v>30</v>
      </c>
      <c r="F1978" s="1" t="s">
        <v>41</v>
      </c>
      <c r="G1978" s="1" t="s">
        <v>147</v>
      </c>
    </row>
    <row r="1979" spans="1:7" x14ac:dyDescent="0.25">
      <c r="A1979" s="1" t="s">
        <v>144</v>
      </c>
      <c r="B1979" s="1" t="s">
        <v>380</v>
      </c>
      <c r="C1979" s="1" t="s">
        <v>1569</v>
      </c>
      <c r="D1979" s="1" t="s">
        <v>29</v>
      </c>
      <c r="E1979" s="1" t="s">
        <v>30</v>
      </c>
      <c r="F1979" s="1" t="s">
        <v>41</v>
      </c>
      <c r="G1979" s="1" t="s">
        <v>147</v>
      </c>
    </row>
    <row r="1980" spans="1:7" x14ac:dyDescent="0.25">
      <c r="A1980" s="1" t="s">
        <v>144</v>
      </c>
      <c r="B1980" s="1" t="s">
        <v>380</v>
      </c>
      <c r="C1980" s="1" t="s">
        <v>1013</v>
      </c>
      <c r="D1980" s="1" t="s">
        <v>29</v>
      </c>
      <c r="E1980" s="1" t="s">
        <v>30</v>
      </c>
      <c r="F1980" s="1" t="s">
        <v>41</v>
      </c>
      <c r="G1980" s="1" t="s">
        <v>147</v>
      </c>
    </row>
    <row r="1981" spans="1:7" x14ac:dyDescent="0.25">
      <c r="A1981" s="1" t="s">
        <v>144</v>
      </c>
      <c r="B1981" s="1" t="s">
        <v>380</v>
      </c>
      <c r="C1981" s="1" t="s">
        <v>1014</v>
      </c>
      <c r="D1981" s="1" t="s">
        <v>29</v>
      </c>
      <c r="E1981" s="1" t="s">
        <v>30</v>
      </c>
      <c r="F1981" s="1" t="s">
        <v>41</v>
      </c>
      <c r="G1981" s="1" t="s">
        <v>147</v>
      </c>
    </row>
    <row r="1982" spans="1:7" x14ac:dyDescent="0.25">
      <c r="A1982" s="1" t="s">
        <v>144</v>
      </c>
      <c r="B1982" s="1" t="s">
        <v>380</v>
      </c>
      <c r="C1982" s="1" t="s">
        <v>1015</v>
      </c>
      <c r="D1982" s="1" t="s">
        <v>29</v>
      </c>
      <c r="E1982" s="1" t="s">
        <v>30</v>
      </c>
      <c r="F1982" s="1" t="s">
        <v>41</v>
      </c>
      <c r="G1982" s="1" t="s">
        <v>147</v>
      </c>
    </row>
    <row r="1983" spans="1:7" x14ac:dyDescent="0.25">
      <c r="A1983" s="1" t="s">
        <v>144</v>
      </c>
      <c r="B1983" s="1" t="s">
        <v>380</v>
      </c>
      <c r="C1983" s="1" t="s">
        <v>1016</v>
      </c>
      <c r="D1983" s="1" t="s">
        <v>29</v>
      </c>
      <c r="E1983" s="1" t="s">
        <v>30</v>
      </c>
      <c r="F1983" s="1" t="s">
        <v>41</v>
      </c>
      <c r="G1983" s="1" t="s">
        <v>147</v>
      </c>
    </row>
    <row r="1984" spans="1:7" x14ac:dyDescent="0.25">
      <c r="A1984" s="1" t="s">
        <v>144</v>
      </c>
      <c r="B1984" s="1" t="s">
        <v>380</v>
      </c>
      <c r="C1984" s="1" t="s">
        <v>1017</v>
      </c>
      <c r="D1984" s="1" t="s">
        <v>29</v>
      </c>
      <c r="E1984" s="1" t="s">
        <v>30</v>
      </c>
      <c r="F1984" s="1" t="s">
        <v>41</v>
      </c>
      <c r="G1984" s="1" t="s">
        <v>147</v>
      </c>
    </row>
    <row r="1985" spans="1:7" x14ac:dyDescent="0.25">
      <c r="A1985" s="1" t="s">
        <v>144</v>
      </c>
      <c r="B1985" s="1" t="s">
        <v>380</v>
      </c>
      <c r="C1985" s="1" t="s">
        <v>1018</v>
      </c>
      <c r="D1985" s="1" t="s">
        <v>29</v>
      </c>
      <c r="E1985" s="1" t="s">
        <v>30</v>
      </c>
      <c r="F1985" s="1" t="s">
        <v>41</v>
      </c>
      <c r="G1985" s="1" t="s">
        <v>147</v>
      </c>
    </row>
    <row r="1986" spans="1:7" x14ac:dyDescent="0.25">
      <c r="A1986" s="1" t="s">
        <v>144</v>
      </c>
      <c r="B1986" s="1" t="s">
        <v>380</v>
      </c>
      <c r="C1986" s="1" t="s">
        <v>1019</v>
      </c>
      <c r="D1986" s="1" t="s">
        <v>29</v>
      </c>
      <c r="E1986" s="1" t="s">
        <v>30</v>
      </c>
      <c r="F1986" s="1" t="s">
        <v>41</v>
      </c>
      <c r="G1986" s="1" t="s">
        <v>147</v>
      </c>
    </row>
    <row r="1987" spans="1:7" x14ac:dyDescent="0.25">
      <c r="A1987" s="1" t="s">
        <v>144</v>
      </c>
      <c r="B1987" s="1" t="s">
        <v>380</v>
      </c>
      <c r="C1987" s="1" t="s">
        <v>1020</v>
      </c>
      <c r="D1987" s="1" t="s">
        <v>29</v>
      </c>
      <c r="E1987" s="1" t="s">
        <v>30</v>
      </c>
      <c r="F1987" s="1" t="s">
        <v>41</v>
      </c>
      <c r="G1987" s="1" t="s">
        <v>147</v>
      </c>
    </row>
    <row r="1988" spans="1:7" x14ac:dyDescent="0.25">
      <c r="A1988" s="1" t="s">
        <v>144</v>
      </c>
      <c r="B1988" s="1" t="s">
        <v>380</v>
      </c>
      <c r="C1988" s="1" t="s">
        <v>1021</v>
      </c>
      <c r="D1988" s="1" t="s">
        <v>29</v>
      </c>
      <c r="E1988" s="1" t="s">
        <v>30</v>
      </c>
      <c r="F1988" s="1" t="s">
        <v>41</v>
      </c>
      <c r="G1988" s="1" t="s">
        <v>147</v>
      </c>
    </row>
    <row r="1989" spans="1:7" x14ac:dyDescent="0.25">
      <c r="A1989" s="1" t="s">
        <v>144</v>
      </c>
      <c r="B1989" s="1" t="s">
        <v>380</v>
      </c>
      <c r="C1989" s="1" t="s">
        <v>1022</v>
      </c>
      <c r="D1989" s="1" t="s">
        <v>29</v>
      </c>
      <c r="E1989" s="1" t="s">
        <v>30</v>
      </c>
      <c r="F1989" s="1" t="s">
        <v>41</v>
      </c>
      <c r="G1989" s="1" t="s">
        <v>147</v>
      </c>
    </row>
    <row r="1990" spans="1:7" x14ac:dyDescent="0.25">
      <c r="A1990" s="1" t="s">
        <v>144</v>
      </c>
      <c r="B1990" s="1" t="s">
        <v>380</v>
      </c>
      <c r="C1990" s="1" t="s">
        <v>1023</v>
      </c>
      <c r="D1990" s="1" t="s">
        <v>29</v>
      </c>
      <c r="E1990" s="1" t="s">
        <v>30</v>
      </c>
      <c r="F1990" s="1" t="s">
        <v>41</v>
      </c>
      <c r="G1990" s="1" t="s">
        <v>147</v>
      </c>
    </row>
    <row r="1991" spans="1:7" x14ac:dyDescent="0.25">
      <c r="A1991" s="1" t="s">
        <v>144</v>
      </c>
      <c r="B1991" s="1" t="s">
        <v>380</v>
      </c>
      <c r="C1991" s="1" t="s">
        <v>1024</v>
      </c>
      <c r="D1991" s="1" t="s">
        <v>29</v>
      </c>
      <c r="E1991" s="1" t="s">
        <v>30</v>
      </c>
      <c r="F1991" s="1" t="s">
        <v>41</v>
      </c>
      <c r="G1991" s="1" t="s">
        <v>147</v>
      </c>
    </row>
    <row r="1992" spans="1:7" x14ac:dyDescent="0.25">
      <c r="A1992" s="1" t="s">
        <v>144</v>
      </c>
      <c r="B1992" s="1" t="s">
        <v>380</v>
      </c>
      <c r="C1992" s="1" t="s">
        <v>1025</v>
      </c>
      <c r="D1992" s="1" t="s">
        <v>29</v>
      </c>
      <c r="E1992" s="1" t="s">
        <v>30</v>
      </c>
      <c r="F1992" s="1" t="s">
        <v>41</v>
      </c>
      <c r="G1992" s="1" t="s">
        <v>147</v>
      </c>
    </row>
    <row r="1993" spans="1:7" x14ac:dyDescent="0.25">
      <c r="A1993" s="1" t="s">
        <v>144</v>
      </c>
      <c r="B1993" s="1" t="s">
        <v>380</v>
      </c>
      <c r="C1993" s="1" t="s">
        <v>1026</v>
      </c>
      <c r="D1993" s="1" t="s">
        <v>29</v>
      </c>
      <c r="E1993" s="1" t="s">
        <v>30</v>
      </c>
      <c r="F1993" s="1" t="s">
        <v>41</v>
      </c>
      <c r="G1993" s="1" t="s">
        <v>147</v>
      </c>
    </row>
    <row r="1994" spans="1:7" x14ac:dyDescent="0.25">
      <c r="A1994" s="1" t="s">
        <v>144</v>
      </c>
      <c r="B1994" s="1" t="s">
        <v>380</v>
      </c>
      <c r="C1994" s="1" t="s">
        <v>1027</v>
      </c>
      <c r="D1994" s="1" t="s">
        <v>29</v>
      </c>
      <c r="E1994" s="1" t="s">
        <v>30</v>
      </c>
      <c r="F1994" s="1" t="s">
        <v>41</v>
      </c>
      <c r="G1994" s="1" t="s">
        <v>147</v>
      </c>
    </row>
    <row r="1995" spans="1:7" x14ac:dyDescent="0.25">
      <c r="A1995" s="1" t="s">
        <v>144</v>
      </c>
      <c r="B1995" s="1" t="s">
        <v>380</v>
      </c>
      <c r="C1995" s="1" t="s">
        <v>1028</v>
      </c>
      <c r="D1995" s="1" t="s">
        <v>29</v>
      </c>
      <c r="E1995" s="1" t="s">
        <v>30</v>
      </c>
      <c r="F1995" s="1" t="s">
        <v>41</v>
      </c>
      <c r="G1995" s="1" t="s">
        <v>147</v>
      </c>
    </row>
    <row r="1996" spans="1:7" x14ac:dyDescent="0.25">
      <c r="A1996" s="1" t="s">
        <v>144</v>
      </c>
      <c r="B1996" s="1" t="s">
        <v>380</v>
      </c>
      <c r="C1996" s="1" t="s">
        <v>1029</v>
      </c>
      <c r="D1996" s="1" t="s">
        <v>29</v>
      </c>
      <c r="E1996" s="1" t="s">
        <v>30</v>
      </c>
      <c r="F1996" s="1" t="s">
        <v>41</v>
      </c>
      <c r="G1996" s="1" t="s">
        <v>147</v>
      </c>
    </row>
    <row r="1997" spans="1:7" x14ac:dyDescent="0.25">
      <c r="A1997" s="1" t="s">
        <v>144</v>
      </c>
      <c r="B1997" s="1" t="s">
        <v>380</v>
      </c>
      <c r="C1997" s="1" t="s">
        <v>1030</v>
      </c>
      <c r="D1997" s="1" t="s">
        <v>29</v>
      </c>
      <c r="E1997" s="1" t="s">
        <v>30</v>
      </c>
      <c r="F1997" s="1" t="s">
        <v>41</v>
      </c>
      <c r="G1997" s="1" t="s">
        <v>147</v>
      </c>
    </row>
    <row r="1998" spans="1:7" x14ac:dyDescent="0.25">
      <c r="A1998" s="1" t="s">
        <v>144</v>
      </c>
      <c r="B1998" s="1" t="s">
        <v>380</v>
      </c>
      <c r="C1998" s="1" t="s">
        <v>1031</v>
      </c>
      <c r="D1998" s="1" t="s">
        <v>29</v>
      </c>
      <c r="E1998" s="1" t="s">
        <v>30</v>
      </c>
      <c r="F1998" s="1" t="s">
        <v>41</v>
      </c>
      <c r="G1998" s="1" t="s">
        <v>147</v>
      </c>
    </row>
    <row r="1999" spans="1:7" x14ac:dyDescent="0.25">
      <c r="A1999" s="1" t="s">
        <v>144</v>
      </c>
      <c r="B1999" s="1" t="s">
        <v>380</v>
      </c>
      <c r="C1999" s="1" t="s">
        <v>1032</v>
      </c>
      <c r="D1999" s="1" t="s">
        <v>29</v>
      </c>
      <c r="E1999" s="1" t="s">
        <v>30</v>
      </c>
      <c r="F1999" s="1" t="s">
        <v>41</v>
      </c>
      <c r="G1999" s="1" t="s">
        <v>147</v>
      </c>
    </row>
    <row r="2000" spans="1:7" x14ac:dyDescent="0.25">
      <c r="A2000" s="1" t="s">
        <v>144</v>
      </c>
      <c r="B2000" s="1" t="s">
        <v>380</v>
      </c>
      <c r="C2000" s="1" t="s">
        <v>1033</v>
      </c>
      <c r="D2000" s="1" t="s">
        <v>29</v>
      </c>
      <c r="E2000" s="1" t="s">
        <v>30</v>
      </c>
      <c r="F2000" s="1" t="s">
        <v>41</v>
      </c>
      <c r="G2000" s="1" t="s">
        <v>147</v>
      </c>
    </row>
    <row r="2001" spans="1:7" x14ac:dyDescent="0.25">
      <c r="A2001" s="1" t="s">
        <v>144</v>
      </c>
      <c r="B2001" s="1" t="s">
        <v>380</v>
      </c>
      <c r="C2001" s="1" t="s">
        <v>1034</v>
      </c>
      <c r="D2001" s="1" t="s">
        <v>29</v>
      </c>
      <c r="E2001" s="1" t="s">
        <v>30</v>
      </c>
      <c r="F2001" s="1" t="s">
        <v>41</v>
      </c>
      <c r="G2001" s="1" t="s">
        <v>147</v>
      </c>
    </row>
    <row r="2002" spans="1:7" x14ac:dyDescent="0.25">
      <c r="A2002" s="1" t="s">
        <v>144</v>
      </c>
      <c r="B2002" s="1" t="s">
        <v>380</v>
      </c>
      <c r="C2002" s="1" t="s">
        <v>1570</v>
      </c>
      <c r="D2002" s="1" t="s">
        <v>29</v>
      </c>
      <c r="E2002" s="1" t="s">
        <v>30</v>
      </c>
      <c r="F2002" s="1" t="s">
        <v>41</v>
      </c>
      <c r="G2002" s="1" t="s">
        <v>147</v>
      </c>
    </row>
    <row r="2003" spans="1:7" x14ac:dyDescent="0.25">
      <c r="A2003" s="1" t="s">
        <v>144</v>
      </c>
      <c r="B2003" s="1" t="s">
        <v>380</v>
      </c>
      <c r="C2003" s="1" t="s">
        <v>1571</v>
      </c>
      <c r="D2003" s="1" t="s">
        <v>29</v>
      </c>
      <c r="E2003" s="1" t="s">
        <v>30</v>
      </c>
      <c r="F2003" s="1" t="s">
        <v>41</v>
      </c>
      <c r="G2003" s="1" t="s">
        <v>147</v>
      </c>
    </row>
    <row r="2004" spans="1:7" x14ac:dyDescent="0.25">
      <c r="A2004" s="1" t="s">
        <v>144</v>
      </c>
      <c r="B2004" s="1" t="s">
        <v>380</v>
      </c>
      <c r="C2004" s="1" t="s">
        <v>1572</v>
      </c>
      <c r="D2004" s="1" t="s">
        <v>29</v>
      </c>
      <c r="E2004" s="1" t="s">
        <v>30</v>
      </c>
      <c r="F2004" s="1" t="s">
        <v>41</v>
      </c>
      <c r="G2004" s="1" t="s">
        <v>147</v>
      </c>
    </row>
    <row r="2005" spans="1:7" x14ac:dyDescent="0.25">
      <c r="A2005" s="1" t="s">
        <v>144</v>
      </c>
      <c r="B2005" s="1" t="s">
        <v>380</v>
      </c>
      <c r="C2005" s="1" t="s">
        <v>1035</v>
      </c>
      <c r="D2005" s="1" t="s">
        <v>29</v>
      </c>
      <c r="E2005" s="1" t="s">
        <v>30</v>
      </c>
      <c r="F2005" s="1" t="s">
        <v>41</v>
      </c>
      <c r="G2005" s="1" t="s">
        <v>147</v>
      </c>
    </row>
    <row r="2006" spans="1:7" x14ac:dyDescent="0.25">
      <c r="A2006" s="1" t="s">
        <v>144</v>
      </c>
      <c r="B2006" s="1" t="s">
        <v>380</v>
      </c>
      <c r="C2006" s="1" t="s">
        <v>1573</v>
      </c>
      <c r="D2006" s="1" t="s">
        <v>29</v>
      </c>
      <c r="E2006" s="1" t="s">
        <v>30</v>
      </c>
      <c r="F2006" s="1" t="s">
        <v>41</v>
      </c>
      <c r="G2006" s="1" t="s">
        <v>147</v>
      </c>
    </row>
    <row r="2007" spans="1:7" x14ac:dyDescent="0.25">
      <c r="A2007" s="1" t="s">
        <v>144</v>
      </c>
      <c r="B2007" s="1" t="s">
        <v>380</v>
      </c>
      <c r="C2007" s="1" t="s">
        <v>1036</v>
      </c>
      <c r="D2007" s="1" t="s">
        <v>29</v>
      </c>
      <c r="E2007" s="1" t="s">
        <v>30</v>
      </c>
      <c r="F2007" s="1" t="s">
        <v>41</v>
      </c>
      <c r="G2007" s="1" t="s">
        <v>147</v>
      </c>
    </row>
    <row r="2008" spans="1:7" x14ac:dyDescent="0.25">
      <c r="A2008" s="1" t="s">
        <v>144</v>
      </c>
      <c r="B2008" s="1" t="s">
        <v>380</v>
      </c>
      <c r="C2008" s="1" t="s">
        <v>1574</v>
      </c>
      <c r="D2008" s="1" t="s">
        <v>29</v>
      </c>
      <c r="E2008" s="1" t="s">
        <v>30</v>
      </c>
      <c r="F2008" s="1" t="s">
        <v>41</v>
      </c>
      <c r="G2008" s="1" t="s">
        <v>147</v>
      </c>
    </row>
    <row r="2009" spans="1:7" x14ac:dyDescent="0.25">
      <c r="A2009" s="1" t="s">
        <v>144</v>
      </c>
      <c r="B2009" s="1" t="s">
        <v>380</v>
      </c>
      <c r="C2009" s="1" t="s">
        <v>1575</v>
      </c>
      <c r="D2009" s="1" t="s">
        <v>29</v>
      </c>
      <c r="E2009" s="1" t="s">
        <v>30</v>
      </c>
      <c r="F2009" s="1" t="s">
        <v>41</v>
      </c>
      <c r="G2009" s="1" t="s">
        <v>147</v>
      </c>
    </row>
    <row r="2010" spans="1:7" x14ac:dyDescent="0.25">
      <c r="A2010" s="1" t="s">
        <v>144</v>
      </c>
      <c r="B2010" s="1" t="s">
        <v>380</v>
      </c>
      <c r="C2010" s="1" t="s">
        <v>1576</v>
      </c>
      <c r="D2010" s="1" t="s">
        <v>29</v>
      </c>
      <c r="E2010" s="1" t="s">
        <v>30</v>
      </c>
      <c r="F2010" s="1" t="s">
        <v>41</v>
      </c>
      <c r="G2010" s="1" t="s">
        <v>147</v>
      </c>
    </row>
    <row r="2011" spans="1:7" x14ac:dyDescent="0.25">
      <c r="A2011" s="1" t="s">
        <v>144</v>
      </c>
      <c r="B2011" s="1" t="s">
        <v>380</v>
      </c>
      <c r="C2011" s="1" t="s">
        <v>1577</v>
      </c>
      <c r="D2011" s="1" t="s">
        <v>29</v>
      </c>
      <c r="E2011" s="1" t="s">
        <v>30</v>
      </c>
      <c r="F2011" s="1" t="s">
        <v>41</v>
      </c>
      <c r="G2011" s="1" t="s">
        <v>147</v>
      </c>
    </row>
    <row r="2012" spans="1:7" x14ac:dyDescent="0.25">
      <c r="A2012" s="1" t="s">
        <v>144</v>
      </c>
      <c r="B2012" s="1" t="s">
        <v>380</v>
      </c>
      <c r="C2012" s="1" t="s">
        <v>1578</v>
      </c>
      <c r="D2012" s="1" t="s">
        <v>29</v>
      </c>
      <c r="E2012" s="1" t="s">
        <v>30</v>
      </c>
      <c r="F2012" s="1" t="s">
        <v>41</v>
      </c>
      <c r="G2012" s="1" t="s">
        <v>147</v>
      </c>
    </row>
    <row r="2013" spans="1:7" x14ac:dyDescent="0.25">
      <c r="A2013" s="1" t="s">
        <v>144</v>
      </c>
      <c r="B2013" s="1" t="s">
        <v>380</v>
      </c>
      <c r="C2013" s="1" t="s">
        <v>1579</v>
      </c>
      <c r="D2013" s="1" t="s">
        <v>29</v>
      </c>
      <c r="E2013" s="1" t="s">
        <v>30</v>
      </c>
      <c r="F2013" s="1" t="s">
        <v>41</v>
      </c>
      <c r="G2013" s="1" t="s">
        <v>147</v>
      </c>
    </row>
    <row r="2014" spans="1:7" x14ac:dyDescent="0.25">
      <c r="A2014" s="1" t="s">
        <v>144</v>
      </c>
      <c r="B2014" s="1" t="s">
        <v>380</v>
      </c>
      <c r="C2014" s="1" t="s">
        <v>1580</v>
      </c>
      <c r="D2014" s="1" t="s">
        <v>29</v>
      </c>
      <c r="E2014" s="1" t="s">
        <v>30</v>
      </c>
      <c r="F2014" s="1" t="s">
        <v>41</v>
      </c>
      <c r="G2014" s="1" t="s">
        <v>147</v>
      </c>
    </row>
    <row r="2015" spans="1:7" x14ac:dyDescent="0.25">
      <c r="A2015" s="1" t="s">
        <v>144</v>
      </c>
      <c r="B2015" s="1" t="s">
        <v>380</v>
      </c>
      <c r="C2015" s="1" t="s">
        <v>1581</v>
      </c>
      <c r="D2015" s="1" t="s">
        <v>29</v>
      </c>
      <c r="E2015" s="1" t="s">
        <v>30</v>
      </c>
      <c r="F2015" s="1" t="s">
        <v>41</v>
      </c>
      <c r="G2015" s="1" t="s">
        <v>147</v>
      </c>
    </row>
    <row r="2016" spans="1:7" x14ac:dyDescent="0.25">
      <c r="A2016" s="1" t="s">
        <v>144</v>
      </c>
      <c r="B2016" s="1" t="s">
        <v>380</v>
      </c>
      <c r="C2016" s="1" t="s">
        <v>1037</v>
      </c>
      <c r="D2016" s="1" t="s">
        <v>29</v>
      </c>
      <c r="E2016" s="1" t="s">
        <v>30</v>
      </c>
      <c r="F2016" s="1" t="s">
        <v>41</v>
      </c>
      <c r="G2016" s="1" t="s">
        <v>147</v>
      </c>
    </row>
    <row r="2017" spans="1:7" x14ac:dyDescent="0.25">
      <c r="A2017" s="1" t="s">
        <v>144</v>
      </c>
      <c r="B2017" s="1" t="s">
        <v>380</v>
      </c>
      <c r="C2017" s="1" t="s">
        <v>1038</v>
      </c>
      <c r="D2017" s="1" t="s">
        <v>29</v>
      </c>
      <c r="E2017" s="1" t="s">
        <v>30</v>
      </c>
      <c r="F2017" s="1" t="s">
        <v>41</v>
      </c>
      <c r="G2017" s="1" t="s">
        <v>147</v>
      </c>
    </row>
    <row r="2018" spans="1:7" x14ac:dyDescent="0.25">
      <c r="A2018" s="1" t="s">
        <v>144</v>
      </c>
      <c r="B2018" s="1" t="s">
        <v>380</v>
      </c>
      <c r="C2018" s="1" t="s">
        <v>1039</v>
      </c>
      <c r="D2018" s="1" t="s">
        <v>29</v>
      </c>
      <c r="E2018" s="1" t="s">
        <v>30</v>
      </c>
      <c r="F2018" s="1" t="s">
        <v>41</v>
      </c>
      <c r="G2018" s="1" t="s">
        <v>147</v>
      </c>
    </row>
    <row r="2019" spans="1:7" x14ac:dyDescent="0.25">
      <c r="A2019" s="1" t="s">
        <v>144</v>
      </c>
      <c r="B2019" s="1" t="s">
        <v>380</v>
      </c>
      <c r="C2019" s="1" t="s">
        <v>1040</v>
      </c>
      <c r="D2019" s="1" t="s">
        <v>29</v>
      </c>
      <c r="E2019" s="1" t="s">
        <v>30</v>
      </c>
      <c r="F2019" s="1" t="s">
        <v>41</v>
      </c>
      <c r="G2019" s="1" t="s">
        <v>147</v>
      </c>
    </row>
    <row r="2020" spans="1:7" x14ac:dyDescent="0.25">
      <c r="A2020" s="1" t="s">
        <v>144</v>
      </c>
      <c r="B2020" s="1" t="s">
        <v>380</v>
      </c>
      <c r="C2020" s="1" t="s">
        <v>1041</v>
      </c>
      <c r="D2020" s="1" t="s">
        <v>29</v>
      </c>
      <c r="E2020" s="1" t="s">
        <v>30</v>
      </c>
      <c r="F2020" s="1" t="s">
        <v>41</v>
      </c>
      <c r="G2020" s="1" t="s">
        <v>147</v>
      </c>
    </row>
    <row r="2021" spans="1:7" x14ac:dyDescent="0.25">
      <c r="A2021" s="1" t="s">
        <v>144</v>
      </c>
      <c r="B2021" s="1" t="s">
        <v>380</v>
      </c>
      <c r="C2021" s="1" t="s">
        <v>1042</v>
      </c>
      <c r="D2021" s="1" t="s">
        <v>29</v>
      </c>
      <c r="E2021" s="1" t="s">
        <v>30</v>
      </c>
      <c r="F2021" s="1" t="s">
        <v>41</v>
      </c>
      <c r="G2021" s="1" t="s">
        <v>147</v>
      </c>
    </row>
    <row r="2022" spans="1:7" x14ac:dyDescent="0.25">
      <c r="A2022" s="1" t="s">
        <v>144</v>
      </c>
      <c r="B2022" s="1" t="s">
        <v>380</v>
      </c>
      <c r="C2022" s="1" t="s">
        <v>1043</v>
      </c>
      <c r="D2022" s="1" t="s">
        <v>29</v>
      </c>
      <c r="E2022" s="1" t="s">
        <v>30</v>
      </c>
      <c r="F2022" s="1" t="s">
        <v>41</v>
      </c>
      <c r="G2022" s="1" t="s">
        <v>147</v>
      </c>
    </row>
    <row r="2023" spans="1:7" x14ac:dyDescent="0.25">
      <c r="A2023" s="1" t="s">
        <v>144</v>
      </c>
      <c r="B2023" s="1" t="s">
        <v>380</v>
      </c>
      <c r="C2023" s="1" t="s">
        <v>1044</v>
      </c>
      <c r="D2023" s="1" t="s">
        <v>29</v>
      </c>
      <c r="E2023" s="1" t="s">
        <v>30</v>
      </c>
      <c r="F2023" s="1" t="s">
        <v>41</v>
      </c>
      <c r="G2023" s="1" t="s">
        <v>147</v>
      </c>
    </row>
    <row r="2024" spans="1:7" x14ac:dyDescent="0.25">
      <c r="A2024" s="1" t="s">
        <v>144</v>
      </c>
      <c r="B2024" s="1" t="s">
        <v>380</v>
      </c>
      <c r="C2024" s="1" t="s">
        <v>1045</v>
      </c>
      <c r="D2024" s="1" t="s">
        <v>29</v>
      </c>
      <c r="E2024" s="1" t="s">
        <v>30</v>
      </c>
      <c r="F2024" s="1" t="s">
        <v>41</v>
      </c>
      <c r="G2024" s="1" t="s">
        <v>147</v>
      </c>
    </row>
    <row r="2025" spans="1:7" x14ac:dyDescent="0.25">
      <c r="A2025" s="1" t="s">
        <v>144</v>
      </c>
      <c r="B2025" s="1" t="s">
        <v>380</v>
      </c>
      <c r="C2025" s="1" t="s">
        <v>1582</v>
      </c>
      <c r="D2025" s="1" t="s">
        <v>29</v>
      </c>
      <c r="E2025" s="1" t="s">
        <v>30</v>
      </c>
      <c r="F2025" s="1" t="s">
        <v>41</v>
      </c>
      <c r="G2025" s="1" t="s">
        <v>147</v>
      </c>
    </row>
    <row r="2026" spans="1:7" x14ac:dyDescent="0.25">
      <c r="A2026" s="1" t="s">
        <v>144</v>
      </c>
      <c r="B2026" s="1" t="s">
        <v>380</v>
      </c>
      <c r="C2026" s="1" t="s">
        <v>1046</v>
      </c>
      <c r="D2026" s="1" t="s">
        <v>29</v>
      </c>
      <c r="E2026" s="1" t="s">
        <v>30</v>
      </c>
      <c r="F2026" s="1" t="s">
        <v>41</v>
      </c>
      <c r="G2026" s="1" t="s">
        <v>147</v>
      </c>
    </row>
    <row r="2027" spans="1:7" x14ac:dyDescent="0.25">
      <c r="A2027" s="1" t="s">
        <v>144</v>
      </c>
      <c r="B2027" s="1" t="s">
        <v>380</v>
      </c>
      <c r="C2027" s="1" t="s">
        <v>1583</v>
      </c>
      <c r="D2027" s="1" t="s">
        <v>29</v>
      </c>
      <c r="E2027" s="1" t="s">
        <v>30</v>
      </c>
      <c r="F2027" s="1" t="s">
        <v>41</v>
      </c>
      <c r="G2027" s="1" t="s">
        <v>147</v>
      </c>
    </row>
    <row r="2028" spans="1:7" x14ac:dyDescent="0.25">
      <c r="A2028" s="1" t="s">
        <v>144</v>
      </c>
      <c r="B2028" s="1" t="s">
        <v>380</v>
      </c>
      <c r="C2028" s="1" t="s">
        <v>1584</v>
      </c>
      <c r="D2028" s="1" t="s">
        <v>29</v>
      </c>
      <c r="E2028" s="1" t="s">
        <v>30</v>
      </c>
      <c r="F2028" s="1" t="s">
        <v>41</v>
      </c>
      <c r="G2028" s="1" t="s">
        <v>147</v>
      </c>
    </row>
    <row r="2029" spans="1:7" x14ac:dyDescent="0.25">
      <c r="A2029" s="1" t="s">
        <v>144</v>
      </c>
      <c r="B2029" s="1" t="s">
        <v>380</v>
      </c>
      <c r="C2029" s="1" t="s">
        <v>1585</v>
      </c>
      <c r="D2029" s="1" t="s">
        <v>29</v>
      </c>
      <c r="E2029" s="1" t="s">
        <v>30</v>
      </c>
      <c r="F2029" s="1" t="s">
        <v>41</v>
      </c>
      <c r="G2029" s="1" t="s">
        <v>147</v>
      </c>
    </row>
    <row r="2030" spans="1:7" x14ac:dyDescent="0.25">
      <c r="A2030" s="1" t="s">
        <v>144</v>
      </c>
      <c r="B2030" s="1" t="s">
        <v>380</v>
      </c>
      <c r="C2030" s="1" t="s">
        <v>1586</v>
      </c>
      <c r="D2030" s="1" t="s">
        <v>29</v>
      </c>
      <c r="E2030" s="1" t="s">
        <v>30</v>
      </c>
      <c r="F2030" s="1" t="s">
        <v>41</v>
      </c>
      <c r="G2030" s="1" t="s">
        <v>147</v>
      </c>
    </row>
    <row r="2031" spans="1:7" x14ac:dyDescent="0.25">
      <c r="A2031" s="1" t="s">
        <v>144</v>
      </c>
      <c r="B2031" s="1" t="s">
        <v>380</v>
      </c>
      <c r="C2031" s="1" t="s">
        <v>1047</v>
      </c>
      <c r="D2031" s="1" t="s">
        <v>29</v>
      </c>
      <c r="E2031" s="1" t="s">
        <v>30</v>
      </c>
      <c r="F2031" s="1" t="s">
        <v>41</v>
      </c>
      <c r="G2031" s="1" t="s">
        <v>147</v>
      </c>
    </row>
    <row r="2032" spans="1:7" x14ac:dyDescent="0.25">
      <c r="A2032" s="1" t="s">
        <v>144</v>
      </c>
      <c r="B2032" s="1" t="s">
        <v>380</v>
      </c>
      <c r="C2032" s="1" t="s">
        <v>1048</v>
      </c>
      <c r="D2032" s="1" t="s">
        <v>29</v>
      </c>
      <c r="E2032" s="1" t="s">
        <v>30</v>
      </c>
      <c r="F2032" s="1" t="s">
        <v>41</v>
      </c>
      <c r="G2032" s="1" t="s">
        <v>147</v>
      </c>
    </row>
    <row r="2033" spans="1:7" x14ac:dyDescent="0.25">
      <c r="A2033" s="1" t="s">
        <v>144</v>
      </c>
      <c r="B2033" s="1" t="s">
        <v>380</v>
      </c>
      <c r="C2033" s="1" t="s">
        <v>1049</v>
      </c>
      <c r="D2033" s="1" t="s">
        <v>29</v>
      </c>
      <c r="E2033" s="1" t="s">
        <v>30</v>
      </c>
      <c r="F2033" s="1" t="s">
        <v>41</v>
      </c>
      <c r="G2033" s="1" t="s">
        <v>147</v>
      </c>
    </row>
    <row r="2034" spans="1:7" x14ac:dyDescent="0.25">
      <c r="A2034" s="1" t="s">
        <v>144</v>
      </c>
      <c r="B2034" s="1" t="s">
        <v>380</v>
      </c>
      <c r="C2034" s="1" t="s">
        <v>1050</v>
      </c>
      <c r="D2034" s="1" t="s">
        <v>29</v>
      </c>
      <c r="E2034" s="1" t="s">
        <v>30</v>
      </c>
      <c r="F2034" s="1" t="s">
        <v>41</v>
      </c>
      <c r="G2034" s="1" t="s">
        <v>147</v>
      </c>
    </row>
    <row r="2035" spans="1:7" x14ac:dyDescent="0.25">
      <c r="A2035" s="1" t="s">
        <v>144</v>
      </c>
      <c r="B2035" s="1" t="s">
        <v>380</v>
      </c>
      <c r="C2035" s="1" t="s">
        <v>1051</v>
      </c>
      <c r="D2035" s="1" t="s">
        <v>29</v>
      </c>
      <c r="E2035" s="1" t="s">
        <v>30</v>
      </c>
      <c r="F2035" s="1" t="s">
        <v>41</v>
      </c>
      <c r="G2035" s="1" t="s">
        <v>147</v>
      </c>
    </row>
    <row r="2036" spans="1:7" x14ac:dyDescent="0.25">
      <c r="A2036" s="1" t="s">
        <v>144</v>
      </c>
      <c r="B2036" s="1" t="s">
        <v>380</v>
      </c>
      <c r="C2036" s="1" t="s">
        <v>1052</v>
      </c>
      <c r="D2036" s="1" t="s">
        <v>29</v>
      </c>
      <c r="E2036" s="1" t="s">
        <v>30</v>
      </c>
      <c r="F2036" s="1" t="s">
        <v>41</v>
      </c>
      <c r="G2036" s="1" t="s">
        <v>147</v>
      </c>
    </row>
    <row r="2037" spans="1:7" x14ac:dyDescent="0.25">
      <c r="A2037" s="1" t="s">
        <v>144</v>
      </c>
      <c r="B2037" s="1" t="s">
        <v>380</v>
      </c>
      <c r="C2037" s="1" t="s">
        <v>1053</v>
      </c>
      <c r="D2037" s="1" t="s">
        <v>29</v>
      </c>
      <c r="E2037" s="1" t="s">
        <v>30</v>
      </c>
      <c r="F2037" s="1" t="s">
        <v>41</v>
      </c>
      <c r="G2037" s="1" t="s">
        <v>147</v>
      </c>
    </row>
    <row r="2038" spans="1:7" x14ac:dyDescent="0.25">
      <c r="A2038" s="1" t="s">
        <v>144</v>
      </c>
      <c r="B2038" s="1" t="s">
        <v>380</v>
      </c>
      <c r="C2038" s="1" t="s">
        <v>1054</v>
      </c>
      <c r="D2038" s="1" t="s">
        <v>29</v>
      </c>
      <c r="E2038" s="1" t="s">
        <v>30</v>
      </c>
      <c r="F2038" s="1" t="s">
        <v>41</v>
      </c>
      <c r="G2038" s="1" t="s">
        <v>147</v>
      </c>
    </row>
    <row r="2039" spans="1:7" x14ac:dyDescent="0.25">
      <c r="A2039" s="1" t="s">
        <v>144</v>
      </c>
      <c r="B2039" s="1" t="s">
        <v>380</v>
      </c>
      <c r="C2039" s="1" t="s">
        <v>1055</v>
      </c>
      <c r="D2039" s="1" t="s">
        <v>29</v>
      </c>
      <c r="E2039" s="1" t="s">
        <v>30</v>
      </c>
      <c r="F2039" s="1" t="s">
        <v>41</v>
      </c>
      <c r="G2039" s="1" t="s">
        <v>147</v>
      </c>
    </row>
    <row r="2040" spans="1:7" x14ac:dyDescent="0.25">
      <c r="A2040" s="1" t="s">
        <v>144</v>
      </c>
      <c r="B2040" s="1" t="s">
        <v>380</v>
      </c>
      <c r="C2040" s="1" t="s">
        <v>1056</v>
      </c>
      <c r="D2040" s="1" t="s">
        <v>29</v>
      </c>
      <c r="E2040" s="1" t="s">
        <v>30</v>
      </c>
      <c r="F2040" s="1" t="s">
        <v>41</v>
      </c>
      <c r="G2040" s="1" t="s">
        <v>147</v>
      </c>
    </row>
    <row r="2041" spans="1:7" x14ac:dyDescent="0.25">
      <c r="A2041" s="1" t="s">
        <v>144</v>
      </c>
      <c r="B2041" s="1" t="s">
        <v>380</v>
      </c>
      <c r="C2041" s="1" t="s">
        <v>1587</v>
      </c>
      <c r="D2041" s="1" t="s">
        <v>29</v>
      </c>
      <c r="E2041" s="1" t="s">
        <v>30</v>
      </c>
      <c r="F2041" s="1" t="s">
        <v>41</v>
      </c>
      <c r="G2041" s="1" t="s">
        <v>147</v>
      </c>
    </row>
    <row r="2042" spans="1:7" x14ac:dyDescent="0.25">
      <c r="A2042" s="1" t="s">
        <v>144</v>
      </c>
      <c r="B2042" s="1" t="s">
        <v>380</v>
      </c>
      <c r="C2042" s="1" t="s">
        <v>1588</v>
      </c>
      <c r="D2042" s="1" t="s">
        <v>29</v>
      </c>
      <c r="E2042" s="1" t="s">
        <v>30</v>
      </c>
      <c r="F2042" s="1" t="s">
        <v>41</v>
      </c>
      <c r="G2042" s="1" t="s">
        <v>147</v>
      </c>
    </row>
    <row r="2043" spans="1:7" x14ac:dyDescent="0.25">
      <c r="A2043" s="1" t="s">
        <v>144</v>
      </c>
      <c r="B2043" s="1" t="s">
        <v>380</v>
      </c>
      <c r="C2043" s="1" t="s">
        <v>1057</v>
      </c>
      <c r="D2043" s="1" t="s">
        <v>29</v>
      </c>
      <c r="E2043" s="1" t="s">
        <v>30</v>
      </c>
      <c r="F2043" s="1" t="s">
        <v>41</v>
      </c>
      <c r="G2043" s="1" t="s">
        <v>147</v>
      </c>
    </row>
    <row r="2044" spans="1:7" x14ac:dyDescent="0.25">
      <c r="A2044" s="1" t="s">
        <v>144</v>
      </c>
      <c r="B2044" s="1" t="s">
        <v>380</v>
      </c>
      <c r="C2044" s="1" t="s">
        <v>1058</v>
      </c>
      <c r="D2044" s="1" t="s">
        <v>29</v>
      </c>
      <c r="E2044" s="1" t="s">
        <v>30</v>
      </c>
      <c r="F2044" s="1" t="s">
        <v>41</v>
      </c>
      <c r="G2044" s="1" t="s">
        <v>147</v>
      </c>
    </row>
    <row r="2045" spans="1:7" x14ac:dyDescent="0.25">
      <c r="A2045" s="1" t="s">
        <v>144</v>
      </c>
      <c r="B2045" s="1" t="s">
        <v>380</v>
      </c>
      <c r="C2045" s="1" t="s">
        <v>1059</v>
      </c>
      <c r="D2045" s="1" t="s">
        <v>29</v>
      </c>
      <c r="E2045" s="1" t="s">
        <v>30</v>
      </c>
      <c r="F2045" s="1" t="s">
        <v>41</v>
      </c>
      <c r="G2045" s="1" t="s">
        <v>147</v>
      </c>
    </row>
    <row r="2046" spans="1:7" x14ac:dyDescent="0.25">
      <c r="A2046" s="1" t="s">
        <v>144</v>
      </c>
      <c r="B2046" s="1" t="s">
        <v>380</v>
      </c>
      <c r="C2046" s="1" t="s">
        <v>1060</v>
      </c>
      <c r="D2046" s="1" t="s">
        <v>29</v>
      </c>
      <c r="E2046" s="1" t="s">
        <v>30</v>
      </c>
      <c r="F2046" s="1" t="s">
        <v>41</v>
      </c>
      <c r="G2046" s="1" t="s">
        <v>147</v>
      </c>
    </row>
    <row r="2047" spans="1:7" x14ac:dyDescent="0.25">
      <c r="A2047" s="1" t="s">
        <v>144</v>
      </c>
      <c r="B2047" s="1" t="s">
        <v>380</v>
      </c>
      <c r="C2047" s="1" t="s">
        <v>1061</v>
      </c>
      <c r="D2047" s="1" t="s">
        <v>29</v>
      </c>
      <c r="E2047" s="1" t="s">
        <v>30</v>
      </c>
      <c r="F2047" s="1" t="s">
        <v>41</v>
      </c>
      <c r="G2047" s="1" t="s">
        <v>147</v>
      </c>
    </row>
    <row r="2048" spans="1:7" x14ac:dyDescent="0.25">
      <c r="A2048" s="1" t="s">
        <v>369</v>
      </c>
      <c r="B2048" s="1" t="s">
        <v>137</v>
      </c>
      <c r="C2048" s="1" t="s">
        <v>58</v>
      </c>
      <c r="D2048" s="1" t="s">
        <v>29</v>
      </c>
      <c r="E2048" s="1" t="s">
        <v>30</v>
      </c>
      <c r="F2048" s="1" t="s">
        <v>41</v>
      </c>
      <c r="G2048" s="1" t="s">
        <v>147</v>
      </c>
    </row>
    <row r="2049" spans="1:7" x14ac:dyDescent="0.25">
      <c r="A2049" s="1" t="s">
        <v>369</v>
      </c>
      <c r="B2049" s="1" t="s">
        <v>137</v>
      </c>
      <c r="C2049" s="1" t="s">
        <v>59</v>
      </c>
      <c r="D2049" s="1" t="s">
        <v>29</v>
      </c>
      <c r="E2049" s="1" t="s">
        <v>30</v>
      </c>
      <c r="F2049" s="1" t="s">
        <v>41</v>
      </c>
      <c r="G2049" s="1" t="s">
        <v>147</v>
      </c>
    </row>
    <row r="2050" spans="1:7" x14ac:dyDescent="0.25">
      <c r="A2050" s="1" t="s">
        <v>369</v>
      </c>
      <c r="B2050" s="1" t="s">
        <v>137</v>
      </c>
      <c r="C2050" s="1" t="s">
        <v>60</v>
      </c>
      <c r="D2050" s="1" t="s">
        <v>29</v>
      </c>
      <c r="E2050" s="1" t="s">
        <v>30</v>
      </c>
      <c r="F2050" s="1" t="s">
        <v>41</v>
      </c>
      <c r="G2050" s="1" t="s">
        <v>147</v>
      </c>
    </row>
    <row r="2051" spans="1:7" x14ac:dyDescent="0.25">
      <c r="A2051" s="1" t="s">
        <v>369</v>
      </c>
      <c r="B2051" s="1" t="s">
        <v>137</v>
      </c>
      <c r="C2051" s="1" t="s">
        <v>61</v>
      </c>
      <c r="D2051" s="1" t="s">
        <v>29</v>
      </c>
      <c r="E2051" s="1" t="s">
        <v>30</v>
      </c>
      <c r="F2051" s="1" t="s">
        <v>41</v>
      </c>
      <c r="G2051" s="1" t="s">
        <v>147</v>
      </c>
    </row>
    <row r="2052" spans="1:7" x14ac:dyDescent="0.25">
      <c r="A2052" s="1" t="s">
        <v>369</v>
      </c>
      <c r="B2052" s="1" t="s">
        <v>137</v>
      </c>
      <c r="C2052" s="1" t="s">
        <v>62</v>
      </c>
      <c r="D2052" s="1" t="s">
        <v>29</v>
      </c>
      <c r="E2052" s="1" t="s">
        <v>30</v>
      </c>
      <c r="F2052" s="1" t="s">
        <v>41</v>
      </c>
      <c r="G2052" s="1" t="s">
        <v>147</v>
      </c>
    </row>
    <row r="2053" spans="1:7" x14ac:dyDescent="0.25">
      <c r="A2053" s="1" t="s">
        <v>369</v>
      </c>
      <c r="B2053" s="1" t="s">
        <v>137</v>
      </c>
      <c r="C2053" s="1" t="s">
        <v>63</v>
      </c>
      <c r="D2053" s="1" t="s">
        <v>29</v>
      </c>
      <c r="E2053" s="1" t="s">
        <v>30</v>
      </c>
      <c r="F2053" s="1" t="s">
        <v>41</v>
      </c>
      <c r="G2053" s="1" t="s">
        <v>147</v>
      </c>
    </row>
    <row r="2054" spans="1:7" x14ac:dyDescent="0.25">
      <c r="A2054" s="1" t="s">
        <v>369</v>
      </c>
      <c r="B2054" s="1" t="s">
        <v>137</v>
      </c>
      <c r="C2054" s="1" t="s">
        <v>64</v>
      </c>
      <c r="D2054" s="1" t="s">
        <v>29</v>
      </c>
      <c r="E2054" s="1" t="s">
        <v>30</v>
      </c>
      <c r="F2054" s="1" t="s">
        <v>41</v>
      </c>
      <c r="G2054" s="1" t="s">
        <v>147</v>
      </c>
    </row>
    <row r="2055" spans="1:7" x14ac:dyDescent="0.25">
      <c r="A2055" s="1" t="s">
        <v>369</v>
      </c>
      <c r="B2055" s="1" t="s">
        <v>137</v>
      </c>
      <c r="C2055" s="1" t="s">
        <v>65</v>
      </c>
      <c r="D2055" s="1" t="s">
        <v>29</v>
      </c>
      <c r="E2055" s="1" t="s">
        <v>30</v>
      </c>
      <c r="F2055" s="1" t="s">
        <v>41</v>
      </c>
      <c r="G2055" s="1" t="s">
        <v>147</v>
      </c>
    </row>
    <row r="2056" spans="1:7" x14ac:dyDescent="0.25">
      <c r="A2056" s="1" t="s">
        <v>369</v>
      </c>
      <c r="B2056" s="1" t="s">
        <v>137</v>
      </c>
      <c r="C2056" s="1" t="s">
        <v>66</v>
      </c>
      <c r="D2056" s="1" t="s">
        <v>29</v>
      </c>
      <c r="E2056" s="1" t="s">
        <v>30</v>
      </c>
      <c r="F2056" s="1" t="s">
        <v>41</v>
      </c>
      <c r="G2056" s="1" t="s">
        <v>147</v>
      </c>
    </row>
    <row r="2057" spans="1:7" x14ac:dyDescent="0.25">
      <c r="A2057" s="1" t="s">
        <v>369</v>
      </c>
      <c r="B2057" s="1" t="s">
        <v>137</v>
      </c>
      <c r="C2057" s="1" t="s">
        <v>67</v>
      </c>
      <c r="D2057" s="1" t="s">
        <v>29</v>
      </c>
      <c r="E2057" s="1" t="s">
        <v>30</v>
      </c>
      <c r="F2057" s="1" t="s">
        <v>41</v>
      </c>
      <c r="G2057" s="1" t="s">
        <v>147</v>
      </c>
    </row>
    <row r="2058" spans="1:7" x14ac:dyDescent="0.25">
      <c r="A2058" s="1" t="s">
        <v>369</v>
      </c>
      <c r="B2058" s="1" t="s">
        <v>137</v>
      </c>
      <c r="C2058" s="1" t="s">
        <v>68</v>
      </c>
      <c r="D2058" s="1" t="s">
        <v>29</v>
      </c>
      <c r="E2058" s="1" t="s">
        <v>30</v>
      </c>
      <c r="F2058" s="1" t="s">
        <v>41</v>
      </c>
      <c r="G2058" s="1" t="s">
        <v>147</v>
      </c>
    </row>
    <row r="2059" spans="1:7" x14ac:dyDescent="0.25">
      <c r="A2059" s="1" t="s">
        <v>369</v>
      </c>
      <c r="B2059" s="1" t="s">
        <v>137</v>
      </c>
      <c r="C2059" s="1" t="s">
        <v>69</v>
      </c>
      <c r="D2059" s="1" t="s">
        <v>29</v>
      </c>
      <c r="E2059" s="1" t="s">
        <v>30</v>
      </c>
      <c r="F2059" s="1" t="s">
        <v>41</v>
      </c>
      <c r="G2059" s="1" t="s">
        <v>147</v>
      </c>
    </row>
    <row r="2060" spans="1:7" x14ac:dyDescent="0.25">
      <c r="A2060" s="1" t="s">
        <v>369</v>
      </c>
      <c r="B2060" s="1" t="s">
        <v>137</v>
      </c>
      <c r="C2060" s="1" t="s">
        <v>70</v>
      </c>
      <c r="D2060" s="1" t="s">
        <v>29</v>
      </c>
      <c r="E2060" s="1" t="s">
        <v>30</v>
      </c>
      <c r="F2060" s="1" t="s">
        <v>41</v>
      </c>
      <c r="G2060" s="1" t="s">
        <v>147</v>
      </c>
    </row>
    <row r="2061" spans="1:7" x14ac:dyDescent="0.25">
      <c r="A2061" s="1" t="s">
        <v>369</v>
      </c>
      <c r="B2061" s="1" t="s">
        <v>137</v>
      </c>
      <c r="C2061" s="1" t="s">
        <v>71</v>
      </c>
      <c r="D2061" s="1" t="s">
        <v>29</v>
      </c>
      <c r="E2061" s="1" t="s">
        <v>30</v>
      </c>
      <c r="F2061" s="1" t="s">
        <v>41</v>
      </c>
      <c r="G2061" s="1" t="s">
        <v>147</v>
      </c>
    </row>
    <row r="2062" spans="1:7" x14ac:dyDescent="0.25">
      <c r="A2062" s="1" t="s">
        <v>369</v>
      </c>
      <c r="B2062" s="1" t="s">
        <v>137</v>
      </c>
      <c r="C2062" s="1" t="s">
        <v>72</v>
      </c>
      <c r="D2062" s="1" t="s">
        <v>29</v>
      </c>
      <c r="E2062" s="1" t="s">
        <v>30</v>
      </c>
      <c r="F2062" s="1" t="s">
        <v>41</v>
      </c>
      <c r="G2062" s="1" t="s">
        <v>147</v>
      </c>
    </row>
    <row r="2063" spans="1:7" x14ac:dyDescent="0.25">
      <c r="A2063" s="1" t="s">
        <v>369</v>
      </c>
      <c r="B2063" s="1" t="s">
        <v>137</v>
      </c>
      <c r="C2063" s="1" t="s">
        <v>73</v>
      </c>
      <c r="D2063" s="1" t="s">
        <v>29</v>
      </c>
      <c r="E2063" s="1" t="s">
        <v>30</v>
      </c>
      <c r="F2063" s="1" t="s">
        <v>41</v>
      </c>
      <c r="G2063" s="1" t="s">
        <v>147</v>
      </c>
    </row>
    <row r="2064" spans="1:7" x14ac:dyDescent="0.25">
      <c r="A2064" s="1" t="s">
        <v>369</v>
      </c>
      <c r="B2064" s="1" t="s">
        <v>137</v>
      </c>
      <c r="C2064" s="1" t="s">
        <v>74</v>
      </c>
      <c r="D2064" s="1" t="s">
        <v>29</v>
      </c>
      <c r="E2064" s="1" t="s">
        <v>30</v>
      </c>
      <c r="F2064" s="1" t="s">
        <v>41</v>
      </c>
      <c r="G2064" s="1" t="s">
        <v>147</v>
      </c>
    </row>
    <row r="2065" spans="1:7" x14ac:dyDescent="0.25">
      <c r="A2065" s="1" t="s">
        <v>369</v>
      </c>
      <c r="B2065" s="1" t="s">
        <v>137</v>
      </c>
      <c r="C2065" s="1" t="s">
        <v>75</v>
      </c>
      <c r="D2065" s="1" t="s">
        <v>29</v>
      </c>
      <c r="E2065" s="1" t="s">
        <v>30</v>
      </c>
      <c r="F2065" s="1" t="s">
        <v>41</v>
      </c>
      <c r="G2065" s="1" t="s">
        <v>147</v>
      </c>
    </row>
    <row r="2066" spans="1:7" x14ac:dyDescent="0.25">
      <c r="A2066" s="1" t="s">
        <v>369</v>
      </c>
      <c r="B2066" s="1" t="s">
        <v>137</v>
      </c>
      <c r="C2066" s="1" t="s">
        <v>76</v>
      </c>
      <c r="D2066" s="1" t="s">
        <v>29</v>
      </c>
      <c r="E2066" s="1" t="s">
        <v>30</v>
      </c>
      <c r="F2066" s="1" t="s">
        <v>41</v>
      </c>
      <c r="G2066" s="1" t="s">
        <v>147</v>
      </c>
    </row>
    <row r="2067" spans="1:7" x14ac:dyDescent="0.25">
      <c r="A2067" s="1" t="s">
        <v>369</v>
      </c>
      <c r="B2067" s="1" t="s">
        <v>137</v>
      </c>
      <c r="C2067" s="1" t="s">
        <v>77</v>
      </c>
      <c r="D2067" s="1" t="s">
        <v>29</v>
      </c>
      <c r="E2067" s="1" t="s">
        <v>30</v>
      </c>
      <c r="F2067" s="1" t="s">
        <v>41</v>
      </c>
      <c r="G2067" s="1" t="s">
        <v>147</v>
      </c>
    </row>
    <row r="2068" spans="1:7" x14ac:dyDescent="0.25">
      <c r="A2068" s="1" t="s">
        <v>369</v>
      </c>
      <c r="B2068" s="1" t="s">
        <v>137</v>
      </c>
      <c r="C2068" s="1" t="s">
        <v>78</v>
      </c>
      <c r="D2068" s="1" t="s">
        <v>29</v>
      </c>
      <c r="E2068" s="1" t="s">
        <v>30</v>
      </c>
      <c r="F2068" s="1" t="s">
        <v>41</v>
      </c>
      <c r="G2068" s="1" t="s">
        <v>147</v>
      </c>
    </row>
    <row r="2069" spans="1:7" x14ac:dyDescent="0.25">
      <c r="A2069" s="1" t="s">
        <v>369</v>
      </c>
      <c r="B2069" s="1" t="s">
        <v>137</v>
      </c>
      <c r="C2069" s="1" t="s">
        <v>79</v>
      </c>
      <c r="D2069" s="1" t="s">
        <v>29</v>
      </c>
      <c r="E2069" s="1" t="s">
        <v>30</v>
      </c>
      <c r="F2069" s="1" t="s">
        <v>41</v>
      </c>
      <c r="G2069" s="1" t="s">
        <v>147</v>
      </c>
    </row>
    <row r="2070" spans="1:7" x14ac:dyDescent="0.25">
      <c r="A2070" s="1" t="s">
        <v>369</v>
      </c>
      <c r="B2070" s="1" t="s">
        <v>137</v>
      </c>
      <c r="C2070" s="1" t="s">
        <v>80</v>
      </c>
      <c r="D2070" s="1" t="s">
        <v>29</v>
      </c>
      <c r="E2070" s="1" t="s">
        <v>30</v>
      </c>
      <c r="F2070" s="1" t="s">
        <v>41</v>
      </c>
      <c r="G2070" s="1" t="s">
        <v>147</v>
      </c>
    </row>
    <row r="2071" spans="1:7" x14ac:dyDescent="0.25">
      <c r="A2071" s="1" t="s">
        <v>161</v>
      </c>
      <c r="B2071" s="1" t="s">
        <v>164</v>
      </c>
      <c r="C2071" s="1" t="s">
        <v>165</v>
      </c>
      <c r="D2071" s="1" t="s">
        <v>29</v>
      </c>
      <c r="E2071" s="1" t="s">
        <v>30</v>
      </c>
      <c r="F2071" s="1" t="s">
        <v>41</v>
      </c>
      <c r="G2071" s="1" t="s">
        <v>166</v>
      </c>
    </row>
    <row r="2072" spans="1:7" x14ac:dyDescent="0.25">
      <c r="A2072" s="1" t="s">
        <v>167</v>
      </c>
      <c r="B2072" s="1" t="s">
        <v>137</v>
      </c>
      <c r="C2072" s="1" t="s">
        <v>156</v>
      </c>
      <c r="D2072" s="1" t="s">
        <v>29</v>
      </c>
      <c r="E2072" s="1" t="s">
        <v>30</v>
      </c>
      <c r="F2072" s="1" t="s">
        <v>41</v>
      </c>
      <c r="G2072" s="1" t="s">
        <v>172</v>
      </c>
    </row>
    <row r="2073" spans="1:7" x14ac:dyDescent="0.25">
      <c r="A2073" s="1" t="s">
        <v>167</v>
      </c>
      <c r="B2073" s="1" t="s">
        <v>137</v>
      </c>
      <c r="C2073" s="1" t="s">
        <v>157</v>
      </c>
      <c r="D2073" s="1" t="s">
        <v>29</v>
      </c>
      <c r="E2073" s="1" t="s">
        <v>30</v>
      </c>
      <c r="F2073" s="1" t="s">
        <v>41</v>
      </c>
      <c r="G2073" s="1" t="s">
        <v>172</v>
      </c>
    </row>
    <row r="2074" spans="1:7" x14ac:dyDescent="0.25">
      <c r="A2074" s="1" t="s">
        <v>173</v>
      </c>
      <c r="B2074" s="1" t="s">
        <v>382</v>
      </c>
      <c r="C2074" s="1" t="s">
        <v>28</v>
      </c>
      <c r="D2074" s="1" t="s">
        <v>29</v>
      </c>
      <c r="E2074" s="1" t="s">
        <v>30</v>
      </c>
      <c r="F2074" s="1" t="s">
        <v>41</v>
      </c>
      <c r="G2074" s="1" t="s">
        <v>176</v>
      </c>
    </row>
    <row r="2075" spans="1:7" x14ac:dyDescent="0.25">
      <c r="A2075" s="1" t="s">
        <v>173</v>
      </c>
      <c r="B2075" s="1" t="s">
        <v>382</v>
      </c>
      <c r="C2075" s="1" t="s">
        <v>411</v>
      </c>
      <c r="D2075" s="1" t="s">
        <v>29</v>
      </c>
      <c r="E2075" s="1" t="s">
        <v>30</v>
      </c>
      <c r="F2075" s="1" t="s">
        <v>41</v>
      </c>
      <c r="G2075" s="1" t="s">
        <v>176</v>
      </c>
    </row>
    <row r="2076" spans="1:7" x14ac:dyDescent="0.25">
      <c r="A2076" s="1" t="s">
        <v>173</v>
      </c>
      <c r="B2076" s="1" t="s">
        <v>382</v>
      </c>
      <c r="C2076" s="1" t="s">
        <v>412</v>
      </c>
      <c r="D2076" s="1" t="s">
        <v>29</v>
      </c>
      <c r="E2076" s="1" t="s">
        <v>30</v>
      </c>
      <c r="F2076" s="1" t="s">
        <v>41</v>
      </c>
      <c r="G2076" s="1" t="s">
        <v>176</v>
      </c>
    </row>
    <row r="2077" spans="1:7" x14ac:dyDescent="0.25">
      <c r="A2077" s="1" t="s">
        <v>173</v>
      </c>
      <c r="B2077" s="1" t="s">
        <v>382</v>
      </c>
      <c r="C2077" s="1" t="s">
        <v>413</v>
      </c>
      <c r="D2077" s="1" t="s">
        <v>29</v>
      </c>
      <c r="E2077" s="1" t="s">
        <v>30</v>
      </c>
      <c r="F2077" s="1" t="s">
        <v>41</v>
      </c>
      <c r="G2077" s="1" t="s">
        <v>176</v>
      </c>
    </row>
    <row r="2078" spans="1:7" x14ac:dyDescent="0.25">
      <c r="A2078" s="1" t="s">
        <v>173</v>
      </c>
      <c r="B2078" s="1" t="s">
        <v>382</v>
      </c>
      <c r="C2078" s="1" t="s">
        <v>414</v>
      </c>
      <c r="D2078" s="1" t="s">
        <v>29</v>
      </c>
      <c r="E2078" s="1" t="s">
        <v>30</v>
      </c>
      <c r="F2078" s="1" t="s">
        <v>41</v>
      </c>
      <c r="G2078" s="1" t="s">
        <v>176</v>
      </c>
    </row>
    <row r="2079" spans="1:7" x14ac:dyDescent="0.25">
      <c r="A2079" s="1" t="s">
        <v>173</v>
      </c>
      <c r="B2079" s="1" t="s">
        <v>382</v>
      </c>
      <c r="C2079" s="1" t="s">
        <v>415</v>
      </c>
      <c r="D2079" s="1" t="s">
        <v>29</v>
      </c>
      <c r="E2079" s="1" t="s">
        <v>30</v>
      </c>
      <c r="F2079" s="1" t="s">
        <v>41</v>
      </c>
      <c r="G2079" s="1" t="s">
        <v>176</v>
      </c>
    </row>
    <row r="2080" spans="1:7" x14ac:dyDescent="0.25">
      <c r="A2080" s="1" t="s">
        <v>173</v>
      </c>
      <c r="B2080" s="1" t="s">
        <v>382</v>
      </c>
      <c r="C2080" s="1" t="s">
        <v>416</v>
      </c>
      <c r="D2080" s="1" t="s">
        <v>29</v>
      </c>
      <c r="E2080" s="1" t="s">
        <v>30</v>
      </c>
      <c r="F2080" s="1" t="s">
        <v>41</v>
      </c>
      <c r="G2080" s="1" t="s">
        <v>176</v>
      </c>
    </row>
    <row r="2081" spans="1:7" x14ac:dyDescent="0.25">
      <c r="A2081" s="1" t="s">
        <v>173</v>
      </c>
      <c r="B2081" s="1" t="s">
        <v>382</v>
      </c>
      <c r="C2081" s="1" t="s">
        <v>417</v>
      </c>
      <c r="D2081" s="1" t="s">
        <v>29</v>
      </c>
      <c r="E2081" s="1" t="s">
        <v>30</v>
      </c>
      <c r="F2081" s="1" t="s">
        <v>41</v>
      </c>
      <c r="G2081" s="1" t="s">
        <v>176</v>
      </c>
    </row>
    <row r="2082" spans="1:7" x14ac:dyDescent="0.25">
      <c r="A2082" s="1" t="s">
        <v>173</v>
      </c>
      <c r="B2082" s="1" t="s">
        <v>382</v>
      </c>
      <c r="C2082" s="1" t="s">
        <v>418</v>
      </c>
      <c r="D2082" s="1" t="s">
        <v>29</v>
      </c>
      <c r="E2082" s="1" t="s">
        <v>30</v>
      </c>
      <c r="F2082" s="1" t="s">
        <v>41</v>
      </c>
      <c r="G2082" s="1" t="s">
        <v>176</v>
      </c>
    </row>
    <row r="2083" spans="1:7" x14ac:dyDescent="0.25">
      <c r="A2083" s="1" t="s">
        <v>173</v>
      </c>
      <c r="B2083" s="1" t="s">
        <v>382</v>
      </c>
      <c r="C2083" s="1" t="s">
        <v>419</v>
      </c>
      <c r="D2083" s="1" t="s">
        <v>29</v>
      </c>
      <c r="E2083" s="1" t="s">
        <v>30</v>
      </c>
      <c r="F2083" s="1" t="s">
        <v>41</v>
      </c>
      <c r="G2083" s="1" t="s">
        <v>176</v>
      </c>
    </row>
    <row r="2084" spans="1:7" x14ac:dyDescent="0.25">
      <c r="A2084" s="1" t="s">
        <v>173</v>
      </c>
      <c r="B2084" s="1" t="s">
        <v>382</v>
      </c>
      <c r="C2084" s="1" t="s">
        <v>420</v>
      </c>
      <c r="D2084" s="1" t="s">
        <v>29</v>
      </c>
      <c r="E2084" s="1" t="s">
        <v>30</v>
      </c>
      <c r="F2084" s="1" t="s">
        <v>41</v>
      </c>
      <c r="G2084" s="1" t="s">
        <v>176</v>
      </c>
    </row>
    <row r="2085" spans="1:7" x14ac:dyDescent="0.25">
      <c r="A2085" s="1" t="s">
        <v>173</v>
      </c>
      <c r="B2085" s="1" t="s">
        <v>382</v>
      </c>
      <c r="C2085" s="1" t="s">
        <v>421</v>
      </c>
      <c r="D2085" s="1" t="s">
        <v>29</v>
      </c>
      <c r="E2085" s="1" t="s">
        <v>30</v>
      </c>
      <c r="F2085" s="1" t="s">
        <v>41</v>
      </c>
      <c r="G2085" s="1" t="s">
        <v>176</v>
      </c>
    </row>
    <row r="2086" spans="1:7" x14ac:dyDescent="0.25">
      <c r="A2086" s="1" t="s">
        <v>173</v>
      </c>
      <c r="B2086" s="1" t="s">
        <v>382</v>
      </c>
      <c r="C2086" s="1" t="s">
        <v>422</v>
      </c>
      <c r="D2086" s="1" t="s">
        <v>29</v>
      </c>
      <c r="E2086" s="1" t="s">
        <v>30</v>
      </c>
      <c r="F2086" s="1" t="s">
        <v>41</v>
      </c>
      <c r="G2086" s="1" t="s">
        <v>176</v>
      </c>
    </row>
    <row r="2087" spans="1:7" x14ac:dyDescent="0.25">
      <c r="A2087" s="1" t="s">
        <v>173</v>
      </c>
      <c r="B2087" s="1" t="s">
        <v>382</v>
      </c>
      <c r="C2087" s="1" t="s">
        <v>423</v>
      </c>
      <c r="D2087" s="1" t="s">
        <v>29</v>
      </c>
      <c r="E2087" s="1" t="s">
        <v>30</v>
      </c>
      <c r="F2087" s="1" t="s">
        <v>41</v>
      </c>
      <c r="G2087" s="1" t="s">
        <v>176</v>
      </c>
    </row>
    <row r="2088" spans="1:7" x14ac:dyDescent="0.25">
      <c r="A2088" s="1" t="s">
        <v>173</v>
      </c>
      <c r="B2088" s="1" t="s">
        <v>382</v>
      </c>
      <c r="C2088" s="1" t="s">
        <v>424</v>
      </c>
      <c r="D2088" s="1" t="s">
        <v>29</v>
      </c>
      <c r="E2088" s="1" t="s">
        <v>30</v>
      </c>
      <c r="F2088" s="1" t="s">
        <v>41</v>
      </c>
      <c r="G2088" s="1" t="s">
        <v>176</v>
      </c>
    </row>
    <row r="2089" spans="1:7" x14ac:dyDescent="0.25">
      <c r="A2089" s="1" t="s">
        <v>173</v>
      </c>
      <c r="B2089" s="1" t="s">
        <v>382</v>
      </c>
      <c r="C2089" s="1" t="s">
        <v>425</v>
      </c>
      <c r="D2089" s="1" t="s">
        <v>29</v>
      </c>
      <c r="E2089" s="1" t="s">
        <v>30</v>
      </c>
      <c r="F2089" s="1" t="s">
        <v>41</v>
      </c>
      <c r="G2089" s="1" t="s">
        <v>176</v>
      </c>
    </row>
    <row r="2090" spans="1:7" x14ac:dyDescent="0.25">
      <c r="A2090" s="1" t="s">
        <v>173</v>
      </c>
      <c r="B2090" s="1" t="s">
        <v>382</v>
      </c>
      <c r="C2090" s="1" t="s">
        <v>426</v>
      </c>
      <c r="D2090" s="1" t="s">
        <v>29</v>
      </c>
      <c r="E2090" s="1" t="s">
        <v>30</v>
      </c>
      <c r="F2090" s="1" t="s">
        <v>41</v>
      </c>
      <c r="G2090" s="1" t="s">
        <v>176</v>
      </c>
    </row>
    <row r="2091" spans="1:7" x14ac:dyDescent="0.25">
      <c r="A2091" s="1" t="s">
        <v>173</v>
      </c>
      <c r="B2091" s="1" t="s">
        <v>382</v>
      </c>
      <c r="C2091" s="1" t="s">
        <v>427</v>
      </c>
      <c r="D2091" s="1" t="s">
        <v>29</v>
      </c>
      <c r="E2091" s="1" t="s">
        <v>30</v>
      </c>
      <c r="F2091" s="1" t="s">
        <v>41</v>
      </c>
      <c r="G2091" s="1" t="s">
        <v>176</v>
      </c>
    </row>
    <row r="2092" spans="1:7" x14ac:dyDescent="0.25">
      <c r="A2092" s="1" t="s">
        <v>173</v>
      </c>
      <c r="B2092" s="1" t="s">
        <v>382</v>
      </c>
      <c r="C2092" s="1" t="s">
        <v>428</v>
      </c>
      <c r="D2092" s="1" t="s">
        <v>29</v>
      </c>
      <c r="E2092" s="1" t="s">
        <v>30</v>
      </c>
      <c r="F2092" s="1" t="s">
        <v>41</v>
      </c>
      <c r="G2092" s="1" t="s">
        <v>176</v>
      </c>
    </row>
    <row r="2093" spans="1:7" x14ac:dyDescent="0.25">
      <c r="A2093" s="1" t="s">
        <v>173</v>
      </c>
      <c r="B2093" s="1" t="s">
        <v>382</v>
      </c>
      <c r="C2093" s="1" t="s">
        <v>429</v>
      </c>
      <c r="D2093" s="1" t="s">
        <v>29</v>
      </c>
      <c r="E2093" s="1" t="s">
        <v>30</v>
      </c>
      <c r="F2093" s="1" t="s">
        <v>41</v>
      </c>
      <c r="G2093" s="1" t="s">
        <v>176</v>
      </c>
    </row>
    <row r="2094" spans="1:7" x14ac:dyDescent="0.25">
      <c r="A2094" s="1" t="s">
        <v>173</v>
      </c>
      <c r="B2094" s="1" t="s">
        <v>382</v>
      </c>
      <c r="C2094" s="1" t="s">
        <v>430</v>
      </c>
      <c r="D2094" s="1" t="s">
        <v>29</v>
      </c>
      <c r="E2094" s="1" t="s">
        <v>30</v>
      </c>
      <c r="F2094" s="1" t="s">
        <v>41</v>
      </c>
      <c r="G2094" s="1" t="s">
        <v>176</v>
      </c>
    </row>
    <row r="2095" spans="1:7" x14ac:dyDescent="0.25">
      <c r="A2095" s="1" t="s">
        <v>173</v>
      </c>
      <c r="B2095" s="1" t="s">
        <v>382</v>
      </c>
      <c r="C2095" s="1" t="s">
        <v>431</v>
      </c>
      <c r="D2095" s="1" t="s">
        <v>29</v>
      </c>
      <c r="E2095" s="1" t="s">
        <v>30</v>
      </c>
      <c r="F2095" s="1" t="s">
        <v>41</v>
      </c>
      <c r="G2095" s="1" t="s">
        <v>176</v>
      </c>
    </row>
    <row r="2096" spans="1:7" x14ac:dyDescent="0.25">
      <c r="A2096" s="1" t="s">
        <v>173</v>
      </c>
      <c r="B2096" s="1" t="s">
        <v>382</v>
      </c>
      <c r="C2096" s="1" t="s">
        <v>432</v>
      </c>
      <c r="D2096" s="1" t="s">
        <v>29</v>
      </c>
      <c r="E2096" s="1" t="s">
        <v>30</v>
      </c>
      <c r="F2096" s="1" t="s">
        <v>41</v>
      </c>
      <c r="G2096" s="1" t="s">
        <v>176</v>
      </c>
    </row>
    <row r="2097" spans="1:7" x14ac:dyDescent="0.25">
      <c r="A2097" s="1" t="s">
        <v>173</v>
      </c>
      <c r="B2097" s="1" t="s">
        <v>382</v>
      </c>
      <c r="C2097" s="1" t="s">
        <v>433</v>
      </c>
      <c r="D2097" s="1" t="s">
        <v>29</v>
      </c>
      <c r="E2097" s="1" t="s">
        <v>30</v>
      </c>
      <c r="F2097" s="1" t="s">
        <v>41</v>
      </c>
      <c r="G2097" s="1" t="s">
        <v>176</v>
      </c>
    </row>
    <row r="2098" spans="1:7" x14ac:dyDescent="0.25">
      <c r="A2098" s="1" t="s">
        <v>173</v>
      </c>
      <c r="B2098" s="1" t="s">
        <v>382</v>
      </c>
      <c r="C2098" s="1" t="s">
        <v>434</v>
      </c>
      <c r="D2098" s="1" t="s">
        <v>29</v>
      </c>
      <c r="E2098" s="1" t="s">
        <v>30</v>
      </c>
      <c r="F2098" s="1" t="s">
        <v>41</v>
      </c>
      <c r="G2098" s="1" t="s">
        <v>176</v>
      </c>
    </row>
    <row r="2099" spans="1:7" x14ac:dyDescent="0.25">
      <c r="A2099" s="1" t="s">
        <v>173</v>
      </c>
      <c r="B2099" s="1" t="s">
        <v>382</v>
      </c>
      <c r="C2099" s="1" t="s">
        <v>435</v>
      </c>
      <c r="D2099" s="1" t="s">
        <v>29</v>
      </c>
      <c r="E2099" s="1" t="s">
        <v>30</v>
      </c>
      <c r="F2099" s="1" t="s">
        <v>41</v>
      </c>
      <c r="G2099" s="1" t="s">
        <v>176</v>
      </c>
    </row>
    <row r="2100" spans="1:7" x14ac:dyDescent="0.25">
      <c r="A2100" s="1" t="s">
        <v>173</v>
      </c>
      <c r="B2100" s="1" t="s">
        <v>382</v>
      </c>
      <c r="C2100" s="1" t="s">
        <v>436</v>
      </c>
      <c r="D2100" s="1" t="s">
        <v>29</v>
      </c>
      <c r="E2100" s="1" t="s">
        <v>30</v>
      </c>
      <c r="F2100" s="1" t="s">
        <v>41</v>
      </c>
      <c r="G2100" s="1" t="s">
        <v>176</v>
      </c>
    </row>
    <row r="2101" spans="1:7" x14ac:dyDescent="0.25">
      <c r="A2101" s="1" t="s">
        <v>173</v>
      </c>
      <c r="B2101" s="1" t="s">
        <v>382</v>
      </c>
      <c r="C2101" s="1" t="s">
        <v>437</v>
      </c>
      <c r="D2101" s="1" t="s">
        <v>29</v>
      </c>
      <c r="E2101" s="1" t="s">
        <v>30</v>
      </c>
      <c r="F2101" s="1" t="s">
        <v>41</v>
      </c>
      <c r="G2101" s="1" t="s">
        <v>176</v>
      </c>
    </row>
    <row r="2102" spans="1:7" x14ac:dyDescent="0.25">
      <c r="A2102" s="1" t="s">
        <v>173</v>
      </c>
      <c r="B2102" s="1" t="s">
        <v>382</v>
      </c>
      <c r="C2102" s="1" t="s">
        <v>438</v>
      </c>
      <c r="D2102" s="1" t="s">
        <v>29</v>
      </c>
      <c r="E2102" s="1" t="s">
        <v>30</v>
      </c>
      <c r="F2102" s="1" t="s">
        <v>41</v>
      </c>
      <c r="G2102" s="1" t="s">
        <v>176</v>
      </c>
    </row>
    <row r="2103" spans="1:7" x14ac:dyDescent="0.25">
      <c r="A2103" s="1" t="s">
        <v>173</v>
      </c>
      <c r="B2103" s="1" t="s">
        <v>382</v>
      </c>
      <c r="C2103" s="1" t="s">
        <v>439</v>
      </c>
      <c r="D2103" s="1" t="s">
        <v>29</v>
      </c>
      <c r="E2103" s="1" t="s">
        <v>30</v>
      </c>
      <c r="F2103" s="1" t="s">
        <v>41</v>
      </c>
      <c r="G2103" s="1" t="s">
        <v>176</v>
      </c>
    </row>
    <row r="2104" spans="1:7" x14ac:dyDescent="0.25">
      <c r="A2104" s="1" t="s">
        <v>173</v>
      </c>
      <c r="B2104" s="1" t="s">
        <v>382</v>
      </c>
      <c r="C2104" s="1" t="s">
        <v>440</v>
      </c>
      <c r="D2104" s="1" t="s">
        <v>29</v>
      </c>
      <c r="E2104" s="1" t="s">
        <v>30</v>
      </c>
      <c r="F2104" s="1" t="s">
        <v>41</v>
      </c>
      <c r="G2104" s="1" t="s">
        <v>176</v>
      </c>
    </row>
    <row r="2105" spans="1:7" x14ac:dyDescent="0.25">
      <c r="A2105" s="1" t="s">
        <v>173</v>
      </c>
      <c r="B2105" s="1" t="s">
        <v>382</v>
      </c>
      <c r="C2105" s="1" t="s">
        <v>441</v>
      </c>
      <c r="D2105" s="1" t="s">
        <v>29</v>
      </c>
      <c r="E2105" s="1" t="s">
        <v>30</v>
      </c>
      <c r="F2105" s="1" t="s">
        <v>41</v>
      </c>
      <c r="G2105" s="1" t="s">
        <v>176</v>
      </c>
    </row>
    <row r="2106" spans="1:7" x14ac:dyDescent="0.25">
      <c r="A2106" s="1" t="s">
        <v>173</v>
      </c>
      <c r="B2106" s="1" t="s">
        <v>382</v>
      </c>
      <c r="C2106" s="1" t="s">
        <v>442</v>
      </c>
      <c r="D2106" s="1" t="s">
        <v>29</v>
      </c>
      <c r="E2106" s="1" t="s">
        <v>30</v>
      </c>
      <c r="F2106" s="1" t="s">
        <v>41</v>
      </c>
      <c r="G2106" s="1" t="s">
        <v>176</v>
      </c>
    </row>
    <row r="2107" spans="1:7" x14ac:dyDescent="0.25">
      <c r="A2107" s="1" t="s">
        <v>173</v>
      </c>
      <c r="B2107" s="1" t="s">
        <v>382</v>
      </c>
      <c r="C2107" s="1" t="s">
        <v>443</v>
      </c>
      <c r="D2107" s="1" t="s">
        <v>29</v>
      </c>
      <c r="E2107" s="1" t="s">
        <v>30</v>
      </c>
      <c r="F2107" s="1" t="s">
        <v>41</v>
      </c>
      <c r="G2107" s="1" t="s">
        <v>176</v>
      </c>
    </row>
    <row r="2108" spans="1:7" x14ac:dyDescent="0.25">
      <c r="A2108" s="1" t="s">
        <v>173</v>
      </c>
      <c r="B2108" s="1" t="s">
        <v>382</v>
      </c>
      <c r="C2108" s="1" t="s">
        <v>444</v>
      </c>
      <c r="D2108" s="1" t="s">
        <v>29</v>
      </c>
      <c r="E2108" s="1" t="s">
        <v>30</v>
      </c>
      <c r="F2108" s="1" t="s">
        <v>41</v>
      </c>
      <c r="G2108" s="1" t="s">
        <v>176</v>
      </c>
    </row>
    <row r="2109" spans="1:7" x14ac:dyDescent="0.25">
      <c r="A2109" s="1" t="s">
        <v>173</v>
      </c>
      <c r="B2109" s="1" t="s">
        <v>382</v>
      </c>
      <c r="C2109" s="1" t="s">
        <v>445</v>
      </c>
      <c r="D2109" s="1" t="s">
        <v>29</v>
      </c>
      <c r="E2109" s="1" t="s">
        <v>30</v>
      </c>
      <c r="F2109" s="1" t="s">
        <v>41</v>
      </c>
      <c r="G2109" s="1" t="s">
        <v>176</v>
      </c>
    </row>
    <row r="2110" spans="1:7" x14ac:dyDescent="0.25">
      <c r="A2110" s="1" t="s">
        <v>173</v>
      </c>
      <c r="B2110" s="1" t="s">
        <v>382</v>
      </c>
      <c r="C2110" s="1" t="s">
        <v>446</v>
      </c>
      <c r="D2110" s="1" t="s">
        <v>29</v>
      </c>
      <c r="E2110" s="1" t="s">
        <v>30</v>
      </c>
      <c r="F2110" s="1" t="s">
        <v>41</v>
      </c>
      <c r="G2110" s="1" t="s">
        <v>176</v>
      </c>
    </row>
    <row r="2111" spans="1:7" x14ac:dyDescent="0.25">
      <c r="A2111" s="1" t="s">
        <v>173</v>
      </c>
      <c r="B2111" s="1" t="s">
        <v>382</v>
      </c>
      <c r="C2111" s="1" t="s">
        <v>447</v>
      </c>
      <c r="D2111" s="1" t="s">
        <v>29</v>
      </c>
      <c r="E2111" s="1" t="s">
        <v>30</v>
      </c>
      <c r="F2111" s="1" t="s">
        <v>41</v>
      </c>
      <c r="G2111" s="1" t="s">
        <v>176</v>
      </c>
    </row>
    <row r="2112" spans="1:7" x14ac:dyDescent="0.25">
      <c r="A2112" s="1" t="s">
        <v>173</v>
      </c>
      <c r="B2112" s="1" t="s">
        <v>382</v>
      </c>
      <c r="C2112" s="1" t="s">
        <v>448</v>
      </c>
      <c r="D2112" s="1" t="s">
        <v>29</v>
      </c>
      <c r="E2112" s="1" t="s">
        <v>30</v>
      </c>
      <c r="F2112" s="1" t="s">
        <v>41</v>
      </c>
      <c r="G2112" s="1" t="s">
        <v>176</v>
      </c>
    </row>
    <row r="2113" spans="1:7" x14ac:dyDescent="0.25">
      <c r="A2113" s="1" t="s">
        <v>173</v>
      </c>
      <c r="B2113" s="1" t="s">
        <v>382</v>
      </c>
      <c r="C2113" s="1" t="s">
        <v>449</v>
      </c>
      <c r="D2113" s="1" t="s">
        <v>29</v>
      </c>
      <c r="E2113" s="1" t="s">
        <v>30</v>
      </c>
      <c r="F2113" s="1" t="s">
        <v>41</v>
      </c>
      <c r="G2113" s="1" t="s">
        <v>176</v>
      </c>
    </row>
    <row r="2114" spans="1:7" x14ac:dyDescent="0.25">
      <c r="A2114" s="1" t="s">
        <v>173</v>
      </c>
      <c r="B2114" s="1" t="s">
        <v>382</v>
      </c>
      <c r="C2114" s="1" t="s">
        <v>450</v>
      </c>
      <c r="D2114" s="1" t="s">
        <v>29</v>
      </c>
      <c r="E2114" s="1" t="s">
        <v>30</v>
      </c>
      <c r="F2114" s="1" t="s">
        <v>41</v>
      </c>
      <c r="G2114" s="1" t="s">
        <v>176</v>
      </c>
    </row>
    <row r="2115" spans="1:7" x14ac:dyDescent="0.25">
      <c r="A2115" s="1" t="s">
        <v>173</v>
      </c>
      <c r="B2115" s="1" t="s">
        <v>382</v>
      </c>
      <c r="C2115" s="1" t="s">
        <v>451</v>
      </c>
      <c r="D2115" s="1" t="s">
        <v>29</v>
      </c>
      <c r="E2115" s="1" t="s">
        <v>30</v>
      </c>
      <c r="F2115" s="1" t="s">
        <v>41</v>
      </c>
      <c r="G2115" s="1" t="s">
        <v>176</v>
      </c>
    </row>
    <row r="2116" spans="1:7" x14ac:dyDescent="0.25">
      <c r="A2116" s="1" t="s">
        <v>173</v>
      </c>
      <c r="B2116" s="1" t="s">
        <v>382</v>
      </c>
      <c r="C2116" s="1" t="s">
        <v>462</v>
      </c>
      <c r="D2116" s="1" t="s">
        <v>29</v>
      </c>
      <c r="E2116" s="1" t="s">
        <v>30</v>
      </c>
      <c r="F2116" s="1" t="s">
        <v>41</v>
      </c>
      <c r="G2116" s="1" t="s">
        <v>176</v>
      </c>
    </row>
    <row r="2117" spans="1:7" x14ac:dyDescent="0.25">
      <c r="A2117" s="1" t="s">
        <v>173</v>
      </c>
      <c r="B2117" s="1" t="s">
        <v>382</v>
      </c>
      <c r="C2117" s="1" t="s">
        <v>463</v>
      </c>
      <c r="D2117" s="1" t="s">
        <v>29</v>
      </c>
      <c r="E2117" s="1" t="s">
        <v>30</v>
      </c>
      <c r="F2117" s="1" t="s">
        <v>41</v>
      </c>
      <c r="G2117" s="1" t="s">
        <v>176</v>
      </c>
    </row>
    <row r="2118" spans="1:7" x14ac:dyDescent="0.25">
      <c r="A2118" s="1" t="s">
        <v>173</v>
      </c>
      <c r="B2118" s="1" t="s">
        <v>382</v>
      </c>
      <c r="C2118" s="1" t="s">
        <v>467</v>
      </c>
      <c r="D2118" s="1" t="s">
        <v>29</v>
      </c>
      <c r="E2118" s="1" t="s">
        <v>30</v>
      </c>
      <c r="F2118" s="1" t="s">
        <v>41</v>
      </c>
      <c r="G2118" s="1" t="s">
        <v>176</v>
      </c>
    </row>
    <row r="2119" spans="1:7" x14ac:dyDescent="0.25">
      <c r="A2119" s="1" t="s">
        <v>173</v>
      </c>
      <c r="B2119" s="1" t="s">
        <v>382</v>
      </c>
      <c r="C2119" s="1" t="s">
        <v>468</v>
      </c>
      <c r="D2119" s="1" t="s">
        <v>29</v>
      </c>
      <c r="E2119" s="1" t="s">
        <v>30</v>
      </c>
      <c r="F2119" s="1" t="s">
        <v>41</v>
      </c>
      <c r="G2119" s="1" t="s">
        <v>176</v>
      </c>
    </row>
    <row r="2120" spans="1:7" x14ac:dyDescent="0.25">
      <c r="A2120" s="1" t="s">
        <v>173</v>
      </c>
      <c r="B2120" s="1" t="s">
        <v>382</v>
      </c>
      <c r="C2120" s="1" t="s">
        <v>469</v>
      </c>
      <c r="D2120" s="1" t="s">
        <v>29</v>
      </c>
      <c r="E2120" s="1" t="s">
        <v>30</v>
      </c>
      <c r="F2120" s="1" t="s">
        <v>41</v>
      </c>
      <c r="G2120" s="1" t="s">
        <v>176</v>
      </c>
    </row>
    <row r="2121" spans="1:7" x14ac:dyDescent="0.25">
      <c r="A2121" s="1" t="s">
        <v>173</v>
      </c>
      <c r="B2121" s="1" t="s">
        <v>382</v>
      </c>
      <c r="C2121" s="1" t="s">
        <v>470</v>
      </c>
      <c r="D2121" s="1" t="s">
        <v>29</v>
      </c>
      <c r="E2121" s="1" t="s">
        <v>30</v>
      </c>
      <c r="F2121" s="1" t="s">
        <v>41</v>
      </c>
      <c r="G2121" s="1" t="s">
        <v>176</v>
      </c>
    </row>
    <row r="2122" spans="1:7" x14ac:dyDescent="0.25">
      <c r="A2122" s="1" t="s">
        <v>173</v>
      </c>
      <c r="B2122" s="1" t="s">
        <v>382</v>
      </c>
      <c r="C2122" s="1" t="s">
        <v>471</v>
      </c>
      <c r="D2122" s="1" t="s">
        <v>29</v>
      </c>
      <c r="E2122" s="1" t="s">
        <v>30</v>
      </c>
      <c r="F2122" s="1" t="s">
        <v>41</v>
      </c>
      <c r="G2122" s="1" t="s">
        <v>176</v>
      </c>
    </row>
    <row r="2123" spans="1:7" x14ac:dyDescent="0.25">
      <c r="A2123" s="1" t="s">
        <v>173</v>
      </c>
      <c r="B2123" s="1" t="s">
        <v>382</v>
      </c>
      <c r="C2123" s="1" t="s">
        <v>479</v>
      </c>
      <c r="D2123" s="1" t="s">
        <v>29</v>
      </c>
      <c r="E2123" s="1" t="s">
        <v>30</v>
      </c>
      <c r="F2123" s="1" t="s">
        <v>41</v>
      </c>
      <c r="G2123" s="1" t="s">
        <v>176</v>
      </c>
    </row>
    <row r="2124" spans="1:7" x14ac:dyDescent="0.25">
      <c r="A2124" s="1" t="s">
        <v>173</v>
      </c>
      <c r="B2124" s="1" t="s">
        <v>382</v>
      </c>
      <c r="C2124" s="1" t="s">
        <v>480</v>
      </c>
      <c r="D2124" s="1" t="s">
        <v>29</v>
      </c>
      <c r="E2124" s="1" t="s">
        <v>30</v>
      </c>
      <c r="F2124" s="1" t="s">
        <v>41</v>
      </c>
      <c r="G2124" s="1" t="s">
        <v>176</v>
      </c>
    </row>
    <row r="2125" spans="1:7" x14ac:dyDescent="0.25">
      <c r="A2125" s="1" t="s">
        <v>173</v>
      </c>
      <c r="B2125" s="1" t="s">
        <v>382</v>
      </c>
      <c r="C2125" s="1" t="s">
        <v>498</v>
      </c>
      <c r="D2125" s="1" t="s">
        <v>29</v>
      </c>
      <c r="E2125" s="1" t="s">
        <v>30</v>
      </c>
      <c r="F2125" s="1" t="s">
        <v>41</v>
      </c>
      <c r="G2125" s="1" t="s">
        <v>176</v>
      </c>
    </row>
    <row r="2126" spans="1:7" x14ac:dyDescent="0.25">
      <c r="A2126" s="1" t="s">
        <v>173</v>
      </c>
      <c r="B2126" s="1" t="s">
        <v>382</v>
      </c>
      <c r="C2126" s="1" t="s">
        <v>500</v>
      </c>
      <c r="D2126" s="1" t="s">
        <v>29</v>
      </c>
      <c r="E2126" s="1" t="s">
        <v>30</v>
      </c>
      <c r="F2126" s="1" t="s">
        <v>41</v>
      </c>
      <c r="G2126" s="1" t="s">
        <v>176</v>
      </c>
    </row>
    <row r="2127" spans="1:7" x14ac:dyDescent="0.25">
      <c r="A2127" s="1" t="s">
        <v>173</v>
      </c>
      <c r="B2127" s="1" t="s">
        <v>382</v>
      </c>
      <c r="C2127" s="1" t="s">
        <v>508</v>
      </c>
      <c r="D2127" s="1" t="s">
        <v>29</v>
      </c>
      <c r="E2127" s="1" t="s">
        <v>30</v>
      </c>
      <c r="F2127" s="1" t="s">
        <v>41</v>
      </c>
      <c r="G2127" s="1" t="s">
        <v>176</v>
      </c>
    </row>
    <row r="2128" spans="1:7" x14ac:dyDescent="0.25">
      <c r="A2128" s="1" t="s">
        <v>173</v>
      </c>
      <c r="B2128" s="1" t="s">
        <v>382</v>
      </c>
      <c r="C2128" s="1" t="s">
        <v>509</v>
      </c>
      <c r="D2128" s="1" t="s">
        <v>29</v>
      </c>
      <c r="E2128" s="1" t="s">
        <v>30</v>
      </c>
      <c r="F2128" s="1" t="s">
        <v>41</v>
      </c>
      <c r="G2128" s="1" t="s">
        <v>176</v>
      </c>
    </row>
    <row r="2129" spans="1:7" x14ac:dyDescent="0.25">
      <c r="A2129" s="1" t="s">
        <v>173</v>
      </c>
      <c r="B2129" s="1" t="s">
        <v>382</v>
      </c>
      <c r="C2129" s="1" t="s">
        <v>515</v>
      </c>
      <c r="D2129" s="1" t="s">
        <v>29</v>
      </c>
      <c r="E2129" s="1" t="s">
        <v>30</v>
      </c>
      <c r="F2129" s="1" t="s">
        <v>41</v>
      </c>
      <c r="G2129" s="1" t="s">
        <v>176</v>
      </c>
    </row>
    <row r="2130" spans="1:7" x14ac:dyDescent="0.25">
      <c r="A2130" s="1" t="s">
        <v>173</v>
      </c>
      <c r="B2130" s="1" t="s">
        <v>382</v>
      </c>
      <c r="C2130" s="1" t="s">
        <v>517</v>
      </c>
      <c r="D2130" s="1" t="s">
        <v>29</v>
      </c>
      <c r="E2130" s="1" t="s">
        <v>30</v>
      </c>
      <c r="F2130" s="1" t="s">
        <v>41</v>
      </c>
      <c r="G2130" s="1" t="s">
        <v>176</v>
      </c>
    </row>
    <row r="2131" spans="1:7" x14ac:dyDescent="0.25">
      <c r="A2131" s="1" t="s">
        <v>173</v>
      </c>
      <c r="B2131" s="1" t="s">
        <v>382</v>
      </c>
      <c r="C2131" s="1" t="s">
        <v>518</v>
      </c>
      <c r="D2131" s="1" t="s">
        <v>29</v>
      </c>
      <c r="E2131" s="1" t="s">
        <v>30</v>
      </c>
      <c r="F2131" s="1" t="s">
        <v>41</v>
      </c>
      <c r="G2131" s="1" t="s">
        <v>176</v>
      </c>
    </row>
    <row r="2132" spans="1:7" x14ac:dyDescent="0.25">
      <c r="A2132" s="1" t="s">
        <v>173</v>
      </c>
      <c r="B2132" s="1" t="s">
        <v>382</v>
      </c>
      <c r="C2132" s="1" t="s">
        <v>519</v>
      </c>
      <c r="D2132" s="1" t="s">
        <v>29</v>
      </c>
      <c r="E2132" s="1" t="s">
        <v>30</v>
      </c>
      <c r="F2132" s="1" t="s">
        <v>41</v>
      </c>
      <c r="G2132" s="1" t="s">
        <v>176</v>
      </c>
    </row>
    <row r="2133" spans="1:7" x14ac:dyDescent="0.25">
      <c r="A2133" s="1" t="s">
        <v>173</v>
      </c>
      <c r="B2133" s="1" t="s">
        <v>382</v>
      </c>
      <c r="C2133" s="1" t="s">
        <v>520</v>
      </c>
      <c r="D2133" s="1" t="s">
        <v>29</v>
      </c>
      <c r="E2133" s="1" t="s">
        <v>30</v>
      </c>
      <c r="F2133" s="1" t="s">
        <v>41</v>
      </c>
      <c r="G2133" s="1" t="s">
        <v>176</v>
      </c>
    </row>
    <row r="2134" spans="1:7" x14ac:dyDescent="0.25">
      <c r="A2134" s="1" t="s">
        <v>173</v>
      </c>
      <c r="B2134" s="1" t="s">
        <v>382</v>
      </c>
      <c r="C2134" s="1" t="s">
        <v>521</v>
      </c>
      <c r="D2134" s="1" t="s">
        <v>29</v>
      </c>
      <c r="E2134" s="1" t="s">
        <v>30</v>
      </c>
      <c r="F2134" s="1" t="s">
        <v>41</v>
      </c>
      <c r="G2134" s="1" t="s">
        <v>176</v>
      </c>
    </row>
    <row r="2135" spans="1:7" x14ac:dyDescent="0.25">
      <c r="A2135" s="1" t="s">
        <v>173</v>
      </c>
      <c r="B2135" s="1" t="s">
        <v>382</v>
      </c>
      <c r="C2135" s="1" t="s">
        <v>522</v>
      </c>
      <c r="D2135" s="1" t="s">
        <v>29</v>
      </c>
      <c r="E2135" s="1" t="s">
        <v>30</v>
      </c>
      <c r="F2135" s="1" t="s">
        <v>41</v>
      </c>
      <c r="G2135" s="1" t="s">
        <v>176</v>
      </c>
    </row>
    <row r="2136" spans="1:7" x14ac:dyDescent="0.25">
      <c r="A2136" s="1" t="s">
        <v>173</v>
      </c>
      <c r="B2136" s="1" t="s">
        <v>382</v>
      </c>
      <c r="C2136" s="1" t="s">
        <v>523</v>
      </c>
      <c r="D2136" s="1" t="s">
        <v>29</v>
      </c>
      <c r="E2136" s="1" t="s">
        <v>30</v>
      </c>
      <c r="F2136" s="1" t="s">
        <v>41</v>
      </c>
      <c r="G2136" s="1" t="s">
        <v>176</v>
      </c>
    </row>
    <row r="2137" spans="1:7" x14ac:dyDescent="0.25">
      <c r="A2137" s="1" t="s">
        <v>173</v>
      </c>
      <c r="B2137" s="1" t="s">
        <v>382</v>
      </c>
      <c r="C2137" s="1" t="s">
        <v>531</v>
      </c>
      <c r="D2137" s="1" t="s">
        <v>29</v>
      </c>
      <c r="E2137" s="1" t="s">
        <v>30</v>
      </c>
      <c r="F2137" s="1" t="s">
        <v>41</v>
      </c>
      <c r="G2137" s="1" t="s">
        <v>176</v>
      </c>
    </row>
    <row r="2138" spans="1:7" x14ac:dyDescent="0.25">
      <c r="A2138" s="1" t="s">
        <v>173</v>
      </c>
      <c r="B2138" s="1" t="s">
        <v>382</v>
      </c>
      <c r="C2138" s="1" t="s">
        <v>539</v>
      </c>
      <c r="D2138" s="1" t="s">
        <v>29</v>
      </c>
      <c r="E2138" s="1" t="s">
        <v>30</v>
      </c>
      <c r="F2138" s="1" t="s">
        <v>41</v>
      </c>
      <c r="G2138" s="1" t="s">
        <v>176</v>
      </c>
    </row>
    <row r="2139" spans="1:7" x14ac:dyDescent="0.25">
      <c r="A2139" s="1" t="s">
        <v>173</v>
      </c>
      <c r="B2139" s="1" t="s">
        <v>382</v>
      </c>
      <c r="C2139" s="1" t="s">
        <v>540</v>
      </c>
      <c r="D2139" s="1" t="s">
        <v>29</v>
      </c>
      <c r="E2139" s="1" t="s">
        <v>30</v>
      </c>
      <c r="F2139" s="1" t="s">
        <v>41</v>
      </c>
      <c r="G2139" s="1" t="s">
        <v>176</v>
      </c>
    </row>
    <row r="2140" spans="1:7" x14ac:dyDescent="0.25">
      <c r="A2140" s="1" t="s">
        <v>173</v>
      </c>
      <c r="B2140" s="1" t="s">
        <v>382</v>
      </c>
      <c r="C2140" s="1" t="s">
        <v>543</v>
      </c>
      <c r="D2140" s="1" t="s">
        <v>29</v>
      </c>
      <c r="E2140" s="1" t="s">
        <v>30</v>
      </c>
      <c r="F2140" s="1" t="s">
        <v>41</v>
      </c>
      <c r="G2140" s="1" t="s">
        <v>176</v>
      </c>
    </row>
    <row r="2141" spans="1:7" x14ac:dyDescent="0.25">
      <c r="A2141" s="1" t="s">
        <v>173</v>
      </c>
      <c r="B2141" s="1" t="s">
        <v>382</v>
      </c>
      <c r="C2141" s="1" t="s">
        <v>545</v>
      </c>
      <c r="D2141" s="1" t="s">
        <v>29</v>
      </c>
      <c r="E2141" s="1" t="s">
        <v>30</v>
      </c>
      <c r="F2141" s="1" t="s">
        <v>41</v>
      </c>
      <c r="G2141" s="1" t="s">
        <v>176</v>
      </c>
    </row>
    <row r="2142" spans="1:7" x14ac:dyDescent="0.25">
      <c r="A2142" s="1" t="s">
        <v>173</v>
      </c>
      <c r="B2142" s="1" t="s">
        <v>382</v>
      </c>
      <c r="C2142" s="1" t="s">
        <v>547</v>
      </c>
      <c r="D2142" s="1" t="s">
        <v>29</v>
      </c>
      <c r="E2142" s="1" t="s">
        <v>30</v>
      </c>
      <c r="F2142" s="1" t="s">
        <v>41</v>
      </c>
      <c r="G2142" s="1" t="s">
        <v>176</v>
      </c>
    </row>
    <row r="2143" spans="1:7" x14ac:dyDescent="0.25">
      <c r="A2143" s="1" t="s">
        <v>173</v>
      </c>
      <c r="B2143" s="1" t="s">
        <v>382</v>
      </c>
      <c r="C2143" s="1" t="s">
        <v>557</v>
      </c>
      <c r="D2143" s="1" t="s">
        <v>29</v>
      </c>
      <c r="E2143" s="1" t="s">
        <v>30</v>
      </c>
      <c r="F2143" s="1" t="s">
        <v>41</v>
      </c>
      <c r="G2143" s="1" t="s">
        <v>176</v>
      </c>
    </row>
    <row r="2144" spans="1:7" x14ac:dyDescent="0.25">
      <c r="A2144" s="1" t="s">
        <v>173</v>
      </c>
      <c r="B2144" s="1" t="s">
        <v>382</v>
      </c>
      <c r="C2144" s="1" t="s">
        <v>558</v>
      </c>
      <c r="D2144" s="1" t="s">
        <v>29</v>
      </c>
      <c r="E2144" s="1" t="s">
        <v>30</v>
      </c>
      <c r="F2144" s="1" t="s">
        <v>41</v>
      </c>
      <c r="G2144" s="1" t="s">
        <v>176</v>
      </c>
    </row>
    <row r="2145" spans="1:7" x14ac:dyDescent="0.25">
      <c r="A2145" s="1" t="s">
        <v>173</v>
      </c>
      <c r="B2145" s="1" t="s">
        <v>382</v>
      </c>
      <c r="C2145" s="1" t="s">
        <v>559</v>
      </c>
      <c r="D2145" s="1" t="s">
        <v>29</v>
      </c>
      <c r="E2145" s="1" t="s">
        <v>30</v>
      </c>
      <c r="F2145" s="1" t="s">
        <v>41</v>
      </c>
      <c r="G2145" s="1" t="s">
        <v>176</v>
      </c>
    </row>
    <row r="2146" spans="1:7" x14ac:dyDescent="0.25">
      <c r="A2146" s="1" t="s">
        <v>173</v>
      </c>
      <c r="B2146" s="1" t="s">
        <v>382</v>
      </c>
      <c r="C2146" s="1" t="s">
        <v>560</v>
      </c>
      <c r="D2146" s="1" t="s">
        <v>29</v>
      </c>
      <c r="E2146" s="1" t="s">
        <v>30</v>
      </c>
      <c r="F2146" s="1" t="s">
        <v>41</v>
      </c>
      <c r="G2146" s="1" t="s">
        <v>176</v>
      </c>
    </row>
    <row r="2147" spans="1:7" x14ac:dyDescent="0.25">
      <c r="A2147" s="1" t="s">
        <v>173</v>
      </c>
      <c r="B2147" s="1" t="s">
        <v>382</v>
      </c>
      <c r="C2147" s="1" t="s">
        <v>726</v>
      </c>
      <c r="D2147" s="1" t="s">
        <v>29</v>
      </c>
      <c r="E2147" s="1" t="s">
        <v>30</v>
      </c>
      <c r="F2147" s="1" t="s">
        <v>41</v>
      </c>
      <c r="G2147" s="1" t="s">
        <v>176</v>
      </c>
    </row>
    <row r="2148" spans="1:7" x14ac:dyDescent="0.25">
      <c r="A2148" s="1" t="s">
        <v>173</v>
      </c>
      <c r="B2148" s="1" t="s">
        <v>382</v>
      </c>
      <c r="C2148" s="1" t="s">
        <v>727</v>
      </c>
      <c r="D2148" s="1" t="s">
        <v>29</v>
      </c>
      <c r="E2148" s="1" t="s">
        <v>30</v>
      </c>
      <c r="F2148" s="1" t="s">
        <v>41</v>
      </c>
      <c r="G2148" s="1" t="s">
        <v>176</v>
      </c>
    </row>
    <row r="2149" spans="1:7" x14ac:dyDescent="0.25">
      <c r="A2149" s="1" t="s">
        <v>173</v>
      </c>
      <c r="B2149" s="1" t="s">
        <v>382</v>
      </c>
      <c r="C2149" s="1" t="s">
        <v>728</v>
      </c>
      <c r="D2149" s="1" t="s">
        <v>29</v>
      </c>
      <c r="E2149" s="1" t="s">
        <v>30</v>
      </c>
      <c r="F2149" s="1" t="s">
        <v>41</v>
      </c>
      <c r="G2149" s="1" t="s">
        <v>176</v>
      </c>
    </row>
    <row r="2150" spans="1:7" x14ac:dyDescent="0.25">
      <c r="A2150" s="1" t="s">
        <v>173</v>
      </c>
      <c r="B2150" s="1" t="s">
        <v>382</v>
      </c>
      <c r="C2150" s="1" t="s">
        <v>729</v>
      </c>
      <c r="D2150" s="1" t="s">
        <v>29</v>
      </c>
      <c r="E2150" s="1" t="s">
        <v>30</v>
      </c>
      <c r="F2150" s="1" t="s">
        <v>41</v>
      </c>
      <c r="G2150" s="1" t="s">
        <v>176</v>
      </c>
    </row>
    <row r="2151" spans="1:7" x14ac:dyDescent="0.25">
      <c r="A2151" s="1" t="s">
        <v>173</v>
      </c>
      <c r="B2151" s="1" t="s">
        <v>382</v>
      </c>
      <c r="C2151" s="1" t="s">
        <v>730</v>
      </c>
      <c r="D2151" s="1" t="s">
        <v>29</v>
      </c>
      <c r="E2151" s="1" t="s">
        <v>30</v>
      </c>
      <c r="F2151" s="1" t="s">
        <v>41</v>
      </c>
      <c r="G2151" s="1" t="s">
        <v>176</v>
      </c>
    </row>
    <row r="2152" spans="1:7" x14ac:dyDescent="0.25">
      <c r="A2152" s="1" t="s">
        <v>173</v>
      </c>
      <c r="B2152" s="1" t="s">
        <v>382</v>
      </c>
      <c r="C2152" s="1" t="s">
        <v>731</v>
      </c>
      <c r="D2152" s="1" t="s">
        <v>29</v>
      </c>
      <c r="E2152" s="1" t="s">
        <v>30</v>
      </c>
      <c r="F2152" s="1" t="s">
        <v>41</v>
      </c>
      <c r="G2152" s="1" t="s">
        <v>176</v>
      </c>
    </row>
    <row r="2153" spans="1:7" x14ac:dyDescent="0.25">
      <c r="A2153" s="1" t="s">
        <v>173</v>
      </c>
      <c r="B2153" s="1" t="s">
        <v>382</v>
      </c>
      <c r="C2153" s="1" t="s">
        <v>732</v>
      </c>
      <c r="D2153" s="1" t="s">
        <v>29</v>
      </c>
      <c r="E2153" s="1" t="s">
        <v>30</v>
      </c>
      <c r="F2153" s="1" t="s">
        <v>41</v>
      </c>
      <c r="G2153" s="1" t="s">
        <v>176</v>
      </c>
    </row>
    <row r="2154" spans="1:7" x14ac:dyDescent="0.25">
      <c r="A2154" s="1" t="s">
        <v>173</v>
      </c>
      <c r="B2154" s="1" t="s">
        <v>382</v>
      </c>
      <c r="C2154" s="1" t="s">
        <v>733</v>
      </c>
      <c r="D2154" s="1" t="s">
        <v>29</v>
      </c>
      <c r="E2154" s="1" t="s">
        <v>30</v>
      </c>
      <c r="F2154" s="1" t="s">
        <v>41</v>
      </c>
      <c r="G2154" s="1" t="s">
        <v>176</v>
      </c>
    </row>
    <row r="2155" spans="1:7" x14ac:dyDescent="0.25">
      <c r="A2155" s="1" t="s">
        <v>173</v>
      </c>
      <c r="B2155" s="1" t="s">
        <v>382</v>
      </c>
      <c r="C2155" s="1" t="s">
        <v>734</v>
      </c>
      <c r="D2155" s="1" t="s">
        <v>29</v>
      </c>
      <c r="E2155" s="1" t="s">
        <v>30</v>
      </c>
      <c r="F2155" s="1" t="s">
        <v>41</v>
      </c>
      <c r="G2155" s="1" t="s">
        <v>176</v>
      </c>
    </row>
    <row r="2156" spans="1:7" x14ac:dyDescent="0.25">
      <c r="A2156" s="1" t="s">
        <v>173</v>
      </c>
      <c r="B2156" s="1" t="s">
        <v>382</v>
      </c>
      <c r="C2156" s="1" t="s">
        <v>799</v>
      </c>
      <c r="D2156" s="1" t="s">
        <v>29</v>
      </c>
      <c r="E2156" s="1" t="s">
        <v>30</v>
      </c>
      <c r="F2156" s="1" t="s">
        <v>41</v>
      </c>
      <c r="G2156" s="1" t="s">
        <v>176</v>
      </c>
    </row>
    <row r="2157" spans="1:7" x14ac:dyDescent="0.25">
      <c r="A2157" s="1" t="s">
        <v>173</v>
      </c>
      <c r="B2157" s="1" t="s">
        <v>382</v>
      </c>
      <c r="C2157" s="1" t="s">
        <v>800</v>
      </c>
      <c r="D2157" s="1" t="s">
        <v>29</v>
      </c>
      <c r="E2157" s="1" t="s">
        <v>30</v>
      </c>
      <c r="F2157" s="1" t="s">
        <v>41</v>
      </c>
      <c r="G2157" s="1" t="s">
        <v>176</v>
      </c>
    </row>
    <row r="2158" spans="1:7" x14ac:dyDescent="0.25">
      <c r="A2158" s="1" t="s">
        <v>173</v>
      </c>
      <c r="B2158" s="1" t="s">
        <v>382</v>
      </c>
      <c r="C2158" s="1" t="s">
        <v>801</v>
      </c>
      <c r="D2158" s="1" t="s">
        <v>29</v>
      </c>
      <c r="E2158" s="1" t="s">
        <v>30</v>
      </c>
      <c r="F2158" s="1" t="s">
        <v>41</v>
      </c>
      <c r="G2158" s="1" t="s">
        <v>176</v>
      </c>
    </row>
    <row r="2159" spans="1:7" x14ac:dyDescent="0.25">
      <c r="A2159" s="1" t="s">
        <v>173</v>
      </c>
      <c r="B2159" s="1" t="s">
        <v>382</v>
      </c>
      <c r="C2159" s="1" t="s">
        <v>802</v>
      </c>
      <c r="D2159" s="1" t="s">
        <v>29</v>
      </c>
      <c r="E2159" s="1" t="s">
        <v>30</v>
      </c>
      <c r="F2159" s="1" t="s">
        <v>41</v>
      </c>
      <c r="G2159" s="1" t="s">
        <v>176</v>
      </c>
    </row>
    <row r="2160" spans="1:7" x14ac:dyDescent="0.25">
      <c r="A2160" s="1" t="s">
        <v>173</v>
      </c>
      <c r="B2160" s="1" t="s">
        <v>382</v>
      </c>
      <c r="C2160" s="1" t="s">
        <v>803</v>
      </c>
      <c r="D2160" s="1" t="s">
        <v>29</v>
      </c>
      <c r="E2160" s="1" t="s">
        <v>30</v>
      </c>
      <c r="F2160" s="1" t="s">
        <v>41</v>
      </c>
      <c r="G2160" s="1" t="s">
        <v>176</v>
      </c>
    </row>
    <row r="2161" spans="1:7" x14ac:dyDescent="0.25">
      <c r="A2161" s="1" t="s">
        <v>173</v>
      </c>
      <c r="B2161" s="1" t="s">
        <v>382</v>
      </c>
      <c r="C2161" s="1" t="s">
        <v>804</v>
      </c>
      <c r="D2161" s="1" t="s">
        <v>29</v>
      </c>
      <c r="E2161" s="1" t="s">
        <v>30</v>
      </c>
      <c r="F2161" s="1" t="s">
        <v>41</v>
      </c>
      <c r="G2161" s="1" t="s">
        <v>176</v>
      </c>
    </row>
    <row r="2162" spans="1:7" x14ac:dyDescent="0.25">
      <c r="A2162" s="1" t="s">
        <v>173</v>
      </c>
      <c r="B2162" s="1" t="s">
        <v>382</v>
      </c>
      <c r="C2162" s="1" t="s">
        <v>805</v>
      </c>
      <c r="D2162" s="1" t="s">
        <v>29</v>
      </c>
      <c r="E2162" s="1" t="s">
        <v>30</v>
      </c>
      <c r="F2162" s="1" t="s">
        <v>41</v>
      </c>
      <c r="G2162" s="1" t="s">
        <v>176</v>
      </c>
    </row>
    <row r="2163" spans="1:7" x14ac:dyDescent="0.25">
      <c r="A2163" s="1" t="s">
        <v>173</v>
      </c>
      <c r="B2163" s="1" t="s">
        <v>382</v>
      </c>
      <c r="C2163" s="1" t="s">
        <v>806</v>
      </c>
      <c r="D2163" s="1" t="s">
        <v>29</v>
      </c>
      <c r="E2163" s="1" t="s">
        <v>30</v>
      </c>
      <c r="F2163" s="1" t="s">
        <v>41</v>
      </c>
      <c r="G2163" s="1" t="s">
        <v>176</v>
      </c>
    </row>
    <row r="2164" spans="1:7" x14ac:dyDescent="0.25">
      <c r="A2164" s="1" t="s">
        <v>173</v>
      </c>
      <c r="B2164" s="1" t="s">
        <v>382</v>
      </c>
      <c r="C2164" s="1" t="s">
        <v>807</v>
      </c>
      <c r="D2164" s="1" t="s">
        <v>29</v>
      </c>
      <c r="E2164" s="1" t="s">
        <v>30</v>
      </c>
      <c r="F2164" s="1" t="s">
        <v>41</v>
      </c>
      <c r="G2164" s="1" t="s">
        <v>176</v>
      </c>
    </row>
    <row r="2165" spans="1:7" x14ac:dyDescent="0.25">
      <c r="A2165" s="1" t="s">
        <v>173</v>
      </c>
      <c r="B2165" s="1" t="s">
        <v>382</v>
      </c>
      <c r="C2165" s="1" t="s">
        <v>808</v>
      </c>
      <c r="D2165" s="1" t="s">
        <v>29</v>
      </c>
      <c r="E2165" s="1" t="s">
        <v>30</v>
      </c>
      <c r="F2165" s="1" t="s">
        <v>41</v>
      </c>
      <c r="G2165" s="1" t="s">
        <v>176</v>
      </c>
    </row>
    <row r="2166" spans="1:7" x14ac:dyDescent="0.25">
      <c r="A2166" s="1" t="s">
        <v>173</v>
      </c>
      <c r="B2166" s="1" t="s">
        <v>382</v>
      </c>
      <c r="C2166" s="1" t="s">
        <v>811</v>
      </c>
      <c r="D2166" s="1" t="s">
        <v>29</v>
      </c>
      <c r="E2166" s="1" t="s">
        <v>30</v>
      </c>
      <c r="F2166" s="1" t="s">
        <v>41</v>
      </c>
      <c r="G2166" s="1" t="s">
        <v>176</v>
      </c>
    </row>
    <row r="2167" spans="1:7" x14ac:dyDescent="0.25">
      <c r="A2167" s="1" t="s">
        <v>173</v>
      </c>
      <c r="B2167" s="1" t="s">
        <v>382</v>
      </c>
      <c r="C2167" s="1" t="s">
        <v>812</v>
      </c>
      <c r="D2167" s="1" t="s">
        <v>29</v>
      </c>
      <c r="E2167" s="1" t="s">
        <v>30</v>
      </c>
      <c r="F2167" s="1" t="s">
        <v>41</v>
      </c>
      <c r="G2167" s="1" t="s">
        <v>176</v>
      </c>
    </row>
    <row r="2168" spans="1:7" x14ac:dyDescent="0.25">
      <c r="A2168" s="1" t="s">
        <v>173</v>
      </c>
      <c r="B2168" s="1" t="s">
        <v>382</v>
      </c>
      <c r="C2168" s="1" t="s">
        <v>813</v>
      </c>
      <c r="D2168" s="1" t="s">
        <v>29</v>
      </c>
      <c r="E2168" s="1" t="s">
        <v>30</v>
      </c>
      <c r="F2168" s="1" t="s">
        <v>41</v>
      </c>
      <c r="G2168" s="1" t="s">
        <v>176</v>
      </c>
    </row>
    <row r="2169" spans="1:7" x14ac:dyDescent="0.25">
      <c r="A2169" s="1" t="s">
        <v>173</v>
      </c>
      <c r="B2169" s="1" t="s">
        <v>382</v>
      </c>
      <c r="C2169" s="1" t="s">
        <v>814</v>
      </c>
      <c r="D2169" s="1" t="s">
        <v>29</v>
      </c>
      <c r="E2169" s="1" t="s">
        <v>30</v>
      </c>
      <c r="F2169" s="1" t="s">
        <v>41</v>
      </c>
      <c r="G2169" s="1" t="s">
        <v>176</v>
      </c>
    </row>
    <row r="2170" spans="1:7" x14ac:dyDescent="0.25">
      <c r="A2170" s="1" t="s">
        <v>173</v>
      </c>
      <c r="B2170" s="1" t="s">
        <v>382</v>
      </c>
      <c r="C2170" s="1" t="s">
        <v>821</v>
      </c>
      <c r="D2170" s="1" t="s">
        <v>29</v>
      </c>
      <c r="E2170" s="1" t="s">
        <v>30</v>
      </c>
      <c r="F2170" s="1" t="s">
        <v>41</v>
      </c>
      <c r="G2170" s="1" t="s">
        <v>176</v>
      </c>
    </row>
    <row r="2171" spans="1:7" x14ac:dyDescent="0.25">
      <c r="A2171" s="1" t="s">
        <v>173</v>
      </c>
      <c r="B2171" s="1" t="s">
        <v>382</v>
      </c>
      <c r="C2171" s="1" t="s">
        <v>823</v>
      </c>
      <c r="D2171" s="1" t="s">
        <v>29</v>
      </c>
      <c r="E2171" s="1" t="s">
        <v>30</v>
      </c>
      <c r="F2171" s="1" t="s">
        <v>41</v>
      </c>
      <c r="G2171" s="1" t="s">
        <v>176</v>
      </c>
    </row>
    <row r="2172" spans="1:7" x14ac:dyDescent="0.25">
      <c r="A2172" s="1" t="s">
        <v>173</v>
      </c>
      <c r="B2172" s="1" t="s">
        <v>382</v>
      </c>
      <c r="C2172" s="1" t="s">
        <v>824</v>
      </c>
      <c r="D2172" s="1" t="s">
        <v>29</v>
      </c>
      <c r="E2172" s="1" t="s">
        <v>30</v>
      </c>
      <c r="F2172" s="1" t="s">
        <v>41</v>
      </c>
      <c r="G2172" s="1" t="s">
        <v>176</v>
      </c>
    </row>
    <row r="2173" spans="1:7" x14ac:dyDescent="0.25">
      <c r="A2173" s="1" t="s">
        <v>173</v>
      </c>
      <c r="B2173" s="1" t="s">
        <v>382</v>
      </c>
      <c r="C2173" s="1" t="s">
        <v>825</v>
      </c>
      <c r="D2173" s="1" t="s">
        <v>29</v>
      </c>
      <c r="E2173" s="1" t="s">
        <v>30</v>
      </c>
      <c r="F2173" s="1" t="s">
        <v>41</v>
      </c>
      <c r="G2173" s="1" t="s">
        <v>176</v>
      </c>
    </row>
    <row r="2174" spans="1:7" x14ac:dyDescent="0.25">
      <c r="A2174" s="1" t="s">
        <v>173</v>
      </c>
      <c r="B2174" s="1" t="s">
        <v>382</v>
      </c>
      <c r="C2174" s="1" t="s">
        <v>826</v>
      </c>
      <c r="D2174" s="1" t="s">
        <v>29</v>
      </c>
      <c r="E2174" s="1" t="s">
        <v>30</v>
      </c>
      <c r="F2174" s="1" t="s">
        <v>41</v>
      </c>
      <c r="G2174" s="1" t="s">
        <v>176</v>
      </c>
    </row>
    <row r="2175" spans="1:7" x14ac:dyDescent="0.25">
      <c r="A2175" s="1" t="s">
        <v>173</v>
      </c>
      <c r="B2175" s="1" t="s">
        <v>382</v>
      </c>
      <c r="C2175" s="1" t="s">
        <v>827</v>
      </c>
      <c r="D2175" s="1" t="s">
        <v>29</v>
      </c>
      <c r="E2175" s="1" t="s">
        <v>30</v>
      </c>
      <c r="F2175" s="1" t="s">
        <v>41</v>
      </c>
      <c r="G2175" s="1" t="s">
        <v>176</v>
      </c>
    </row>
    <row r="2176" spans="1:7" x14ac:dyDescent="0.25">
      <c r="A2176" s="1" t="s">
        <v>173</v>
      </c>
      <c r="B2176" s="1" t="s">
        <v>382</v>
      </c>
      <c r="C2176" s="1" t="s">
        <v>828</v>
      </c>
      <c r="D2176" s="1" t="s">
        <v>29</v>
      </c>
      <c r="E2176" s="1" t="s">
        <v>30</v>
      </c>
      <c r="F2176" s="1" t="s">
        <v>41</v>
      </c>
      <c r="G2176" s="1" t="s">
        <v>176</v>
      </c>
    </row>
    <row r="2177" spans="1:7" x14ac:dyDescent="0.25">
      <c r="A2177" s="1" t="s">
        <v>173</v>
      </c>
      <c r="B2177" s="1" t="s">
        <v>382</v>
      </c>
      <c r="C2177" s="1" t="s">
        <v>829</v>
      </c>
      <c r="D2177" s="1" t="s">
        <v>29</v>
      </c>
      <c r="E2177" s="1" t="s">
        <v>30</v>
      </c>
      <c r="F2177" s="1" t="s">
        <v>41</v>
      </c>
      <c r="G2177" s="1" t="s">
        <v>176</v>
      </c>
    </row>
    <row r="2178" spans="1:7" x14ac:dyDescent="0.25">
      <c r="A2178" s="1" t="s">
        <v>173</v>
      </c>
      <c r="B2178" s="1" t="s">
        <v>382</v>
      </c>
      <c r="C2178" s="1" t="s">
        <v>830</v>
      </c>
      <c r="D2178" s="1" t="s">
        <v>29</v>
      </c>
      <c r="E2178" s="1" t="s">
        <v>30</v>
      </c>
      <c r="F2178" s="1" t="s">
        <v>41</v>
      </c>
      <c r="G2178" s="1" t="s">
        <v>176</v>
      </c>
    </row>
    <row r="2179" spans="1:7" x14ac:dyDescent="0.25">
      <c r="A2179" s="1" t="s">
        <v>173</v>
      </c>
      <c r="B2179" s="1" t="s">
        <v>382</v>
      </c>
      <c r="C2179" s="1" t="s">
        <v>1123</v>
      </c>
      <c r="D2179" s="1" t="s">
        <v>29</v>
      </c>
      <c r="E2179" s="1" t="s">
        <v>30</v>
      </c>
      <c r="F2179" s="1" t="s">
        <v>41</v>
      </c>
      <c r="G2179" s="1" t="s">
        <v>176</v>
      </c>
    </row>
    <row r="2180" spans="1:7" x14ac:dyDescent="0.25">
      <c r="A2180" s="1" t="s">
        <v>173</v>
      </c>
      <c r="B2180" s="1" t="s">
        <v>382</v>
      </c>
      <c r="C2180" s="1" t="s">
        <v>1124</v>
      </c>
      <c r="D2180" s="1" t="s">
        <v>29</v>
      </c>
      <c r="E2180" s="1" t="s">
        <v>30</v>
      </c>
      <c r="F2180" s="1" t="s">
        <v>41</v>
      </c>
      <c r="G2180" s="1" t="s">
        <v>176</v>
      </c>
    </row>
    <row r="2181" spans="1:7" x14ac:dyDescent="0.25">
      <c r="A2181" s="1" t="s">
        <v>173</v>
      </c>
      <c r="B2181" s="1" t="s">
        <v>382</v>
      </c>
      <c r="C2181" s="1" t="s">
        <v>1125</v>
      </c>
      <c r="D2181" s="1" t="s">
        <v>29</v>
      </c>
      <c r="E2181" s="1" t="s">
        <v>30</v>
      </c>
      <c r="F2181" s="1" t="s">
        <v>41</v>
      </c>
      <c r="G2181" s="1" t="s">
        <v>176</v>
      </c>
    </row>
    <row r="2182" spans="1:7" x14ac:dyDescent="0.25">
      <c r="A2182" s="1" t="s">
        <v>173</v>
      </c>
      <c r="B2182" s="1" t="s">
        <v>382</v>
      </c>
      <c r="C2182" s="1" t="s">
        <v>1126</v>
      </c>
      <c r="D2182" s="1" t="s">
        <v>29</v>
      </c>
      <c r="E2182" s="1" t="s">
        <v>30</v>
      </c>
      <c r="F2182" s="1" t="s">
        <v>41</v>
      </c>
      <c r="G2182" s="1" t="s">
        <v>176</v>
      </c>
    </row>
    <row r="2183" spans="1:7" x14ac:dyDescent="0.25">
      <c r="A2183" s="1" t="s">
        <v>173</v>
      </c>
      <c r="B2183" s="1" t="s">
        <v>382</v>
      </c>
      <c r="C2183" s="1" t="s">
        <v>835</v>
      </c>
      <c r="D2183" s="1" t="s">
        <v>29</v>
      </c>
      <c r="E2183" s="1" t="s">
        <v>30</v>
      </c>
      <c r="F2183" s="1" t="s">
        <v>41</v>
      </c>
      <c r="G2183" s="1" t="s">
        <v>176</v>
      </c>
    </row>
    <row r="2184" spans="1:7" x14ac:dyDescent="0.25">
      <c r="A2184" s="1" t="s">
        <v>173</v>
      </c>
      <c r="B2184" s="1" t="s">
        <v>382</v>
      </c>
      <c r="C2184" s="1" t="s">
        <v>836</v>
      </c>
      <c r="D2184" s="1" t="s">
        <v>29</v>
      </c>
      <c r="E2184" s="1" t="s">
        <v>30</v>
      </c>
      <c r="F2184" s="1" t="s">
        <v>41</v>
      </c>
      <c r="G2184" s="1" t="s">
        <v>176</v>
      </c>
    </row>
    <row r="2185" spans="1:7" x14ac:dyDescent="0.25">
      <c r="A2185" s="1" t="s">
        <v>173</v>
      </c>
      <c r="B2185" s="1" t="s">
        <v>382</v>
      </c>
      <c r="C2185" s="1" t="s">
        <v>837</v>
      </c>
      <c r="D2185" s="1" t="s">
        <v>29</v>
      </c>
      <c r="E2185" s="1" t="s">
        <v>30</v>
      </c>
      <c r="F2185" s="1" t="s">
        <v>41</v>
      </c>
      <c r="G2185" s="1" t="s">
        <v>176</v>
      </c>
    </row>
    <row r="2186" spans="1:7" x14ac:dyDescent="0.25">
      <c r="A2186" s="1" t="s">
        <v>173</v>
      </c>
      <c r="B2186" s="1" t="s">
        <v>382</v>
      </c>
      <c r="C2186" s="1" t="s">
        <v>838</v>
      </c>
      <c r="D2186" s="1" t="s">
        <v>29</v>
      </c>
      <c r="E2186" s="1" t="s">
        <v>30</v>
      </c>
      <c r="F2186" s="1" t="s">
        <v>41</v>
      </c>
      <c r="G2186" s="1" t="s">
        <v>176</v>
      </c>
    </row>
    <row r="2187" spans="1:7" x14ac:dyDescent="0.25">
      <c r="A2187" s="1" t="s">
        <v>173</v>
      </c>
      <c r="B2187" s="1" t="s">
        <v>382</v>
      </c>
      <c r="C2187" s="1" t="s">
        <v>839</v>
      </c>
      <c r="D2187" s="1" t="s">
        <v>29</v>
      </c>
      <c r="E2187" s="1" t="s">
        <v>30</v>
      </c>
      <c r="F2187" s="1" t="s">
        <v>41</v>
      </c>
      <c r="G2187" s="1" t="s">
        <v>176</v>
      </c>
    </row>
    <row r="2188" spans="1:7" x14ac:dyDescent="0.25">
      <c r="A2188" s="1" t="s">
        <v>173</v>
      </c>
      <c r="B2188" s="1" t="s">
        <v>382</v>
      </c>
      <c r="C2188" s="1" t="s">
        <v>840</v>
      </c>
      <c r="D2188" s="1" t="s">
        <v>29</v>
      </c>
      <c r="E2188" s="1" t="s">
        <v>30</v>
      </c>
      <c r="F2188" s="1" t="s">
        <v>41</v>
      </c>
      <c r="G2188" s="1" t="s">
        <v>176</v>
      </c>
    </row>
    <row r="2189" spans="1:7" x14ac:dyDescent="0.25">
      <c r="A2189" s="1" t="s">
        <v>173</v>
      </c>
      <c r="B2189" s="1" t="s">
        <v>382</v>
      </c>
      <c r="C2189" s="1" t="s">
        <v>1589</v>
      </c>
      <c r="D2189" s="1" t="s">
        <v>29</v>
      </c>
      <c r="E2189" s="1" t="s">
        <v>30</v>
      </c>
      <c r="F2189" s="1" t="s">
        <v>41</v>
      </c>
      <c r="G2189" s="1" t="s">
        <v>176</v>
      </c>
    </row>
    <row r="2190" spans="1:7" x14ac:dyDescent="0.25">
      <c r="A2190" s="1" t="s">
        <v>173</v>
      </c>
      <c r="B2190" s="1" t="s">
        <v>382</v>
      </c>
      <c r="C2190" s="1" t="s">
        <v>842</v>
      </c>
      <c r="D2190" s="1" t="s">
        <v>29</v>
      </c>
      <c r="E2190" s="1" t="s">
        <v>30</v>
      </c>
      <c r="F2190" s="1" t="s">
        <v>41</v>
      </c>
      <c r="G2190" s="1" t="s">
        <v>176</v>
      </c>
    </row>
    <row r="2191" spans="1:7" x14ac:dyDescent="0.25">
      <c r="A2191" s="1" t="s">
        <v>173</v>
      </c>
      <c r="B2191" s="1" t="s">
        <v>382</v>
      </c>
      <c r="C2191" s="1" t="s">
        <v>843</v>
      </c>
      <c r="D2191" s="1" t="s">
        <v>29</v>
      </c>
      <c r="E2191" s="1" t="s">
        <v>30</v>
      </c>
      <c r="F2191" s="1" t="s">
        <v>41</v>
      </c>
      <c r="G2191" s="1" t="s">
        <v>176</v>
      </c>
    </row>
    <row r="2192" spans="1:7" x14ac:dyDescent="0.25">
      <c r="A2192" s="1" t="s">
        <v>173</v>
      </c>
      <c r="B2192" s="1" t="s">
        <v>382</v>
      </c>
      <c r="C2192" s="1" t="s">
        <v>844</v>
      </c>
      <c r="D2192" s="1" t="s">
        <v>29</v>
      </c>
      <c r="E2192" s="1" t="s">
        <v>30</v>
      </c>
      <c r="F2192" s="1" t="s">
        <v>41</v>
      </c>
      <c r="G2192" s="1" t="s">
        <v>176</v>
      </c>
    </row>
    <row r="2193" spans="1:7" x14ac:dyDescent="0.25">
      <c r="A2193" s="1" t="s">
        <v>173</v>
      </c>
      <c r="B2193" s="1" t="s">
        <v>382</v>
      </c>
      <c r="C2193" s="1" t="s">
        <v>845</v>
      </c>
      <c r="D2193" s="1" t="s">
        <v>29</v>
      </c>
      <c r="E2193" s="1" t="s">
        <v>30</v>
      </c>
      <c r="F2193" s="1" t="s">
        <v>41</v>
      </c>
      <c r="G2193" s="1" t="s">
        <v>176</v>
      </c>
    </row>
    <row r="2194" spans="1:7" x14ac:dyDescent="0.25">
      <c r="A2194" s="1" t="s">
        <v>173</v>
      </c>
      <c r="B2194" s="1" t="s">
        <v>382</v>
      </c>
      <c r="C2194" s="1" t="s">
        <v>846</v>
      </c>
      <c r="D2194" s="1" t="s">
        <v>29</v>
      </c>
      <c r="E2194" s="1" t="s">
        <v>30</v>
      </c>
      <c r="F2194" s="1" t="s">
        <v>41</v>
      </c>
      <c r="G2194" s="1" t="s">
        <v>176</v>
      </c>
    </row>
    <row r="2195" spans="1:7" x14ac:dyDescent="0.25">
      <c r="A2195" s="1" t="s">
        <v>173</v>
      </c>
      <c r="B2195" s="1" t="s">
        <v>382</v>
      </c>
      <c r="C2195" s="1" t="s">
        <v>847</v>
      </c>
      <c r="D2195" s="1" t="s">
        <v>29</v>
      </c>
      <c r="E2195" s="1" t="s">
        <v>30</v>
      </c>
      <c r="F2195" s="1" t="s">
        <v>41</v>
      </c>
      <c r="G2195" s="1" t="s">
        <v>176</v>
      </c>
    </row>
    <row r="2196" spans="1:7" x14ac:dyDescent="0.25">
      <c r="A2196" s="1" t="s">
        <v>173</v>
      </c>
      <c r="B2196" s="1" t="s">
        <v>382</v>
      </c>
      <c r="C2196" s="1" t="s">
        <v>848</v>
      </c>
      <c r="D2196" s="1" t="s">
        <v>29</v>
      </c>
      <c r="E2196" s="1" t="s">
        <v>30</v>
      </c>
      <c r="F2196" s="1" t="s">
        <v>41</v>
      </c>
      <c r="G2196" s="1" t="s">
        <v>176</v>
      </c>
    </row>
    <row r="2197" spans="1:7" x14ac:dyDescent="0.25">
      <c r="A2197" s="1" t="s">
        <v>173</v>
      </c>
      <c r="B2197" s="1" t="s">
        <v>382</v>
      </c>
      <c r="C2197" s="1" t="s">
        <v>849</v>
      </c>
      <c r="D2197" s="1" t="s">
        <v>29</v>
      </c>
      <c r="E2197" s="1" t="s">
        <v>30</v>
      </c>
      <c r="F2197" s="1" t="s">
        <v>41</v>
      </c>
      <c r="G2197" s="1" t="s">
        <v>176</v>
      </c>
    </row>
    <row r="2198" spans="1:7" x14ac:dyDescent="0.25">
      <c r="A2198" s="1" t="s">
        <v>173</v>
      </c>
      <c r="B2198" s="1" t="s">
        <v>382</v>
      </c>
      <c r="C2198" s="1" t="s">
        <v>1127</v>
      </c>
      <c r="D2198" s="1" t="s">
        <v>29</v>
      </c>
      <c r="E2198" s="1" t="s">
        <v>30</v>
      </c>
      <c r="F2198" s="1" t="s">
        <v>41</v>
      </c>
      <c r="G2198" s="1" t="s">
        <v>176</v>
      </c>
    </row>
    <row r="2199" spans="1:7" x14ac:dyDescent="0.25">
      <c r="A2199" s="1" t="s">
        <v>173</v>
      </c>
      <c r="B2199" s="1" t="s">
        <v>382</v>
      </c>
      <c r="C2199" s="1" t="s">
        <v>1128</v>
      </c>
      <c r="D2199" s="1" t="s">
        <v>29</v>
      </c>
      <c r="E2199" s="1" t="s">
        <v>30</v>
      </c>
      <c r="F2199" s="1" t="s">
        <v>41</v>
      </c>
      <c r="G2199" s="1" t="s">
        <v>176</v>
      </c>
    </row>
    <row r="2200" spans="1:7" x14ac:dyDescent="0.25">
      <c r="A2200" s="1" t="s">
        <v>173</v>
      </c>
      <c r="B2200" s="1" t="s">
        <v>382</v>
      </c>
      <c r="C2200" s="1" t="s">
        <v>1129</v>
      </c>
      <c r="D2200" s="1" t="s">
        <v>29</v>
      </c>
      <c r="E2200" s="1" t="s">
        <v>30</v>
      </c>
      <c r="F2200" s="1" t="s">
        <v>41</v>
      </c>
      <c r="G2200" s="1" t="s">
        <v>176</v>
      </c>
    </row>
    <row r="2201" spans="1:7" x14ac:dyDescent="0.25">
      <c r="A2201" s="1" t="s">
        <v>173</v>
      </c>
      <c r="B2201" s="1" t="s">
        <v>382</v>
      </c>
      <c r="C2201" s="1" t="s">
        <v>1130</v>
      </c>
      <c r="D2201" s="1" t="s">
        <v>29</v>
      </c>
      <c r="E2201" s="1" t="s">
        <v>30</v>
      </c>
      <c r="F2201" s="1" t="s">
        <v>41</v>
      </c>
      <c r="G2201" s="1" t="s">
        <v>176</v>
      </c>
    </row>
    <row r="2202" spans="1:7" x14ac:dyDescent="0.25">
      <c r="A2202" s="1" t="s">
        <v>173</v>
      </c>
      <c r="B2202" s="1" t="s">
        <v>382</v>
      </c>
      <c r="C2202" s="1" t="s">
        <v>1131</v>
      </c>
      <c r="D2202" s="1" t="s">
        <v>29</v>
      </c>
      <c r="E2202" s="1" t="s">
        <v>30</v>
      </c>
      <c r="F2202" s="1" t="s">
        <v>41</v>
      </c>
      <c r="G2202" s="1" t="s">
        <v>176</v>
      </c>
    </row>
    <row r="2203" spans="1:7" x14ac:dyDescent="0.25">
      <c r="A2203" s="1" t="s">
        <v>173</v>
      </c>
      <c r="B2203" s="1" t="s">
        <v>382</v>
      </c>
      <c r="C2203" s="1" t="s">
        <v>1132</v>
      </c>
      <c r="D2203" s="1" t="s">
        <v>29</v>
      </c>
      <c r="E2203" s="1" t="s">
        <v>30</v>
      </c>
      <c r="F2203" s="1" t="s">
        <v>41</v>
      </c>
      <c r="G2203" s="1" t="s">
        <v>176</v>
      </c>
    </row>
    <row r="2204" spans="1:7" x14ac:dyDescent="0.25">
      <c r="A2204" s="1" t="s">
        <v>173</v>
      </c>
      <c r="B2204" s="1" t="s">
        <v>382</v>
      </c>
      <c r="C2204" s="1" t="s">
        <v>1133</v>
      </c>
      <c r="D2204" s="1" t="s">
        <v>29</v>
      </c>
      <c r="E2204" s="1" t="s">
        <v>30</v>
      </c>
      <c r="F2204" s="1" t="s">
        <v>41</v>
      </c>
      <c r="G2204" s="1" t="s">
        <v>176</v>
      </c>
    </row>
    <row r="2205" spans="1:7" x14ac:dyDescent="0.25">
      <c r="A2205" s="1" t="s">
        <v>173</v>
      </c>
      <c r="B2205" s="1" t="s">
        <v>382</v>
      </c>
      <c r="C2205" s="1" t="s">
        <v>1134</v>
      </c>
      <c r="D2205" s="1" t="s">
        <v>29</v>
      </c>
      <c r="E2205" s="1" t="s">
        <v>30</v>
      </c>
      <c r="F2205" s="1" t="s">
        <v>41</v>
      </c>
      <c r="G2205" s="1" t="s">
        <v>176</v>
      </c>
    </row>
    <row r="2206" spans="1:7" x14ac:dyDescent="0.25">
      <c r="A2206" s="1" t="s">
        <v>173</v>
      </c>
      <c r="B2206" s="1" t="s">
        <v>382</v>
      </c>
      <c r="C2206" s="1" t="s">
        <v>1135</v>
      </c>
      <c r="D2206" s="1" t="s">
        <v>29</v>
      </c>
      <c r="E2206" s="1" t="s">
        <v>30</v>
      </c>
      <c r="F2206" s="1" t="s">
        <v>41</v>
      </c>
      <c r="G2206" s="1" t="s">
        <v>176</v>
      </c>
    </row>
    <row r="2207" spans="1:7" x14ac:dyDescent="0.25">
      <c r="A2207" s="1" t="s">
        <v>173</v>
      </c>
      <c r="B2207" s="1" t="s">
        <v>382</v>
      </c>
      <c r="C2207" s="1" t="s">
        <v>859</v>
      </c>
      <c r="D2207" s="1" t="s">
        <v>29</v>
      </c>
      <c r="E2207" s="1" t="s">
        <v>30</v>
      </c>
      <c r="F2207" s="1" t="s">
        <v>41</v>
      </c>
      <c r="G2207" s="1" t="s">
        <v>176</v>
      </c>
    </row>
    <row r="2208" spans="1:7" x14ac:dyDescent="0.25">
      <c r="A2208" s="1" t="s">
        <v>173</v>
      </c>
      <c r="B2208" s="1" t="s">
        <v>382</v>
      </c>
      <c r="C2208" s="1" t="s">
        <v>860</v>
      </c>
      <c r="D2208" s="1" t="s">
        <v>29</v>
      </c>
      <c r="E2208" s="1" t="s">
        <v>30</v>
      </c>
      <c r="F2208" s="1" t="s">
        <v>41</v>
      </c>
      <c r="G2208" s="1" t="s">
        <v>176</v>
      </c>
    </row>
    <row r="2209" spans="1:7" x14ac:dyDescent="0.25">
      <c r="A2209" s="1" t="s">
        <v>173</v>
      </c>
      <c r="B2209" s="1" t="s">
        <v>382</v>
      </c>
      <c r="C2209" s="1" t="s">
        <v>861</v>
      </c>
      <c r="D2209" s="1" t="s">
        <v>29</v>
      </c>
      <c r="E2209" s="1" t="s">
        <v>30</v>
      </c>
      <c r="F2209" s="1" t="s">
        <v>41</v>
      </c>
      <c r="G2209" s="1" t="s">
        <v>176</v>
      </c>
    </row>
    <row r="2210" spans="1:7" x14ac:dyDescent="0.25">
      <c r="A2210" s="1" t="s">
        <v>173</v>
      </c>
      <c r="B2210" s="1" t="s">
        <v>382</v>
      </c>
      <c r="C2210" s="1" t="s">
        <v>862</v>
      </c>
      <c r="D2210" s="1" t="s">
        <v>29</v>
      </c>
      <c r="E2210" s="1" t="s">
        <v>30</v>
      </c>
      <c r="F2210" s="1" t="s">
        <v>41</v>
      </c>
      <c r="G2210" s="1" t="s">
        <v>176</v>
      </c>
    </row>
    <row r="2211" spans="1:7" x14ac:dyDescent="0.25">
      <c r="A2211" s="1" t="s">
        <v>173</v>
      </c>
      <c r="B2211" s="1" t="s">
        <v>382</v>
      </c>
      <c r="C2211" s="1" t="s">
        <v>863</v>
      </c>
      <c r="D2211" s="1" t="s">
        <v>29</v>
      </c>
      <c r="E2211" s="1" t="s">
        <v>30</v>
      </c>
      <c r="F2211" s="1" t="s">
        <v>41</v>
      </c>
      <c r="G2211" s="1" t="s">
        <v>176</v>
      </c>
    </row>
    <row r="2212" spans="1:7" x14ac:dyDescent="0.25">
      <c r="A2212" s="1" t="s">
        <v>173</v>
      </c>
      <c r="B2212" s="1" t="s">
        <v>382</v>
      </c>
      <c r="C2212" s="1" t="s">
        <v>864</v>
      </c>
      <c r="D2212" s="1" t="s">
        <v>29</v>
      </c>
      <c r="E2212" s="1" t="s">
        <v>30</v>
      </c>
      <c r="F2212" s="1" t="s">
        <v>41</v>
      </c>
      <c r="G2212" s="1" t="s">
        <v>176</v>
      </c>
    </row>
    <row r="2213" spans="1:7" x14ac:dyDescent="0.25">
      <c r="A2213" s="1" t="s">
        <v>173</v>
      </c>
      <c r="B2213" s="1" t="s">
        <v>382</v>
      </c>
      <c r="C2213" s="1" t="s">
        <v>865</v>
      </c>
      <c r="D2213" s="1" t="s">
        <v>29</v>
      </c>
      <c r="E2213" s="1" t="s">
        <v>30</v>
      </c>
      <c r="F2213" s="1" t="s">
        <v>41</v>
      </c>
      <c r="G2213" s="1" t="s">
        <v>176</v>
      </c>
    </row>
    <row r="2214" spans="1:7" x14ac:dyDescent="0.25">
      <c r="A2214" s="1" t="s">
        <v>173</v>
      </c>
      <c r="B2214" s="1" t="s">
        <v>382</v>
      </c>
      <c r="C2214" s="1" t="s">
        <v>866</v>
      </c>
      <c r="D2214" s="1" t="s">
        <v>29</v>
      </c>
      <c r="E2214" s="1" t="s">
        <v>30</v>
      </c>
      <c r="F2214" s="1" t="s">
        <v>41</v>
      </c>
      <c r="G2214" s="1" t="s">
        <v>176</v>
      </c>
    </row>
    <row r="2215" spans="1:7" x14ac:dyDescent="0.25">
      <c r="A2215" s="1" t="s">
        <v>173</v>
      </c>
      <c r="B2215" s="1" t="s">
        <v>382</v>
      </c>
      <c r="C2215" s="1" t="s">
        <v>867</v>
      </c>
      <c r="D2215" s="1" t="s">
        <v>29</v>
      </c>
      <c r="E2215" s="1" t="s">
        <v>30</v>
      </c>
      <c r="F2215" s="1" t="s">
        <v>41</v>
      </c>
      <c r="G2215" s="1" t="s">
        <v>176</v>
      </c>
    </row>
    <row r="2216" spans="1:7" x14ac:dyDescent="0.25">
      <c r="A2216" s="1" t="s">
        <v>173</v>
      </c>
      <c r="B2216" s="1" t="s">
        <v>382</v>
      </c>
      <c r="C2216" s="1" t="s">
        <v>1590</v>
      </c>
      <c r="D2216" s="1" t="s">
        <v>29</v>
      </c>
      <c r="E2216" s="1" t="s">
        <v>30</v>
      </c>
      <c r="F2216" s="1" t="s">
        <v>41</v>
      </c>
      <c r="G2216" s="1" t="s">
        <v>176</v>
      </c>
    </row>
    <row r="2217" spans="1:7" x14ac:dyDescent="0.25">
      <c r="A2217" s="1" t="s">
        <v>173</v>
      </c>
      <c r="B2217" s="1" t="s">
        <v>382</v>
      </c>
      <c r="C2217" s="1" t="s">
        <v>1074</v>
      </c>
      <c r="D2217" s="1" t="s">
        <v>29</v>
      </c>
      <c r="E2217" s="1" t="s">
        <v>30</v>
      </c>
      <c r="F2217" s="1" t="s">
        <v>41</v>
      </c>
      <c r="G2217" s="1" t="s">
        <v>176</v>
      </c>
    </row>
    <row r="2218" spans="1:7" x14ac:dyDescent="0.25">
      <c r="A2218" s="1" t="s">
        <v>173</v>
      </c>
      <c r="B2218" s="1" t="s">
        <v>382</v>
      </c>
      <c r="C2218" s="1" t="s">
        <v>1075</v>
      </c>
      <c r="D2218" s="1" t="s">
        <v>29</v>
      </c>
      <c r="E2218" s="1" t="s">
        <v>30</v>
      </c>
      <c r="F2218" s="1" t="s">
        <v>41</v>
      </c>
      <c r="G2218" s="1" t="s">
        <v>176</v>
      </c>
    </row>
    <row r="2219" spans="1:7" x14ac:dyDescent="0.25">
      <c r="A2219" s="1" t="s">
        <v>173</v>
      </c>
      <c r="B2219" s="1" t="s">
        <v>382</v>
      </c>
      <c r="C2219" s="1" t="s">
        <v>1076</v>
      </c>
      <c r="D2219" s="1" t="s">
        <v>29</v>
      </c>
      <c r="E2219" s="1" t="s">
        <v>30</v>
      </c>
      <c r="F2219" s="1" t="s">
        <v>41</v>
      </c>
      <c r="G2219" s="1" t="s">
        <v>176</v>
      </c>
    </row>
    <row r="2220" spans="1:7" x14ac:dyDescent="0.25">
      <c r="A2220" s="1" t="s">
        <v>173</v>
      </c>
      <c r="B2220" s="1" t="s">
        <v>382</v>
      </c>
      <c r="C2220" s="1" t="s">
        <v>1077</v>
      </c>
      <c r="D2220" s="1" t="s">
        <v>29</v>
      </c>
      <c r="E2220" s="1" t="s">
        <v>30</v>
      </c>
      <c r="F2220" s="1" t="s">
        <v>41</v>
      </c>
      <c r="G2220" s="1" t="s">
        <v>176</v>
      </c>
    </row>
    <row r="2221" spans="1:7" x14ac:dyDescent="0.25">
      <c r="A2221" s="1" t="s">
        <v>173</v>
      </c>
      <c r="B2221" s="1" t="s">
        <v>382</v>
      </c>
      <c r="C2221" s="1" t="s">
        <v>1078</v>
      </c>
      <c r="D2221" s="1" t="s">
        <v>29</v>
      </c>
      <c r="E2221" s="1" t="s">
        <v>30</v>
      </c>
      <c r="F2221" s="1" t="s">
        <v>41</v>
      </c>
      <c r="G2221" s="1" t="s">
        <v>176</v>
      </c>
    </row>
    <row r="2222" spans="1:7" x14ac:dyDescent="0.25">
      <c r="A2222" s="1" t="s">
        <v>173</v>
      </c>
      <c r="B2222" s="1" t="s">
        <v>382</v>
      </c>
      <c r="C2222" s="1" t="s">
        <v>1079</v>
      </c>
      <c r="D2222" s="1" t="s">
        <v>29</v>
      </c>
      <c r="E2222" s="1" t="s">
        <v>30</v>
      </c>
      <c r="F2222" s="1" t="s">
        <v>41</v>
      </c>
      <c r="G2222" s="1" t="s">
        <v>176</v>
      </c>
    </row>
    <row r="2223" spans="1:7" x14ac:dyDescent="0.25">
      <c r="A2223" s="1" t="s">
        <v>173</v>
      </c>
      <c r="B2223" s="1" t="s">
        <v>382</v>
      </c>
      <c r="C2223" s="1" t="s">
        <v>1080</v>
      </c>
      <c r="D2223" s="1" t="s">
        <v>29</v>
      </c>
      <c r="E2223" s="1" t="s">
        <v>30</v>
      </c>
      <c r="F2223" s="1" t="s">
        <v>41</v>
      </c>
      <c r="G2223" s="1" t="s">
        <v>176</v>
      </c>
    </row>
    <row r="2224" spans="1:7" x14ac:dyDescent="0.25">
      <c r="A2224" s="1" t="s">
        <v>173</v>
      </c>
      <c r="B2224" s="1" t="s">
        <v>382</v>
      </c>
      <c r="C2224" s="1" t="s">
        <v>1081</v>
      </c>
      <c r="D2224" s="1" t="s">
        <v>29</v>
      </c>
      <c r="E2224" s="1" t="s">
        <v>30</v>
      </c>
      <c r="F2224" s="1" t="s">
        <v>41</v>
      </c>
      <c r="G2224" s="1" t="s">
        <v>176</v>
      </c>
    </row>
    <row r="2225" spans="1:7" x14ac:dyDescent="0.25">
      <c r="A2225" s="1" t="s">
        <v>173</v>
      </c>
      <c r="B2225" s="1" t="s">
        <v>382</v>
      </c>
      <c r="C2225" s="1" t="s">
        <v>1591</v>
      </c>
      <c r="D2225" s="1" t="s">
        <v>29</v>
      </c>
      <c r="E2225" s="1" t="s">
        <v>30</v>
      </c>
      <c r="F2225" s="1" t="s">
        <v>41</v>
      </c>
      <c r="G2225" s="1" t="s">
        <v>176</v>
      </c>
    </row>
    <row r="2226" spans="1:7" x14ac:dyDescent="0.25">
      <c r="A2226" s="1" t="s">
        <v>173</v>
      </c>
      <c r="B2226" s="1" t="s">
        <v>382</v>
      </c>
      <c r="C2226" s="1" t="s">
        <v>1592</v>
      </c>
      <c r="D2226" s="1" t="s">
        <v>29</v>
      </c>
      <c r="E2226" s="1" t="s">
        <v>30</v>
      </c>
      <c r="F2226" s="1" t="s">
        <v>41</v>
      </c>
      <c r="G2226" s="1" t="s">
        <v>176</v>
      </c>
    </row>
    <row r="2227" spans="1:7" x14ac:dyDescent="0.25">
      <c r="A2227" s="1" t="s">
        <v>173</v>
      </c>
      <c r="B2227" s="1" t="s">
        <v>382</v>
      </c>
      <c r="C2227" s="1" t="s">
        <v>1593</v>
      </c>
      <c r="D2227" s="1" t="s">
        <v>29</v>
      </c>
      <c r="E2227" s="1" t="s">
        <v>30</v>
      </c>
      <c r="F2227" s="1" t="s">
        <v>41</v>
      </c>
      <c r="G2227" s="1" t="s">
        <v>176</v>
      </c>
    </row>
    <row r="2228" spans="1:7" x14ac:dyDescent="0.25">
      <c r="A2228" s="1" t="s">
        <v>173</v>
      </c>
      <c r="B2228" s="1" t="s">
        <v>382</v>
      </c>
      <c r="C2228" s="1" t="s">
        <v>1594</v>
      </c>
      <c r="D2228" s="1" t="s">
        <v>29</v>
      </c>
      <c r="E2228" s="1" t="s">
        <v>30</v>
      </c>
      <c r="F2228" s="1" t="s">
        <v>41</v>
      </c>
      <c r="G2228" s="1" t="s">
        <v>176</v>
      </c>
    </row>
    <row r="2229" spans="1:7" x14ac:dyDescent="0.25">
      <c r="A2229" s="1" t="s">
        <v>173</v>
      </c>
      <c r="B2229" s="1" t="s">
        <v>382</v>
      </c>
      <c r="C2229" s="1" t="s">
        <v>1082</v>
      </c>
      <c r="D2229" s="1" t="s">
        <v>29</v>
      </c>
      <c r="E2229" s="1" t="s">
        <v>30</v>
      </c>
      <c r="F2229" s="1" t="s">
        <v>41</v>
      </c>
      <c r="G2229" s="1" t="s">
        <v>176</v>
      </c>
    </row>
    <row r="2230" spans="1:7" x14ac:dyDescent="0.25">
      <c r="A2230" s="1" t="s">
        <v>173</v>
      </c>
      <c r="B2230" s="1" t="s">
        <v>382</v>
      </c>
      <c r="C2230" s="1" t="s">
        <v>1083</v>
      </c>
      <c r="D2230" s="1" t="s">
        <v>29</v>
      </c>
      <c r="E2230" s="1" t="s">
        <v>30</v>
      </c>
      <c r="F2230" s="1" t="s">
        <v>41</v>
      </c>
      <c r="G2230" s="1" t="s">
        <v>176</v>
      </c>
    </row>
    <row r="2231" spans="1:7" x14ac:dyDescent="0.25">
      <c r="A2231" s="1" t="s">
        <v>173</v>
      </c>
      <c r="B2231" s="1" t="s">
        <v>382</v>
      </c>
      <c r="C2231" s="1" t="s">
        <v>1084</v>
      </c>
      <c r="D2231" s="1" t="s">
        <v>29</v>
      </c>
      <c r="E2231" s="1" t="s">
        <v>30</v>
      </c>
      <c r="F2231" s="1" t="s">
        <v>41</v>
      </c>
      <c r="G2231" s="1" t="s">
        <v>176</v>
      </c>
    </row>
    <row r="2232" spans="1:7" x14ac:dyDescent="0.25">
      <c r="A2232" s="1" t="s">
        <v>173</v>
      </c>
      <c r="B2232" s="1" t="s">
        <v>382</v>
      </c>
      <c r="C2232" s="1" t="s">
        <v>1085</v>
      </c>
      <c r="D2232" s="1" t="s">
        <v>29</v>
      </c>
      <c r="E2232" s="1" t="s">
        <v>30</v>
      </c>
      <c r="F2232" s="1" t="s">
        <v>41</v>
      </c>
      <c r="G2232" s="1" t="s">
        <v>176</v>
      </c>
    </row>
    <row r="2233" spans="1:7" x14ac:dyDescent="0.25">
      <c r="A2233" s="1" t="s">
        <v>173</v>
      </c>
      <c r="B2233" s="1" t="s">
        <v>382</v>
      </c>
      <c r="C2233" s="1" t="s">
        <v>1086</v>
      </c>
      <c r="D2233" s="1" t="s">
        <v>29</v>
      </c>
      <c r="E2233" s="1" t="s">
        <v>30</v>
      </c>
      <c r="F2233" s="1" t="s">
        <v>41</v>
      </c>
      <c r="G2233" s="1" t="s">
        <v>176</v>
      </c>
    </row>
    <row r="2234" spans="1:7" x14ac:dyDescent="0.25">
      <c r="A2234" s="1" t="s">
        <v>173</v>
      </c>
      <c r="B2234" s="1" t="s">
        <v>382</v>
      </c>
      <c r="C2234" s="1" t="s">
        <v>1087</v>
      </c>
      <c r="D2234" s="1" t="s">
        <v>29</v>
      </c>
      <c r="E2234" s="1" t="s">
        <v>30</v>
      </c>
      <c r="F2234" s="1" t="s">
        <v>41</v>
      </c>
      <c r="G2234" s="1" t="s">
        <v>176</v>
      </c>
    </row>
    <row r="2235" spans="1:7" x14ac:dyDescent="0.25">
      <c r="A2235" s="1" t="s">
        <v>173</v>
      </c>
      <c r="B2235" s="1" t="s">
        <v>382</v>
      </c>
      <c r="C2235" s="1" t="s">
        <v>1088</v>
      </c>
      <c r="D2235" s="1" t="s">
        <v>29</v>
      </c>
      <c r="E2235" s="1" t="s">
        <v>30</v>
      </c>
      <c r="F2235" s="1" t="s">
        <v>41</v>
      </c>
      <c r="G2235" s="1" t="s">
        <v>176</v>
      </c>
    </row>
    <row r="2236" spans="1:7" x14ac:dyDescent="0.25">
      <c r="A2236" s="1" t="s">
        <v>173</v>
      </c>
      <c r="B2236" s="1" t="s">
        <v>382</v>
      </c>
      <c r="C2236" s="1" t="s">
        <v>1089</v>
      </c>
      <c r="D2236" s="1" t="s">
        <v>29</v>
      </c>
      <c r="E2236" s="1" t="s">
        <v>30</v>
      </c>
      <c r="F2236" s="1" t="s">
        <v>41</v>
      </c>
      <c r="G2236" s="1" t="s">
        <v>176</v>
      </c>
    </row>
    <row r="2237" spans="1:7" x14ac:dyDescent="0.25">
      <c r="A2237" s="1" t="s">
        <v>173</v>
      </c>
      <c r="B2237" s="1" t="s">
        <v>382</v>
      </c>
      <c r="C2237" s="1" t="s">
        <v>1090</v>
      </c>
      <c r="D2237" s="1" t="s">
        <v>29</v>
      </c>
      <c r="E2237" s="1" t="s">
        <v>30</v>
      </c>
      <c r="F2237" s="1" t="s">
        <v>41</v>
      </c>
      <c r="G2237" s="1" t="s">
        <v>176</v>
      </c>
    </row>
    <row r="2238" spans="1:7" x14ac:dyDescent="0.25">
      <c r="A2238" s="1" t="s">
        <v>173</v>
      </c>
      <c r="B2238" s="1" t="s">
        <v>382</v>
      </c>
      <c r="C2238" s="1" t="s">
        <v>1091</v>
      </c>
      <c r="D2238" s="1" t="s">
        <v>29</v>
      </c>
      <c r="E2238" s="1" t="s">
        <v>30</v>
      </c>
      <c r="F2238" s="1" t="s">
        <v>41</v>
      </c>
      <c r="G2238" s="1" t="s">
        <v>176</v>
      </c>
    </row>
    <row r="2239" spans="1:7" x14ac:dyDescent="0.25">
      <c r="A2239" s="1" t="s">
        <v>173</v>
      </c>
      <c r="B2239" s="1" t="s">
        <v>382</v>
      </c>
      <c r="C2239" s="1" t="s">
        <v>1092</v>
      </c>
      <c r="D2239" s="1" t="s">
        <v>29</v>
      </c>
      <c r="E2239" s="1" t="s">
        <v>30</v>
      </c>
      <c r="F2239" s="1" t="s">
        <v>41</v>
      </c>
      <c r="G2239" s="1" t="s">
        <v>176</v>
      </c>
    </row>
    <row r="2240" spans="1:7" x14ac:dyDescent="0.25">
      <c r="A2240" s="1" t="s">
        <v>173</v>
      </c>
      <c r="B2240" s="1" t="s">
        <v>382</v>
      </c>
      <c r="C2240" s="1" t="s">
        <v>1093</v>
      </c>
      <c r="D2240" s="1" t="s">
        <v>29</v>
      </c>
      <c r="E2240" s="1" t="s">
        <v>30</v>
      </c>
      <c r="F2240" s="1" t="s">
        <v>41</v>
      </c>
      <c r="G2240" s="1" t="s">
        <v>176</v>
      </c>
    </row>
    <row r="2241" spans="1:7" x14ac:dyDescent="0.25">
      <c r="A2241" s="1" t="s">
        <v>173</v>
      </c>
      <c r="B2241" s="1" t="s">
        <v>382</v>
      </c>
      <c r="C2241" s="1" t="s">
        <v>1094</v>
      </c>
      <c r="D2241" s="1" t="s">
        <v>29</v>
      </c>
      <c r="E2241" s="1" t="s">
        <v>30</v>
      </c>
      <c r="F2241" s="1" t="s">
        <v>41</v>
      </c>
      <c r="G2241" s="1" t="s">
        <v>176</v>
      </c>
    </row>
    <row r="2242" spans="1:7" x14ac:dyDescent="0.25">
      <c r="A2242" s="1" t="s">
        <v>173</v>
      </c>
      <c r="B2242" s="1" t="s">
        <v>382</v>
      </c>
      <c r="C2242" s="1" t="s">
        <v>1095</v>
      </c>
      <c r="D2242" s="1" t="s">
        <v>29</v>
      </c>
      <c r="E2242" s="1" t="s">
        <v>30</v>
      </c>
      <c r="F2242" s="1" t="s">
        <v>41</v>
      </c>
      <c r="G2242" s="1" t="s">
        <v>176</v>
      </c>
    </row>
    <row r="2243" spans="1:7" x14ac:dyDescent="0.25">
      <c r="A2243" s="1" t="s">
        <v>173</v>
      </c>
      <c r="B2243" s="1" t="s">
        <v>382</v>
      </c>
      <c r="C2243" s="1" t="s">
        <v>1096</v>
      </c>
      <c r="D2243" s="1" t="s">
        <v>29</v>
      </c>
      <c r="E2243" s="1" t="s">
        <v>30</v>
      </c>
      <c r="F2243" s="1" t="s">
        <v>41</v>
      </c>
      <c r="G2243" s="1" t="s">
        <v>176</v>
      </c>
    </row>
    <row r="2244" spans="1:7" x14ac:dyDescent="0.25">
      <c r="A2244" s="1" t="s">
        <v>173</v>
      </c>
      <c r="B2244" s="1" t="s">
        <v>382</v>
      </c>
      <c r="C2244" s="1" t="s">
        <v>1595</v>
      </c>
      <c r="D2244" s="1" t="s">
        <v>29</v>
      </c>
      <c r="E2244" s="1" t="s">
        <v>30</v>
      </c>
      <c r="F2244" s="1" t="s">
        <v>41</v>
      </c>
      <c r="G2244" s="1" t="s">
        <v>176</v>
      </c>
    </row>
    <row r="2245" spans="1:7" x14ac:dyDescent="0.25">
      <c r="A2245" s="1" t="s">
        <v>173</v>
      </c>
      <c r="B2245" s="1" t="s">
        <v>382</v>
      </c>
      <c r="C2245" s="1" t="s">
        <v>1098</v>
      </c>
      <c r="D2245" s="1" t="s">
        <v>29</v>
      </c>
      <c r="E2245" s="1" t="s">
        <v>30</v>
      </c>
      <c r="F2245" s="1" t="s">
        <v>41</v>
      </c>
      <c r="G2245" s="1" t="s">
        <v>176</v>
      </c>
    </row>
    <row r="2246" spans="1:7" x14ac:dyDescent="0.25">
      <c r="A2246" s="1" t="s">
        <v>173</v>
      </c>
      <c r="B2246" s="1" t="s">
        <v>382</v>
      </c>
      <c r="C2246" s="1" t="s">
        <v>1099</v>
      </c>
      <c r="D2246" s="1" t="s">
        <v>29</v>
      </c>
      <c r="E2246" s="1" t="s">
        <v>30</v>
      </c>
      <c r="F2246" s="1" t="s">
        <v>41</v>
      </c>
      <c r="G2246" s="1" t="s">
        <v>176</v>
      </c>
    </row>
    <row r="2247" spans="1:7" x14ac:dyDescent="0.25">
      <c r="A2247" s="1" t="s">
        <v>173</v>
      </c>
      <c r="B2247" s="1" t="s">
        <v>382</v>
      </c>
      <c r="C2247" s="1" t="s">
        <v>1100</v>
      </c>
      <c r="D2247" s="1" t="s">
        <v>29</v>
      </c>
      <c r="E2247" s="1" t="s">
        <v>30</v>
      </c>
      <c r="F2247" s="1" t="s">
        <v>41</v>
      </c>
      <c r="G2247" s="1" t="s">
        <v>176</v>
      </c>
    </row>
    <row r="2248" spans="1:7" x14ac:dyDescent="0.25">
      <c r="A2248" s="1" t="s">
        <v>173</v>
      </c>
      <c r="B2248" s="1" t="s">
        <v>382</v>
      </c>
      <c r="C2248" s="1" t="s">
        <v>1101</v>
      </c>
      <c r="D2248" s="1" t="s">
        <v>29</v>
      </c>
      <c r="E2248" s="1" t="s">
        <v>30</v>
      </c>
      <c r="F2248" s="1" t="s">
        <v>41</v>
      </c>
      <c r="G2248" s="1" t="s">
        <v>176</v>
      </c>
    </row>
    <row r="2249" spans="1:7" x14ac:dyDescent="0.25">
      <c r="A2249" s="1" t="s">
        <v>173</v>
      </c>
      <c r="B2249" s="1" t="s">
        <v>382</v>
      </c>
      <c r="C2249" s="1" t="s">
        <v>1102</v>
      </c>
      <c r="D2249" s="1" t="s">
        <v>29</v>
      </c>
      <c r="E2249" s="1" t="s">
        <v>30</v>
      </c>
      <c r="F2249" s="1" t="s">
        <v>41</v>
      </c>
      <c r="G2249" s="1" t="s">
        <v>176</v>
      </c>
    </row>
    <row r="2250" spans="1:7" x14ac:dyDescent="0.25">
      <c r="A2250" s="1" t="s">
        <v>173</v>
      </c>
      <c r="B2250" s="1" t="s">
        <v>382</v>
      </c>
      <c r="C2250" s="1" t="s">
        <v>1103</v>
      </c>
      <c r="D2250" s="1" t="s">
        <v>29</v>
      </c>
      <c r="E2250" s="1" t="s">
        <v>30</v>
      </c>
      <c r="F2250" s="1" t="s">
        <v>41</v>
      </c>
      <c r="G2250" s="1" t="s">
        <v>176</v>
      </c>
    </row>
    <row r="2251" spans="1:7" x14ac:dyDescent="0.25">
      <c r="A2251" s="1" t="s">
        <v>173</v>
      </c>
      <c r="B2251" s="1" t="s">
        <v>382</v>
      </c>
      <c r="C2251" s="1" t="s">
        <v>1104</v>
      </c>
      <c r="D2251" s="1" t="s">
        <v>29</v>
      </c>
      <c r="E2251" s="1" t="s">
        <v>30</v>
      </c>
      <c r="F2251" s="1" t="s">
        <v>41</v>
      </c>
      <c r="G2251" s="1" t="s">
        <v>176</v>
      </c>
    </row>
    <row r="2252" spans="1:7" x14ac:dyDescent="0.25">
      <c r="A2252" s="1" t="s">
        <v>173</v>
      </c>
      <c r="B2252" s="1" t="s">
        <v>382</v>
      </c>
      <c r="C2252" s="1" t="s">
        <v>1105</v>
      </c>
      <c r="D2252" s="1" t="s">
        <v>29</v>
      </c>
      <c r="E2252" s="1" t="s">
        <v>30</v>
      </c>
      <c r="F2252" s="1" t="s">
        <v>41</v>
      </c>
      <c r="G2252" s="1" t="s">
        <v>176</v>
      </c>
    </row>
    <row r="2253" spans="1:7" x14ac:dyDescent="0.25">
      <c r="A2253" s="1" t="s">
        <v>173</v>
      </c>
      <c r="B2253" s="1" t="s">
        <v>382</v>
      </c>
      <c r="C2253" s="1" t="s">
        <v>1106</v>
      </c>
      <c r="D2253" s="1" t="s">
        <v>29</v>
      </c>
      <c r="E2253" s="1" t="s">
        <v>30</v>
      </c>
      <c r="F2253" s="1" t="s">
        <v>41</v>
      </c>
      <c r="G2253" s="1" t="s">
        <v>176</v>
      </c>
    </row>
    <row r="2254" spans="1:7" x14ac:dyDescent="0.25">
      <c r="A2254" s="1" t="s">
        <v>173</v>
      </c>
      <c r="B2254" s="1" t="s">
        <v>382</v>
      </c>
      <c r="C2254" s="1" t="s">
        <v>1107</v>
      </c>
      <c r="D2254" s="1" t="s">
        <v>29</v>
      </c>
      <c r="E2254" s="1" t="s">
        <v>30</v>
      </c>
      <c r="F2254" s="1" t="s">
        <v>41</v>
      </c>
      <c r="G2254" s="1" t="s">
        <v>176</v>
      </c>
    </row>
    <row r="2255" spans="1:7" x14ac:dyDescent="0.25">
      <c r="A2255" s="1" t="s">
        <v>173</v>
      </c>
      <c r="B2255" s="1" t="s">
        <v>382</v>
      </c>
      <c r="C2255" s="1" t="s">
        <v>1108</v>
      </c>
      <c r="D2255" s="1" t="s">
        <v>29</v>
      </c>
      <c r="E2255" s="1" t="s">
        <v>30</v>
      </c>
      <c r="F2255" s="1" t="s">
        <v>41</v>
      </c>
      <c r="G2255" s="1" t="s">
        <v>176</v>
      </c>
    </row>
    <row r="2256" spans="1:7" x14ac:dyDescent="0.25">
      <c r="A2256" s="1" t="s">
        <v>173</v>
      </c>
      <c r="B2256" s="1" t="s">
        <v>382</v>
      </c>
      <c r="C2256" s="1" t="s">
        <v>1109</v>
      </c>
      <c r="D2256" s="1" t="s">
        <v>29</v>
      </c>
      <c r="E2256" s="1" t="s">
        <v>30</v>
      </c>
      <c r="F2256" s="1" t="s">
        <v>41</v>
      </c>
      <c r="G2256" s="1" t="s">
        <v>176</v>
      </c>
    </row>
    <row r="2257" spans="1:7" x14ac:dyDescent="0.25">
      <c r="A2257" s="1" t="s">
        <v>173</v>
      </c>
      <c r="B2257" s="1" t="s">
        <v>382</v>
      </c>
      <c r="C2257" s="1" t="s">
        <v>1110</v>
      </c>
      <c r="D2257" s="1" t="s">
        <v>29</v>
      </c>
      <c r="E2257" s="1" t="s">
        <v>30</v>
      </c>
      <c r="F2257" s="1" t="s">
        <v>41</v>
      </c>
      <c r="G2257" s="1" t="s">
        <v>176</v>
      </c>
    </row>
    <row r="2258" spans="1:7" x14ac:dyDescent="0.25">
      <c r="A2258" s="1" t="s">
        <v>173</v>
      </c>
      <c r="B2258" s="1" t="s">
        <v>382</v>
      </c>
      <c r="C2258" s="1" t="s">
        <v>1111</v>
      </c>
      <c r="D2258" s="1" t="s">
        <v>29</v>
      </c>
      <c r="E2258" s="1" t="s">
        <v>30</v>
      </c>
      <c r="F2258" s="1" t="s">
        <v>41</v>
      </c>
      <c r="G2258" s="1" t="s">
        <v>176</v>
      </c>
    </row>
    <row r="2259" spans="1:7" x14ac:dyDescent="0.25">
      <c r="A2259" s="1" t="s">
        <v>173</v>
      </c>
      <c r="B2259" s="1" t="s">
        <v>382</v>
      </c>
      <c r="C2259" s="1" t="s">
        <v>1112</v>
      </c>
      <c r="D2259" s="1" t="s">
        <v>29</v>
      </c>
      <c r="E2259" s="1" t="s">
        <v>30</v>
      </c>
      <c r="F2259" s="1" t="s">
        <v>41</v>
      </c>
      <c r="G2259" s="1" t="s">
        <v>176</v>
      </c>
    </row>
    <row r="2260" spans="1:7" x14ac:dyDescent="0.25">
      <c r="A2260" s="1" t="s">
        <v>173</v>
      </c>
      <c r="B2260" s="1" t="s">
        <v>382</v>
      </c>
      <c r="C2260" s="1" t="s">
        <v>1113</v>
      </c>
      <c r="D2260" s="1" t="s">
        <v>29</v>
      </c>
      <c r="E2260" s="1" t="s">
        <v>30</v>
      </c>
      <c r="F2260" s="1" t="s">
        <v>41</v>
      </c>
      <c r="G2260" s="1" t="s">
        <v>176</v>
      </c>
    </row>
    <row r="2261" spans="1:7" x14ac:dyDescent="0.25">
      <c r="A2261" s="1" t="s">
        <v>173</v>
      </c>
      <c r="B2261" s="1" t="s">
        <v>382</v>
      </c>
      <c r="C2261" s="1" t="s">
        <v>1596</v>
      </c>
      <c r="D2261" s="1" t="s">
        <v>29</v>
      </c>
      <c r="E2261" s="1" t="s">
        <v>30</v>
      </c>
      <c r="F2261" s="1" t="s">
        <v>41</v>
      </c>
      <c r="G2261" s="1" t="s">
        <v>176</v>
      </c>
    </row>
    <row r="2262" spans="1:7" x14ac:dyDescent="0.25">
      <c r="A2262" s="1" t="s">
        <v>173</v>
      </c>
      <c r="B2262" s="1" t="s">
        <v>382</v>
      </c>
      <c r="C2262" s="1" t="s">
        <v>1597</v>
      </c>
      <c r="D2262" s="1" t="s">
        <v>29</v>
      </c>
      <c r="E2262" s="1" t="s">
        <v>30</v>
      </c>
      <c r="F2262" s="1" t="s">
        <v>41</v>
      </c>
      <c r="G2262" s="1" t="s">
        <v>176</v>
      </c>
    </row>
    <row r="2263" spans="1:7" x14ac:dyDescent="0.25">
      <c r="A2263" s="1" t="s">
        <v>173</v>
      </c>
      <c r="B2263" s="1" t="s">
        <v>382</v>
      </c>
      <c r="C2263" s="1" t="s">
        <v>1598</v>
      </c>
      <c r="D2263" s="1" t="s">
        <v>29</v>
      </c>
      <c r="E2263" s="1" t="s">
        <v>30</v>
      </c>
      <c r="F2263" s="1" t="s">
        <v>41</v>
      </c>
      <c r="G2263" s="1" t="s">
        <v>176</v>
      </c>
    </row>
    <row r="2264" spans="1:7" x14ac:dyDescent="0.25">
      <c r="A2264" s="1" t="s">
        <v>173</v>
      </c>
      <c r="B2264" s="1" t="s">
        <v>382</v>
      </c>
      <c r="C2264" s="1" t="s">
        <v>1114</v>
      </c>
      <c r="D2264" s="1" t="s">
        <v>29</v>
      </c>
      <c r="E2264" s="1" t="s">
        <v>30</v>
      </c>
      <c r="F2264" s="1" t="s">
        <v>41</v>
      </c>
      <c r="G2264" s="1" t="s">
        <v>176</v>
      </c>
    </row>
    <row r="2265" spans="1:7" x14ac:dyDescent="0.25">
      <c r="A2265" s="1" t="s">
        <v>173</v>
      </c>
      <c r="B2265" s="1" t="s">
        <v>382</v>
      </c>
      <c r="C2265" s="1" t="s">
        <v>1115</v>
      </c>
      <c r="D2265" s="1" t="s">
        <v>29</v>
      </c>
      <c r="E2265" s="1" t="s">
        <v>30</v>
      </c>
      <c r="F2265" s="1" t="s">
        <v>41</v>
      </c>
      <c r="G2265" s="1" t="s">
        <v>176</v>
      </c>
    </row>
    <row r="2266" spans="1:7" x14ac:dyDescent="0.25">
      <c r="A2266" s="1" t="s">
        <v>173</v>
      </c>
      <c r="B2266" s="1" t="s">
        <v>382</v>
      </c>
      <c r="C2266" s="1" t="s">
        <v>868</v>
      </c>
      <c r="D2266" s="1" t="s">
        <v>29</v>
      </c>
      <c r="E2266" s="1" t="s">
        <v>30</v>
      </c>
      <c r="F2266" s="1" t="s">
        <v>41</v>
      </c>
      <c r="G2266" s="1" t="s">
        <v>176</v>
      </c>
    </row>
    <row r="2267" spans="1:7" x14ac:dyDescent="0.25">
      <c r="A2267" s="1" t="s">
        <v>173</v>
      </c>
      <c r="B2267" s="1" t="s">
        <v>382</v>
      </c>
      <c r="C2267" s="1" t="s">
        <v>869</v>
      </c>
      <c r="D2267" s="1" t="s">
        <v>29</v>
      </c>
      <c r="E2267" s="1" t="s">
        <v>30</v>
      </c>
      <c r="F2267" s="1" t="s">
        <v>41</v>
      </c>
      <c r="G2267" s="1" t="s">
        <v>176</v>
      </c>
    </row>
    <row r="2268" spans="1:7" x14ac:dyDescent="0.25">
      <c r="A2268" s="1" t="s">
        <v>173</v>
      </c>
      <c r="B2268" s="1" t="s">
        <v>382</v>
      </c>
      <c r="C2268" s="1" t="s">
        <v>870</v>
      </c>
      <c r="D2268" s="1" t="s">
        <v>29</v>
      </c>
      <c r="E2268" s="1" t="s">
        <v>30</v>
      </c>
      <c r="F2268" s="1" t="s">
        <v>41</v>
      </c>
      <c r="G2268" s="1" t="s">
        <v>176</v>
      </c>
    </row>
    <row r="2269" spans="1:7" x14ac:dyDescent="0.25">
      <c r="A2269" s="1" t="s">
        <v>173</v>
      </c>
      <c r="B2269" s="1" t="s">
        <v>382</v>
      </c>
      <c r="C2269" s="1" t="s">
        <v>871</v>
      </c>
      <c r="D2269" s="1" t="s">
        <v>29</v>
      </c>
      <c r="E2269" s="1" t="s">
        <v>30</v>
      </c>
      <c r="F2269" s="1" t="s">
        <v>41</v>
      </c>
      <c r="G2269" s="1" t="s">
        <v>176</v>
      </c>
    </row>
    <row r="2270" spans="1:7" x14ac:dyDescent="0.25">
      <c r="A2270" s="1" t="s">
        <v>173</v>
      </c>
      <c r="B2270" s="1" t="s">
        <v>382</v>
      </c>
      <c r="C2270" s="1" t="s">
        <v>872</v>
      </c>
      <c r="D2270" s="1" t="s">
        <v>29</v>
      </c>
      <c r="E2270" s="1" t="s">
        <v>30</v>
      </c>
      <c r="F2270" s="1" t="s">
        <v>41</v>
      </c>
      <c r="G2270" s="1" t="s">
        <v>176</v>
      </c>
    </row>
    <row r="2271" spans="1:7" x14ac:dyDescent="0.25">
      <c r="A2271" s="1" t="s">
        <v>173</v>
      </c>
      <c r="B2271" s="1" t="s">
        <v>382</v>
      </c>
      <c r="C2271" s="1" t="s">
        <v>873</v>
      </c>
      <c r="D2271" s="1" t="s">
        <v>29</v>
      </c>
      <c r="E2271" s="1" t="s">
        <v>30</v>
      </c>
      <c r="F2271" s="1" t="s">
        <v>41</v>
      </c>
      <c r="G2271" s="1" t="s">
        <v>176</v>
      </c>
    </row>
    <row r="2272" spans="1:7" x14ac:dyDescent="0.25">
      <c r="A2272" s="1" t="s">
        <v>173</v>
      </c>
      <c r="B2272" s="1" t="s">
        <v>382</v>
      </c>
      <c r="C2272" s="1" t="s">
        <v>874</v>
      </c>
      <c r="D2272" s="1" t="s">
        <v>29</v>
      </c>
      <c r="E2272" s="1" t="s">
        <v>30</v>
      </c>
      <c r="F2272" s="1" t="s">
        <v>41</v>
      </c>
      <c r="G2272" s="1" t="s">
        <v>176</v>
      </c>
    </row>
    <row r="2273" spans="1:7" x14ac:dyDescent="0.25">
      <c r="A2273" s="1" t="s">
        <v>173</v>
      </c>
      <c r="B2273" s="1" t="s">
        <v>382</v>
      </c>
      <c r="C2273" s="1" t="s">
        <v>875</v>
      </c>
      <c r="D2273" s="1" t="s">
        <v>29</v>
      </c>
      <c r="E2273" s="1" t="s">
        <v>30</v>
      </c>
      <c r="F2273" s="1" t="s">
        <v>41</v>
      </c>
      <c r="G2273" s="1" t="s">
        <v>176</v>
      </c>
    </row>
    <row r="2274" spans="1:7" x14ac:dyDescent="0.25">
      <c r="A2274" s="1" t="s">
        <v>173</v>
      </c>
      <c r="B2274" s="1" t="s">
        <v>382</v>
      </c>
      <c r="C2274" s="1" t="s">
        <v>876</v>
      </c>
      <c r="D2274" s="1" t="s">
        <v>29</v>
      </c>
      <c r="E2274" s="1" t="s">
        <v>30</v>
      </c>
      <c r="F2274" s="1" t="s">
        <v>41</v>
      </c>
      <c r="G2274" s="1" t="s">
        <v>176</v>
      </c>
    </row>
    <row r="2275" spans="1:7" x14ac:dyDescent="0.25">
      <c r="A2275" s="1" t="s">
        <v>173</v>
      </c>
      <c r="B2275" s="1" t="s">
        <v>382</v>
      </c>
      <c r="C2275" s="1" t="s">
        <v>877</v>
      </c>
      <c r="D2275" s="1" t="s">
        <v>29</v>
      </c>
      <c r="E2275" s="1" t="s">
        <v>30</v>
      </c>
      <c r="F2275" s="1" t="s">
        <v>41</v>
      </c>
      <c r="G2275" s="1" t="s">
        <v>176</v>
      </c>
    </row>
    <row r="2276" spans="1:7" x14ac:dyDescent="0.25">
      <c r="A2276" s="1" t="s">
        <v>173</v>
      </c>
      <c r="B2276" s="1" t="s">
        <v>382</v>
      </c>
      <c r="C2276" s="1" t="s">
        <v>878</v>
      </c>
      <c r="D2276" s="1" t="s">
        <v>29</v>
      </c>
      <c r="E2276" s="1" t="s">
        <v>30</v>
      </c>
      <c r="F2276" s="1" t="s">
        <v>41</v>
      </c>
      <c r="G2276" s="1" t="s">
        <v>176</v>
      </c>
    </row>
    <row r="2277" spans="1:7" x14ac:dyDescent="0.25">
      <c r="A2277" s="1" t="s">
        <v>173</v>
      </c>
      <c r="B2277" s="1" t="s">
        <v>382</v>
      </c>
      <c r="C2277" s="1" t="s">
        <v>879</v>
      </c>
      <c r="D2277" s="1" t="s">
        <v>29</v>
      </c>
      <c r="E2277" s="1" t="s">
        <v>30</v>
      </c>
      <c r="F2277" s="1" t="s">
        <v>41</v>
      </c>
      <c r="G2277" s="1" t="s">
        <v>176</v>
      </c>
    </row>
    <row r="2278" spans="1:7" x14ac:dyDescent="0.25">
      <c r="A2278" s="1" t="s">
        <v>173</v>
      </c>
      <c r="B2278" s="1" t="s">
        <v>382</v>
      </c>
      <c r="C2278" s="1" t="s">
        <v>880</v>
      </c>
      <c r="D2278" s="1" t="s">
        <v>29</v>
      </c>
      <c r="E2278" s="1" t="s">
        <v>30</v>
      </c>
      <c r="F2278" s="1" t="s">
        <v>41</v>
      </c>
      <c r="G2278" s="1" t="s">
        <v>176</v>
      </c>
    </row>
    <row r="2279" spans="1:7" x14ac:dyDescent="0.25">
      <c r="A2279" s="1" t="s">
        <v>173</v>
      </c>
      <c r="B2279" s="1" t="s">
        <v>382</v>
      </c>
      <c r="C2279" s="1" t="s">
        <v>881</v>
      </c>
      <c r="D2279" s="1" t="s">
        <v>29</v>
      </c>
      <c r="E2279" s="1" t="s">
        <v>30</v>
      </c>
      <c r="F2279" s="1" t="s">
        <v>41</v>
      </c>
      <c r="G2279" s="1" t="s">
        <v>176</v>
      </c>
    </row>
    <row r="2280" spans="1:7" x14ac:dyDescent="0.25">
      <c r="A2280" s="1" t="s">
        <v>173</v>
      </c>
      <c r="B2280" s="1" t="s">
        <v>382</v>
      </c>
      <c r="C2280" s="1" t="s">
        <v>882</v>
      </c>
      <c r="D2280" s="1" t="s">
        <v>29</v>
      </c>
      <c r="E2280" s="1" t="s">
        <v>30</v>
      </c>
      <c r="F2280" s="1" t="s">
        <v>41</v>
      </c>
      <c r="G2280" s="1" t="s">
        <v>176</v>
      </c>
    </row>
    <row r="2281" spans="1:7" x14ac:dyDescent="0.25">
      <c r="A2281" s="1" t="s">
        <v>173</v>
      </c>
      <c r="B2281" s="1" t="s">
        <v>382</v>
      </c>
      <c r="C2281" s="1" t="s">
        <v>883</v>
      </c>
      <c r="D2281" s="1" t="s">
        <v>29</v>
      </c>
      <c r="E2281" s="1" t="s">
        <v>30</v>
      </c>
      <c r="F2281" s="1" t="s">
        <v>41</v>
      </c>
      <c r="G2281" s="1" t="s">
        <v>176</v>
      </c>
    </row>
    <row r="2282" spans="1:7" x14ac:dyDescent="0.25">
      <c r="A2282" s="1" t="s">
        <v>173</v>
      </c>
      <c r="B2282" s="1" t="s">
        <v>382</v>
      </c>
      <c r="C2282" s="1" t="s">
        <v>884</v>
      </c>
      <c r="D2282" s="1" t="s">
        <v>29</v>
      </c>
      <c r="E2282" s="1" t="s">
        <v>30</v>
      </c>
      <c r="F2282" s="1" t="s">
        <v>41</v>
      </c>
      <c r="G2282" s="1" t="s">
        <v>176</v>
      </c>
    </row>
    <row r="2283" spans="1:7" x14ac:dyDescent="0.25">
      <c r="A2283" s="1" t="s">
        <v>173</v>
      </c>
      <c r="B2283" s="1" t="s">
        <v>382</v>
      </c>
      <c r="C2283" s="1" t="s">
        <v>885</v>
      </c>
      <c r="D2283" s="1" t="s">
        <v>29</v>
      </c>
      <c r="E2283" s="1" t="s">
        <v>30</v>
      </c>
      <c r="F2283" s="1" t="s">
        <v>41</v>
      </c>
      <c r="G2283" s="1" t="s">
        <v>176</v>
      </c>
    </row>
    <row r="2284" spans="1:7" x14ac:dyDescent="0.25">
      <c r="A2284" s="1" t="s">
        <v>173</v>
      </c>
      <c r="B2284" s="1" t="s">
        <v>382</v>
      </c>
      <c r="C2284" s="1" t="s">
        <v>886</v>
      </c>
      <c r="D2284" s="1" t="s">
        <v>29</v>
      </c>
      <c r="E2284" s="1" t="s">
        <v>30</v>
      </c>
      <c r="F2284" s="1" t="s">
        <v>41</v>
      </c>
      <c r="G2284" s="1" t="s">
        <v>176</v>
      </c>
    </row>
    <row r="2285" spans="1:7" x14ac:dyDescent="0.25">
      <c r="A2285" s="1" t="s">
        <v>173</v>
      </c>
      <c r="B2285" s="1" t="s">
        <v>382</v>
      </c>
      <c r="C2285" s="1" t="s">
        <v>887</v>
      </c>
      <c r="D2285" s="1" t="s">
        <v>29</v>
      </c>
      <c r="E2285" s="1" t="s">
        <v>30</v>
      </c>
      <c r="F2285" s="1" t="s">
        <v>41</v>
      </c>
      <c r="G2285" s="1" t="s">
        <v>176</v>
      </c>
    </row>
    <row r="2286" spans="1:7" x14ac:dyDescent="0.25">
      <c r="A2286" s="1" t="s">
        <v>173</v>
      </c>
      <c r="B2286" s="1" t="s">
        <v>382</v>
      </c>
      <c r="C2286" s="1" t="s">
        <v>888</v>
      </c>
      <c r="D2286" s="1" t="s">
        <v>29</v>
      </c>
      <c r="E2286" s="1" t="s">
        <v>30</v>
      </c>
      <c r="F2286" s="1" t="s">
        <v>41</v>
      </c>
      <c r="G2286" s="1" t="s">
        <v>176</v>
      </c>
    </row>
    <row r="2287" spans="1:7" x14ac:dyDescent="0.25">
      <c r="A2287" s="1" t="s">
        <v>173</v>
      </c>
      <c r="B2287" s="1" t="s">
        <v>382</v>
      </c>
      <c r="C2287" s="1" t="s">
        <v>889</v>
      </c>
      <c r="D2287" s="1" t="s">
        <v>29</v>
      </c>
      <c r="E2287" s="1" t="s">
        <v>30</v>
      </c>
      <c r="F2287" s="1" t="s">
        <v>41</v>
      </c>
      <c r="G2287" s="1" t="s">
        <v>176</v>
      </c>
    </row>
    <row r="2288" spans="1:7" x14ac:dyDescent="0.25">
      <c r="A2288" s="1" t="s">
        <v>173</v>
      </c>
      <c r="B2288" s="1" t="s">
        <v>382</v>
      </c>
      <c r="C2288" s="1" t="s">
        <v>890</v>
      </c>
      <c r="D2288" s="1" t="s">
        <v>29</v>
      </c>
      <c r="E2288" s="1" t="s">
        <v>30</v>
      </c>
      <c r="F2288" s="1" t="s">
        <v>41</v>
      </c>
      <c r="G2288" s="1" t="s">
        <v>176</v>
      </c>
    </row>
    <row r="2289" spans="1:7" x14ac:dyDescent="0.25">
      <c r="A2289" s="1" t="s">
        <v>173</v>
      </c>
      <c r="B2289" s="1" t="s">
        <v>382</v>
      </c>
      <c r="C2289" s="1" t="s">
        <v>891</v>
      </c>
      <c r="D2289" s="1" t="s">
        <v>29</v>
      </c>
      <c r="E2289" s="1" t="s">
        <v>30</v>
      </c>
      <c r="F2289" s="1" t="s">
        <v>41</v>
      </c>
      <c r="G2289" s="1" t="s">
        <v>176</v>
      </c>
    </row>
    <row r="2290" spans="1:7" x14ac:dyDescent="0.25">
      <c r="A2290" s="1" t="s">
        <v>173</v>
      </c>
      <c r="B2290" s="1" t="s">
        <v>382</v>
      </c>
      <c r="C2290" s="1" t="s">
        <v>892</v>
      </c>
      <c r="D2290" s="1" t="s">
        <v>29</v>
      </c>
      <c r="E2290" s="1" t="s">
        <v>30</v>
      </c>
      <c r="F2290" s="1" t="s">
        <v>41</v>
      </c>
      <c r="G2290" s="1" t="s">
        <v>176</v>
      </c>
    </row>
    <row r="2291" spans="1:7" x14ac:dyDescent="0.25">
      <c r="A2291" s="1" t="s">
        <v>173</v>
      </c>
      <c r="B2291" s="1" t="s">
        <v>382</v>
      </c>
      <c r="C2291" s="1" t="s">
        <v>893</v>
      </c>
      <c r="D2291" s="1" t="s">
        <v>29</v>
      </c>
      <c r="E2291" s="1" t="s">
        <v>30</v>
      </c>
      <c r="F2291" s="1" t="s">
        <v>41</v>
      </c>
      <c r="G2291" s="1" t="s">
        <v>176</v>
      </c>
    </row>
    <row r="2292" spans="1:7" x14ac:dyDescent="0.25">
      <c r="A2292" s="1" t="s">
        <v>173</v>
      </c>
      <c r="B2292" s="1" t="s">
        <v>382</v>
      </c>
      <c r="C2292" s="1" t="s">
        <v>894</v>
      </c>
      <c r="D2292" s="1" t="s">
        <v>29</v>
      </c>
      <c r="E2292" s="1" t="s">
        <v>30</v>
      </c>
      <c r="F2292" s="1" t="s">
        <v>41</v>
      </c>
      <c r="G2292" s="1" t="s">
        <v>176</v>
      </c>
    </row>
    <row r="2293" spans="1:7" x14ac:dyDescent="0.25">
      <c r="A2293" s="1" t="s">
        <v>173</v>
      </c>
      <c r="B2293" s="1" t="s">
        <v>382</v>
      </c>
      <c r="C2293" s="1" t="s">
        <v>895</v>
      </c>
      <c r="D2293" s="1" t="s">
        <v>29</v>
      </c>
      <c r="E2293" s="1" t="s">
        <v>30</v>
      </c>
      <c r="F2293" s="1" t="s">
        <v>41</v>
      </c>
      <c r="G2293" s="1" t="s">
        <v>176</v>
      </c>
    </row>
    <row r="2294" spans="1:7" x14ac:dyDescent="0.25">
      <c r="A2294" s="1" t="s">
        <v>173</v>
      </c>
      <c r="B2294" s="1" t="s">
        <v>382</v>
      </c>
      <c r="C2294" s="1" t="s">
        <v>896</v>
      </c>
      <c r="D2294" s="1" t="s">
        <v>29</v>
      </c>
      <c r="E2294" s="1" t="s">
        <v>30</v>
      </c>
      <c r="F2294" s="1" t="s">
        <v>41</v>
      </c>
      <c r="G2294" s="1" t="s">
        <v>176</v>
      </c>
    </row>
    <row r="2295" spans="1:7" x14ac:dyDescent="0.25">
      <c r="A2295" s="1" t="s">
        <v>173</v>
      </c>
      <c r="B2295" s="1" t="s">
        <v>382</v>
      </c>
      <c r="C2295" s="1" t="s">
        <v>897</v>
      </c>
      <c r="D2295" s="1" t="s">
        <v>29</v>
      </c>
      <c r="E2295" s="1" t="s">
        <v>30</v>
      </c>
      <c r="F2295" s="1" t="s">
        <v>41</v>
      </c>
      <c r="G2295" s="1" t="s">
        <v>176</v>
      </c>
    </row>
    <row r="2296" spans="1:7" x14ac:dyDescent="0.25">
      <c r="A2296" s="1" t="s">
        <v>173</v>
      </c>
      <c r="B2296" s="1" t="s">
        <v>382</v>
      </c>
      <c r="C2296" s="1" t="s">
        <v>898</v>
      </c>
      <c r="D2296" s="1" t="s">
        <v>29</v>
      </c>
      <c r="E2296" s="1" t="s">
        <v>30</v>
      </c>
      <c r="F2296" s="1" t="s">
        <v>41</v>
      </c>
      <c r="G2296" s="1" t="s">
        <v>176</v>
      </c>
    </row>
    <row r="2297" spans="1:7" x14ac:dyDescent="0.25">
      <c r="A2297" s="1" t="s">
        <v>173</v>
      </c>
      <c r="B2297" s="1" t="s">
        <v>382</v>
      </c>
      <c r="C2297" s="1" t="s">
        <v>899</v>
      </c>
      <c r="D2297" s="1" t="s">
        <v>29</v>
      </c>
      <c r="E2297" s="1" t="s">
        <v>30</v>
      </c>
      <c r="F2297" s="1" t="s">
        <v>41</v>
      </c>
      <c r="G2297" s="1" t="s">
        <v>176</v>
      </c>
    </row>
    <row r="2298" spans="1:7" x14ac:dyDescent="0.25">
      <c r="A2298" s="1" t="s">
        <v>173</v>
      </c>
      <c r="B2298" s="1" t="s">
        <v>382</v>
      </c>
      <c r="C2298" s="1" t="s">
        <v>900</v>
      </c>
      <c r="D2298" s="1" t="s">
        <v>29</v>
      </c>
      <c r="E2298" s="1" t="s">
        <v>30</v>
      </c>
      <c r="F2298" s="1" t="s">
        <v>41</v>
      </c>
      <c r="G2298" s="1" t="s">
        <v>176</v>
      </c>
    </row>
    <row r="2299" spans="1:7" x14ac:dyDescent="0.25">
      <c r="A2299" s="1" t="s">
        <v>173</v>
      </c>
      <c r="B2299" s="1" t="s">
        <v>382</v>
      </c>
      <c r="C2299" s="1" t="s">
        <v>901</v>
      </c>
      <c r="D2299" s="1" t="s">
        <v>29</v>
      </c>
      <c r="E2299" s="1" t="s">
        <v>30</v>
      </c>
      <c r="F2299" s="1" t="s">
        <v>41</v>
      </c>
      <c r="G2299" s="1" t="s">
        <v>176</v>
      </c>
    </row>
    <row r="2300" spans="1:7" x14ac:dyDescent="0.25">
      <c r="A2300" s="1" t="s">
        <v>173</v>
      </c>
      <c r="B2300" s="1" t="s">
        <v>382</v>
      </c>
      <c r="C2300" s="1" t="s">
        <v>902</v>
      </c>
      <c r="D2300" s="1" t="s">
        <v>29</v>
      </c>
      <c r="E2300" s="1" t="s">
        <v>30</v>
      </c>
      <c r="F2300" s="1" t="s">
        <v>41</v>
      </c>
      <c r="G2300" s="1" t="s">
        <v>176</v>
      </c>
    </row>
    <row r="2301" spans="1:7" x14ac:dyDescent="0.25">
      <c r="A2301" s="1" t="s">
        <v>173</v>
      </c>
      <c r="B2301" s="1" t="s">
        <v>382</v>
      </c>
      <c r="C2301" s="1" t="s">
        <v>903</v>
      </c>
      <c r="D2301" s="1" t="s">
        <v>29</v>
      </c>
      <c r="E2301" s="1" t="s">
        <v>30</v>
      </c>
      <c r="F2301" s="1" t="s">
        <v>41</v>
      </c>
      <c r="G2301" s="1" t="s">
        <v>176</v>
      </c>
    </row>
    <row r="2302" spans="1:7" x14ac:dyDescent="0.25">
      <c r="A2302" s="1" t="s">
        <v>173</v>
      </c>
      <c r="B2302" s="1" t="s">
        <v>382</v>
      </c>
      <c r="C2302" s="1" t="s">
        <v>904</v>
      </c>
      <c r="D2302" s="1" t="s">
        <v>29</v>
      </c>
      <c r="E2302" s="1" t="s">
        <v>30</v>
      </c>
      <c r="F2302" s="1" t="s">
        <v>41</v>
      </c>
      <c r="G2302" s="1" t="s">
        <v>176</v>
      </c>
    </row>
    <row r="2303" spans="1:7" x14ac:dyDescent="0.25">
      <c r="A2303" s="1" t="s">
        <v>173</v>
      </c>
      <c r="B2303" s="1" t="s">
        <v>382</v>
      </c>
      <c r="C2303" s="1" t="s">
        <v>905</v>
      </c>
      <c r="D2303" s="1" t="s">
        <v>29</v>
      </c>
      <c r="E2303" s="1" t="s">
        <v>30</v>
      </c>
      <c r="F2303" s="1" t="s">
        <v>41</v>
      </c>
      <c r="G2303" s="1" t="s">
        <v>176</v>
      </c>
    </row>
    <row r="2304" spans="1:7" x14ac:dyDescent="0.25">
      <c r="A2304" s="1" t="s">
        <v>173</v>
      </c>
      <c r="B2304" s="1" t="s">
        <v>382</v>
      </c>
      <c r="C2304" s="1" t="s">
        <v>906</v>
      </c>
      <c r="D2304" s="1" t="s">
        <v>29</v>
      </c>
      <c r="E2304" s="1" t="s">
        <v>30</v>
      </c>
      <c r="F2304" s="1" t="s">
        <v>41</v>
      </c>
      <c r="G2304" s="1" t="s">
        <v>176</v>
      </c>
    </row>
    <row r="2305" spans="1:7" x14ac:dyDescent="0.25">
      <c r="A2305" s="1" t="s">
        <v>173</v>
      </c>
      <c r="B2305" s="1" t="s">
        <v>382</v>
      </c>
      <c r="C2305" s="1" t="s">
        <v>907</v>
      </c>
      <c r="D2305" s="1" t="s">
        <v>29</v>
      </c>
      <c r="E2305" s="1" t="s">
        <v>30</v>
      </c>
      <c r="F2305" s="1" t="s">
        <v>41</v>
      </c>
      <c r="G2305" s="1" t="s">
        <v>176</v>
      </c>
    </row>
    <row r="2306" spans="1:7" x14ac:dyDescent="0.25">
      <c r="A2306" s="1" t="s">
        <v>173</v>
      </c>
      <c r="B2306" s="1" t="s">
        <v>382</v>
      </c>
      <c r="C2306" s="1" t="s">
        <v>908</v>
      </c>
      <c r="D2306" s="1" t="s">
        <v>29</v>
      </c>
      <c r="E2306" s="1" t="s">
        <v>30</v>
      </c>
      <c r="F2306" s="1" t="s">
        <v>41</v>
      </c>
      <c r="G2306" s="1" t="s">
        <v>176</v>
      </c>
    </row>
    <row r="2307" spans="1:7" x14ac:dyDescent="0.25">
      <c r="A2307" s="1" t="s">
        <v>173</v>
      </c>
      <c r="B2307" s="1" t="s">
        <v>382</v>
      </c>
      <c r="C2307" s="1" t="s">
        <v>909</v>
      </c>
      <c r="D2307" s="1" t="s">
        <v>29</v>
      </c>
      <c r="E2307" s="1" t="s">
        <v>30</v>
      </c>
      <c r="F2307" s="1" t="s">
        <v>41</v>
      </c>
      <c r="G2307" s="1" t="s">
        <v>176</v>
      </c>
    </row>
    <row r="2308" spans="1:7" x14ac:dyDescent="0.25">
      <c r="A2308" s="1" t="s">
        <v>173</v>
      </c>
      <c r="B2308" s="1" t="s">
        <v>382</v>
      </c>
      <c r="C2308" s="1" t="s">
        <v>910</v>
      </c>
      <c r="D2308" s="1" t="s">
        <v>29</v>
      </c>
      <c r="E2308" s="1" t="s">
        <v>30</v>
      </c>
      <c r="F2308" s="1" t="s">
        <v>41</v>
      </c>
      <c r="G2308" s="1" t="s">
        <v>176</v>
      </c>
    </row>
    <row r="2309" spans="1:7" x14ac:dyDescent="0.25">
      <c r="A2309" s="1" t="s">
        <v>173</v>
      </c>
      <c r="B2309" s="1" t="s">
        <v>382</v>
      </c>
      <c r="C2309" s="1" t="s">
        <v>911</v>
      </c>
      <c r="D2309" s="1" t="s">
        <v>29</v>
      </c>
      <c r="E2309" s="1" t="s">
        <v>30</v>
      </c>
      <c r="F2309" s="1" t="s">
        <v>41</v>
      </c>
      <c r="G2309" s="1" t="s">
        <v>176</v>
      </c>
    </row>
    <row r="2310" spans="1:7" x14ac:dyDescent="0.25">
      <c r="A2310" s="1" t="s">
        <v>173</v>
      </c>
      <c r="B2310" s="1" t="s">
        <v>382</v>
      </c>
      <c r="C2310" s="1" t="s">
        <v>912</v>
      </c>
      <c r="D2310" s="1" t="s">
        <v>29</v>
      </c>
      <c r="E2310" s="1" t="s">
        <v>30</v>
      </c>
      <c r="F2310" s="1" t="s">
        <v>41</v>
      </c>
      <c r="G2310" s="1" t="s">
        <v>176</v>
      </c>
    </row>
    <row r="2311" spans="1:7" x14ac:dyDescent="0.25">
      <c r="A2311" s="1" t="s">
        <v>173</v>
      </c>
      <c r="B2311" s="1" t="s">
        <v>382</v>
      </c>
      <c r="C2311" s="1" t="s">
        <v>913</v>
      </c>
      <c r="D2311" s="1" t="s">
        <v>29</v>
      </c>
      <c r="E2311" s="1" t="s">
        <v>30</v>
      </c>
      <c r="F2311" s="1" t="s">
        <v>41</v>
      </c>
      <c r="G2311" s="1" t="s">
        <v>176</v>
      </c>
    </row>
    <row r="2312" spans="1:7" x14ac:dyDescent="0.25">
      <c r="A2312" s="1" t="s">
        <v>173</v>
      </c>
      <c r="B2312" s="1" t="s">
        <v>382</v>
      </c>
      <c r="C2312" s="1" t="s">
        <v>1599</v>
      </c>
      <c r="D2312" s="1" t="s">
        <v>29</v>
      </c>
      <c r="E2312" s="1" t="s">
        <v>30</v>
      </c>
      <c r="F2312" s="1" t="s">
        <v>41</v>
      </c>
      <c r="G2312" s="1" t="s">
        <v>176</v>
      </c>
    </row>
    <row r="2313" spans="1:7" x14ac:dyDescent="0.25">
      <c r="A2313" s="1" t="s">
        <v>173</v>
      </c>
      <c r="B2313" s="1" t="s">
        <v>382</v>
      </c>
      <c r="C2313" s="1" t="s">
        <v>914</v>
      </c>
      <c r="D2313" s="1" t="s">
        <v>29</v>
      </c>
      <c r="E2313" s="1" t="s">
        <v>30</v>
      </c>
      <c r="F2313" s="1" t="s">
        <v>41</v>
      </c>
      <c r="G2313" s="1" t="s">
        <v>176</v>
      </c>
    </row>
    <row r="2314" spans="1:7" x14ac:dyDescent="0.25">
      <c r="A2314" s="1" t="s">
        <v>173</v>
      </c>
      <c r="B2314" s="1" t="s">
        <v>382</v>
      </c>
      <c r="C2314" s="1" t="s">
        <v>915</v>
      </c>
      <c r="D2314" s="1" t="s">
        <v>29</v>
      </c>
      <c r="E2314" s="1" t="s">
        <v>30</v>
      </c>
      <c r="F2314" s="1" t="s">
        <v>41</v>
      </c>
      <c r="G2314" s="1" t="s">
        <v>176</v>
      </c>
    </row>
    <row r="2315" spans="1:7" x14ac:dyDescent="0.25">
      <c r="A2315" s="1" t="s">
        <v>173</v>
      </c>
      <c r="B2315" s="1" t="s">
        <v>382</v>
      </c>
      <c r="C2315" s="1" t="s">
        <v>916</v>
      </c>
      <c r="D2315" s="1" t="s">
        <v>29</v>
      </c>
      <c r="E2315" s="1" t="s">
        <v>30</v>
      </c>
      <c r="F2315" s="1" t="s">
        <v>41</v>
      </c>
      <c r="G2315" s="1" t="s">
        <v>176</v>
      </c>
    </row>
    <row r="2316" spans="1:7" x14ac:dyDescent="0.25">
      <c r="A2316" s="1" t="s">
        <v>173</v>
      </c>
      <c r="B2316" s="1" t="s">
        <v>382</v>
      </c>
      <c r="C2316" s="1" t="s">
        <v>917</v>
      </c>
      <c r="D2316" s="1" t="s">
        <v>29</v>
      </c>
      <c r="E2316" s="1" t="s">
        <v>30</v>
      </c>
      <c r="F2316" s="1" t="s">
        <v>41</v>
      </c>
      <c r="G2316" s="1" t="s">
        <v>176</v>
      </c>
    </row>
    <row r="2317" spans="1:7" x14ac:dyDescent="0.25">
      <c r="A2317" s="1" t="s">
        <v>173</v>
      </c>
      <c r="B2317" s="1" t="s">
        <v>382</v>
      </c>
      <c r="C2317" s="1" t="s">
        <v>918</v>
      </c>
      <c r="D2317" s="1" t="s">
        <v>29</v>
      </c>
      <c r="E2317" s="1" t="s">
        <v>30</v>
      </c>
      <c r="F2317" s="1" t="s">
        <v>41</v>
      </c>
      <c r="G2317" s="1" t="s">
        <v>176</v>
      </c>
    </row>
    <row r="2318" spans="1:7" x14ac:dyDescent="0.25">
      <c r="A2318" s="1" t="s">
        <v>173</v>
      </c>
      <c r="B2318" s="1" t="s">
        <v>382</v>
      </c>
      <c r="C2318" s="1" t="s">
        <v>919</v>
      </c>
      <c r="D2318" s="1" t="s">
        <v>29</v>
      </c>
      <c r="E2318" s="1" t="s">
        <v>30</v>
      </c>
      <c r="F2318" s="1" t="s">
        <v>41</v>
      </c>
      <c r="G2318" s="1" t="s">
        <v>176</v>
      </c>
    </row>
    <row r="2319" spans="1:7" x14ac:dyDescent="0.25">
      <c r="A2319" s="1" t="s">
        <v>173</v>
      </c>
      <c r="B2319" s="1" t="s">
        <v>382</v>
      </c>
      <c r="C2319" s="1" t="s">
        <v>920</v>
      </c>
      <c r="D2319" s="1" t="s">
        <v>29</v>
      </c>
      <c r="E2319" s="1" t="s">
        <v>30</v>
      </c>
      <c r="F2319" s="1" t="s">
        <v>41</v>
      </c>
      <c r="G2319" s="1" t="s">
        <v>176</v>
      </c>
    </row>
    <row r="2320" spans="1:7" x14ac:dyDescent="0.25">
      <c r="A2320" s="1" t="s">
        <v>173</v>
      </c>
      <c r="B2320" s="1" t="s">
        <v>382</v>
      </c>
      <c r="C2320" s="1" t="s">
        <v>921</v>
      </c>
      <c r="D2320" s="1" t="s">
        <v>29</v>
      </c>
      <c r="E2320" s="1" t="s">
        <v>30</v>
      </c>
      <c r="F2320" s="1" t="s">
        <v>41</v>
      </c>
      <c r="G2320" s="1" t="s">
        <v>176</v>
      </c>
    </row>
    <row r="2321" spans="1:7" x14ac:dyDescent="0.25">
      <c r="A2321" s="1" t="s">
        <v>173</v>
      </c>
      <c r="B2321" s="1" t="s">
        <v>382</v>
      </c>
      <c r="C2321" s="1" t="s">
        <v>922</v>
      </c>
      <c r="D2321" s="1" t="s">
        <v>29</v>
      </c>
      <c r="E2321" s="1" t="s">
        <v>30</v>
      </c>
      <c r="F2321" s="1" t="s">
        <v>41</v>
      </c>
      <c r="G2321" s="1" t="s">
        <v>176</v>
      </c>
    </row>
    <row r="2322" spans="1:7" x14ac:dyDescent="0.25">
      <c r="A2322" s="1" t="s">
        <v>173</v>
      </c>
      <c r="B2322" s="1" t="s">
        <v>382</v>
      </c>
      <c r="C2322" s="1" t="s">
        <v>923</v>
      </c>
      <c r="D2322" s="1" t="s">
        <v>29</v>
      </c>
      <c r="E2322" s="1" t="s">
        <v>30</v>
      </c>
      <c r="F2322" s="1" t="s">
        <v>41</v>
      </c>
      <c r="G2322" s="1" t="s">
        <v>176</v>
      </c>
    </row>
    <row r="2323" spans="1:7" x14ac:dyDescent="0.25">
      <c r="A2323" s="1" t="s">
        <v>173</v>
      </c>
      <c r="B2323" s="1" t="s">
        <v>382</v>
      </c>
      <c r="C2323" s="1" t="s">
        <v>924</v>
      </c>
      <c r="D2323" s="1" t="s">
        <v>29</v>
      </c>
      <c r="E2323" s="1" t="s">
        <v>30</v>
      </c>
      <c r="F2323" s="1" t="s">
        <v>41</v>
      </c>
      <c r="G2323" s="1" t="s">
        <v>176</v>
      </c>
    </row>
    <row r="2324" spans="1:7" x14ac:dyDescent="0.25">
      <c r="A2324" s="1" t="s">
        <v>173</v>
      </c>
      <c r="B2324" s="1" t="s">
        <v>382</v>
      </c>
      <c r="C2324" s="1" t="s">
        <v>925</v>
      </c>
      <c r="D2324" s="1" t="s">
        <v>29</v>
      </c>
      <c r="E2324" s="1" t="s">
        <v>30</v>
      </c>
      <c r="F2324" s="1" t="s">
        <v>41</v>
      </c>
      <c r="G2324" s="1" t="s">
        <v>176</v>
      </c>
    </row>
    <row r="2325" spans="1:7" x14ac:dyDescent="0.25">
      <c r="A2325" s="1" t="s">
        <v>173</v>
      </c>
      <c r="B2325" s="1" t="s">
        <v>382</v>
      </c>
      <c r="C2325" s="1" t="s">
        <v>926</v>
      </c>
      <c r="D2325" s="1" t="s">
        <v>29</v>
      </c>
      <c r="E2325" s="1" t="s">
        <v>30</v>
      </c>
      <c r="F2325" s="1" t="s">
        <v>41</v>
      </c>
      <c r="G2325" s="1" t="s">
        <v>176</v>
      </c>
    </row>
    <row r="2326" spans="1:7" x14ac:dyDescent="0.25">
      <c r="A2326" s="1" t="s">
        <v>173</v>
      </c>
      <c r="B2326" s="1" t="s">
        <v>382</v>
      </c>
      <c r="C2326" s="1" t="s">
        <v>927</v>
      </c>
      <c r="D2326" s="1" t="s">
        <v>29</v>
      </c>
      <c r="E2326" s="1" t="s">
        <v>30</v>
      </c>
      <c r="F2326" s="1" t="s">
        <v>41</v>
      </c>
      <c r="G2326" s="1" t="s">
        <v>176</v>
      </c>
    </row>
    <row r="2327" spans="1:7" x14ac:dyDescent="0.25">
      <c r="A2327" s="1" t="s">
        <v>173</v>
      </c>
      <c r="B2327" s="1" t="s">
        <v>382</v>
      </c>
      <c r="C2327" s="1" t="s">
        <v>928</v>
      </c>
      <c r="D2327" s="1" t="s">
        <v>29</v>
      </c>
      <c r="E2327" s="1" t="s">
        <v>30</v>
      </c>
      <c r="F2327" s="1" t="s">
        <v>41</v>
      </c>
      <c r="G2327" s="1" t="s">
        <v>176</v>
      </c>
    </row>
    <row r="2328" spans="1:7" x14ac:dyDescent="0.25">
      <c r="A2328" s="1" t="s">
        <v>173</v>
      </c>
      <c r="B2328" s="1" t="s">
        <v>382</v>
      </c>
      <c r="C2328" s="1" t="s">
        <v>929</v>
      </c>
      <c r="D2328" s="1" t="s">
        <v>29</v>
      </c>
      <c r="E2328" s="1" t="s">
        <v>30</v>
      </c>
      <c r="F2328" s="1" t="s">
        <v>41</v>
      </c>
      <c r="G2328" s="1" t="s">
        <v>176</v>
      </c>
    </row>
    <row r="2329" spans="1:7" x14ac:dyDescent="0.25">
      <c r="A2329" s="1" t="s">
        <v>173</v>
      </c>
      <c r="B2329" s="1" t="s">
        <v>382</v>
      </c>
      <c r="C2329" s="1" t="s">
        <v>930</v>
      </c>
      <c r="D2329" s="1" t="s">
        <v>29</v>
      </c>
      <c r="E2329" s="1" t="s">
        <v>30</v>
      </c>
      <c r="F2329" s="1" t="s">
        <v>41</v>
      </c>
      <c r="G2329" s="1" t="s">
        <v>176</v>
      </c>
    </row>
    <row r="2330" spans="1:7" x14ac:dyDescent="0.25">
      <c r="A2330" s="1" t="s">
        <v>173</v>
      </c>
      <c r="B2330" s="1" t="s">
        <v>382</v>
      </c>
      <c r="C2330" s="1" t="s">
        <v>931</v>
      </c>
      <c r="D2330" s="1" t="s">
        <v>29</v>
      </c>
      <c r="E2330" s="1" t="s">
        <v>30</v>
      </c>
      <c r="F2330" s="1" t="s">
        <v>41</v>
      </c>
      <c r="G2330" s="1" t="s">
        <v>176</v>
      </c>
    </row>
    <row r="2331" spans="1:7" x14ac:dyDescent="0.25">
      <c r="A2331" s="1" t="s">
        <v>173</v>
      </c>
      <c r="B2331" s="1" t="s">
        <v>382</v>
      </c>
      <c r="C2331" s="1" t="s">
        <v>932</v>
      </c>
      <c r="D2331" s="1" t="s">
        <v>29</v>
      </c>
      <c r="E2331" s="1" t="s">
        <v>30</v>
      </c>
      <c r="F2331" s="1" t="s">
        <v>41</v>
      </c>
      <c r="G2331" s="1" t="s">
        <v>176</v>
      </c>
    </row>
    <row r="2332" spans="1:7" x14ac:dyDescent="0.25">
      <c r="A2332" s="1" t="s">
        <v>173</v>
      </c>
      <c r="B2332" s="1" t="s">
        <v>382</v>
      </c>
      <c r="C2332" s="1" t="s">
        <v>933</v>
      </c>
      <c r="D2332" s="1" t="s">
        <v>29</v>
      </c>
      <c r="E2332" s="1" t="s">
        <v>30</v>
      </c>
      <c r="F2332" s="1" t="s">
        <v>41</v>
      </c>
      <c r="G2332" s="1" t="s">
        <v>176</v>
      </c>
    </row>
    <row r="2333" spans="1:7" x14ac:dyDescent="0.25">
      <c r="A2333" s="1" t="s">
        <v>173</v>
      </c>
      <c r="B2333" s="1" t="s">
        <v>382</v>
      </c>
      <c r="C2333" s="1" t="s">
        <v>934</v>
      </c>
      <c r="D2333" s="1" t="s">
        <v>29</v>
      </c>
      <c r="E2333" s="1" t="s">
        <v>30</v>
      </c>
      <c r="F2333" s="1" t="s">
        <v>41</v>
      </c>
      <c r="G2333" s="1" t="s">
        <v>176</v>
      </c>
    </row>
    <row r="2334" spans="1:7" x14ac:dyDescent="0.25">
      <c r="A2334" s="1" t="s">
        <v>173</v>
      </c>
      <c r="B2334" s="1" t="s">
        <v>382</v>
      </c>
      <c r="C2334" s="1" t="s">
        <v>935</v>
      </c>
      <c r="D2334" s="1" t="s">
        <v>29</v>
      </c>
      <c r="E2334" s="1" t="s">
        <v>30</v>
      </c>
      <c r="F2334" s="1" t="s">
        <v>41</v>
      </c>
      <c r="G2334" s="1" t="s">
        <v>176</v>
      </c>
    </row>
    <row r="2335" spans="1:7" x14ac:dyDescent="0.25">
      <c r="A2335" s="1" t="s">
        <v>173</v>
      </c>
      <c r="B2335" s="1" t="s">
        <v>382</v>
      </c>
      <c r="C2335" s="1" t="s">
        <v>936</v>
      </c>
      <c r="D2335" s="1" t="s">
        <v>29</v>
      </c>
      <c r="E2335" s="1" t="s">
        <v>30</v>
      </c>
      <c r="F2335" s="1" t="s">
        <v>41</v>
      </c>
      <c r="G2335" s="1" t="s">
        <v>176</v>
      </c>
    </row>
    <row r="2336" spans="1:7" x14ac:dyDescent="0.25">
      <c r="A2336" s="1" t="s">
        <v>173</v>
      </c>
      <c r="B2336" s="1" t="s">
        <v>382</v>
      </c>
      <c r="C2336" s="1" t="s">
        <v>937</v>
      </c>
      <c r="D2336" s="1" t="s">
        <v>29</v>
      </c>
      <c r="E2336" s="1" t="s">
        <v>30</v>
      </c>
      <c r="F2336" s="1" t="s">
        <v>41</v>
      </c>
      <c r="G2336" s="1" t="s">
        <v>176</v>
      </c>
    </row>
    <row r="2337" spans="1:7" x14ac:dyDescent="0.25">
      <c r="A2337" s="1" t="s">
        <v>173</v>
      </c>
      <c r="B2337" s="1" t="s">
        <v>382</v>
      </c>
      <c r="C2337" s="1" t="s">
        <v>938</v>
      </c>
      <c r="D2337" s="1" t="s">
        <v>29</v>
      </c>
      <c r="E2337" s="1" t="s">
        <v>30</v>
      </c>
      <c r="F2337" s="1" t="s">
        <v>41</v>
      </c>
      <c r="G2337" s="1" t="s">
        <v>176</v>
      </c>
    </row>
    <row r="2338" spans="1:7" x14ac:dyDescent="0.25">
      <c r="A2338" s="1" t="s">
        <v>173</v>
      </c>
      <c r="B2338" s="1" t="s">
        <v>382</v>
      </c>
      <c r="C2338" s="1" t="s">
        <v>939</v>
      </c>
      <c r="D2338" s="1" t="s">
        <v>29</v>
      </c>
      <c r="E2338" s="1" t="s">
        <v>30</v>
      </c>
      <c r="F2338" s="1" t="s">
        <v>41</v>
      </c>
      <c r="G2338" s="1" t="s">
        <v>176</v>
      </c>
    </row>
    <row r="2339" spans="1:7" x14ac:dyDescent="0.25">
      <c r="A2339" s="1" t="s">
        <v>173</v>
      </c>
      <c r="B2339" s="1" t="s">
        <v>382</v>
      </c>
      <c r="C2339" s="1" t="s">
        <v>940</v>
      </c>
      <c r="D2339" s="1" t="s">
        <v>29</v>
      </c>
      <c r="E2339" s="1" t="s">
        <v>30</v>
      </c>
      <c r="F2339" s="1" t="s">
        <v>41</v>
      </c>
      <c r="G2339" s="1" t="s">
        <v>176</v>
      </c>
    </row>
    <row r="2340" spans="1:7" x14ac:dyDescent="0.25">
      <c r="A2340" s="1" t="s">
        <v>173</v>
      </c>
      <c r="B2340" s="1" t="s">
        <v>382</v>
      </c>
      <c r="C2340" s="1" t="s">
        <v>941</v>
      </c>
      <c r="D2340" s="1" t="s">
        <v>29</v>
      </c>
      <c r="E2340" s="1" t="s">
        <v>30</v>
      </c>
      <c r="F2340" s="1" t="s">
        <v>41</v>
      </c>
      <c r="G2340" s="1" t="s">
        <v>176</v>
      </c>
    </row>
    <row r="2341" spans="1:7" x14ac:dyDescent="0.25">
      <c r="A2341" s="1" t="s">
        <v>173</v>
      </c>
      <c r="B2341" s="1" t="s">
        <v>382</v>
      </c>
      <c r="C2341" s="1" t="s">
        <v>942</v>
      </c>
      <c r="D2341" s="1" t="s">
        <v>29</v>
      </c>
      <c r="E2341" s="1" t="s">
        <v>30</v>
      </c>
      <c r="F2341" s="1" t="s">
        <v>41</v>
      </c>
      <c r="G2341" s="1" t="s">
        <v>176</v>
      </c>
    </row>
    <row r="2342" spans="1:7" x14ac:dyDescent="0.25">
      <c r="A2342" s="1" t="s">
        <v>173</v>
      </c>
      <c r="B2342" s="1" t="s">
        <v>382</v>
      </c>
      <c r="C2342" s="1" t="s">
        <v>943</v>
      </c>
      <c r="D2342" s="1" t="s">
        <v>29</v>
      </c>
      <c r="E2342" s="1" t="s">
        <v>30</v>
      </c>
      <c r="F2342" s="1" t="s">
        <v>41</v>
      </c>
      <c r="G2342" s="1" t="s">
        <v>176</v>
      </c>
    </row>
    <row r="2343" spans="1:7" x14ac:dyDescent="0.25">
      <c r="A2343" s="1" t="s">
        <v>173</v>
      </c>
      <c r="B2343" s="1" t="s">
        <v>382</v>
      </c>
      <c r="C2343" s="1" t="s">
        <v>944</v>
      </c>
      <c r="D2343" s="1" t="s">
        <v>29</v>
      </c>
      <c r="E2343" s="1" t="s">
        <v>30</v>
      </c>
      <c r="F2343" s="1" t="s">
        <v>41</v>
      </c>
      <c r="G2343" s="1" t="s">
        <v>176</v>
      </c>
    </row>
    <row r="2344" spans="1:7" x14ac:dyDescent="0.25">
      <c r="A2344" s="1" t="s">
        <v>173</v>
      </c>
      <c r="B2344" s="1" t="s">
        <v>382</v>
      </c>
      <c r="C2344" s="1" t="s">
        <v>945</v>
      </c>
      <c r="D2344" s="1" t="s">
        <v>29</v>
      </c>
      <c r="E2344" s="1" t="s">
        <v>30</v>
      </c>
      <c r="F2344" s="1" t="s">
        <v>41</v>
      </c>
      <c r="G2344" s="1" t="s">
        <v>176</v>
      </c>
    </row>
    <row r="2345" spans="1:7" x14ac:dyDescent="0.25">
      <c r="A2345" s="1" t="s">
        <v>173</v>
      </c>
      <c r="B2345" s="1" t="s">
        <v>382</v>
      </c>
      <c r="C2345" s="1" t="s">
        <v>946</v>
      </c>
      <c r="D2345" s="1" t="s">
        <v>29</v>
      </c>
      <c r="E2345" s="1" t="s">
        <v>30</v>
      </c>
      <c r="F2345" s="1" t="s">
        <v>41</v>
      </c>
      <c r="G2345" s="1" t="s">
        <v>176</v>
      </c>
    </row>
    <row r="2346" spans="1:7" x14ac:dyDescent="0.25">
      <c r="A2346" s="1" t="s">
        <v>173</v>
      </c>
      <c r="B2346" s="1" t="s">
        <v>382</v>
      </c>
      <c r="C2346" s="1" t="s">
        <v>947</v>
      </c>
      <c r="D2346" s="1" t="s">
        <v>29</v>
      </c>
      <c r="E2346" s="1" t="s">
        <v>30</v>
      </c>
      <c r="F2346" s="1" t="s">
        <v>41</v>
      </c>
      <c r="G2346" s="1" t="s">
        <v>176</v>
      </c>
    </row>
    <row r="2347" spans="1:7" x14ac:dyDescent="0.25">
      <c r="A2347" s="1" t="s">
        <v>173</v>
      </c>
      <c r="B2347" s="1" t="s">
        <v>382</v>
      </c>
      <c r="C2347" s="1" t="s">
        <v>948</v>
      </c>
      <c r="D2347" s="1" t="s">
        <v>29</v>
      </c>
      <c r="E2347" s="1" t="s">
        <v>30</v>
      </c>
      <c r="F2347" s="1" t="s">
        <v>41</v>
      </c>
      <c r="G2347" s="1" t="s">
        <v>176</v>
      </c>
    </row>
    <row r="2348" spans="1:7" x14ac:dyDescent="0.25">
      <c r="A2348" s="1" t="s">
        <v>173</v>
      </c>
      <c r="B2348" s="1" t="s">
        <v>382</v>
      </c>
      <c r="C2348" s="1" t="s">
        <v>949</v>
      </c>
      <c r="D2348" s="1" t="s">
        <v>29</v>
      </c>
      <c r="E2348" s="1" t="s">
        <v>30</v>
      </c>
      <c r="F2348" s="1" t="s">
        <v>41</v>
      </c>
      <c r="G2348" s="1" t="s">
        <v>176</v>
      </c>
    </row>
    <row r="2349" spans="1:7" x14ac:dyDescent="0.25">
      <c r="A2349" s="1" t="s">
        <v>173</v>
      </c>
      <c r="B2349" s="1" t="s">
        <v>382</v>
      </c>
      <c r="C2349" s="1" t="s">
        <v>950</v>
      </c>
      <c r="D2349" s="1" t="s">
        <v>29</v>
      </c>
      <c r="E2349" s="1" t="s">
        <v>30</v>
      </c>
      <c r="F2349" s="1" t="s">
        <v>41</v>
      </c>
      <c r="G2349" s="1" t="s">
        <v>176</v>
      </c>
    </row>
    <row r="2350" spans="1:7" x14ac:dyDescent="0.25">
      <c r="A2350" s="1" t="s">
        <v>173</v>
      </c>
      <c r="B2350" s="1" t="s">
        <v>382</v>
      </c>
      <c r="C2350" s="1" t="s">
        <v>951</v>
      </c>
      <c r="D2350" s="1" t="s">
        <v>29</v>
      </c>
      <c r="E2350" s="1" t="s">
        <v>30</v>
      </c>
      <c r="F2350" s="1" t="s">
        <v>41</v>
      </c>
      <c r="G2350" s="1" t="s">
        <v>176</v>
      </c>
    </row>
    <row r="2351" spans="1:7" x14ac:dyDescent="0.25">
      <c r="A2351" s="1" t="s">
        <v>173</v>
      </c>
      <c r="B2351" s="1" t="s">
        <v>382</v>
      </c>
      <c r="C2351" s="1" t="s">
        <v>952</v>
      </c>
      <c r="D2351" s="1" t="s">
        <v>29</v>
      </c>
      <c r="E2351" s="1" t="s">
        <v>30</v>
      </c>
      <c r="F2351" s="1" t="s">
        <v>41</v>
      </c>
      <c r="G2351" s="1" t="s">
        <v>176</v>
      </c>
    </row>
    <row r="2352" spans="1:7" x14ac:dyDescent="0.25">
      <c r="A2352" s="1" t="s">
        <v>173</v>
      </c>
      <c r="B2352" s="1" t="s">
        <v>382</v>
      </c>
      <c r="C2352" s="1" t="s">
        <v>953</v>
      </c>
      <c r="D2352" s="1" t="s">
        <v>29</v>
      </c>
      <c r="E2352" s="1" t="s">
        <v>30</v>
      </c>
      <c r="F2352" s="1" t="s">
        <v>41</v>
      </c>
      <c r="G2352" s="1" t="s">
        <v>176</v>
      </c>
    </row>
    <row r="2353" spans="1:7" x14ac:dyDescent="0.25">
      <c r="A2353" s="1" t="s">
        <v>173</v>
      </c>
      <c r="B2353" s="1" t="s">
        <v>382</v>
      </c>
      <c r="C2353" s="1" t="s">
        <v>954</v>
      </c>
      <c r="D2353" s="1" t="s">
        <v>29</v>
      </c>
      <c r="E2353" s="1" t="s">
        <v>30</v>
      </c>
      <c r="F2353" s="1" t="s">
        <v>41</v>
      </c>
      <c r="G2353" s="1" t="s">
        <v>176</v>
      </c>
    </row>
    <row r="2354" spans="1:7" x14ac:dyDescent="0.25">
      <c r="A2354" s="1" t="s">
        <v>173</v>
      </c>
      <c r="B2354" s="1" t="s">
        <v>382</v>
      </c>
      <c r="C2354" s="1" t="s">
        <v>955</v>
      </c>
      <c r="D2354" s="1" t="s">
        <v>29</v>
      </c>
      <c r="E2354" s="1" t="s">
        <v>30</v>
      </c>
      <c r="F2354" s="1" t="s">
        <v>41</v>
      </c>
      <c r="G2354" s="1" t="s">
        <v>176</v>
      </c>
    </row>
    <row r="2355" spans="1:7" x14ac:dyDescent="0.25">
      <c r="A2355" s="1" t="s">
        <v>173</v>
      </c>
      <c r="B2355" s="1" t="s">
        <v>382</v>
      </c>
      <c r="C2355" s="1" t="s">
        <v>956</v>
      </c>
      <c r="D2355" s="1" t="s">
        <v>29</v>
      </c>
      <c r="E2355" s="1" t="s">
        <v>30</v>
      </c>
      <c r="F2355" s="1" t="s">
        <v>41</v>
      </c>
      <c r="G2355" s="1" t="s">
        <v>176</v>
      </c>
    </row>
    <row r="2356" spans="1:7" x14ac:dyDescent="0.25">
      <c r="A2356" s="1" t="s">
        <v>173</v>
      </c>
      <c r="B2356" s="1" t="s">
        <v>382</v>
      </c>
      <c r="C2356" s="1" t="s">
        <v>957</v>
      </c>
      <c r="D2356" s="1" t="s">
        <v>29</v>
      </c>
      <c r="E2356" s="1" t="s">
        <v>30</v>
      </c>
      <c r="F2356" s="1" t="s">
        <v>41</v>
      </c>
      <c r="G2356" s="1" t="s">
        <v>176</v>
      </c>
    </row>
    <row r="2357" spans="1:7" x14ac:dyDescent="0.25">
      <c r="A2357" s="1" t="s">
        <v>173</v>
      </c>
      <c r="B2357" s="1" t="s">
        <v>382</v>
      </c>
      <c r="C2357" s="1" t="s">
        <v>958</v>
      </c>
      <c r="D2357" s="1" t="s">
        <v>29</v>
      </c>
      <c r="E2357" s="1" t="s">
        <v>30</v>
      </c>
      <c r="F2357" s="1" t="s">
        <v>41</v>
      </c>
      <c r="G2357" s="1" t="s">
        <v>176</v>
      </c>
    </row>
    <row r="2358" spans="1:7" x14ac:dyDescent="0.25">
      <c r="A2358" s="1" t="s">
        <v>173</v>
      </c>
      <c r="B2358" s="1" t="s">
        <v>382</v>
      </c>
      <c r="C2358" s="1" t="s">
        <v>959</v>
      </c>
      <c r="D2358" s="1" t="s">
        <v>29</v>
      </c>
      <c r="E2358" s="1" t="s">
        <v>30</v>
      </c>
      <c r="F2358" s="1" t="s">
        <v>41</v>
      </c>
      <c r="G2358" s="1" t="s">
        <v>176</v>
      </c>
    </row>
    <row r="2359" spans="1:7" x14ac:dyDescent="0.25">
      <c r="A2359" s="1" t="s">
        <v>173</v>
      </c>
      <c r="B2359" s="1" t="s">
        <v>382</v>
      </c>
      <c r="C2359" s="1" t="s">
        <v>960</v>
      </c>
      <c r="D2359" s="1" t="s">
        <v>29</v>
      </c>
      <c r="E2359" s="1" t="s">
        <v>30</v>
      </c>
      <c r="F2359" s="1" t="s">
        <v>41</v>
      </c>
      <c r="G2359" s="1" t="s">
        <v>176</v>
      </c>
    </row>
    <row r="2360" spans="1:7" x14ac:dyDescent="0.25">
      <c r="A2360" s="1" t="s">
        <v>173</v>
      </c>
      <c r="B2360" s="1" t="s">
        <v>382</v>
      </c>
      <c r="C2360" s="1" t="s">
        <v>961</v>
      </c>
      <c r="D2360" s="1" t="s">
        <v>29</v>
      </c>
      <c r="E2360" s="1" t="s">
        <v>30</v>
      </c>
      <c r="F2360" s="1" t="s">
        <v>41</v>
      </c>
      <c r="G2360" s="1" t="s">
        <v>176</v>
      </c>
    </row>
    <row r="2361" spans="1:7" x14ac:dyDescent="0.25">
      <c r="A2361" s="1" t="s">
        <v>173</v>
      </c>
      <c r="B2361" s="1" t="s">
        <v>382</v>
      </c>
      <c r="C2361" s="1" t="s">
        <v>1116</v>
      </c>
      <c r="D2361" s="1" t="s">
        <v>29</v>
      </c>
      <c r="E2361" s="1" t="s">
        <v>30</v>
      </c>
      <c r="F2361" s="1" t="s">
        <v>41</v>
      </c>
      <c r="G2361" s="1" t="s">
        <v>176</v>
      </c>
    </row>
    <row r="2362" spans="1:7" x14ac:dyDescent="0.25">
      <c r="A2362" s="1" t="s">
        <v>173</v>
      </c>
      <c r="B2362" s="1" t="s">
        <v>382</v>
      </c>
      <c r="C2362" s="1" t="s">
        <v>963</v>
      </c>
      <c r="D2362" s="1" t="s">
        <v>29</v>
      </c>
      <c r="E2362" s="1" t="s">
        <v>30</v>
      </c>
      <c r="F2362" s="1" t="s">
        <v>41</v>
      </c>
      <c r="G2362" s="1" t="s">
        <v>176</v>
      </c>
    </row>
    <row r="2363" spans="1:7" x14ac:dyDescent="0.25">
      <c r="A2363" s="1" t="s">
        <v>173</v>
      </c>
      <c r="B2363" s="1" t="s">
        <v>382</v>
      </c>
      <c r="C2363" s="1" t="s">
        <v>964</v>
      </c>
      <c r="D2363" s="1" t="s">
        <v>29</v>
      </c>
      <c r="E2363" s="1" t="s">
        <v>30</v>
      </c>
      <c r="F2363" s="1" t="s">
        <v>41</v>
      </c>
      <c r="G2363" s="1" t="s">
        <v>176</v>
      </c>
    </row>
    <row r="2364" spans="1:7" x14ac:dyDescent="0.25">
      <c r="A2364" s="1" t="s">
        <v>173</v>
      </c>
      <c r="B2364" s="1" t="s">
        <v>382</v>
      </c>
      <c r="C2364" s="1" t="s">
        <v>965</v>
      </c>
      <c r="D2364" s="1" t="s">
        <v>29</v>
      </c>
      <c r="E2364" s="1" t="s">
        <v>30</v>
      </c>
      <c r="F2364" s="1" t="s">
        <v>41</v>
      </c>
      <c r="G2364" s="1" t="s">
        <v>176</v>
      </c>
    </row>
    <row r="2365" spans="1:7" x14ac:dyDescent="0.25">
      <c r="A2365" s="1" t="s">
        <v>173</v>
      </c>
      <c r="B2365" s="1" t="s">
        <v>382</v>
      </c>
      <c r="C2365" s="1" t="s">
        <v>966</v>
      </c>
      <c r="D2365" s="1" t="s">
        <v>29</v>
      </c>
      <c r="E2365" s="1" t="s">
        <v>30</v>
      </c>
      <c r="F2365" s="1" t="s">
        <v>41</v>
      </c>
      <c r="G2365" s="1" t="s">
        <v>176</v>
      </c>
    </row>
    <row r="2366" spans="1:7" x14ac:dyDescent="0.25">
      <c r="A2366" s="1" t="s">
        <v>173</v>
      </c>
      <c r="B2366" s="1" t="s">
        <v>382</v>
      </c>
      <c r="C2366" s="1" t="s">
        <v>967</v>
      </c>
      <c r="D2366" s="1" t="s">
        <v>29</v>
      </c>
      <c r="E2366" s="1" t="s">
        <v>30</v>
      </c>
      <c r="F2366" s="1" t="s">
        <v>41</v>
      </c>
      <c r="G2366" s="1" t="s">
        <v>176</v>
      </c>
    </row>
    <row r="2367" spans="1:7" x14ac:dyDescent="0.25">
      <c r="A2367" s="1" t="s">
        <v>173</v>
      </c>
      <c r="B2367" s="1" t="s">
        <v>382</v>
      </c>
      <c r="C2367" s="1" t="s">
        <v>968</v>
      </c>
      <c r="D2367" s="1" t="s">
        <v>29</v>
      </c>
      <c r="E2367" s="1" t="s">
        <v>30</v>
      </c>
      <c r="F2367" s="1" t="s">
        <v>41</v>
      </c>
      <c r="G2367" s="1" t="s">
        <v>176</v>
      </c>
    </row>
    <row r="2368" spans="1:7" x14ac:dyDescent="0.25">
      <c r="A2368" s="1" t="s">
        <v>173</v>
      </c>
      <c r="B2368" s="1" t="s">
        <v>382</v>
      </c>
      <c r="C2368" s="1" t="s">
        <v>969</v>
      </c>
      <c r="D2368" s="1" t="s">
        <v>29</v>
      </c>
      <c r="E2368" s="1" t="s">
        <v>30</v>
      </c>
      <c r="F2368" s="1" t="s">
        <v>41</v>
      </c>
      <c r="G2368" s="1" t="s">
        <v>176</v>
      </c>
    </row>
    <row r="2369" spans="1:7" x14ac:dyDescent="0.25">
      <c r="A2369" s="1" t="s">
        <v>173</v>
      </c>
      <c r="B2369" s="1" t="s">
        <v>382</v>
      </c>
      <c r="C2369" s="1" t="s">
        <v>970</v>
      </c>
      <c r="D2369" s="1" t="s">
        <v>29</v>
      </c>
      <c r="E2369" s="1" t="s">
        <v>30</v>
      </c>
      <c r="F2369" s="1" t="s">
        <v>41</v>
      </c>
      <c r="G2369" s="1" t="s">
        <v>176</v>
      </c>
    </row>
    <row r="2370" spans="1:7" x14ac:dyDescent="0.25">
      <c r="A2370" s="1" t="s">
        <v>173</v>
      </c>
      <c r="B2370" s="1" t="s">
        <v>382</v>
      </c>
      <c r="C2370" s="1" t="s">
        <v>971</v>
      </c>
      <c r="D2370" s="1" t="s">
        <v>29</v>
      </c>
      <c r="E2370" s="1" t="s">
        <v>30</v>
      </c>
      <c r="F2370" s="1" t="s">
        <v>41</v>
      </c>
      <c r="G2370" s="1" t="s">
        <v>176</v>
      </c>
    </row>
    <row r="2371" spans="1:7" x14ac:dyDescent="0.25">
      <c r="A2371" s="1" t="s">
        <v>173</v>
      </c>
      <c r="B2371" s="1" t="s">
        <v>382</v>
      </c>
      <c r="C2371" s="1" t="s">
        <v>972</v>
      </c>
      <c r="D2371" s="1" t="s">
        <v>29</v>
      </c>
      <c r="E2371" s="1" t="s">
        <v>30</v>
      </c>
      <c r="F2371" s="1" t="s">
        <v>41</v>
      </c>
      <c r="G2371" s="1" t="s">
        <v>176</v>
      </c>
    </row>
    <row r="2372" spans="1:7" x14ac:dyDescent="0.25">
      <c r="A2372" s="1" t="s">
        <v>173</v>
      </c>
      <c r="B2372" s="1" t="s">
        <v>382</v>
      </c>
      <c r="C2372" s="1" t="s">
        <v>973</v>
      </c>
      <c r="D2372" s="1" t="s">
        <v>29</v>
      </c>
      <c r="E2372" s="1" t="s">
        <v>30</v>
      </c>
      <c r="F2372" s="1" t="s">
        <v>41</v>
      </c>
      <c r="G2372" s="1" t="s">
        <v>176</v>
      </c>
    </row>
    <row r="2373" spans="1:7" x14ac:dyDescent="0.25">
      <c r="A2373" s="1" t="s">
        <v>173</v>
      </c>
      <c r="B2373" s="1" t="s">
        <v>382</v>
      </c>
      <c r="C2373" s="1" t="s">
        <v>974</v>
      </c>
      <c r="D2373" s="1" t="s">
        <v>29</v>
      </c>
      <c r="E2373" s="1" t="s">
        <v>30</v>
      </c>
      <c r="F2373" s="1" t="s">
        <v>41</v>
      </c>
      <c r="G2373" s="1" t="s">
        <v>176</v>
      </c>
    </row>
    <row r="2374" spans="1:7" x14ac:dyDescent="0.25">
      <c r="A2374" s="1" t="s">
        <v>173</v>
      </c>
      <c r="B2374" s="1" t="s">
        <v>382</v>
      </c>
      <c r="C2374" s="1" t="s">
        <v>975</v>
      </c>
      <c r="D2374" s="1" t="s">
        <v>29</v>
      </c>
      <c r="E2374" s="1" t="s">
        <v>30</v>
      </c>
      <c r="F2374" s="1" t="s">
        <v>41</v>
      </c>
      <c r="G2374" s="1" t="s">
        <v>176</v>
      </c>
    </row>
    <row r="2375" spans="1:7" x14ac:dyDescent="0.25">
      <c r="A2375" s="1" t="s">
        <v>173</v>
      </c>
      <c r="B2375" s="1" t="s">
        <v>382</v>
      </c>
      <c r="C2375" s="1" t="s">
        <v>976</v>
      </c>
      <c r="D2375" s="1" t="s">
        <v>29</v>
      </c>
      <c r="E2375" s="1" t="s">
        <v>30</v>
      </c>
      <c r="F2375" s="1" t="s">
        <v>41</v>
      </c>
      <c r="G2375" s="1" t="s">
        <v>176</v>
      </c>
    </row>
    <row r="2376" spans="1:7" x14ac:dyDescent="0.25">
      <c r="A2376" s="1" t="s">
        <v>173</v>
      </c>
      <c r="B2376" s="1" t="s">
        <v>382</v>
      </c>
      <c r="C2376" s="1" t="s">
        <v>977</v>
      </c>
      <c r="D2376" s="1" t="s">
        <v>29</v>
      </c>
      <c r="E2376" s="1" t="s">
        <v>30</v>
      </c>
      <c r="F2376" s="1" t="s">
        <v>41</v>
      </c>
      <c r="G2376" s="1" t="s">
        <v>176</v>
      </c>
    </row>
    <row r="2377" spans="1:7" x14ac:dyDescent="0.25">
      <c r="A2377" s="1" t="s">
        <v>173</v>
      </c>
      <c r="B2377" s="1" t="s">
        <v>382</v>
      </c>
      <c r="C2377" s="1" t="s">
        <v>1171</v>
      </c>
      <c r="D2377" s="1" t="s">
        <v>29</v>
      </c>
      <c r="E2377" s="1" t="s">
        <v>30</v>
      </c>
      <c r="F2377" s="1" t="s">
        <v>41</v>
      </c>
      <c r="G2377" s="1" t="s">
        <v>176</v>
      </c>
    </row>
    <row r="2378" spans="1:7" x14ac:dyDescent="0.25">
      <c r="A2378" s="1" t="s">
        <v>173</v>
      </c>
      <c r="B2378" s="1" t="s">
        <v>382</v>
      </c>
      <c r="C2378" s="1" t="s">
        <v>1172</v>
      </c>
      <c r="D2378" s="1" t="s">
        <v>29</v>
      </c>
      <c r="E2378" s="1" t="s">
        <v>30</v>
      </c>
      <c r="F2378" s="1" t="s">
        <v>41</v>
      </c>
      <c r="G2378" s="1" t="s">
        <v>176</v>
      </c>
    </row>
    <row r="2379" spans="1:7" x14ac:dyDescent="0.25">
      <c r="A2379" s="1" t="s">
        <v>173</v>
      </c>
      <c r="B2379" s="1" t="s">
        <v>382</v>
      </c>
      <c r="C2379" s="1" t="s">
        <v>1173</v>
      </c>
      <c r="D2379" s="1" t="s">
        <v>29</v>
      </c>
      <c r="E2379" s="1" t="s">
        <v>30</v>
      </c>
      <c r="F2379" s="1" t="s">
        <v>41</v>
      </c>
      <c r="G2379" s="1" t="s">
        <v>176</v>
      </c>
    </row>
    <row r="2380" spans="1:7" x14ac:dyDescent="0.25">
      <c r="A2380" s="1" t="s">
        <v>173</v>
      </c>
      <c r="B2380" s="1" t="s">
        <v>382</v>
      </c>
      <c r="C2380" s="1" t="s">
        <v>1174</v>
      </c>
      <c r="D2380" s="1" t="s">
        <v>29</v>
      </c>
      <c r="E2380" s="1" t="s">
        <v>30</v>
      </c>
      <c r="F2380" s="1" t="s">
        <v>41</v>
      </c>
      <c r="G2380" s="1" t="s">
        <v>176</v>
      </c>
    </row>
    <row r="2381" spans="1:7" x14ac:dyDescent="0.25">
      <c r="A2381" s="1" t="s">
        <v>173</v>
      </c>
      <c r="B2381" s="1" t="s">
        <v>382</v>
      </c>
      <c r="C2381" s="1" t="s">
        <v>1175</v>
      </c>
      <c r="D2381" s="1" t="s">
        <v>29</v>
      </c>
      <c r="E2381" s="1" t="s">
        <v>30</v>
      </c>
      <c r="F2381" s="1" t="s">
        <v>41</v>
      </c>
      <c r="G2381" s="1" t="s">
        <v>176</v>
      </c>
    </row>
    <row r="2382" spans="1:7" x14ac:dyDescent="0.25">
      <c r="A2382" s="1" t="s">
        <v>173</v>
      </c>
      <c r="B2382" s="1" t="s">
        <v>382</v>
      </c>
      <c r="C2382" s="1" t="s">
        <v>1176</v>
      </c>
      <c r="D2382" s="1" t="s">
        <v>29</v>
      </c>
      <c r="E2382" s="1" t="s">
        <v>30</v>
      </c>
      <c r="F2382" s="1" t="s">
        <v>41</v>
      </c>
      <c r="G2382" s="1" t="s">
        <v>176</v>
      </c>
    </row>
    <row r="2383" spans="1:7" x14ac:dyDescent="0.25">
      <c r="A2383" s="1" t="s">
        <v>173</v>
      </c>
      <c r="B2383" s="1" t="s">
        <v>382</v>
      </c>
      <c r="C2383" s="1" t="s">
        <v>978</v>
      </c>
      <c r="D2383" s="1" t="s">
        <v>29</v>
      </c>
      <c r="E2383" s="1" t="s">
        <v>30</v>
      </c>
      <c r="F2383" s="1" t="s">
        <v>41</v>
      </c>
      <c r="G2383" s="1" t="s">
        <v>176</v>
      </c>
    </row>
    <row r="2384" spans="1:7" x14ac:dyDescent="0.25">
      <c r="A2384" s="1" t="s">
        <v>173</v>
      </c>
      <c r="B2384" s="1" t="s">
        <v>382</v>
      </c>
      <c r="C2384" s="1" t="s">
        <v>979</v>
      </c>
      <c r="D2384" s="1" t="s">
        <v>29</v>
      </c>
      <c r="E2384" s="1" t="s">
        <v>30</v>
      </c>
      <c r="F2384" s="1" t="s">
        <v>41</v>
      </c>
      <c r="G2384" s="1" t="s">
        <v>176</v>
      </c>
    </row>
    <row r="2385" spans="1:7" x14ac:dyDescent="0.25">
      <c r="A2385" s="1" t="s">
        <v>173</v>
      </c>
      <c r="B2385" s="1" t="s">
        <v>382</v>
      </c>
      <c r="C2385" s="1" t="s">
        <v>980</v>
      </c>
      <c r="D2385" s="1" t="s">
        <v>29</v>
      </c>
      <c r="E2385" s="1" t="s">
        <v>30</v>
      </c>
      <c r="F2385" s="1" t="s">
        <v>41</v>
      </c>
      <c r="G2385" s="1" t="s">
        <v>176</v>
      </c>
    </row>
    <row r="2386" spans="1:7" x14ac:dyDescent="0.25">
      <c r="A2386" s="1" t="s">
        <v>173</v>
      </c>
      <c r="B2386" s="1" t="s">
        <v>382</v>
      </c>
      <c r="C2386" s="1" t="s">
        <v>981</v>
      </c>
      <c r="D2386" s="1" t="s">
        <v>29</v>
      </c>
      <c r="E2386" s="1" t="s">
        <v>30</v>
      </c>
      <c r="F2386" s="1" t="s">
        <v>41</v>
      </c>
      <c r="G2386" s="1" t="s">
        <v>176</v>
      </c>
    </row>
    <row r="2387" spans="1:7" x14ac:dyDescent="0.25">
      <c r="A2387" s="1" t="s">
        <v>173</v>
      </c>
      <c r="B2387" s="1" t="s">
        <v>382</v>
      </c>
      <c r="C2387" s="1" t="s">
        <v>982</v>
      </c>
      <c r="D2387" s="1" t="s">
        <v>29</v>
      </c>
      <c r="E2387" s="1" t="s">
        <v>30</v>
      </c>
      <c r="F2387" s="1" t="s">
        <v>41</v>
      </c>
      <c r="G2387" s="1" t="s">
        <v>176</v>
      </c>
    </row>
    <row r="2388" spans="1:7" x14ac:dyDescent="0.25">
      <c r="A2388" s="1" t="s">
        <v>173</v>
      </c>
      <c r="B2388" s="1" t="s">
        <v>382</v>
      </c>
      <c r="C2388" s="1" t="s">
        <v>983</v>
      </c>
      <c r="D2388" s="1" t="s">
        <v>29</v>
      </c>
      <c r="E2388" s="1" t="s">
        <v>30</v>
      </c>
      <c r="F2388" s="1" t="s">
        <v>41</v>
      </c>
      <c r="G2388" s="1" t="s">
        <v>176</v>
      </c>
    </row>
    <row r="2389" spans="1:7" x14ac:dyDescent="0.25">
      <c r="A2389" s="1" t="s">
        <v>173</v>
      </c>
      <c r="B2389" s="1" t="s">
        <v>382</v>
      </c>
      <c r="C2389" s="1" t="s">
        <v>984</v>
      </c>
      <c r="D2389" s="1" t="s">
        <v>29</v>
      </c>
      <c r="E2389" s="1" t="s">
        <v>30</v>
      </c>
      <c r="F2389" s="1" t="s">
        <v>41</v>
      </c>
      <c r="G2389" s="1" t="s">
        <v>176</v>
      </c>
    </row>
    <row r="2390" spans="1:7" x14ac:dyDescent="0.25">
      <c r="A2390" s="1" t="s">
        <v>173</v>
      </c>
      <c r="B2390" s="1" t="s">
        <v>382</v>
      </c>
      <c r="C2390" s="1" t="s">
        <v>985</v>
      </c>
      <c r="D2390" s="1" t="s">
        <v>29</v>
      </c>
      <c r="E2390" s="1" t="s">
        <v>30</v>
      </c>
      <c r="F2390" s="1" t="s">
        <v>41</v>
      </c>
      <c r="G2390" s="1" t="s">
        <v>176</v>
      </c>
    </row>
    <row r="2391" spans="1:7" x14ac:dyDescent="0.25">
      <c r="A2391" s="1" t="s">
        <v>173</v>
      </c>
      <c r="B2391" s="1" t="s">
        <v>382</v>
      </c>
      <c r="C2391" s="1" t="s">
        <v>986</v>
      </c>
      <c r="D2391" s="1" t="s">
        <v>29</v>
      </c>
      <c r="E2391" s="1" t="s">
        <v>30</v>
      </c>
      <c r="F2391" s="1" t="s">
        <v>41</v>
      </c>
      <c r="G2391" s="1" t="s">
        <v>176</v>
      </c>
    </row>
    <row r="2392" spans="1:7" x14ac:dyDescent="0.25">
      <c r="A2392" s="1" t="s">
        <v>173</v>
      </c>
      <c r="B2392" s="1" t="s">
        <v>382</v>
      </c>
      <c r="C2392" s="1" t="s">
        <v>987</v>
      </c>
      <c r="D2392" s="1" t="s">
        <v>29</v>
      </c>
      <c r="E2392" s="1" t="s">
        <v>30</v>
      </c>
      <c r="F2392" s="1" t="s">
        <v>41</v>
      </c>
      <c r="G2392" s="1" t="s">
        <v>176</v>
      </c>
    </row>
    <row r="2393" spans="1:7" x14ac:dyDescent="0.25">
      <c r="A2393" s="1" t="s">
        <v>173</v>
      </c>
      <c r="B2393" s="1" t="s">
        <v>382</v>
      </c>
      <c r="C2393" s="1" t="s">
        <v>988</v>
      </c>
      <c r="D2393" s="1" t="s">
        <v>29</v>
      </c>
      <c r="E2393" s="1" t="s">
        <v>30</v>
      </c>
      <c r="F2393" s="1" t="s">
        <v>41</v>
      </c>
      <c r="G2393" s="1" t="s">
        <v>176</v>
      </c>
    </row>
    <row r="2394" spans="1:7" x14ac:dyDescent="0.25">
      <c r="A2394" s="1" t="s">
        <v>173</v>
      </c>
      <c r="B2394" s="1" t="s">
        <v>382</v>
      </c>
      <c r="C2394" s="1" t="s">
        <v>989</v>
      </c>
      <c r="D2394" s="1" t="s">
        <v>29</v>
      </c>
      <c r="E2394" s="1" t="s">
        <v>30</v>
      </c>
      <c r="F2394" s="1" t="s">
        <v>41</v>
      </c>
      <c r="G2394" s="1" t="s">
        <v>176</v>
      </c>
    </row>
    <row r="2395" spans="1:7" x14ac:dyDescent="0.25">
      <c r="A2395" s="1" t="s">
        <v>173</v>
      </c>
      <c r="B2395" s="1" t="s">
        <v>382</v>
      </c>
      <c r="C2395" s="1" t="s">
        <v>990</v>
      </c>
      <c r="D2395" s="1" t="s">
        <v>29</v>
      </c>
      <c r="E2395" s="1" t="s">
        <v>30</v>
      </c>
      <c r="F2395" s="1" t="s">
        <v>41</v>
      </c>
      <c r="G2395" s="1" t="s">
        <v>176</v>
      </c>
    </row>
    <row r="2396" spans="1:7" x14ac:dyDescent="0.25">
      <c r="A2396" s="1" t="s">
        <v>173</v>
      </c>
      <c r="B2396" s="1" t="s">
        <v>382</v>
      </c>
      <c r="C2396" s="1" t="s">
        <v>991</v>
      </c>
      <c r="D2396" s="1" t="s">
        <v>29</v>
      </c>
      <c r="E2396" s="1" t="s">
        <v>30</v>
      </c>
      <c r="F2396" s="1" t="s">
        <v>41</v>
      </c>
      <c r="G2396" s="1" t="s">
        <v>176</v>
      </c>
    </row>
    <row r="2397" spans="1:7" x14ac:dyDescent="0.25">
      <c r="A2397" s="1" t="s">
        <v>173</v>
      </c>
      <c r="B2397" s="1" t="s">
        <v>382</v>
      </c>
      <c r="C2397" s="1" t="s">
        <v>992</v>
      </c>
      <c r="D2397" s="1" t="s">
        <v>29</v>
      </c>
      <c r="E2397" s="1" t="s">
        <v>30</v>
      </c>
      <c r="F2397" s="1" t="s">
        <v>41</v>
      </c>
      <c r="G2397" s="1" t="s">
        <v>176</v>
      </c>
    </row>
    <row r="2398" spans="1:7" x14ac:dyDescent="0.25">
      <c r="A2398" s="1" t="s">
        <v>173</v>
      </c>
      <c r="B2398" s="1" t="s">
        <v>382</v>
      </c>
      <c r="C2398" s="1" t="s">
        <v>993</v>
      </c>
      <c r="D2398" s="1" t="s">
        <v>29</v>
      </c>
      <c r="E2398" s="1" t="s">
        <v>30</v>
      </c>
      <c r="F2398" s="1" t="s">
        <v>41</v>
      </c>
      <c r="G2398" s="1" t="s">
        <v>176</v>
      </c>
    </row>
    <row r="2399" spans="1:7" x14ac:dyDescent="0.25">
      <c r="A2399" s="1" t="s">
        <v>173</v>
      </c>
      <c r="B2399" s="1" t="s">
        <v>382</v>
      </c>
      <c r="C2399" s="1" t="s">
        <v>1119</v>
      </c>
      <c r="D2399" s="1" t="s">
        <v>29</v>
      </c>
      <c r="E2399" s="1" t="s">
        <v>30</v>
      </c>
      <c r="F2399" s="1" t="s">
        <v>41</v>
      </c>
      <c r="G2399" s="1" t="s">
        <v>176</v>
      </c>
    </row>
    <row r="2400" spans="1:7" x14ac:dyDescent="0.25">
      <c r="A2400" s="1" t="s">
        <v>173</v>
      </c>
      <c r="B2400" s="1" t="s">
        <v>382</v>
      </c>
      <c r="C2400" s="1" t="s">
        <v>995</v>
      </c>
      <c r="D2400" s="1" t="s">
        <v>29</v>
      </c>
      <c r="E2400" s="1" t="s">
        <v>30</v>
      </c>
      <c r="F2400" s="1" t="s">
        <v>41</v>
      </c>
      <c r="G2400" s="1" t="s">
        <v>176</v>
      </c>
    </row>
    <row r="2401" spans="1:7" x14ac:dyDescent="0.25">
      <c r="A2401" s="1" t="s">
        <v>173</v>
      </c>
      <c r="B2401" s="1" t="s">
        <v>382</v>
      </c>
      <c r="C2401" s="1" t="s">
        <v>996</v>
      </c>
      <c r="D2401" s="1" t="s">
        <v>29</v>
      </c>
      <c r="E2401" s="1" t="s">
        <v>30</v>
      </c>
      <c r="F2401" s="1" t="s">
        <v>41</v>
      </c>
      <c r="G2401" s="1" t="s">
        <v>176</v>
      </c>
    </row>
    <row r="2402" spans="1:7" x14ac:dyDescent="0.25">
      <c r="A2402" s="1" t="s">
        <v>173</v>
      </c>
      <c r="B2402" s="1" t="s">
        <v>382</v>
      </c>
      <c r="C2402" s="1" t="s">
        <v>997</v>
      </c>
      <c r="D2402" s="1" t="s">
        <v>29</v>
      </c>
      <c r="E2402" s="1" t="s">
        <v>30</v>
      </c>
      <c r="F2402" s="1" t="s">
        <v>41</v>
      </c>
      <c r="G2402" s="1" t="s">
        <v>176</v>
      </c>
    </row>
    <row r="2403" spans="1:7" x14ac:dyDescent="0.25">
      <c r="A2403" s="1" t="s">
        <v>173</v>
      </c>
      <c r="B2403" s="1" t="s">
        <v>382</v>
      </c>
      <c r="C2403" s="1" t="s">
        <v>998</v>
      </c>
      <c r="D2403" s="1" t="s">
        <v>29</v>
      </c>
      <c r="E2403" s="1" t="s">
        <v>30</v>
      </c>
      <c r="F2403" s="1" t="s">
        <v>41</v>
      </c>
      <c r="G2403" s="1" t="s">
        <v>176</v>
      </c>
    </row>
    <row r="2404" spans="1:7" x14ac:dyDescent="0.25">
      <c r="A2404" s="1" t="s">
        <v>173</v>
      </c>
      <c r="B2404" s="1" t="s">
        <v>382</v>
      </c>
      <c r="C2404" s="1" t="s">
        <v>999</v>
      </c>
      <c r="D2404" s="1" t="s">
        <v>29</v>
      </c>
      <c r="E2404" s="1" t="s">
        <v>30</v>
      </c>
      <c r="F2404" s="1" t="s">
        <v>41</v>
      </c>
      <c r="G2404" s="1" t="s">
        <v>176</v>
      </c>
    </row>
    <row r="2405" spans="1:7" x14ac:dyDescent="0.25">
      <c r="A2405" s="1" t="s">
        <v>173</v>
      </c>
      <c r="B2405" s="1" t="s">
        <v>382</v>
      </c>
      <c r="C2405" s="1" t="s">
        <v>1000</v>
      </c>
      <c r="D2405" s="1" t="s">
        <v>29</v>
      </c>
      <c r="E2405" s="1" t="s">
        <v>30</v>
      </c>
      <c r="F2405" s="1" t="s">
        <v>41</v>
      </c>
      <c r="G2405" s="1" t="s">
        <v>176</v>
      </c>
    </row>
    <row r="2406" spans="1:7" x14ac:dyDescent="0.25">
      <c r="A2406" s="1" t="s">
        <v>173</v>
      </c>
      <c r="B2406" s="1" t="s">
        <v>382</v>
      </c>
      <c r="C2406" s="1" t="s">
        <v>1001</v>
      </c>
      <c r="D2406" s="1" t="s">
        <v>29</v>
      </c>
      <c r="E2406" s="1" t="s">
        <v>30</v>
      </c>
      <c r="F2406" s="1" t="s">
        <v>41</v>
      </c>
      <c r="G2406" s="1" t="s">
        <v>176</v>
      </c>
    </row>
    <row r="2407" spans="1:7" x14ac:dyDescent="0.25">
      <c r="A2407" s="1" t="s">
        <v>173</v>
      </c>
      <c r="B2407" s="1" t="s">
        <v>382</v>
      </c>
      <c r="C2407" s="1" t="s">
        <v>1002</v>
      </c>
      <c r="D2407" s="1" t="s">
        <v>29</v>
      </c>
      <c r="E2407" s="1" t="s">
        <v>30</v>
      </c>
      <c r="F2407" s="1" t="s">
        <v>41</v>
      </c>
      <c r="G2407" s="1" t="s">
        <v>176</v>
      </c>
    </row>
    <row r="2408" spans="1:7" x14ac:dyDescent="0.25">
      <c r="A2408" s="1" t="s">
        <v>173</v>
      </c>
      <c r="B2408" s="1" t="s">
        <v>382</v>
      </c>
      <c r="C2408" s="1" t="s">
        <v>1003</v>
      </c>
      <c r="D2408" s="1" t="s">
        <v>29</v>
      </c>
      <c r="E2408" s="1" t="s">
        <v>30</v>
      </c>
      <c r="F2408" s="1" t="s">
        <v>41</v>
      </c>
      <c r="G2408" s="1" t="s">
        <v>176</v>
      </c>
    </row>
    <row r="2409" spans="1:7" x14ac:dyDescent="0.25">
      <c r="A2409" s="1" t="s">
        <v>173</v>
      </c>
      <c r="B2409" s="1" t="s">
        <v>382</v>
      </c>
      <c r="C2409" s="1" t="s">
        <v>1004</v>
      </c>
      <c r="D2409" s="1" t="s">
        <v>29</v>
      </c>
      <c r="E2409" s="1" t="s">
        <v>30</v>
      </c>
      <c r="F2409" s="1" t="s">
        <v>41</v>
      </c>
      <c r="G2409" s="1" t="s">
        <v>176</v>
      </c>
    </row>
    <row r="2410" spans="1:7" x14ac:dyDescent="0.25">
      <c r="A2410" s="1" t="s">
        <v>173</v>
      </c>
      <c r="B2410" s="1" t="s">
        <v>382</v>
      </c>
      <c r="C2410" s="1" t="s">
        <v>1005</v>
      </c>
      <c r="D2410" s="1" t="s">
        <v>29</v>
      </c>
      <c r="E2410" s="1" t="s">
        <v>30</v>
      </c>
      <c r="F2410" s="1" t="s">
        <v>41</v>
      </c>
      <c r="G2410" s="1" t="s">
        <v>176</v>
      </c>
    </row>
    <row r="2411" spans="1:7" x14ac:dyDescent="0.25">
      <c r="A2411" s="1" t="s">
        <v>173</v>
      </c>
      <c r="B2411" s="1" t="s">
        <v>382</v>
      </c>
      <c r="C2411" s="1" t="s">
        <v>1006</v>
      </c>
      <c r="D2411" s="1" t="s">
        <v>29</v>
      </c>
      <c r="E2411" s="1" t="s">
        <v>30</v>
      </c>
      <c r="F2411" s="1" t="s">
        <v>41</v>
      </c>
      <c r="G2411" s="1" t="s">
        <v>176</v>
      </c>
    </row>
    <row r="2412" spans="1:7" x14ac:dyDescent="0.25">
      <c r="A2412" s="1" t="s">
        <v>173</v>
      </c>
      <c r="B2412" s="1" t="s">
        <v>382</v>
      </c>
      <c r="C2412" s="1" t="s">
        <v>1007</v>
      </c>
      <c r="D2412" s="1" t="s">
        <v>29</v>
      </c>
      <c r="E2412" s="1" t="s">
        <v>30</v>
      </c>
      <c r="F2412" s="1" t="s">
        <v>41</v>
      </c>
      <c r="G2412" s="1" t="s">
        <v>176</v>
      </c>
    </row>
    <row r="2413" spans="1:7" x14ac:dyDescent="0.25">
      <c r="A2413" s="1" t="s">
        <v>173</v>
      </c>
      <c r="B2413" s="1" t="s">
        <v>382</v>
      </c>
      <c r="C2413" s="1" t="s">
        <v>1008</v>
      </c>
      <c r="D2413" s="1" t="s">
        <v>29</v>
      </c>
      <c r="E2413" s="1" t="s">
        <v>30</v>
      </c>
      <c r="F2413" s="1" t="s">
        <v>41</v>
      </c>
      <c r="G2413" s="1" t="s">
        <v>176</v>
      </c>
    </row>
    <row r="2414" spans="1:7" x14ac:dyDescent="0.25">
      <c r="A2414" s="1" t="s">
        <v>173</v>
      </c>
      <c r="B2414" s="1" t="s">
        <v>382</v>
      </c>
      <c r="C2414" s="1" t="s">
        <v>1009</v>
      </c>
      <c r="D2414" s="1" t="s">
        <v>29</v>
      </c>
      <c r="E2414" s="1" t="s">
        <v>30</v>
      </c>
      <c r="F2414" s="1" t="s">
        <v>41</v>
      </c>
      <c r="G2414" s="1" t="s">
        <v>176</v>
      </c>
    </row>
    <row r="2415" spans="1:7" x14ac:dyDescent="0.25">
      <c r="A2415" s="1" t="s">
        <v>173</v>
      </c>
      <c r="B2415" s="1" t="s">
        <v>382</v>
      </c>
      <c r="C2415" s="1" t="s">
        <v>1010</v>
      </c>
      <c r="D2415" s="1" t="s">
        <v>29</v>
      </c>
      <c r="E2415" s="1" t="s">
        <v>30</v>
      </c>
      <c r="F2415" s="1" t="s">
        <v>41</v>
      </c>
      <c r="G2415" s="1" t="s">
        <v>176</v>
      </c>
    </row>
    <row r="2416" spans="1:7" x14ac:dyDescent="0.25">
      <c r="A2416" s="1" t="s">
        <v>173</v>
      </c>
      <c r="B2416" s="1" t="s">
        <v>382</v>
      </c>
      <c r="C2416" s="1" t="s">
        <v>1011</v>
      </c>
      <c r="D2416" s="1" t="s">
        <v>29</v>
      </c>
      <c r="E2416" s="1" t="s">
        <v>30</v>
      </c>
      <c r="F2416" s="1" t="s">
        <v>41</v>
      </c>
      <c r="G2416" s="1" t="s">
        <v>176</v>
      </c>
    </row>
    <row r="2417" spans="1:7" x14ac:dyDescent="0.25">
      <c r="A2417" s="1" t="s">
        <v>173</v>
      </c>
      <c r="B2417" s="1" t="s">
        <v>382</v>
      </c>
      <c r="C2417" s="1" t="s">
        <v>1012</v>
      </c>
      <c r="D2417" s="1" t="s">
        <v>29</v>
      </c>
      <c r="E2417" s="1" t="s">
        <v>30</v>
      </c>
      <c r="F2417" s="1" t="s">
        <v>41</v>
      </c>
      <c r="G2417" s="1" t="s">
        <v>176</v>
      </c>
    </row>
    <row r="2418" spans="1:7" x14ac:dyDescent="0.25">
      <c r="A2418" s="1" t="s">
        <v>173</v>
      </c>
      <c r="B2418" s="1" t="s">
        <v>382</v>
      </c>
      <c r="C2418" s="1" t="s">
        <v>1180</v>
      </c>
      <c r="D2418" s="1" t="s">
        <v>29</v>
      </c>
      <c r="E2418" s="1" t="s">
        <v>30</v>
      </c>
      <c r="F2418" s="1" t="s">
        <v>41</v>
      </c>
      <c r="G2418" s="1" t="s">
        <v>176</v>
      </c>
    </row>
    <row r="2419" spans="1:7" x14ac:dyDescent="0.25">
      <c r="A2419" s="1" t="s">
        <v>173</v>
      </c>
      <c r="B2419" s="1" t="s">
        <v>382</v>
      </c>
      <c r="C2419" s="1" t="s">
        <v>1181</v>
      </c>
      <c r="D2419" s="1" t="s">
        <v>29</v>
      </c>
      <c r="E2419" s="1" t="s">
        <v>30</v>
      </c>
      <c r="F2419" s="1" t="s">
        <v>41</v>
      </c>
      <c r="G2419" s="1" t="s">
        <v>176</v>
      </c>
    </row>
    <row r="2420" spans="1:7" x14ac:dyDescent="0.25">
      <c r="A2420" s="1" t="s">
        <v>173</v>
      </c>
      <c r="B2420" s="1" t="s">
        <v>382</v>
      </c>
      <c r="C2420" s="1" t="s">
        <v>1182</v>
      </c>
      <c r="D2420" s="1" t="s">
        <v>29</v>
      </c>
      <c r="E2420" s="1" t="s">
        <v>30</v>
      </c>
      <c r="F2420" s="1" t="s">
        <v>41</v>
      </c>
      <c r="G2420" s="1" t="s">
        <v>176</v>
      </c>
    </row>
    <row r="2421" spans="1:7" x14ac:dyDescent="0.25">
      <c r="A2421" s="1" t="s">
        <v>173</v>
      </c>
      <c r="B2421" s="1" t="s">
        <v>382</v>
      </c>
      <c r="C2421" s="1" t="s">
        <v>1184</v>
      </c>
      <c r="D2421" s="1" t="s">
        <v>29</v>
      </c>
      <c r="E2421" s="1" t="s">
        <v>30</v>
      </c>
      <c r="F2421" s="1" t="s">
        <v>41</v>
      </c>
      <c r="G2421" s="1" t="s">
        <v>176</v>
      </c>
    </row>
    <row r="2422" spans="1:7" x14ac:dyDescent="0.25">
      <c r="A2422" s="1" t="s">
        <v>173</v>
      </c>
      <c r="B2422" s="1" t="s">
        <v>382</v>
      </c>
      <c r="C2422" s="1" t="s">
        <v>1185</v>
      </c>
      <c r="D2422" s="1" t="s">
        <v>29</v>
      </c>
      <c r="E2422" s="1" t="s">
        <v>30</v>
      </c>
      <c r="F2422" s="1" t="s">
        <v>41</v>
      </c>
      <c r="G2422" s="1" t="s">
        <v>176</v>
      </c>
    </row>
    <row r="2423" spans="1:7" x14ac:dyDescent="0.25">
      <c r="A2423" s="1" t="s">
        <v>173</v>
      </c>
      <c r="B2423" s="1" t="s">
        <v>382</v>
      </c>
      <c r="C2423" s="1" t="s">
        <v>1186</v>
      </c>
      <c r="D2423" s="1" t="s">
        <v>29</v>
      </c>
      <c r="E2423" s="1" t="s">
        <v>30</v>
      </c>
      <c r="F2423" s="1" t="s">
        <v>41</v>
      </c>
      <c r="G2423" s="1" t="s">
        <v>176</v>
      </c>
    </row>
    <row r="2424" spans="1:7" x14ac:dyDescent="0.25">
      <c r="A2424" s="1" t="s">
        <v>173</v>
      </c>
      <c r="B2424" s="1" t="s">
        <v>382</v>
      </c>
      <c r="C2424" s="1" t="s">
        <v>1187</v>
      </c>
      <c r="D2424" s="1" t="s">
        <v>29</v>
      </c>
      <c r="E2424" s="1" t="s">
        <v>30</v>
      </c>
      <c r="F2424" s="1" t="s">
        <v>41</v>
      </c>
      <c r="G2424" s="1" t="s">
        <v>176</v>
      </c>
    </row>
    <row r="2425" spans="1:7" x14ac:dyDescent="0.25">
      <c r="A2425" s="1" t="s">
        <v>173</v>
      </c>
      <c r="B2425" s="1" t="s">
        <v>382</v>
      </c>
      <c r="C2425" s="1" t="s">
        <v>1188</v>
      </c>
      <c r="D2425" s="1" t="s">
        <v>29</v>
      </c>
      <c r="E2425" s="1" t="s">
        <v>30</v>
      </c>
      <c r="F2425" s="1" t="s">
        <v>41</v>
      </c>
      <c r="G2425" s="1" t="s">
        <v>176</v>
      </c>
    </row>
    <row r="2426" spans="1:7" x14ac:dyDescent="0.25">
      <c r="A2426" s="1" t="s">
        <v>173</v>
      </c>
      <c r="B2426" s="1" t="s">
        <v>382</v>
      </c>
      <c r="C2426" s="1" t="s">
        <v>1189</v>
      </c>
      <c r="D2426" s="1" t="s">
        <v>29</v>
      </c>
      <c r="E2426" s="1" t="s">
        <v>30</v>
      </c>
      <c r="F2426" s="1" t="s">
        <v>41</v>
      </c>
      <c r="G2426" s="1" t="s">
        <v>176</v>
      </c>
    </row>
    <row r="2427" spans="1:7" x14ac:dyDescent="0.25">
      <c r="A2427" s="1" t="s">
        <v>173</v>
      </c>
      <c r="B2427" s="1" t="s">
        <v>382</v>
      </c>
      <c r="C2427" s="1" t="s">
        <v>1190</v>
      </c>
      <c r="D2427" s="1" t="s">
        <v>29</v>
      </c>
      <c r="E2427" s="1" t="s">
        <v>30</v>
      </c>
      <c r="F2427" s="1" t="s">
        <v>41</v>
      </c>
      <c r="G2427" s="1" t="s">
        <v>176</v>
      </c>
    </row>
    <row r="2428" spans="1:7" x14ac:dyDescent="0.25">
      <c r="A2428" s="1" t="s">
        <v>173</v>
      </c>
      <c r="B2428" s="1" t="s">
        <v>382</v>
      </c>
      <c r="C2428" s="1" t="s">
        <v>1191</v>
      </c>
      <c r="D2428" s="1" t="s">
        <v>29</v>
      </c>
      <c r="E2428" s="1" t="s">
        <v>30</v>
      </c>
      <c r="F2428" s="1" t="s">
        <v>41</v>
      </c>
      <c r="G2428" s="1" t="s">
        <v>176</v>
      </c>
    </row>
    <row r="2429" spans="1:7" x14ac:dyDescent="0.25">
      <c r="A2429" s="1" t="s">
        <v>173</v>
      </c>
      <c r="B2429" s="1" t="s">
        <v>382</v>
      </c>
      <c r="C2429" s="1" t="s">
        <v>1192</v>
      </c>
      <c r="D2429" s="1" t="s">
        <v>29</v>
      </c>
      <c r="E2429" s="1" t="s">
        <v>30</v>
      </c>
      <c r="F2429" s="1" t="s">
        <v>41</v>
      </c>
      <c r="G2429" s="1" t="s">
        <v>176</v>
      </c>
    </row>
    <row r="2430" spans="1:7" x14ac:dyDescent="0.25">
      <c r="A2430" s="1" t="s">
        <v>173</v>
      </c>
      <c r="B2430" s="1" t="s">
        <v>382</v>
      </c>
      <c r="C2430" s="1" t="s">
        <v>1193</v>
      </c>
      <c r="D2430" s="1" t="s">
        <v>29</v>
      </c>
      <c r="E2430" s="1" t="s">
        <v>30</v>
      </c>
      <c r="F2430" s="1" t="s">
        <v>41</v>
      </c>
      <c r="G2430" s="1" t="s">
        <v>176</v>
      </c>
    </row>
    <row r="2431" spans="1:7" x14ac:dyDescent="0.25">
      <c r="A2431" s="1" t="s">
        <v>173</v>
      </c>
      <c r="B2431" s="1" t="s">
        <v>382</v>
      </c>
      <c r="C2431" s="1" t="s">
        <v>1194</v>
      </c>
      <c r="D2431" s="1" t="s">
        <v>29</v>
      </c>
      <c r="E2431" s="1" t="s">
        <v>30</v>
      </c>
      <c r="F2431" s="1" t="s">
        <v>41</v>
      </c>
      <c r="G2431" s="1" t="s">
        <v>176</v>
      </c>
    </row>
    <row r="2432" spans="1:7" x14ac:dyDescent="0.25">
      <c r="A2432" s="1" t="s">
        <v>173</v>
      </c>
      <c r="B2432" s="1" t="s">
        <v>382</v>
      </c>
      <c r="C2432" s="1" t="s">
        <v>1195</v>
      </c>
      <c r="D2432" s="1" t="s">
        <v>29</v>
      </c>
      <c r="E2432" s="1" t="s">
        <v>30</v>
      </c>
      <c r="F2432" s="1" t="s">
        <v>41</v>
      </c>
      <c r="G2432" s="1" t="s">
        <v>176</v>
      </c>
    </row>
    <row r="2433" spans="1:7" x14ac:dyDescent="0.25">
      <c r="A2433" s="1" t="s">
        <v>173</v>
      </c>
      <c r="B2433" s="1" t="s">
        <v>382</v>
      </c>
      <c r="C2433" s="1" t="s">
        <v>1196</v>
      </c>
      <c r="D2433" s="1" t="s">
        <v>29</v>
      </c>
      <c r="E2433" s="1" t="s">
        <v>30</v>
      </c>
      <c r="F2433" s="1" t="s">
        <v>41</v>
      </c>
      <c r="G2433" s="1" t="s">
        <v>176</v>
      </c>
    </row>
    <row r="2434" spans="1:7" x14ac:dyDescent="0.25">
      <c r="A2434" s="1" t="s">
        <v>173</v>
      </c>
      <c r="B2434" s="1" t="s">
        <v>382</v>
      </c>
      <c r="C2434" s="1" t="s">
        <v>1197</v>
      </c>
      <c r="D2434" s="1" t="s">
        <v>29</v>
      </c>
      <c r="E2434" s="1" t="s">
        <v>30</v>
      </c>
      <c r="F2434" s="1" t="s">
        <v>41</v>
      </c>
      <c r="G2434" s="1" t="s">
        <v>176</v>
      </c>
    </row>
    <row r="2435" spans="1:7" x14ac:dyDescent="0.25">
      <c r="A2435" s="1" t="s">
        <v>173</v>
      </c>
      <c r="B2435" s="1" t="s">
        <v>382</v>
      </c>
      <c r="C2435" s="1" t="s">
        <v>1198</v>
      </c>
      <c r="D2435" s="1" t="s">
        <v>29</v>
      </c>
      <c r="E2435" s="1" t="s">
        <v>30</v>
      </c>
      <c r="F2435" s="1" t="s">
        <v>41</v>
      </c>
      <c r="G2435" s="1" t="s">
        <v>176</v>
      </c>
    </row>
    <row r="2436" spans="1:7" x14ac:dyDescent="0.25">
      <c r="A2436" s="1" t="s">
        <v>173</v>
      </c>
      <c r="B2436" s="1" t="s">
        <v>382</v>
      </c>
      <c r="C2436" s="1" t="s">
        <v>1199</v>
      </c>
      <c r="D2436" s="1" t="s">
        <v>29</v>
      </c>
      <c r="E2436" s="1" t="s">
        <v>30</v>
      </c>
      <c r="F2436" s="1" t="s">
        <v>41</v>
      </c>
      <c r="G2436" s="1" t="s">
        <v>176</v>
      </c>
    </row>
    <row r="2437" spans="1:7" x14ac:dyDescent="0.25">
      <c r="A2437" s="1" t="s">
        <v>173</v>
      </c>
      <c r="B2437" s="1" t="s">
        <v>382</v>
      </c>
      <c r="C2437" s="1" t="s">
        <v>1200</v>
      </c>
      <c r="D2437" s="1" t="s">
        <v>29</v>
      </c>
      <c r="E2437" s="1" t="s">
        <v>30</v>
      </c>
      <c r="F2437" s="1" t="s">
        <v>41</v>
      </c>
      <c r="G2437" s="1" t="s">
        <v>176</v>
      </c>
    </row>
    <row r="2438" spans="1:7" x14ac:dyDescent="0.25">
      <c r="A2438" s="1" t="s">
        <v>173</v>
      </c>
      <c r="B2438" s="1" t="s">
        <v>382</v>
      </c>
      <c r="C2438" s="1" t="s">
        <v>1201</v>
      </c>
      <c r="D2438" s="1" t="s">
        <v>29</v>
      </c>
      <c r="E2438" s="1" t="s">
        <v>30</v>
      </c>
      <c r="F2438" s="1" t="s">
        <v>41</v>
      </c>
      <c r="G2438" s="1" t="s">
        <v>176</v>
      </c>
    </row>
    <row r="2439" spans="1:7" x14ac:dyDescent="0.25">
      <c r="A2439" s="1" t="s">
        <v>173</v>
      </c>
      <c r="B2439" s="1" t="s">
        <v>382</v>
      </c>
      <c r="C2439" s="1" t="s">
        <v>1202</v>
      </c>
      <c r="D2439" s="1" t="s">
        <v>29</v>
      </c>
      <c r="E2439" s="1" t="s">
        <v>30</v>
      </c>
      <c r="F2439" s="1" t="s">
        <v>41</v>
      </c>
      <c r="G2439" s="1" t="s">
        <v>176</v>
      </c>
    </row>
    <row r="2440" spans="1:7" x14ac:dyDescent="0.25">
      <c r="A2440" s="1" t="s">
        <v>173</v>
      </c>
      <c r="B2440" s="1" t="s">
        <v>382</v>
      </c>
      <c r="C2440" s="1" t="s">
        <v>1203</v>
      </c>
      <c r="D2440" s="1" t="s">
        <v>29</v>
      </c>
      <c r="E2440" s="1" t="s">
        <v>30</v>
      </c>
      <c r="F2440" s="1" t="s">
        <v>41</v>
      </c>
      <c r="G2440" s="1" t="s">
        <v>176</v>
      </c>
    </row>
    <row r="2441" spans="1:7" x14ac:dyDescent="0.25">
      <c r="A2441" s="1" t="s">
        <v>173</v>
      </c>
      <c r="B2441" s="1" t="s">
        <v>382</v>
      </c>
      <c r="C2441" s="1" t="s">
        <v>1204</v>
      </c>
      <c r="D2441" s="1" t="s">
        <v>29</v>
      </c>
      <c r="E2441" s="1" t="s">
        <v>30</v>
      </c>
      <c r="F2441" s="1" t="s">
        <v>41</v>
      </c>
      <c r="G2441" s="1" t="s">
        <v>176</v>
      </c>
    </row>
    <row r="2442" spans="1:7" x14ac:dyDescent="0.25">
      <c r="A2442" s="1" t="s">
        <v>173</v>
      </c>
      <c r="B2442" s="1" t="s">
        <v>382</v>
      </c>
      <c r="C2442" s="1" t="s">
        <v>1205</v>
      </c>
      <c r="D2442" s="1" t="s">
        <v>29</v>
      </c>
      <c r="E2442" s="1" t="s">
        <v>30</v>
      </c>
      <c r="F2442" s="1" t="s">
        <v>41</v>
      </c>
      <c r="G2442" s="1" t="s">
        <v>176</v>
      </c>
    </row>
    <row r="2443" spans="1:7" x14ac:dyDescent="0.25">
      <c r="A2443" s="1" t="s">
        <v>173</v>
      </c>
      <c r="B2443" s="1" t="s">
        <v>382</v>
      </c>
      <c r="C2443" s="1" t="s">
        <v>1206</v>
      </c>
      <c r="D2443" s="1" t="s">
        <v>29</v>
      </c>
      <c r="E2443" s="1" t="s">
        <v>30</v>
      </c>
      <c r="F2443" s="1" t="s">
        <v>41</v>
      </c>
      <c r="G2443" s="1" t="s">
        <v>176</v>
      </c>
    </row>
    <row r="2444" spans="1:7" x14ac:dyDescent="0.25">
      <c r="A2444" s="1" t="s">
        <v>173</v>
      </c>
      <c r="B2444" s="1" t="s">
        <v>382</v>
      </c>
      <c r="C2444" s="1" t="s">
        <v>1207</v>
      </c>
      <c r="D2444" s="1" t="s">
        <v>29</v>
      </c>
      <c r="E2444" s="1" t="s">
        <v>30</v>
      </c>
      <c r="F2444" s="1" t="s">
        <v>41</v>
      </c>
      <c r="G2444" s="1" t="s">
        <v>176</v>
      </c>
    </row>
    <row r="2445" spans="1:7" x14ac:dyDescent="0.25">
      <c r="A2445" s="1" t="s">
        <v>173</v>
      </c>
      <c r="B2445" s="1" t="s">
        <v>382</v>
      </c>
      <c r="C2445" s="1" t="s">
        <v>1208</v>
      </c>
      <c r="D2445" s="1" t="s">
        <v>29</v>
      </c>
      <c r="E2445" s="1" t="s">
        <v>30</v>
      </c>
      <c r="F2445" s="1" t="s">
        <v>41</v>
      </c>
      <c r="G2445" s="1" t="s">
        <v>176</v>
      </c>
    </row>
    <row r="2446" spans="1:7" x14ac:dyDescent="0.25">
      <c r="A2446" s="1" t="s">
        <v>173</v>
      </c>
      <c r="B2446" s="1" t="s">
        <v>382</v>
      </c>
      <c r="C2446" s="1" t="s">
        <v>1209</v>
      </c>
      <c r="D2446" s="1" t="s">
        <v>29</v>
      </c>
      <c r="E2446" s="1" t="s">
        <v>30</v>
      </c>
      <c r="F2446" s="1" t="s">
        <v>41</v>
      </c>
      <c r="G2446" s="1" t="s">
        <v>176</v>
      </c>
    </row>
    <row r="2447" spans="1:7" x14ac:dyDescent="0.25">
      <c r="A2447" s="1" t="s">
        <v>173</v>
      </c>
      <c r="B2447" s="1" t="s">
        <v>382</v>
      </c>
      <c r="C2447" s="1" t="s">
        <v>1210</v>
      </c>
      <c r="D2447" s="1" t="s">
        <v>29</v>
      </c>
      <c r="E2447" s="1" t="s">
        <v>30</v>
      </c>
      <c r="F2447" s="1" t="s">
        <v>41</v>
      </c>
      <c r="G2447" s="1" t="s">
        <v>176</v>
      </c>
    </row>
    <row r="2448" spans="1:7" x14ac:dyDescent="0.25">
      <c r="A2448" s="1" t="s">
        <v>173</v>
      </c>
      <c r="B2448" s="1" t="s">
        <v>382</v>
      </c>
      <c r="C2448" s="1" t="s">
        <v>1211</v>
      </c>
      <c r="D2448" s="1" t="s">
        <v>29</v>
      </c>
      <c r="E2448" s="1" t="s">
        <v>30</v>
      </c>
      <c r="F2448" s="1" t="s">
        <v>41</v>
      </c>
      <c r="G2448" s="1" t="s">
        <v>176</v>
      </c>
    </row>
    <row r="2449" spans="1:7" x14ac:dyDescent="0.25">
      <c r="A2449" s="1" t="s">
        <v>173</v>
      </c>
      <c r="B2449" s="1" t="s">
        <v>382</v>
      </c>
      <c r="C2449" s="1" t="s">
        <v>1212</v>
      </c>
      <c r="D2449" s="1" t="s">
        <v>29</v>
      </c>
      <c r="E2449" s="1" t="s">
        <v>30</v>
      </c>
      <c r="F2449" s="1" t="s">
        <v>41</v>
      </c>
      <c r="G2449" s="1" t="s">
        <v>176</v>
      </c>
    </row>
    <row r="2450" spans="1:7" x14ac:dyDescent="0.25">
      <c r="A2450" s="1" t="s">
        <v>173</v>
      </c>
      <c r="B2450" s="1" t="s">
        <v>382</v>
      </c>
      <c r="C2450" s="1" t="s">
        <v>1213</v>
      </c>
      <c r="D2450" s="1" t="s">
        <v>29</v>
      </c>
      <c r="E2450" s="1" t="s">
        <v>30</v>
      </c>
      <c r="F2450" s="1" t="s">
        <v>41</v>
      </c>
      <c r="G2450" s="1" t="s">
        <v>176</v>
      </c>
    </row>
    <row r="2451" spans="1:7" x14ac:dyDescent="0.25">
      <c r="A2451" s="1" t="s">
        <v>173</v>
      </c>
      <c r="B2451" s="1" t="s">
        <v>382</v>
      </c>
      <c r="C2451" s="1" t="s">
        <v>1214</v>
      </c>
      <c r="D2451" s="1" t="s">
        <v>29</v>
      </c>
      <c r="E2451" s="1" t="s">
        <v>30</v>
      </c>
      <c r="F2451" s="1" t="s">
        <v>41</v>
      </c>
      <c r="G2451" s="1" t="s">
        <v>176</v>
      </c>
    </row>
    <row r="2452" spans="1:7" x14ac:dyDescent="0.25">
      <c r="A2452" s="1" t="s">
        <v>173</v>
      </c>
      <c r="B2452" s="1" t="s">
        <v>382</v>
      </c>
      <c r="C2452" s="1" t="s">
        <v>1215</v>
      </c>
      <c r="D2452" s="1" t="s">
        <v>29</v>
      </c>
      <c r="E2452" s="1" t="s">
        <v>30</v>
      </c>
      <c r="F2452" s="1" t="s">
        <v>41</v>
      </c>
      <c r="G2452" s="1" t="s">
        <v>176</v>
      </c>
    </row>
    <row r="2453" spans="1:7" x14ac:dyDescent="0.25">
      <c r="A2453" s="1" t="s">
        <v>173</v>
      </c>
      <c r="B2453" s="1" t="s">
        <v>382</v>
      </c>
      <c r="C2453" s="1" t="s">
        <v>1216</v>
      </c>
      <c r="D2453" s="1" t="s">
        <v>29</v>
      </c>
      <c r="E2453" s="1" t="s">
        <v>30</v>
      </c>
      <c r="F2453" s="1" t="s">
        <v>41</v>
      </c>
      <c r="G2453" s="1" t="s">
        <v>176</v>
      </c>
    </row>
    <row r="2454" spans="1:7" x14ac:dyDescent="0.25">
      <c r="A2454" s="1" t="s">
        <v>173</v>
      </c>
      <c r="B2454" s="1" t="s">
        <v>382</v>
      </c>
      <c r="C2454" s="1" t="s">
        <v>1217</v>
      </c>
      <c r="D2454" s="1" t="s">
        <v>29</v>
      </c>
      <c r="E2454" s="1" t="s">
        <v>30</v>
      </c>
      <c r="F2454" s="1" t="s">
        <v>41</v>
      </c>
      <c r="G2454" s="1" t="s">
        <v>176</v>
      </c>
    </row>
    <row r="2455" spans="1:7" x14ac:dyDescent="0.25">
      <c r="A2455" s="1" t="s">
        <v>173</v>
      </c>
      <c r="B2455" s="1" t="s">
        <v>382</v>
      </c>
      <c r="C2455" s="1" t="s">
        <v>1218</v>
      </c>
      <c r="D2455" s="1" t="s">
        <v>29</v>
      </c>
      <c r="E2455" s="1" t="s">
        <v>30</v>
      </c>
      <c r="F2455" s="1" t="s">
        <v>41</v>
      </c>
      <c r="G2455" s="1" t="s">
        <v>176</v>
      </c>
    </row>
    <row r="2456" spans="1:7" x14ac:dyDescent="0.25">
      <c r="A2456" s="1" t="s">
        <v>173</v>
      </c>
      <c r="B2456" s="1" t="s">
        <v>382</v>
      </c>
      <c r="C2456" s="1" t="s">
        <v>1219</v>
      </c>
      <c r="D2456" s="1" t="s">
        <v>29</v>
      </c>
      <c r="E2456" s="1" t="s">
        <v>30</v>
      </c>
      <c r="F2456" s="1" t="s">
        <v>41</v>
      </c>
      <c r="G2456" s="1" t="s">
        <v>176</v>
      </c>
    </row>
    <row r="2457" spans="1:7" x14ac:dyDescent="0.25">
      <c r="A2457" s="1" t="s">
        <v>173</v>
      </c>
      <c r="B2457" s="1" t="s">
        <v>382</v>
      </c>
      <c r="C2457" s="1" t="s">
        <v>1220</v>
      </c>
      <c r="D2457" s="1" t="s">
        <v>29</v>
      </c>
      <c r="E2457" s="1" t="s">
        <v>30</v>
      </c>
      <c r="F2457" s="1" t="s">
        <v>41</v>
      </c>
      <c r="G2457" s="1" t="s">
        <v>176</v>
      </c>
    </row>
    <row r="2458" spans="1:7" x14ac:dyDescent="0.25">
      <c r="A2458" s="1" t="s">
        <v>173</v>
      </c>
      <c r="B2458" s="1" t="s">
        <v>382</v>
      </c>
      <c r="C2458" s="1" t="s">
        <v>1221</v>
      </c>
      <c r="D2458" s="1" t="s">
        <v>29</v>
      </c>
      <c r="E2458" s="1" t="s">
        <v>30</v>
      </c>
      <c r="F2458" s="1" t="s">
        <v>41</v>
      </c>
      <c r="G2458" s="1" t="s">
        <v>176</v>
      </c>
    </row>
    <row r="2459" spans="1:7" x14ac:dyDescent="0.25">
      <c r="A2459" s="1" t="s">
        <v>173</v>
      </c>
      <c r="B2459" s="1" t="s">
        <v>382</v>
      </c>
      <c r="C2459" s="1" t="s">
        <v>1222</v>
      </c>
      <c r="D2459" s="1" t="s">
        <v>29</v>
      </c>
      <c r="E2459" s="1" t="s">
        <v>30</v>
      </c>
      <c r="F2459" s="1" t="s">
        <v>41</v>
      </c>
      <c r="G2459" s="1" t="s">
        <v>176</v>
      </c>
    </row>
    <row r="2460" spans="1:7" x14ac:dyDescent="0.25">
      <c r="A2460" s="1" t="s">
        <v>173</v>
      </c>
      <c r="B2460" s="1" t="s">
        <v>382</v>
      </c>
      <c r="C2460" s="1" t="s">
        <v>1223</v>
      </c>
      <c r="D2460" s="1" t="s">
        <v>29</v>
      </c>
      <c r="E2460" s="1" t="s">
        <v>30</v>
      </c>
      <c r="F2460" s="1" t="s">
        <v>41</v>
      </c>
      <c r="G2460" s="1" t="s">
        <v>176</v>
      </c>
    </row>
    <row r="2461" spans="1:7" x14ac:dyDescent="0.25">
      <c r="A2461" s="1" t="s">
        <v>173</v>
      </c>
      <c r="B2461" s="1" t="s">
        <v>382</v>
      </c>
      <c r="C2461" s="1" t="s">
        <v>1224</v>
      </c>
      <c r="D2461" s="1" t="s">
        <v>29</v>
      </c>
      <c r="E2461" s="1" t="s">
        <v>30</v>
      </c>
      <c r="F2461" s="1" t="s">
        <v>41</v>
      </c>
      <c r="G2461" s="1" t="s">
        <v>176</v>
      </c>
    </row>
    <row r="2462" spans="1:7" x14ac:dyDescent="0.25">
      <c r="A2462" s="1" t="s">
        <v>173</v>
      </c>
      <c r="B2462" s="1" t="s">
        <v>382</v>
      </c>
      <c r="C2462" s="1" t="s">
        <v>1225</v>
      </c>
      <c r="D2462" s="1" t="s">
        <v>29</v>
      </c>
      <c r="E2462" s="1" t="s">
        <v>30</v>
      </c>
      <c r="F2462" s="1" t="s">
        <v>41</v>
      </c>
      <c r="G2462" s="1" t="s">
        <v>176</v>
      </c>
    </row>
    <row r="2463" spans="1:7" x14ac:dyDescent="0.25">
      <c r="A2463" s="1" t="s">
        <v>173</v>
      </c>
      <c r="B2463" s="1" t="s">
        <v>382</v>
      </c>
      <c r="C2463" s="1" t="s">
        <v>1226</v>
      </c>
      <c r="D2463" s="1" t="s">
        <v>29</v>
      </c>
      <c r="E2463" s="1" t="s">
        <v>30</v>
      </c>
      <c r="F2463" s="1" t="s">
        <v>41</v>
      </c>
      <c r="G2463" s="1" t="s">
        <v>176</v>
      </c>
    </row>
    <row r="2464" spans="1:7" x14ac:dyDescent="0.25">
      <c r="A2464" s="1" t="s">
        <v>173</v>
      </c>
      <c r="B2464" s="1" t="s">
        <v>382</v>
      </c>
      <c r="C2464" s="1" t="s">
        <v>1227</v>
      </c>
      <c r="D2464" s="1" t="s">
        <v>29</v>
      </c>
      <c r="E2464" s="1" t="s">
        <v>30</v>
      </c>
      <c r="F2464" s="1" t="s">
        <v>41</v>
      </c>
      <c r="G2464" s="1" t="s">
        <v>176</v>
      </c>
    </row>
    <row r="2465" spans="1:7" x14ac:dyDescent="0.25">
      <c r="A2465" s="1" t="s">
        <v>173</v>
      </c>
      <c r="B2465" s="1" t="s">
        <v>382</v>
      </c>
      <c r="C2465" s="1" t="s">
        <v>1228</v>
      </c>
      <c r="D2465" s="1" t="s">
        <v>29</v>
      </c>
      <c r="E2465" s="1" t="s">
        <v>30</v>
      </c>
      <c r="F2465" s="1" t="s">
        <v>41</v>
      </c>
      <c r="G2465" s="1" t="s">
        <v>176</v>
      </c>
    </row>
    <row r="2466" spans="1:7" x14ac:dyDescent="0.25">
      <c r="A2466" s="1" t="s">
        <v>173</v>
      </c>
      <c r="B2466" s="1" t="s">
        <v>382</v>
      </c>
      <c r="C2466" s="1" t="s">
        <v>1229</v>
      </c>
      <c r="D2466" s="1" t="s">
        <v>29</v>
      </c>
      <c r="E2466" s="1" t="s">
        <v>30</v>
      </c>
      <c r="F2466" s="1" t="s">
        <v>41</v>
      </c>
      <c r="G2466" s="1" t="s">
        <v>176</v>
      </c>
    </row>
    <row r="2467" spans="1:7" x14ac:dyDescent="0.25">
      <c r="A2467" s="1" t="s">
        <v>173</v>
      </c>
      <c r="B2467" s="1" t="s">
        <v>382</v>
      </c>
      <c r="C2467" s="1" t="s">
        <v>1230</v>
      </c>
      <c r="D2467" s="1" t="s">
        <v>29</v>
      </c>
      <c r="E2467" s="1" t="s">
        <v>30</v>
      </c>
      <c r="F2467" s="1" t="s">
        <v>41</v>
      </c>
      <c r="G2467" s="1" t="s">
        <v>176</v>
      </c>
    </row>
    <row r="2468" spans="1:7" x14ac:dyDescent="0.25">
      <c r="A2468" s="1" t="s">
        <v>173</v>
      </c>
      <c r="B2468" s="1" t="s">
        <v>382</v>
      </c>
      <c r="C2468" s="1" t="s">
        <v>1231</v>
      </c>
      <c r="D2468" s="1" t="s">
        <v>29</v>
      </c>
      <c r="E2468" s="1" t="s">
        <v>30</v>
      </c>
      <c r="F2468" s="1" t="s">
        <v>41</v>
      </c>
      <c r="G2468" s="1" t="s">
        <v>176</v>
      </c>
    </row>
    <row r="2469" spans="1:7" x14ac:dyDescent="0.25">
      <c r="A2469" s="1" t="s">
        <v>173</v>
      </c>
      <c r="B2469" s="1" t="s">
        <v>382</v>
      </c>
      <c r="C2469" s="1" t="s">
        <v>1232</v>
      </c>
      <c r="D2469" s="1" t="s">
        <v>29</v>
      </c>
      <c r="E2469" s="1" t="s">
        <v>30</v>
      </c>
      <c r="F2469" s="1" t="s">
        <v>41</v>
      </c>
      <c r="G2469" s="1" t="s">
        <v>176</v>
      </c>
    </row>
    <row r="2470" spans="1:7" x14ac:dyDescent="0.25">
      <c r="A2470" s="1" t="s">
        <v>173</v>
      </c>
      <c r="B2470" s="1" t="s">
        <v>382</v>
      </c>
      <c r="C2470" s="1" t="s">
        <v>1233</v>
      </c>
      <c r="D2470" s="1" t="s">
        <v>29</v>
      </c>
      <c r="E2470" s="1" t="s">
        <v>30</v>
      </c>
      <c r="F2470" s="1" t="s">
        <v>41</v>
      </c>
      <c r="G2470" s="1" t="s">
        <v>176</v>
      </c>
    </row>
    <row r="2471" spans="1:7" x14ac:dyDescent="0.25">
      <c r="A2471" s="1" t="s">
        <v>173</v>
      </c>
      <c r="B2471" s="1" t="s">
        <v>382</v>
      </c>
      <c r="C2471" s="1" t="s">
        <v>1234</v>
      </c>
      <c r="D2471" s="1" t="s">
        <v>29</v>
      </c>
      <c r="E2471" s="1" t="s">
        <v>30</v>
      </c>
      <c r="F2471" s="1" t="s">
        <v>41</v>
      </c>
      <c r="G2471" s="1" t="s">
        <v>176</v>
      </c>
    </row>
    <row r="2472" spans="1:7" x14ac:dyDescent="0.25">
      <c r="A2472" s="1" t="s">
        <v>173</v>
      </c>
      <c r="B2472" s="1" t="s">
        <v>382</v>
      </c>
      <c r="C2472" s="1" t="s">
        <v>1235</v>
      </c>
      <c r="D2472" s="1" t="s">
        <v>29</v>
      </c>
      <c r="E2472" s="1" t="s">
        <v>30</v>
      </c>
      <c r="F2472" s="1" t="s">
        <v>41</v>
      </c>
      <c r="G2472" s="1" t="s">
        <v>176</v>
      </c>
    </row>
    <row r="2473" spans="1:7" x14ac:dyDescent="0.25">
      <c r="A2473" s="1" t="s">
        <v>173</v>
      </c>
      <c r="B2473" s="1" t="s">
        <v>382</v>
      </c>
      <c r="C2473" s="1" t="s">
        <v>1236</v>
      </c>
      <c r="D2473" s="1" t="s">
        <v>29</v>
      </c>
      <c r="E2473" s="1" t="s">
        <v>30</v>
      </c>
      <c r="F2473" s="1" t="s">
        <v>41</v>
      </c>
      <c r="G2473" s="1" t="s">
        <v>176</v>
      </c>
    </row>
    <row r="2474" spans="1:7" x14ac:dyDescent="0.25">
      <c r="A2474" s="1" t="s">
        <v>173</v>
      </c>
      <c r="B2474" s="1" t="s">
        <v>382</v>
      </c>
      <c r="C2474" s="1" t="s">
        <v>1237</v>
      </c>
      <c r="D2474" s="1" t="s">
        <v>29</v>
      </c>
      <c r="E2474" s="1" t="s">
        <v>30</v>
      </c>
      <c r="F2474" s="1" t="s">
        <v>41</v>
      </c>
      <c r="G2474" s="1" t="s">
        <v>176</v>
      </c>
    </row>
    <row r="2475" spans="1:7" x14ac:dyDescent="0.25">
      <c r="A2475" s="1" t="s">
        <v>173</v>
      </c>
      <c r="B2475" s="1" t="s">
        <v>382</v>
      </c>
      <c r="C2475" s="1" t="s">
        <v>1238</v>
      </c>
      <c r="D2475" s="1" t="s">
        <v>29</v>
      </c>
      <c r="E2475" s="1" t="s">
        <v>30</v>
      </c>
      <c r="F2475" s="1" t="s">
        <v>41</v>
      </c>
      <c r="G2475" s="1" t="s">
        <v>176</v>
      </c>
    </row>
    <row r="2476" spans="1:7" x14ac:dyDescent="0.25">
      <c r="A2476" s="1" t="s">
        <v>173</v>
      </c>
      <c r="B2476" s="1" t="s">
        <v>382</v>
      </c>
      <c r="C2476" s="1" t="s">
        <v>1239</v>
      </c>
      <c r="D2476" s="1" t="s">
        <v>29</v>
      </c>
      <c r="E2476" s="1" t="s">
        <v>30</v>
      </c>
      <c r="F2476" s="1" t="s">
        <v>41</v>
      </c>
      <c r="G2476" s="1" t="s">
        <v>176</v>
      </c>
    </row>
    <row r="2477" spans="1:7" x14ac:dyDescent="0.25">
      <c r="A2477" s="1" t="s">
        <v>173</v>
      </c>
      <c r="B2477" s="1" t="s">
        <v>382</v>
      </c>
      <c r="C2477" s="1" t="s">
        <v>1240</v>
      </c>
      <c r="D2477" s="1" t="s">
        <v>29</v>
      </c>
      <c r="E2477" s="1" t="s">
        <v>30</v>
      </c>
      <c r="F2477" s="1" t="s">
        <v>41</v>
      </c>
      <c r="G2477" s="1" t="s">
        <v>176</v>
      </c>
    </row>
    <row r="2478" spans="1:7" x14ac:dyDescent="0.25">
      <c r="A2478" s="1" t="s">
        <v>173</v>
      </c>
      <c r="B2478" s="1" t="s">
        <v>382</v>
      </c>
      <c r="C2478" s="1" t="s">
        <v>1241</v>
      </c>
      <c r="D2478" s="1" t="s">
        <v>29</v>
      </c>
      <c r="E2478" s="1" t="s">
        <v>30</v>
      </c>
      <c r="F2478" s="1" t="s">
        <v>41</v>
      </c>
      <c r="G2478" s="1" t="s">
        <v>176</v>
      </c>
    </row>
    <row r="2479" spans="1:7" x14ac:dyDescent="0.25">
      <c r="A2479" s="1" t="s">
        <v>173</v>
      </c>
      <c r="B2479" s="1" t="s">
        <v>382</v>
      </c>
      <c r="C2479" s="1" t="s">
        <v>1242</v>
      </c>
      <c r="D2479" s="1" t="s">
        <v>29</v>
      </c>
      <c r="E2479" s="1" t="s">
        <v>30</v>
      </c>
      <c r="F2479" s="1" t="s">
        <v>41</v>
      </c>
      <c r="G2479" s="1" t="s">
        <v>176</v>
      </c>
    </row>
    <row r="2480" spans="1:7" x14ac:dyDescent="0.25">
      <c r="A2480" s="1" t="s">
        <v>173</v>
      </c>
      <c r="B2480" s="1" t="s">
        <v>382</v>
      </c>
      <c r="C2480" s="1" t="s">
        <v>1243</v>
      </c>
      <c r="D2480" s="1" t="s">
        <v>29</v>
      </c>
      <c r="E2480" s="1" t="s">
        <v>30</v>
      </c>
      <c r="F2480" s="1" t="s">
        <v>41</v>
      </c>
      <c r="G2480" s="1" t="s">
        <v>176</v>
      </c>
    </row>
    <row r="2481" spans="1:7" x14ac:dyDescent="0.25">
      <c r="A2481" s="1" t="s">
        <v>173</v>
      </c>
      <c r="B2481" s="1" t="s">
        <v>382</v>
      </c>
      <c r="C2481" s="1" t="s">
        <v>1244</v>
      </c>
      <c r="D2481" s="1" t="s">
        <v>29</v>
      </c>
      <c r="E2481" s="1" t="s">
        <v>30</v>
      </c>
      <c r="F2481" s="1" t="s">
        <v>41</v>
      </c>
      <c r="G2481" s="1" t="s">
        <v>176</v>
      </c>
    </row>
    <row r="2482" spans="1:7" x14ac:dyDescent="0.25">
      <c r="A2482" s="1" t="s">
        <v>173</v>
      </c>
      <c r="B2482" s="1" t="s">
        <v>382</v>
      </c>
      <c r="C2482" s="1" t="s">
        <v>1245</v>
      </c>
      <c r="D2482" s="1" t="s">
        <v>29</v>
      </c>
      <c r="E2482" s="1" t="s">
        <v>30</v>
      </c>
      <c r="F2482" s="1" t="s">
        <v>41</v>
      </c>
      <c r="G2482" s="1" t="s">
        <v>176</v>
      </c>
    </row>
    <row r="2483" spans="1:7" x14ac:dyDescent="0.25">
      <c r="A2483" s="1" t="s">
        <v>173</v>
      </c>
      <c r="B2483" s="1" t="s">
        <v>382</v>
      </c>
      <c r="C2483" s="1" t="s">
        <v>1246</v>
      </c>
      <c r="D2483" s="1" t="s">
        <v>29</v>
      </c>
      <c r="E2483" s="1" t="s">
        <v>30</v>
      </c>
      <c r="F2483" s="1" t="s">
        <v>41</v>
      </c>
      <c r="G2483" s="1" t="s">
        <v>176</v>
      </c>
    </row>
    <row r="2484" spans="1:7" x14ac:dyDescent="0.25">
      <c r="A2484" s="1" t="s">
        <v>173</v>
      </c>
      <c r="B2484" s="1" t="s">
        <v>382</v>
      </c>
      <c r="C2484" s="1" t="s">
        <v>1247</v>
      </c>
      <c r="D2484" s="1" t="s">
        <v>29</v>
      </c>
      <c r="E2484" s="1" t="s">
        <v>30</v>
      </c>
      <c r="F2484" s="1" t="s">
        <v>41</v>
      </c>
      <c r="G2484" s="1" t="s">
        <v>176</v>
      </c>
    </row>
    <row r="2485" spans="1:7" x14ac:dyDescent="0.25">
      <c r="A2485" s="1" t="s">
        <v>173</v>
      </c>
      <c r="B2485" s="1" t="s">
        <v>382</v>
      </c>
      <c r="C2485" s="1" t="s">
        <v>1248</v>
      </c>
      <c r="D2485" s="1" t="s">
        <v>29</v>
      </c>
      <c r="E2485" s="1" t="s">
        <v>30</v>
      </c>
      <c r="F2485" s="1" t="s">
        <v>41</v>
      </c>
      <c r="G2485" s="1" t="s">
        <v>176</v>
      </c>
    </row>
    <row r="2486" spans="1:7" x14ac:dyDescent="0.25">
      <c r="A2486" s="1" t="s">
        <v>173</v>
      </c>
      <c r="B2486" s="1" t="s">
        <v>382</v>
      </c>
      <c r="C2486" s="1" t="s">
        <v>1249</v>
      </c>
      <c r="D2486" s="1" t="s">
        <v>29</v>
      </c>
      <c r="E2486" s="1" t="s">
        <v>30</v>
      </c>
      <c r="F2486" s="1" t="s">
        <v>41</v>
      </c>
      <c r="G2486" s="1" t="s">
        <v>176</v>
      </c>
    </row>
    <row r="2487" spans="1:7" x14ac:dyDescent="0.25">
      <c r="A2487" s="1" t="s">
        <v>173</v>
      </c>
      <c r="B2487" s="1" t="s">
        <v>382</v>
      </c>
      <c r="C2487" s="1" t="s">
        <v>1250</v>
      </c>
      <c r="D2487" s="1" t="s">
        <v>29</v>
      </c>
      <c r="E2487" s="1" t="s">
        <v>30</v>
      </c>
      <c r="F2487" s="1" t="s">
        <v>41</v>
      </c>
      <c r="G2487" s="1" t="s">
        <v>176</v>
      </c>
    </row>
    <row r="2488" spans="1:7" x14ac:dyDescent="0.25">
      <c r="A2488" s="1" t="s">
        <v>173</v>
      </c>
      <c r="B2488" s="1" t="s">
        <v>382</v>
      </c>
      <c r="C2488" s="1" t="s">
        <v>1251</v>
      </c>
      <c r="D2488" s="1" t="s">
        <v>29</v>
      </c>
      <c r="E2488" s="1" t="s">
        <v>30</v>
      </c>
      <c r="F2488" s="1" t="s">
        <v>41</v>
      </c>
      <c r="G2488" s="1" t="s">
        <v>176</v>
      </c>
    </row>
    <row r="2489" spans="1:7" x14ac:dyDescent="0.25">
      <c r="A2489" s="1" t="s">
        <v>173</v>
      </c>
      <c r="B2489" s="1" t="s">
        <v>382</v>
      </c>
      <c r="C2489" s="1" t="s">
        <v>1252</v>
      </c>
      <c r="D2489" s="1" t="s">
        <v>29</v>
      </c>
      <c r="E2489" s="1" t="s">
        <v>30</v>
      </c>
      <c r="F2489" s="1" t="s">
        <v>41</v>
      </c>
      <c r="G2489" s="1" t="s">
        <v>176</v>
      </c>
    </row>
    <row r="2490" spans="1:7" x14ac:dyDescent="0.25">
      <c r="A2490" s="1" t="s">
        <v>173</v>
      </c>
      <c r="B2490" s="1" t="s">
        <v>382</v>
      </c>
      <c r="C2490" s="1" t="s">
        <v>1253</v>
      </c>
      <c r="D2490" s="1" t="s">
        <v>29</v>
      </c>
      <c r="E2490" s="1" t="s">
        <v>30</v>
      </c>
      <c r="F2490" s="1" t="s">
        <v>41</v>
      </c>
      <c r="G2490" s="1" t="s">
        <v>176</v>
      </c>
    </row>
    <row r="2491" spans="1:7" x14ac:dyDescent="0.25">
      <c r="A2491" s="1" t="s">
        <v>173</v>
      </c>
      <c r="B2491" s="1" t="s">
        <v>382</v>
      </c>
      <c r="C2491" s="1" t="s">
        <v>1254</v>
      </c>
      <c r="D2491" s="1" t="s">
        <v>29</v>
      </c>
      <c r="E2491" s="1" t="s">
        <v>30</v>
      </c>
      <c r="F2491" s="1" t="s">
        <v>41</v>
      </c>
      <c r="G2491" s="1" t="s">
        <v>176</v>
      </c>
    </row>
    <row r="2492" spans="1:7" x14ac:dyDescent="0.25">
      <c r="A2492" s="1" t="s">
        <v>173</v>
      </c>
      <c r="B2492" s="1" t="s">
        <v>382</v>
      </c>
      <c r="C2492" s="1" t="s">
        <v>1600</v>
      </c>
      <c r="D2492" s="1" t="s">
        <v>29</v>
      </c>
      <c r="E2492" s="1" t="s">
        <v>30</v>
      </c>
      <c r="F2492" s="1" t="s">
        <v>41</v>
      </c>
      <c r="G2492" s="1" t="s">
        <v>176</v>
      </c>
    </row>
    <row r="2493" spans="1:7" x14ac:dyDescent="0.25">
      <c r="A2493" s="1" t="s">
        <v>173</v>
      </c>
      <c r="B2493" s="1" t="s">
        <v>382</v>
      </c>
      <c r="C2493" s="1" t="s">
        <v>1255</v>
      </c>
      <c r="D2493" s="1" t="s">
        <v>29</v>
      </c>
      <c r="E2493" s="1" t="s">
        <v>30</v>
      </c>
      <c r="F2493" s="1" t="s">
        <v>41</v>
      </c>
      <c r="G2493" s="1" t="s">
        <v>176</v>
      </c>
    </row>
    <row r="2494" spans="1:7" x14ac:dyDescent="0.25">
      <c r="A2494" s="1" t="s">
        <v>173</v>
      </c>
      <c r="B2494" s="1" t="s">
        <v>382</v>
      </c>
      <c r="C2494" s="1" t="s">
        <v>1256</v>
      </c>
      <c r="D2494" s="1" t="s">
        <v>29</v>
      </c>
      <c r="E2494" s="1" t="s">
        <v>30</v>
      </c>
      <c r="F2494" s="1" t="s">
        <v>41</v>
      </c>
      <c r="G2494" s="1" t="s">
        <v>176</v>
      </c>
    </row>
    <row r="2495" spans="1:7" x14ac:dyDescent="0.25">
      <c r="A2495" s="1" t="s">
        <v>173</v>
      </c>
      <c r="B2495" s="1" t="s">
        <v>382</v>
      </c>
      <c r="C2495" s="1" t="s">
        <v>1257</v>
      </c>
      <c r="D2495" s="1" t="s">
        <v>29</v>
      </c>
      <c r="E2495" s="1" t="s">
        <v>30</v>
      </c>
      <c r="F2495" s="1" t="s">
        <v>41</v>
      </c>
      <c r="G2495" s="1" t="s">
        <v>176</v>
      </c>
    </row>
    <row r="2496" spans="1:7" x14ac:dyDescent="0.25">
      <c r="A2496" s="1" t="s">
        <v>173</v>
      </c>
      <c r="B2496" s="1" t="s">
        <v>382</v>
      </c>
      <c r="C2496" s="1" t="s">
        <v>1258</v>
      </c>
      <c r="D2496" s="1" t="s">
        <v>29</v>
      </c>
      <c r="E2496" s="1" t="s">
        <v>30</v>
      </c>
      <c r="F2496" s="1" t="s">
        <v>41</v>
      </c>
      <c r="G2496" s="1" t="s">
        <v>176</v>
      </c>
    </row>
    <row r="2497" spans="1:7" x14ac:dyDescent="0.25">
      <c r="A2497" s="1" t="s">
        <v>173</v>
      </c>
      <c r="B2497" s="1" t="s">
        <v>382</v>
      </c>
      <c r="C2497" s="1" t="s">
        <v>1259</v>
      </c>
      <c r="D2497" s="1" t="s">
        <v>29</v>
      </c>
      <c r="E2497" s="1" t="s">
        <v>30</v>
      </c>
      <c r="F2497" s="1" t="s">
        <v>41</v>
      </c>
      <c r="G2497" s="1" t="s">
        <v>176</v>
      </c>
    </row>
    <row r="2498" spans="1:7" x14ac:dyDescent="0.25">
      <c r="A2498" s="1" t="s">
        <v>173</v>
      </c>
      <c r="B2498" s="1" t="s">
        <v>382</v>
      </c>
      <c r="C2498" s="1" t="s">
        <v>1260</v>
      </c>
      <c r="D2498" s="1" t="s">
        <v>29</v>
      </c>
      <c r="E2498" s="1" t="s">
        <v>30</v>
      </c>
      <c r="F2498" s="1" t="s">
        <v>41</v>
      </c>
      <c r="G2498" s="1" t="s">
        <v>176</v>
      </c>
    </row>
    <row r="2499" spans="1:7" x14ac:dyDescent="0.25">
      <c r="A2499" s="1" t="s">
        <v>173</v>
      </c>
      <c r="B2499" s="1" t="s">
        <v>382</v>
      </c>
      <c r="C2499" s="1" t="s">
        <v>1261</v>
      </c>
      <c r="D2499" s="1" t="s">
        <v>29</v>
      </c>
      <c r="E2499" s="1" t="s">
        <v>30</v>
      </c>
      <c r="F2499" s="1" t="s">
        <v>41</v>
      </c>
      <c r="G2499" s="1" t="s">
        <v>176</v>
      </c>
    </row>
    <row r="2500" spans="1:7" x14ac:dyDescent="0.25">
      <c r="A2500" s="1" t="s">
        <v>173</v>
      </c>
      <c r="B2500" s="1" t="s">
        <v>382</v>
      </c>
      <c r="C2500" s="1" t="s">
        <v>1262</v>
      </c>
      <c r="D2500" s="1" t="s">
        <v>29</v>
      </c>
      <c r="E2500" s="1" t="s">
        <v>30</v>
      </c>
      <c r="F2500" s="1" t="s">
        <v>41</v>
      </c>
      <c r="G2500" s="1" t="s">
        <v>176</v>
      </c>
    </row>
    <row r="2501" spans="1:7" x14ac:dyDescent="0.25">
      <c r="A2501" s="1" t="s">
        <v>173</v>
      </c>
      <c r="B2501" s="1" t="s">
        <v>382</v>
      </c>
      <c r="C2501" s="1" t="s">
        <v>1263</v>
      </c>
      <c r="D2501" s="1" t="s">
        <v>29</v>
      </c>
      <c r="E2501" s="1" t="s">
        <v>30</v>
      </c>
      <c r="F2501" s="1" t="s">
        <v>41</v>
      </c>
      <c r="G2501" s="1" t="s">
        <v>176</v>
      </c>
    </row>
    <row r="2502" spans="1:7" x14ac:dyDescent="0.25">
      <c r="A2502" s="1" t="s">
        <v>173</v>
      </c>
      <c r="B2502" s="1" t="s">
        <v>382</v>
      </c>
      <c r="C2502" s="1" t="s">
        <v>1264</v>
      </c>
      <c r="D2502" s="1" t="s">
        <v>29</v>
      </c>
      <c r="E2502" s="1" t="s">
        <v>30</v>
      </c>
      <c r="F2502" s="1" t="s">
        <v>41</v>
      </c>
      <c r="G2502" s="1" t="s">
        <v>176</v>
      </c>
    </row>
    <row r="2503" spans="1:7" x14ac:dyDescent="0.25">
      <c r="A2503" s="1" t="s">
        <v>173</v>
      </c>
      <c r="B2503" s="1" t="s">
        <v>382</v>
      </c>
      <c r="C2503" s="1" t="s">
        <v>1265</v>
      </c>
      <c r="D2503" s="1" t="s">
        <v>29</v>
      </c>
      <c r="E2503" s="1" t="s">
        <v>30</v>
      </c>
      <c r="F2503" s="1" t="s">
        <v>41</v>
      </c>
      <c r="G2503" s="1" t="s">
        <v>176</v>
      </c>
    </row>
    <row r="2504" spans="1:7" x14ac:dyDescent="0.25">
      <c r="A2504" s="1" t="s">
        <v>173</v>
      </c>
      <c r="B2504" s="1" t="s">
        <v>382</v>
      </c>
      <c r="C2504" s="1" t="s">
        <v>1270</v>
      </c>
      <c r="D2504" s="1" t="s">
        <v>29</v>
      </c>
      <c r="E2504" s="1" t="s">
        <v>30</v>
      </c>
      <c r="F2504" s="1" t="s">
        <v>41</v>
      </c>
      <c r="G2504" s="1" t="s">
        <v>176</v>
      </c>
    </row>
    <row r="2505" spans="1:7" x14ac:dyDescent="0.25">
      <c r="A2505" s="1" t="s">
        <v>173</v>
      </c>
      <c r="B2505" s="1" t="s">
        <v>382</v>
      </c>
      <c r="C2505" s="1" t="s">
        <v>1271</v>
      </c>
      <c r="D2505" s="1" t="s">
        <v>29</v>
      </c>
      <c r="E2505" s="1" t="s">
        <v>30</v>
      </c>
      <c r="F2505" s="1" t="s">
        <v>41</v>
      </c>
      <c r="G2505" s="1" t="s">
        <v>176</v>
      </c>
    </row>
    <row r="2506" spans="1:7" x14ac:dyDescent="0.25">
      <c r="A2506" s="1" t="s">
        <v>173</v>
      </c>
      <c r="B2506" s="1" t="s">
        <v>382</v>
      </c>
      <c r="C2506" s="1" t="s">
        <v>1272</v>
      </c>
      <c r="D2506" s="1" t="s">
        <v>29</v>
      </c>
      <c r="E2506" s="1" t="s">
        <v>30</v>
      </c>
      <c r="F2506" s="1" t="s">
        <v>41</v>
      </c>
      <c r="G2506" s="1" t="s">
        <v>176</v>
      </c>
    </row>
    <row r="2507" spans="1:7" x14ac:dyDescent="0.25">
      <c r="A2507" s="1" t="s">
        <v>173</v>
      </c>
      <c r="B2507" s="1" t="s">
        <v>382</v>
      </c>
      <c r="C2507" s="1" t="s">
        <v>1273</v>
      </c>
      <c r="D2507" s="1" t="s">
        <v>29</v>
      </c>
      <c r="E2507" s="1" t="s">
        <v>30</v>
      </c>
      <c r="F2507" s="1" t="s">
        <v>41</v>
      </c>
      <c r="G2507" s="1" t="s">
        <v>176</v>
      </c>
    </row>
    <row r="2508" spans="1:7" x14ac:dyDescent="0.25">
      <c r="A2508" s="1" t="s">
        <v>173</v>
      </c>
      <c r="B2508" s="1" t="s">
        <v>382</v>
      </c>
      <c r="C2508" s="1" t="s">
        <v>1278</v>
      </c>
      <c r="D2508" s="1" t="s">
        <v>29</v>
      </c>
      <c r="E2508" s="1" t="s">
        <v>30</v>
      </c>
      <c r="F2508" s="1" t="s">
        <v>41</v>
      </c>
      <c r="G2508" s="1" t="s">
        <v>176</v>
      </c>
    </row>
    <row r="2509" spans="1:7" x14ac:dyDescent="0.25">
      <c r="A2509" s="1" t="s">
        <v>173</v>
      </c>
      <c r="B2509" s="1" t="s">
        <v>382</v>
      </c>
      <c r="C2509" s="1" t="s">
        <v>1279</v>
      </c>
      <c r="D2509" s="1" t="s">
        <v>29</v>
      </c>
      <c r="E2509" s="1" t="s">
        <v>30</v>
      </c>
      <c r="F2509" s="1" t="s">
        <v>41</v>
      </c>
      <c r="G2509" s="1" t="s">
        <v>176</v>
      </c>
    </row>
    <row r="2510" spans="1:7" x14ac:dyDescent="0.25">
      <c r="A2510" s="1" t="s">
        <v>173</v>
      </c>
      <c r="B2510" s="1" t="s">
        <v>382</v>
      </c>
      <c r="C2510" s="1" t="s">
        <v>1280</v>
      </c>
      <c r="D2510" s="1" t="s">
        <v>29</v>
      </c>
      <c r="E2510" s="1" t="s">
        <v>30</v>
      </c>
      <c r="F2510" s="1" t="s">
        <v>41</v>
      </c>
      <c r="G2510" s="1" t="s">
        <v>176</v>
      </c>
    </row>
    <row r="2511" spans="1:7" x14ac:dyDescent="0.25">
      <c r="A2511" s="1" t="s">
        <v>173</v>
      </c>
      <c r="B2511" s="1" t="s">
        <v>382</v>
      </c>
      <c r="C2511" s="1" t="s">
        <v>1281</v>
      </c>
      <c r="D2511" s="1" t="s">
        <v>29</v>
      </c>
      <c r="E2511" s="1" t="s">
        <v>30</v>
      </c>
      <c r="F2511" s="1" t="s">
        <v>41</v>
      </c>
      <c r="G2511" s="1" t="s">
        <v>176</v>
      </c>
    </row>
    <row r="2512" spans="1:7" x14ac:dyDescent="0.25">
      <c r="A2512" s="1" t="s">
        <v>173</v>
      </c>
      <c r="B2512" s="1" t="s">
        <v>382</v>
      </c>
      <c r="C2512" s="1" t="s">
        <v>1282</v>
      </c>
      <c r="D2512" s="1" t="s">
        <v>29</v>
      </c>
      <c r="E2512" s="1" t="s">
        <v>30</v>
      </c>
      <c r="F2512" s="1" t="s">
        <v>41</v>
      </c>
      <c r="G2512" s="1" t="s">
        <v>176</v>
      </c>
    </row>
    <row r="2513" spans="1:7" x14ac:dyDescent="0.25">
      <c r="A2513" s="1" t="s">
        <v>173</v>
      </c>
      <c r="B2513" s="1" t="s">
        <v>382</v>
      </c>
      <c r="C2513" s="1" t="s">
        <v>1283</v>
      </c>
      <c r="D2513" s="1" t="s">
        <v>29</v>
      </c>
      <c r="E2513" s="1" t="s">
        <v>30</v>
      </c>
      <c r="F2513" s="1" t="s">
        <v>41</v>
      </c>
      <c r="G2513" s="1" t="s">
        <v>176</v>
      </c>
    </row>
    <row r="2514" spans="1:7" x14ac:dyDescent="0.25">
      <c r="A2514" s="1" t="s">
        <v>173</v>
      </c>
      <c r="B2514" s="1" t="s">
        <v>382</v>
      </c>
      <c r="C2514" s="1" t="s">
        <v>1284</v>
      </c>
      <c r="D2514" s="1" t="s">
        <v>29</v>
      </c>
      <c r="E2514" s="1" t="s">
        <v>30</v>
      </c>
      <c r="F2514" s="1" t="s">
        <v>41</v>
      </c>
      <c r="G2514" s="1" t="s">
        <v>176</v>
      </c>
    </row>
    <row r="2515" spans="1:7" x14ac:dyDescent="0.25">
      <c r="A2515" s="1" t="s">
        <v>173</v>
      </c>
      <c r="B2515" s="1" t="s">
        <v>382</v>
      </c>
      <c r="C2515" s="1" t="s">
        <v>1285</v>
      </c>
      <c r="D2515" s="1" t="s">
        <v>29</v>
      </c>
      <c r="E2515" s="1" t="s">
        <v>30</v>
      </c>
      <c r="F2515" s="1" t="s">
        <v>41</v>
      </c>
      <c r="G2515" s="1" t="s">
        <v>176</v>
      </c>
    </row>
    <row r="2516" spans="1:7" x14ac:dyDescent="0.25">
      <c r="A2516" s="1" t="s">
        <v>173</v>
      </c>
      <c r="B2516" s="1" t="s">
        <v>382</v>
      </c>
      <c r="C2516" s="1" t="s">
        <v>1286</v>
      </c>
      <c r="D2516" s="1" t="s">
        <v>29</v>
      </c>
      <c r="E2516" s="1" t="s">
        <v>30</v>
      </c>
      <c r="F2516" s="1" t="s">
        <v>41</v>
      </c>
      <c r="G2516" s="1" t="s">
        <v>176</v>
      </c>
    </row>
    <row r="2517" spans="1:7" x14ac:dyDescent="0.25">
      <c r="A2517" s="1" t="s">
        <v>173</v>
      </c>
      <c r="B2517" s="1" t="s">
        <v>382</v>
      </c>
      <c r="C2517" s="1" t="s">
        <v>1287</v>
      </c>
      <c r="D2517" s="1" t="s">
        <v>29</v>
      </c>
      <c r="E2517" s="1" t="s">
        <v>30</v>
      </c>
      <c r="F2517" s="1" t="s">
        <v>41</v>
      </c>
      <c r="G2517" s="1" t="s">
        <v>176</v>
      </c>
    </row>
    <row r="2518" spans="1:7" x14ac:dyDescent="0.25">
      <c r="A2518" s="1" t="s">
        <v>173</v>
      </c>
      <c r="B2518" s="1" t="s">
        <v>382</v>
      </c>
      <c r="C2518" s="1" t="s">
        <v>1288</v>
      </c>
      <c r="D2518" s="1" t="s">
        <v>29</v>
      </c>
      <c r="E2518" s="1" t="s">
        <v>30</v>
      </c>
      <c r="F2518" s="1" t="s">
        <v>41</v>
      </c>
      <c r="G2518" s="1" t="s">
        <v>176</v>
      </c>
    </row>
    <row r="2519" spans="1:7" x14ac:dyDescent="0.25">
      <c r="A2519" s="1" t="s">
        <v>173</v>
      </c>
      <c r="B2519" s="1" t="s">
        <v>382</v>
      </c>
      <c r="C2519" s="1" t="s">
        <v>1289</v>
      </c>
      <c r="D2519" s="1" t="s">
        <v>29</v>
      </c>
      <c r="E2519" s="1" t="s">
        <v>30</v>
      </c>
      <c r="F2519" s="1" t="s">
        <v>41</v>
      </c>
      <c r="G2519" s="1" t="s">
        <v>176</v>
      </c>
    </row>
    <row r="2520" spans="1:7" x14ac:dyDescent="0.25">
      <c r="A2520" s="1" t="s">
        <v>173</v>
      </c>
      <c r="B2520" s="1" t="s">
        <v>382</v>
      </c>
      <c r="C2520" s="1" t="s">
        <v>1290</v>
      </c>
      <c r="D2520" s="1" t="s">
        <v>29</v>
      </c>
      <c r="E2520" s="1" t="s">
        <v>30</v>
      </c>
      <c r="F2520" s="1" t="s">
        <v>41</v>
      </c>
      <c r="G2520" s="1" t="s">
        <v>176</v>
      </c>
    </row>
    <row r="2521" spans="1:7" x14ac:dyDescent="0.25">
      <c r="A2521" s="1" t="s">
        <v>173</v>
      </c>
      <c r="B2521" s="1" t="s">
        <v>382</v>
      </c>
      <c r="C2521" s="1" t="s">
        <v>1291</v>
      </c>
      <c r="D2521" s="1" t="s">
        <v>29</v>
      </c>
      <c r="E2521" s="1" t="s">
        <v>30</v>
      </c>
      <c r="F2521" s="1" t="s">
        <v>41</v>
      </c>
      <c r="G2521" s="1" t="s">
        <v>176</v>
      </c>
    </row>
    <row r="2522" spans="1:7" x14ac:dyDescent="0.25">
      <c r="A2522" s="1" t="s">
        <v>173</v>
      </c>
      <c r="B2522" s="1" t="s">
        <v>382</v>
      </c>
      <c r="C2522" s="1" t="s">
        <v>1292</v>
      </c>
      <c r="D2522" s="1" t="s">
        <v>29</v>
      </c>
      <c r="E2522" s="1" t="s">
        <v>30</v>
      </c>
      <c r="F2522" s="1" t="s">
        <v>41</v>
      </c>
      <c r="G2522" s="1" t="s">
        <v>176</v>
      </c>
    </row>
    <row r="2523" spans="1:7" x14ac:dyDescent="0.25">
      <c r="A2523" s="1" t="s">
        <v>173</v>
      </c>
      <c r="B2523" s="1" t="s">
        <v>382</v>
      </c>
      <c r="C2523" s="1" t="s">
        <v>1293</v>
      </c>
      <c r="D2523" s="1" t="s">
        <v>29</v>
      </c>
      <c r="E2523" s="1" t="s">
        <v>30</v>
      </c>
      <c r="F2523" s="1" t="s">
        <v>41</v>
      </c>
      <c r="G2523" s="1" t="s">
        <v>176</v>
      </c>
    </row>
    <row r="2524" spans="1:7" x14ac:dyDescent="0.25">
      <c r="A2524" s="1" t="s">
        <v>173</v>
      </c>
      <c r="B2524" s="1" t="s">
        <v>382</v>
      </c>
      <c r="C2524" s="1" t="s">
        <v>1294</v>
      </c>
      <c r="D2524" s="1" t="s">
        <v>29</v>
      </c>
      <c r="E2524" s="1" t="s">
        <v>30</v>
      </c>
      <c r="F2524" s="1" t="s">
        <v>41</v>
      </c>
      <c r="G2524" s="1" t="s">
        <v>176</v>
      </c>
    </row>
    <row r="2525" spans="1:7" x14ac:dyDescent="0.25">
      <c r="A2525" s="1" t="s">
        <v>173</v>
      </c>
      <c r="B2525" s="1" t="s">
        <v>382</v>
      </c>
      <c r="C2525" s="1" t="s">
        <v>1295</v>
      </c>
      <c r="D2525" s="1" t="s">
        <v>29</v>
      </c>
      <c r="E2525" s="1" t="s">
        <v>30</v>
      </c>
      <c r="F2525" s="1" t="s">
        <v>41</v>
      </c>
      <c r="G2525" s="1" t="s">
        <v>176</v>
      </c>
    </row>
    <row r="2526" spans="1:7" x14ac:dyDescent="0.25">
      <c r="A2526" s="1" t="s">
        <v>173</v>
      </c>
      <c r="B2526" s="1" t="s">
        <v>382</v>
      </c>
      <c r="C2526" s="1" t="s">
        <v>1296</v>
      </c>
      <c r="D2526" s="1" t="s">
        <v>29</v>
      </c>
      <c r="E2526" s="1" t="s">
        <v>30</v>
      </c>
      <c r="F2526" s="1" t="s">
        <v>41</v>
      </c>
      <c r="G2526" s="1" t="s">
        <v>176</v>
      </c>
    </row>
    <row r="2527" spans="1:7" x14ac:dyDescent="0.25">
      <c r="A2527" s="1" t="s">
        <v>173</v>
      </c>
      <c r="B2527" s="1" t="s">
        <v>382</v>
      </c>
      <c r="C2527" s="1" t="s">
        <v>1297</v>
      </c>
      <c r="D2527" s="1" t="s">
        <v>29</v>
      </c>
      <c r="E2527" s="1" t="s">
        <v>30</v>
      </c>
      <c r="F2527" s="1" t="s">
        <v>41</v>
      </c>
      <c r="G2527" s="1" t="s">
        <v>176</v>
      </c>
    </row>
    <row r="2528" spans="1:7" x14ac:dyDescent="0.25">
      <c r="A2528" s="1" t="s">
        <v>173</v>
      </c>
      <c r="B2528" s="1" t="s">
        <v>382</v>
      </c>
      <c r="C2528" s="1" t="s">
        <v>1298</v>
      </c>
      <c r="D2528" s="1" t="s">
        <v>29</v>
      </c>
      <c r="E2528" s="1" t="s">
        <v>30</v>
      </c>
      <c r="F2528" s="1" t="s">
        <v>41</v>
      </c>
      <c r="G2528" s="1" t="s">
        <v>176</v>
      </c>
    </row>
    <row r="2529" spans="1:7" x14ac:dyDescent="0.25">
      <c r="A2529" s="1" t="s">
        <v>173</v>
      </c>
      <c r="B2529" s="1" t="s">
        <v>382</v>
      </c>
      <c r="C2529" s="1" t="s">
        <v>1299</v>
      </c>
      <c r="D2529" s="1" t="s">
        <v>29</v>
      </c>
      <c r="E2529" s="1" t="s">
        <v>30</v>
      </c>
      <c r="F2529" s="1" t="s">
        <v>41</v>
      </c>
      <c r="G2529" s="1" t="s">
        <v>176</v>
      </c>
    </row>
    <row r="2530" spans="1:7" x14ac:dyDescent="0.25">
      <c r="A2530" s="1" t="s">
        <v>173</v>
      </c>
      <c r="B2530" s="1" t="s">
        <v>382</v>
      </c>
      <c r="C2530" s="1" t="s">
        <v>1300</v>
      </c>
      <c r="D2530" s="1" t="s">
        <v>29</v>
      </c>
      <c r="E2530" s="1" t="s">
        <v>30</v>
      </c>
      <c r="F2530" s="1" t="s">
        <v>41</v>
      </c>
      <c r="G2530" s="1" t="s">
        <v>176</v>
      </c>
    </row>
    <row r="2531" spans="1:7" x14ac:dyDescent="0.25">
      <c r="A2531" s="1" t="s">
        <v>173</v>
      </c>
      <c r="B2531" s="1" t="s">
        <v>382</v>
      </c>
      <c r="C2531" s="1" t="s">
        <v>1301</v>
      </c>
      <c r="D2531" s="1" t="s">
        <v>29</v>
      </c>
      <c r="E2531" s="1" t="s">
        <v>30</v>
      </c>
      <c r="F2531" s="1" t="s">
        <v>41</v>
      </c>
      <c r="G2531" s="1" t="s">
        <v>176</v>
      </c>
    </row>
    <row r="2532" spans="1:7" x14ac:dyDescent="0.25">
      <c r="A2532" s="1" t="s">
        <v>173</v>
      </c>
      <c r="B2532" s="1" t="s">
        <v>382</v>
      </c>
      <c r="C2532" s="1" t="s">
        <v>1302</v>
      </c>
      <c r="D2532" s="1" t="s">
        <v>29</v>
      </c>
      <c r="E2532" s="1" t="s">
        <v>30</v>
      </c>
      <c r="F2532" s="1" t="s">
        <v>41</v>
      </c>
      <c r="G2532" s="1" t="s">
        <v>176</v>
      </c>
    </row>
    <row r="2533" spans="1:7" x14ac:dyDescent="0.25">
      <c r="A2533" s="1" t="s">
        <v>173</v>
      </c>
      <c r="B2533" s="1" t="s">
        <v>382</v>
      </c>
      <c r="C2533" s="1" t="s">
        <v>1303</v>
      </c>
      <c r="D2533" s="1" t="s">
        <v>29</v>
      </c>
      <c r="E2533" s="1" t="s">
        <v>30</v>
      </c>
      <c r="F2533" s="1" t="s">
        <v>41</v>
      </c>
      <c r="G2533" s="1" t="s">
        <v>176</v>
      </c>
    </row>
    <row r="2534" spans="1:7" x14ac:dyDescent="0.25">
      <c r="A2534" s="1" t="s">
        <v>173</v>
      </c>
      <c r="B2534" s="1" t="s">
        <v>382</v>
      </c>
      <c r="C2534" s="1" t="s">
        <v>1304</v>
      </c>
      <c r="D2534" s="1" t="s">
        <v>29</v>
      </c>
      <c r="E2534" s="1" t="s">
        <v>30</v>
      </c>
      <c r="F2534" s="1" t="s">
        <v>41</v>
      </c>
      <c r="G2534" s="1" t="s">
        <v>176</v>
      </c>
    </row>
    <row r="2535" spans="1:7" x14ac:dyDescent="0.25">
      <c r="A2535" s="1" t="s">
        <v>173</v>
      </c>
      <c r="B2535" s="1" t="s">
        <v>382</v>
      </c>
      <c r="C2535" s="1" t="s">
        <v>1305</v>
      </c>
      <c r="D2535" s="1" t="s">
        <v>29</v>
      </c>
      <c r="E2535" s="1" t="s">
        <v>30</v>
      </c>
      <c r="F2535" s="1" t="s">
        <v>41</v>
      </c>
      <c r="G2535" s="1" t="s">
        <v>176</v>
      </c>
    </row>
    <row r="2536" spans="1:7" x14ac:dyDescent="0.25">
      <c r="A2536" s="1" t="s">
        <v>173</v>
      </c>
      <c r="B2536" s="1" t="s">
        <v>382</v>
      </c>
      <c r="C2536" s="1" t="s">
        <v>1306</v>
      </c>
      <c r="D2536" s="1" t="s">
        <v>29</v>
      </c>
      <c r="E2536" s="1" t="s">
        <v>30</v>
      </c>
      <c r="F2536" s="1" t="s">
        <v>41</v>
      </c>
      <c r="G2536" s="1" t="s">
        <v>176</v>
      </c>
    </row>
    <row r="2537" spans="1:7" x14ac:dyDescent="0.25">
      <c r="A2537" s="1" t="s">
        <v>173</v>
      </c>
      <c r="B2537" s="1" t="s">
        <v>382</v>
      </c>
      <c r="C2537" s="1" t="s">
        <v>1307</v>
      </c>
      <c r="D2537" s="1" t="s">
        <v>29</v>
      </c>
      <c r="E2537" s="1" t="s">
        <v>30</v>
      </c>
      <c r="F2537" s="1" t="s">
        <v>41</v>
      </c>
      <c r="G2537" s="1" t="s">
        <v>176</v>
      </c>
    </row>
    <row r="2538" spans="1:7" x14ac:dyDescent="0.25">
      <c r="A2538" s="1" t="s">
        <v>173</v>
      </c>
      <c r="B2538" s="1" t="s">
        <v>382</v>
      </c>
      <c r="C2538" s="1" t="s">
        <v>1308</v>
      </c>
      <c r="D2538" s="1" t="s">
        <v>29</v>
      </c>
      <c r="E2538" s="1" t="s">
        <v>30</v>
      </c>
      <c r="F2538" s="1" t="s">
        <v>41</v>
      </c>
      <c r="G2538" s="1" t="s">
        <v>176</v>
      </c>
    </row>
    <row r="2539" spans="1:7" x14ac:dyDescent="0.25">
      <c r="A2539" s="1" t="s">
        <v>173</v>
      </c>
      <c r="B2539" s="1" t="s">
        <v>382</v>
      </c>
      <c r="C2539" s="1" t="s">
        <v>1309</v>
      </c>
      <c r="D2539" s="1" t="s">
        <v>29</v>
      </c>
      <c r="E2539" s="1" t="s">
        <v>30</v>
      </c>
      <c r="F2539" s="1" t="s">
        <v>41</v>
      </c>
      <c r="G2539" s="1" t="s">
        <v>176</v>
      </c>
    </row>
    <row r="2540" spans="1:7" x14ac:dyDescent="0.25">
      <c r="A2540" s="1" t="s">
        <v>173</v>
      </c>
      <c r="B2540" s="1" t="s">
        <v>382</v>
      </c>
      <c r="C2540" s="1" t="s">
        <v>1310</v>
      </c>
      <c r="D2540" s="1" t="s">
        <v>29</v>
      </c>
      <c r="E2540" s="1" t="s">
        <v>30</v>
      </c>
      <c r="F2540" s="1" t="s">
        <v>41</v>
      </c>
      <c r="G2540" s="1" t="s">
        <v>176</v>
      </c>
    </row>
    <row r="2541" spans="1:7" x14ac:dyDescent="0.25">
      <c r="A2541" s="1" t="s">
        <v>173</v>
      </c>
      <c r="B2541" s="1" t="s">
        <v>382</v>
      </c>
      <c r="C2541" s="1" t="s">
        <v>1311</v>
      </c>
      <c r="D2541" s="1" t="s">
        <v>29</v>
      </c>
      <c r="E2541" s="1" t="s">
        <v>30</v>
      </c>
      <c r="F2541" s="1" t="s">
        <v>41</v>
      </c>
      <c r="G2541" s="1" t="s">
        <v>176</v>
      </c>
    </row>
    <row r="2542" spans="1:7" x14ac:dyDescent="0.25">
      <c r="A2542" s="1" t="s">
        <v>173</v>
      </c>
      <c r="B2542" s="1" t="s">
        <v>382</v>
      </c>
      <c r="C2542" s="1" t="s">
        <v>1312</v>
      </c>
      <c r="D2542" s="1" t="s">
        <v>29</v>
      </c>
      <c r="E2542" s="1" t="s">
        <v>30</v>
      </c>
      <c r="F2542" s="1" t="s">
        <v>41</v>
      </c>
      <c r="G2542" s="1" t="s">
        <v>176</v>
      </c>
    </row>
    <row r="2543" spans="1:7" x14ac:dyDescent="0.25">
      <c r="A2543" s="1" t="s">
        <v>173</v>
      </c>
      <c r="B2543" s="1" t="s">
        <v>382</v>
      </c>
      <c r="C2543" s="1" t="s">
        <v>1313</v>
      </c>
      <c r="D2543" s="1" t="s">
        <v>29</v>
      </c>
      <c r="E2543" s="1" t="s">
        <v>30</v>
      </c>
      <c r="F2543" s="1" t="s">
        <v>41</v>
      </c>
      <c r="G2543" s="1" t="s">
        <v>176</v>
      </c>
    </row>
    <row r="2544" spans="1:7" x14ac:dyDescent="0.25">
      <c r="A2544" s="1" t="s">
        <v>173</v>
      </c>
      <c r="B2544" s="1" t="s">
        <v>382</v>
      </c>
      <c r="C2544" s="1" t="s">
        <v>1314</v>
      </c>
      <c r="D2544" s="1" t="s">
        <v>29</v>
      </c>
      <c r="E2544" s="1" t="s">
        <v>30</v>
      </c>
      <c r="F2544" s="1" t="s">
        <v>41</v>
      </c>
      <c r="G2544" s="1" t="s">
        <v>176</v>
      </c>
    </row>
    <row r="2545" spans="1:7" x14ac:dyDescent="0.25">
      <c r="A2545" s="1" t="s">
        <v>173</v>
      </c>
      <c r="B2545" s="1" t="s">
        <v>382</v>
      </c>
      <c r="C2545" s="1" t="s">
        <v>1315</v>
      </c>
      <c r="D2545" s="1" t="s">
        <v>29</v>
      </c>
      <c r="E2545" s="1" t="s">
        <v>30</v>
      </c>
      <c r="F2545" s="1" t="s">
        <v>41</v>
      </c>
      <c r="G2545" s="1" t="s">
        <v>176</v>
      </c>
    </row>
    <row r="2546" spans="1:7" x14ac:dyDescent="0.25">
      <c r="A2546" s="1" t="s">
        <v>173</v>
      </c>
      <c r="B2546" s="1" t="s">
        <v>382</v>
      </c>
      <c r="C2546" s="1" t="s">
        <v>1316</v>
      </c>
      <c r="D2546" s="1" t="s">
        <v>29</v>
      </c>
      <c r="E2546" s="1" t="s">
        <v>30</v>
      </c>
      <c r="F2546" s="1" t="s">
        <v>41</v>
      </c>
      <c r="G2546" s="1" t="s">
        <v>176</v>
      </c>
    </row>
    <row r="2547" spans="1:7" x14ac:dyDescent="0.25">
      <c r="A2547" s="1" t="s">
        <v>173</v>
      </c>
      <c r="B2547" s="1" t="s">
        <v>382</v>
      </c>
      <c r="C2547" s="1" t="s">
        <v>1317</v>
      </c>
      <c r="D2547" s="1" t="s">
        <v>29</v>
      </c>
      <c r="E2547" s="1" t="s">
        <v>30</v>
      </c>
      <c r="F2547" s="1" t="s">
        <v>41</v>
      </c>
      <c r="G2547" s="1" t="s">
        <v>176</v>
      </c>
    </row>
    <row r="2548" spans="1:7" x14ac:dyDescent="0.25">
      <c r="A2548" s="1" t="s">
        <v>173</v>
      </c>
      <c r="B2548" s="1" t="s">
        <v>382</v>
      </c>
      <c r="C2548" s="1" t="s">
        <v>1318</v>
      </c>
      <c r="D2548" s="1" t="s">
        <v>29</v>
      </c>
      <c r="E2548" s="1" t="s">
        <v>30</v>
      </c>
      <c r="F2548" s="1" t="s">
        <v>41</v>
      </c>
      <c r="G2548" s="1" t="s">
        <v>176</v>
      </c>
    </row>
    <row r="2549" spans="1:7" x14ac:dyDescent="0.25">
      <c r="A2549" s="1" t="s">
        <v>173</v>
      </c>
      <c r="B2549" s="1" t="s">
        <v>382</v>
      </c>
      <c r="C2549" s="1" t="s">
        <v>1319</v>
      </c>
      <c r="D2549" s="1" t="s">
        <v>29</v>
      </c>
      <c r="E2549" s="1" t="s">
        <v>30</v>
      </c>
      <c r="F2549" s="1" t="s">
        <v>41</v>
      </c>
      <c r="G2549" s="1" t="s">
        <v>176</v>
      </c>
    </row>
    <row r="2550" spans="1:7" x14ac:dyDescent="0.25">
      <c r="A2550" s="1" t="s">
        <v>173</v>
      </c>
      <c r="B2550" s="1" t="s">
        <v>382</v>
      </c>
      <c r="C2550" s="1" t="s">
        <v>1320</v>
      </c>
      <c r="D2550" s="1" t="s">
        <v>29</v>
      </c>
      <c r="E2550" s="1" t="s">
        <v>30</v>
      </c>
      <c r="F2550" s="1" t="s">
        <v>41</v>
      </c>
      <c r="G2550" s="1" t="s">
        <v>176</v>
      </c>
    </row>
    <row r="2551" spans="1:7" x14ac:dyDescent="0.25">
      <c r="A2551" s="1" t="s">
        <v>173</v>
      </c>
      <c r="B2551" s="1" t="s">
        <v>382</v>
      </c>
      <c r="C2551" s="1" t="s">
        <v>1321</v>
      </c>
      <c r="D2551" s="1" t="s">
        <v>29</v>
      </c>
      <c r="E2551" s="1" t="s">
        <v>30</v>
      </c>
      <c r="F2551" s="1" t="s">
        <v>41</v>
      </c>
      <c r="G2551" s="1" t="s">
        <v>176</v>
      </c>
    </row>
    <row r="2552" spans="1:7" x14ac:dyDescent="0.25">
      <c r="A2552" s="1" t="s">
        <v>173</v>
      </c>
      <c r="B2552" s="1" t="s">
        <v>382</v>
      </c>
      <c r="C2552" s="1" t="s">
        <v>1322</v>
      </c>
      <c r="D2552" s="1" t="s">
        <v>29</v>
      </c>
      <c r="E2552" s="1" t="s">
        <v>30</v>
      </c>
      <c r="F2552" s="1" t="s">
        <v>41</v>
      </c>
      <c r="G2552" s="1" t="s">
        <v>176</v>
      </c>
    </row>
    <row r="2553" spans="1:7" x14ac:dyDescent="0.25">
      <c r="A2553" s="1" t="s">
        <v>173</v>
      </c>
      <c r="B2553" s="1" t="s">
        <v>382</v>
      </c>
      <c r="C2553" s="1" t="s">
        <v>1323</v>
      </c>
      <c r="D2553" s="1" t="s">
        <v>29</v>
      </c>
      <c r="E2553" s="1" t="s">
        <v>30</v>
      </c>
      <c r="F2553" s="1" t="s">
        <v>41</v>
      </c>
      <c r="G2553" s="1" t="s">
        <v>176</v>
      </c>
    </row>
    <row r="2554" spans="1:7" x14ac:dyDescent="0.25">
      <c r="A2554" s="1" t="s">
        <v>173</v>
      </c>
      <c r="B2554" s="1" t="s">
        <v>382</v>
      </c>
      <c r="C2554" s="1" t="s">
        <v>1324</v>
      </c>
      <c r="D2554" s="1" t="s">
        <v>29</v>
      </c>
      <c r="E2554" s="1" t="s">
        <v>30</v>
      </c>
      <c r="F2554" s="1" t="s">
        <v>41</v>
      </c>
      <c r="G2554" s="1" t="s">
        <v>176</v>
      </c>
    </row>
    <row r="2555" spans="1:7" x14ac:dyDescent="0.25">
      <c r="A2555" s="1" t="s">
        <v>173</v>
      </c>
      <c r="B2555" s="1" t="s">
        <v>382</v>
      </c>
      <c r="C2555" s="1" t="s">
        <v>1325</v>
      </c>
      <c r="D2555" s="1" t="s">
        <v>29</v>
      </c>
      <c r="E2555" s="1" t="s">
        <v>30</v>
      </c>
      <c r="F2555" s="1" t="s">
        <v>41</v>
      </c>
      <c r="G2555" s="1" t="s">
        <v>176</v>
      </c>
    </row>
    <row r="2556" spans="1:7" x14ac:dyDescent="0.25">
      <c r="A2556" s="1" t="s">
        <v>173</v>
      </c>
      <c r="B2556" s="1" t="s">
        <v>382</v>
      </c>
      <c r="C2556" s="1" t="s">
        <v>1326</v>
      </c>
      <c r="D2556" s="1" t="s">
        <v>29</v>
      </c>
      <c r="E2556" s="1" t="s">
        <v>30</v>
      </c>
      <c r="F2556" s="1" t="s">
        <v>41</v>
      </c>
      <c r="G2556" s="1" t="s">
        <v>176</v>
      </c>
    </row>
    <row r="2557" spans="1:7" x14ac:dyDescent="0.25">
      <c r="A2557" s="1" t="s">
        <v>173</v>
      </c>
      <c r="B2557" s="1" t="s">
        <v>382</v>
      </c>
      <c r="C2557" s="1" t="s">
        <v>1327</v>
      </c>
      <c r="D2557" s="1" t="s">
        <v>29</v>
      </c>
      <c r="E2557" s="1" t="s">
        <v>30</v>
      </c>
      <c r="F2557" s="1" t="s">
        <v>41</v>
      </c>
      <c r="G2557" s="1" t="s">
        <v>176</v>
      </c>
    </row>
    <row r="2558" spans="1:7" x14ac:dyDescent="0.25">
      <c r="A2558" s="1" t="s">
        <v>173</v>
      </c>
      <c r="B2558" s="1" t="s">
        <v>382</v>
      </c>
      <c r="C2558" s="1" t="s">
        <v>1328</v>
      </c>
      <c r="D2558" s="1" t="s">
        <v>29</v>
      </c>
      <c r="E2558" s="1" t="s">
        <v>30</v>
      </c>
      <c r="F2558" s="1" t="s">
        <v>41</v>
      </c>
      <c r="G2558" s="1" t="s">
        <v>176</v>
      </c>
    </row>
    <row r="2559" spans="1:7" x14ac:dyDescent="0.25">
      <c r="A2559" s="1" t="s">
        <v>173</v>
      </c>
      <c r="B2559" s="1" t="s">
        <v>382</v>
      </c>
      <c r="C2559" s="1" t="s">
        <v>1329</v>
      </c>
      <c r="D2559" s="1" t="s">
        <v>29</v>
      </c>
      <c r="E2559" s="1" t="s">
        <v>30</v>
      </c>
      <c r="F2559" s="1" t="s">
        <v>41</v>
      </c>
      <c r="G2559" s="1" t="s">
        <v>176</v>
      </c>
    </row>
    <row r="2560" spans="1:7" x14ac:dyDescent="0.25">
      <c r="A2560" s="1" t="s">
        <v>173</v>
      </c>
      <c r="B2560" s="1" t="s">
        <v>382</v>
      </c>
      <c r="C2560" s="1" t="s">
        <v>1330</v>
      </c>
      <c r="D2560" s="1" t="s">
        <v>29</v>
      </c>
      <c r="E2560" s="1" t="s">
        <v>30</v>
      </c>
      <c r="F2560" s="1" t="s">
        <v>41</v>
      </c>
      <c r="G2560" s="1" t="s">
        <v>176</v>
      </c>
    </row>
    <row r="2561" spans="1:7" x14ac:dyDescent="0.25">
      <c r="A2561" s="1" t="s">
        <v>173</v>
      </c>
      <c r="B2561" s="1" t="s">
        <v>382</v>
      </c>
      <c r="C2561" s="1" t="s">
        <v>1331</v>
      </c>
      <c r="D2561" s="1" t="s">
        <v>29</v>
      </c>
      <c r="E2561" s="1" t="s">
        <v>30</v>
      </c>
      <c r="F2561" s="1" t="s">
        <v>41</v>
      </c>
      <c r="G2561" s="1" t="s">
        <v>176</v>
      </c>
    </row>
    <row r="2562" spans="1:7" x14ac:dyDescent="0.25">
      <c r="A2562" s="1" t="s">
        <v>173</v>
      </c>
      <c r="B2562" s="1" t="s">
        <v>382</v>
      </c>
      <c r="C2562" s="1" t="s">
        <v>1332</v>
      </c>
      <c r="D2562" s="1" t="s">
        <v>29</v>
      </c>
      <c r="E2562" s="1" t="s">
        <v>30</v>
      </c>
      <c r="F2562" s="1" t="s">
        <v>41</v>
      </c>
      <c r="G2562" s="1" t="s">
        <v>176</v>
      </c>
    </row>
    <row r="2563" spans="1:7" x14ac:dyDescent="0.25">
      <c r="A2563" s="1" t="s">
        <v>173</v>
      </c>
      <c r="B2563" s="1" t="s">
        <v>382</v>
      </c>
      <c r="C2563" s="1" t="s">
        <v>1333</v>
      </c>
      <c r="D2563" s="1" t="s">
        <v>29</v>
      </c>
      <c r="E2563" s="1" t="s">
        <v>30</v>
      </c>
      <c r="F2563" s="1" t="s">
        <v>41</v>
      </c>
      <c r="G2563" s="1" t="s">
        <v>176</v>
      </c>
    </row>
    <row r="2564" spans="1:7" x14ac:dyDescent="0.25">
      <c r="A2564" s="1" t="s">
        <v>173</v>
      </c>
      <c r="B2564" s="1" t="s">
        <v>382</v>
      </c>
      <c r="C2564" s="1" t="s">
        <v>1334</v>
      </c>
      <c r="D2564" s="1" t="s">
        <v>29</v>
      </c>
      <c r="E2564" s="1" t="s">
        <v>30</v>
      </c>
      <c r="F2564" s="1" t="s">
        <v>41</v>
      </c>
      <c r="G2564" s="1" t="s">
        <v>176</v>
      </c>
    </row>
    <row r="2565" spans="1:7" x14ac:dyDescent="0.25">
      <c r="A2565" s="1" t="s">
        <v>173</v>
      </c>
      <c r="B2565" s="1" t="s">
        <v>382</v>
      </c>
      <c r="C2565" s="1" t="s">
        <v>1335</v>
      </c>
      <c r="D2565" s="1" t="s">
        <v>29</v>
      </c>
      <c r="E2565" s="1" t="s">
        <v>30</v>
      </c>
      <c r="F2565" s="1" t="s">
        <v>41</v>
      </c>
      <c r="G2565" s="1" t="s">
        <v>176</v>
      </c>
    </row>
    <row r="2566" spans="1:7" x14ac:dyDescent="0.25">
      <c r="A2566" s="1" t="s">
        <v>173</v>
      </c>
      <c r="B2566" s="1" t="s">
        <v>382</v>
      </c>
      <c r="C2566" s="1" t="s">
        <v>1336</v>
      </c>
      <c r="D2566" s="1" t="s">
        <v>29</v>
      </c>
      <c r="E2566" s="1" t="s">
        <v>30</v>
      </c>
      <c r="F2566" s="1" t="s">
        <v>41</v>
      </c>
      <c r="G2566" s="1" t="s">
        <v>176</v>
      </c>
    </row>
    <row r="2567" spans="1:7" x14ac:dyDescent="0.25">
      <c r="A2567" s="1" t="s">
        <v>173</v>
      </c>
      <c r="B2567" s="1" t="s">
        <v>382</v>
      </c>
      <c r="C2567" s="1" t="s">
        <v>1337</v>
      </c>
      <c r="D2567" s="1" t="s">
        <v>29</v>
      </c>
      <c r="E2567" s="1" t="s">
        <v>30</v>
      </c>
      <c r="F2567" s="1" t="s">
        <v>41</v>
      </c>
      <c r="G2567" s="1" t="s">
        <v>176</v>
      </c>
    </row>
    <row r="2568" spans="1:7" x14ac:dyDescent="0.25">
      <c r="A2568" s="1" t="s">
        <v>173</v>
      </c>
      <c r="B2568" s="1" t="s">
        <v>382</v>
      </c>
      <c r="C2568" s="1" t="s">
        <v>1338</v>
      </c>
      <c r="D2568" s="1" t="s">
        <v>29</v>
      </c>
      <c r="E2568" s="1" t="s">
        <v>30</v>
      </c>
      <c r="F2568" s="1" t="s">
        <v>41</v>
      </c>
      <c r="G2568" s="1" t="s">
        <v>176</v>
      </c>
    </row>
    <row r="2569" spans="1:7" x14ac:dyDescent="0.25">
      <c r="A2569" s="1" t="s">
        <v>173</v>
      </c>
      <c r="B2569" s="1" t="s">
        <v>382</v>
      </c>
      <c r="C2569" s="1" t="s">
        <v>1339</v>
      </c>
      <c r="D2569" s="1" t="s">
        <v>29</v>
      </c>
      <c r="E2569" s="1" t="s">
        <v>30</v>
      </c>
      <c r="F2569" s="1" t="s">
        <v>41</v>
      </c>
      <c r="G2569" s="1" t="s">
        <v>176</v>
      </c>
    </row>
    <row r="2570" spans="1:7" x14ac:dyDescent="0.25">
      <c r="A2570" s="1" t="s">
        <v>173</v>
      </c>
      <c r="B2570" s="1" t="s">
        <v>382</v>
      </c>
      <c r="C2570" s="1" t="s">
        <v>1340</v>
      </c>
      <c r="D2570" s="1" t="s">
        <v>29</v>
      </c>
      <c r="E2570" s="1" t="s">
        <v>30</v>
      </c>
      <c r="F2570" s="1" t="s">
        <v>41</v>
      </c>
      <c r="G2570" s="1" t="s">
        <v>176</v>
      </c>
    </row>
    <row r="2571" spans="1:7" x14ac:dyDescent="0.25">
      <c r="A2571" s="1" t="s">
        <v>173</v>
      </c>
      <c r="B2571" s="1" t="s">
        <v>382</v>
      </c>
      <c r="C2571" s="1" t="s">
        <v>1341</v>
      </c>
      <c r="D2571" s="1" t="s">
        <v>29</v>
      </c>
      <c r="E2571" s="1" t="s">
        <v>30</v>
      </c>
      <c r="F2571" s="1" t="s">
        <v>41</v>
      </c>
      <c r="G2571" s="1" t="s">
        <v>176</v>
      </c>
    </row>
    <row r="2572" spans="1:7" x14ac:dyDescent="0.25">
      <c r="A2572" s="1" t="s">
        <v>173</v>
      </c>
      <c r="B2572" s="1" t="s">
        <v>382</v>
      </c>
      <c r="C2572" s="1" t="s">
        <v>1342</v>
      </c>
      <c r="D2572" s="1" t="s">
        <v>29</v>
      </c>
      <c r="E2572" s="1" t="s">
        <v>30</v>
      </c>
      <c r="F2572" s="1" t="s">
        <v>41</v>
      </c>
      <c r="G2572" s="1" t="s">
        <v>176</v>
      </c>
    </row>
    <row r="2573" spans="1:7" x14ac:dyDescent="0.25">
      <c r="A2573" s="1" t="s">
        <v>173</v>
      </c>
      <c r="B2573" s="1" t="s">
        <v>382</v>
      </c>
      <c r="C2573" s="1" t="s">
        <v>1343</v>
      </c>
      <c r="D2573" s="1" t="s">
        <v>29</v>
      </c>
      <c r="E2573" s="1" t="s">
        <v>30</v>
      </c>
      <c r="F2573" s="1" t="s">
        <v>41</v>
      </c>
      <c r="G2573" s="1" t="s">
        <v>176</v>
      </c>
    </row>
    <row r="2574" spans="1:7" x14ac:dyDescent="0.25">
      <c r="A2574" s="1" t="s">
        <v>173</v>
      </c>
      <c r="B2574" s="1" t="s">
        <v>382</v>
      </c>
      <c r="C2574" s="1" t="s">
        <v>1344</v>
      </c>
      <c r="D2574" s="1" t="s">
        <v>29</v>
      </c>
      <c r="E2574" s="1" t="s">
        <v>30</v>
      </c>
      <c r="F2574" s="1" t="s">
        <v>41</v>
      </c>
      <c r="G2574" s="1" t="s">
        <v>176</v>
      </c>
    </row>
    <row r="2575" spans="1:7" x14ac:dyDescent="0.25">
      <c r="A2575" s="1" t="s">
        <v>173</v>
      </c>
      <c r="B2575" s="1" t="s">
        <v>382</v>
      </c>
      <c r="C2575" s="1" t="s">
        <v>1345</v>
      </c>
      <c r="D2575" s="1" t="s">
        <v>29</v>
      </c>
      <c r="E2575" s="1" t="s">
        <v>30</v>
      </c>
      <c r="F2575" s="1" t="s">
        <v>41</v>
      </c>
      <c r="G2575" s="1" t="s">
        <v>176</v>
      </c>
    </row>
    <row r="2576" spans="1:7" x14ac:dyDescent="0.25">
      <c r="A2576" s="1" t="s">
        <v>173</v>
      </c>
      <c r="B2576" s="1" t="s">
        <v>382</v>
      </c>
      <c r="C2576" s="1" t="s">
        <v>1346</v>
      </c>
      <c r="D2576" s="1" t="s">
        <v>29</v>
      </c>
      <c r="E2576" s="1" t="s">
        <v>30</v>
      </c>
      <c r="F2576" s="1" t="s">
        <v>41</v>
      </c>
      <c r="G2576" s="1" t="s">
        <v>176</v>
      </c>
    </row>
    <row r="2577" spans="1:7" x14ac:dyDescent="0.25">
      <c r="A2577" s="1" t="s">
        <v>173</v>
      </c>
      <c r="B2577" s="1" t="s">
        <v>382</v>
      </c>
      <c r="C2577" s="1" t="s">
        <v>1347</v>
      </c>
      <c r="D2577" s="1" t="s">
        <v>29</v>
      </c>
      <c r="E2577" s="1" t="s">
        <v>30</v>
      </c>
      <c r="F2577" s="1" t="s">
        <v>41</v>
      </c>
      <c r="G2577" s="1" t="s">
        <v>176</v>
      </c>
    </row>
    <row r="2578" spans="1:7" x14ac:dyDescent="0.25">
      <c r="A2578" s="1" t="s">
        <v>173</v>
      </c>
      <c r="B2578" s="1" t="s">
        <v>382</v>
      </c>
      <c r="C2578" s="1" t="s">
        <v>1348</v>
      </c>
      <c r="D2578" s="1" t="s">
        <v>29</v>
      </c>
      <c r="E2578" s="1" t="s">
        <v>30</v>
      </c>
      <c r="F2578" s="1" t="s">
        <v>41</v>
      </c>
      <c r="G2578" s="1" t="s">
        <v>176</v>
      </c>
    </row>
    <row r="2579" spans="1:7" x14ac:dyDescent="0.25">
      <c r="A2579" s="1" t="s">
        <v>173</v>
      </c>
      <c r="B2579" s="1" t="s">
        <v>382</v>
      </c>
      <c r="C2579" s="1" t="s">
        <v>1349</v>
      </c>
      <c r="D2579" s="1" t="s">
        <v>29</v>
      </c>
      <c r="E2579" s="1" t="s">
        <v>30</v>
      </c>
      <c r="F2579" s="1" t="s">
        <v>41</v>
      </c>
      <c r="G2579" s="1" t="s">
        <v>176</v>
      </c>
    </row>
    <row r="2580" spans="1:7" x14ac:dyDescent="0.25">
      <c r="A2580" s="1" t="s">
        <v>173</v>
      </c>
      <c r="B2580" s="1" t="s">
        <v>382</v>
      </c>
      <c r="C2580" s="1" t="s">
        <v>1350</v>
      </c>
      <c r="D2580" s="1" t="s">
        <v>29</v>
      </c>
      <c r="E2580" s="1" t="s">
        <v>30</v>
      </c>
      <c r="F2580" s="1" t="s">
        <v>41</v>
      </c>
      <c r="G2580" s="1" t="s">
        <v>176</v>
      </c>
    </row>
    <row r="2581" spans="1:7" x14ac:dyDescent="0.25">
      <c r="A2581" s="1" t="s">
        <v>173</v>
      </c>
      <c r="B2581" s="1" t="s">
        <v>382</v>
      </c>
      <c r="C2581" s="1" t="s">
        <v>1351</v>
      </c>
      <c r="D2581" s="1" t="s">
        <v>29</v>
      </c>
      <c r="E2581" s="1" t="s">
        <v>30</v>
      </c>
      <c r="F2581" s="1" t="s">
        <v>41</v>
      </c>
      <c r="G2581" s="1" t="s">
        <v>176</v>
      </c>
    </row>
    <row r="2582" spans="1:7" x14ac:dyDescent="0.25">
      <c r="A2582" s="1" t="s">
        <v>173</v>
      </c>
      <c r="B2582" s="1" t="s">
        <v>382</v>
      </c>
      <c r="C2582" s="1" t="s">
        <v>1352</v>
      </c>
      <c r="D2582" s="1" t="s">
        <v>29</v>
      </c>
      <c r="E2582" s="1" t="s">
        <v>30</v>
      </c>
      <c r="F2582" s="1" t="s">
        <v>41</v>
      </c>
      <c r="G2582" s="1" t="s">
        <v>176</v>
      </c>
    </row>
    <row r="2583" spans="1:7" x14ac:dyDescent="0.25">
      <c r="A2583" s="1" t="s">
        <v>173</v>
      </c>
      <c r="B2583" s="1" t="s">
        <v>382</v>
      </c>
      <c r="C2583" s="1" t="s">
        <v>1353</v>
      </c>
      <c r="D2583" s="1" t="s">
        <v>29</v>
      </c>
      <c r="E2583" s="1" t="s">
        <v>30</v>
      </c>
      <c r="F2583" s="1" t="s">
        <v>41</v>
      </c>
      <c r="G2583" s="1" t="s">
        <v>176</v>
      </c>
    </row>
    <row r="2584" spans="1:7" x14ac:dyDescent="0.25">
      <c r="A2584" s="1" t="s">
        <v>173</v>
      </c>
      <c r="B2584" s="1" t="s">
        <v>382</v>
      </c>
      <c r="C2584" s="1" t="s">
        <v>1354</v>
      </c>
      <c r="D2584" s="1" t="s">
        <v>29</v>
      </c>
      <c r="E2584" s="1" t="s">
        <v>30</v>
      </c>
      <c r="F2584" s="1" t="s">
        <v>41</v>
      </c>
      <c r="G2584" s="1" t="s">
        <v>176</v>
      </c>
    </row>
    <row r="2585" spans="1:7" x14ac:dyDescent="0.25">
      <c r="A2585" s="1" t="s">
        <v>173</v>
      </c>
      <c r="B2585" s="1" t="s">
        <v>382</v>
      </c>
      <c r="C2585" s="1" t="s">
        <v>1355</v>
      </c>
      <c r="D2585" s="1" t="s">
        <v>29</v>
      </c>
      <c r="E2585" s="1" t="s">
        <v>30</v>
      </c>
      <c r="F2585" s="1" t="s">
        <v>41</v>
      </c>
      <c r="G2585" s="1" t="s">
        <v>176</v>
      </c>
    </row>
    <row r="2586" spans="1:7" x14ac:dyDescent="0.25">
      <c r="A2586" s="1" t="s">
        <v>173</v>
      </c>
      <c r="B2586" s="1" t="s">
        <v>382</v>
      </c>
      <c r="C2586" s="1" t="s">
        <v>1356</v>
      </c>
      <c r="D2586" s="1" t="s">
        <v>29</v>
      </c>
      <c r="E2586" s="1" t="s">
        <v>30</v>
      </c>
      <c r="F2586" s="1" t="s">
        <v>41</v>
      </c>
      <c r="G2586" s="1" t="s">
        <v>176</v>
      </c>
    </row>
    <row r="2587" spans="1:7" x14ac:dyDescent="0.25">
      <c r="A2587" s="1" t="s">
        <v>173</v>
      </c>
      <c r="B2587" s="1" t="s">
        <v>382</v>
      </c>
      <c r="C2587" s="1" t="s">
        <v>1357</v>
      </c>
      <c r="D2587" s="1" t="s">
        <v>29</v>
      </c>
      <c r="E2587" s="1" t="s">
        <v>30</v>
      </c>
      <c r="F2587" s="1" t="s">
        <v>41</v>
      </c>
      <c r="G2587" s="1" t="s">
        <v>176</v>
      </c>
    </row>
    <row r="2588" spans="1:7" x14ac:dyDescent="0.25">
      <c r="A2588" s="1" t="s">
        <v>173</v>
      </c>
      <c r="B2588" s="1" t="s">
        <v>382</v>
      </c>
      <c r="C2588" s="1" t="s">
        <v>1120</v>
      </c>
      <c r="D2588" s="1" t="s">
        <v>29</v>
      </c>
      <c r="E2588" s="1" t="s">
        <v>30</v>
      </c>
      <c r="F2588" s="1" t="s">
        <v>41</v>
      </c>
      <c r="G2588" s="1" t="s">
        <v>176</v>
      </c>
    </row>
    <row r="2589" spans="1:7" x14ac:dyDescent="0.25">
      <c r="A2589" s="1" t="s">
        <v>173</v>
      </c>
      <c r="B2589" s="1" t="s">
        <v>382</v>
      </c>
      <c r="C2589" s="1" t="s">
        <v>1362</v>
      </c>
      <c r="D2589" s="1" t="s">
        <v>29</v>
      </c>
      <c r="E2589" s="1" t="s">
        <v>30</v>
      </c>
      <c r="F2589" s="1" t="s">
        <v>41</v>
      </c>
      <c r="G2589" s="1" t="s">
        <v>176</v>
      </c>
    </row>
    <row r="2590" spans="1:7" x14ac:dyDescent="0.25">
      <c r="A2590" s="1" t="s">
        <v>173</v>
      </c>
      <c r="B2590" s="1" t="s">
        <v>382</v>
      </c>
      <c r="C2590" s="1" t="s">
        <v>1363</v>
      </c>
      <c r="D2590" s="1" t="s">
        <v>29</v>
      </c>
      <c r="E2590" s="1" t="s">
        <v>30</v>
      </c>
      <c r="F2590" s="1" t="s">
        <v>41</v>
      </c>
      <c r="G2590" s="1" t="s">
        <v>176</v>
      </c>
    </row>
    <row r="2591" spans="1:7" x14ac:dyDescent="0.25">
      <c r="A2591" s="1" t="s">
        <v>173</v>
      </c>
      <c r="B2591" s="1" t="s">
        <v>382</v>
      </c>
      <c r="C2591" s="1" t="s">
        <v>1364</v>
      </c>
      <c r="D2591" s="1" t="s">
        <v>29</v>
      </c>
      <c r="E2591" s="1" t="s">
        <v>30</v>
      </c>
      <c r="F2591" s="1" t="s">
        <v>41</v>
      </c>
      <c r="G2591" s="1" t="s">
        <v>176</v>
      </c>
    </row>
    <row r="2592" spans="1:7" x14ac:dyDescent="0.25">
      <c r="A2592" s="1" t="s">
        <v>173</v>
      </c>
      <c r="B2592" s="1" t="s">
        <v>382</v>
      </c>
      <c r="C2592" s="1" t="s">
        <v>1370</v>
      </c>
      <c r="D2592" s="1" t="s">
        <v>29</v>
      </c>
      <c r="E2592" s="1" t="s">
        <v>30</v>
      </c>
      <c r="F2592" s="1" t="s">
        <v>41</v>
      </c>
      <c r="G2592" s="1" t="s">
        <v>176</v>
      </c>
    </row>
    <row r="2593" spans="1:7" x14ac:dyDescent="0.25">
      <c r="A2593" s="1" t="s">
        <v>173</v>
      </c>
      <c r="B2593" s="1" t="s">
        <v>382</v>
      </c>
      <c r="C2593" s="1" t="s">
        <v>1371</v>
      </c>
      <c r="D2593" s="1" t="s">
        <v>29</v>
      </c>
      <c r="E2593" s="1" t="s">
        <v>30</v>
      </c>
      <c r="F2593" s="1" t="s">
        <v>41</v>
      </c>
      <c r="G2593" s="1" t="s">
        <v>176</v>
      </c>
    </row>
    <row r="2594" spans="1:7" x14ac:dyDescent="0.25">
      <c r="A2594" s="1" t="s">
        <v>173</v>
      </c>
      <c r="B2594" s="1" t="s">
        <v>382</v>
      </c>
      <c r="C2594" s="1" t="s">
        <v>1372</v>
      </c>
      <c r="D2594" s="1" t="s">
        <v>29</v>
      </c>
      <c r="E2594" s="1" t="s">
        <v>30</v>
      </c>
      <c r="F2594" s="1" t="s">
        <v>41</v>
      </c>
      <c r="G2594" s="1" t="s">
        <v>176</v>
      </c>
    </row>
    <row r="2595" spans="1:7" x14ac:dyDescent="0.25">
      <c r="A2595" s="1" t="s">
        <v>173</v>
      </c>
      <c r="B2595" s="1" t="s">
        <v>382</v>
      </c>
      <c r="C2595" s="1" t="s">
        <v>1373</v>
      </c>
      <c r="D2595" s="1" t="s">
        <v>29</v>
      </c>
      <c r="E2595" s="1" t="s">
        <v>30</v>
      </c>
      <c r="F2595" s="1" t="s">
        <v>41</v>
      </c>
      <c r="G2595" s="1" t="s">
        <v>176</v>
      </c>
    </row>
    <row r="2596" spans="1:7" x14ac:dyDescent="0.25">
      <c r="A2596" s="1" t="s">
        <v>173</v>
      </c>
      <c r="B2596" s="1" t="s">
        <v>382</v>
      </c>
      <c r="C2596" s="1" t="s">
        <v>1374</v>
      </c>
      <c r="D2596" s="1" t="s">
        <v>29</v>
      </c>
      <c r="E2596" s="1" t="s">
        <v>30</v>
      </c>
      <c r="F2596" s="1" t="s">
        <v>41</v>
      </c>
      <c r="G2596" s="1" t="s">
        <v>176</v>
      </c>
    </row>
    <row r="2597" spans="1:7" x14ac:dyDescent="0.25">
      <c r="A2597" s="1" t="s">
        <v>173</v>
      </c>
      <c r="B2597" s="1" t="s">
        <v>382</v>
      </c>
      <c r="C2597" s="1" t="s">
        <v>1379</v>
      </c>
      <c r="D2597" s="1" t="s">
        <v>29</v>
      </c>
      <c r="E2597" s="1" t="s">
        <v>30</v>
      </c>
      <c r="F2597" s="1" t="s">
        <v>41</v>
      </c>
      <c r="G2597" s="1" t="s">
        <v>176</v>
      </c>
    </row>
    <row r="2598" spans="1:7" x14ac:dyDescent="0.25">
      <c r="A2598" s="1" t="s">
        <v>173</v>
      </c>
      <c r="B2598" s="1" t="s">
        <v>382</v>
      </c>
      <c r="C2598" s="1" t="s">
        <v>1380</v>
      </c>
      <c r="D2598" s="1" t="s">
        <v>29</v>
      </c>
      <c r="E2598" s="1" t="s">
        <v>30</v>
      </c>
      <c r="F2598" s="1" t="s">
        <v>41</v>
      </c>
      <c r="G2598" s="1" t="s">
        <v>176</v>
      </c>
    </row>
    <row r="2599" spans="1:7" x14ac:dyDescent="0.25">
      <c r="A2599" s="1" t="s">
        <v>173</v>
      </c>
      <c r="B2599" s="1" t="s">
        <v>382</v>
      </c>
      <c r="C2599" s="1" t="s">
        <v>1381</v>
      </c>
      <c r="D2599" s="1" t="s">
        <v>29</v>
      </c>
      <c r="E2599" s="1" t="s">
        <v>30</v>
      </c>
      <c r="F2599" s="1" t="s">
        <v>41</v>
      </c>
      <c r="G2599" s="1" t="s">
        <v>176</v>
      </c>
    </row>
    <row r="2600" spans="1:7" x14ac:dyDescent="0.25">
      <c r="A2600" s="1" t="s">
        <v>173</v>
      </c>
      <c r="B2600" s="1" t="s">
        <v>382</v>
      </c>
      <c r="C2600" s="1" t="s">
        <v>1384</v>
      </c>
      <c r="D2600" s="1" t="s">
        <v>29</v>
      </c>
      <c r="E2600" s="1" t="s">
        <v>30</v>
      </c>
      <c r="F2600" s="1" t="s">
        <v>41</v>
      </c>
      <c r="G2600" s="1" t="s">
        <v>176</v>
      </c>
    </row>
    <row r="2601" spans="1:7" x14ac:dyDescent="0.25">
      <c r="A2601" s="1" t="s">
        <v>173</v>
      </c>
      <c r="B2601" s="1" t="s">
        <v>382</v>
      </c>
      <c r="C2601" s="1" t="s">
        <v>1385</v>
      </c>
      <c r="D2601" s="1" t="s">
        <v>29</v>
      </c>
      <c r="E2601" s="1" t="s">
        <v>30</v>
      </c>
      <c r="F2601" s="1" t="s">
        <v>41</v>
      </c>
      <c r="G2601" s="1" t="s">
        <v>176</v>
      </c>
    </row>
    <row r="2602" spans="1:7" x14ac:dyDescent="0.25">
      <c r="A2602" s="1" t="s">
        <v>173</v>
      </c>
      <c r="B2602" s="1" t="s">
        <v>382</v>
      </c>
      <c r="C2602" s="1" t="s">
        <v>1386</v>
      </c>
      <c r="D2602" s="1" t="s">
        <v>29</v>
      </c>
      <c r="E2602" s="1" t="s">
        <v>30</v>
      </c>
      <c r="F2602" s="1" t="s">
        <v>41</v>
      </c>
      <c r="G2602" s="1" t="s">
        <v>176</v>
      </c>
    </row>
    <row r="2603" spans="1:7" x14ac:dyDescent="0.25">
      <c r="A2603" s="1" t="s">
        <v>173</v>
      </c>
      <c r="B2603" s="1" t="s">
        <v>382</v>
      </c>
      <c r="C2603" s="1" t="s">
        <v>1387</v>
      </c>
      <c r="D2603" s="1" t="s">
        <v>29</v>
      </c>
      <c r="E2603" s="1" t="s">
        <v>30</v>
      </c>
      <c r="F2603" s="1" t="s">
        <v>41</v>
      </c>
      <c r="G2603" s="1" t="s">
        <v>176</v>
      </c>
    </row>
    <row r="2604" spans="1:7" x14ac:dyDescent="0.25">
      <c r="A2604" s="1" t="s">
        <v>173</v>
      </c>
      <c r="B2604" s="1" t="s">
        <v>382</v>
      </c>
      <c r="C2604" s="1" t="s">
        <v>1388</v>
      </c>
      <c r="D2604" s="1" t="s">
        <v>29</v>
      </c>
      <c r="E2604" s="1" t="s">
        <v>30</v>
      </c>
      <c r="F2604" s="1" t="s">
        <v>41</v>
      </c>
      <c r="G2604" s="1" t="s">
        <v>176</v>
      </c>
    </row>
    <row r="2605" spans="1:7" x14ac:dyDescent="0.25">
      <c r="A2605" s="1" t="s">
        <v>173</v>
      </c>
      <c r="B2605" s="1" t="s">
        <v>382</v>
      </c>
      <c r="C2605" s="1" t="s">
        <v>1389</v>
      </c>
      <c r="D2605" s="1" t="s">
        <v>29</v>
      </c>
      <c r="E2605" s="1" t="s">
        <v>30</v>
      </c>
      <c r="F2605" s="1" t="s">
        <v>41</v>
      </c>
      <c r="G2605" s="1" t="s">
        <v>176</v>
      </c>
    </row>
    <row r="2606" spans="1:7" x14ac:dyDescent="0.25">
      <c r="A2606" s="1" t="s">
        <v>173</v>
      </c>
      <c r="B2606" s="1" t="s">
        <v>382</v>
      </c>
      <c r="C2606" s="1" t="s">
        <v>1390</v>
      </c>
      <c r="D2606" s="1" t="s">
        <v>29</v>
      </c>
      <c r="E2606" s="1" t="s">
        <v>30</v>
      </c>
      <c r="F2606" s="1" t="s">
        <v>41</v>
      </c>
      <c r="G2606" s="1" t="s">
        <v>176</v>
      </c>
    </row>
    <row r="2607" spans="1:7" x14ac:dyDescent="0.25">
      <c r="A2607" s="1" t="s">
        <v>173</v>
      </c>
      <c r="B2607" s="1" t="s">
        <v>382</v>
      </c>
      <c r="C2607" s="1" t="s">
        <v>1391</v>
      </c>
      <c r="D2607" s="1" t="s">
        <v>29</v>
      </c>
      <c r="E2607" s="1" t="s">
        <v>30</v>
      </c>
      <c r="F2607" s="1" t="s">
        <v>41</v>
      </c>
      <c r="G2607" s="1" t="s">
        <v>176</v>
      </c>
    </row>
    <row r="2608" spans="1:7" x14ac:dyDescent="0.25">
      <c r="A2608" s="1" t="s">
        <v>173</v>
      </c>
      <c r="B2608" s="1" t="s">
        <v>382</v>
      </c>
      <c r="C2608" s="1" t="s">
        <v>1399</v>
      </c>
      <c r="D2608" s="1" t="s">
        <v>29</v>
      </c>
      <c r="E2608" s="1" t="s">
        <v>30</v>
      </c>
      <c r="F2608" s="1" t="s">
        <v>41</v>
      </c>
      <c r="G2608" s="1" t="s">
        <v>176</v>
      </c>
    </row>
    <row r="2609" spans="1:7" x14ac:dyDescent="0.25">
      <c r="A2609" s="1" t="s">
        <v>173</v>
      </c>
      <c r="B2609" s="1" t="s">
        <v>382</v>
      </c>
      <c r="C2609" s="1" t="s">
        <v>1400</v>
      </c>
      <c r="D2609" s="1" t="s">
        <v>29</v>
      </c>
      <c r="E2609" s="1" t="s">
        <v>30</v>
      </c>
      <c r="F2609" s="1" t="s">
        <v>41</v>
      </c>
      <c r="G2609" s="1" t="s">
        <v>176</v>
      </c>
    </row>
    <row r="2610" spans="1:7" x14ac:dyDescent="0.25">
      <c r="A2610" s="1" t="s">
        <v>173</v>
      </c>
      <c r="B2610" s="1" t="s">
        <v>382</v>
      </c>
      <c r="C2610" s="1" t="s">
        <v>1401</v>
      </c>
      <c r="D2610" s="1" t="s">
        <v>29</v>
      </c>
      <c r="E2610" s="1" t="s">
        <v>30</v>
      </c>
      <c r="F2610" s="1" t="s">
        <v>41</v>
      </c>
      <c r="G2610" s="1" t="s">
        <v>176</v>
      </c>
    </row>
    <row r="2611" spans="1:7" x14ac:dyDescent="0.25">
      <c r="A2611" s="1" t="s">
        <v>173</v>
      </c>
      <c r="B2611" s="1" t="s">
        <v>382</v>
      </c>
      <c r="C2611" s="1" t="s">
        <v>1411</v>
      </c>
      <c r="D2611" s="1" t="s">
        <v>29</v>
      </c>
      <c r="E2611" s="1" t="s">
        <v>30</v>
      </c>
      <c r="F2611" s="1" t="s">
        <v>41</v>
      </c>
      <c r="G2611" s="1" t="s">
        <v>176</v>
      </c>
    </row>
    <row r="2612" spans="1:7" x14ac:dyDescent="0.25">
      <c r="A2612" s="1" t="s">
        <v>173</v>
      </c>
      <c r="B2612" s="1" t="s">
        <v>382</v>
      </c>
      <c r="C2612" s="1" t="s">
        <v>1412</v>
      </c>
      <c r="D2612" s="1" t="s">
        <v>29</v>
      </c>
      <c r="E2612" s="1" t="s">
        <v>30</v>
      </c>
      <c r="F2612" s="1" t="s">
        <v>41</v>
      </c>
      <c r="G2612" s="1" t="s">
        <v>176</v>
      </c>
    </row>
    <row r="2613" spans="1:7" x14ac:dyDescent="0.25">
      <c r="A2613" s="1" t="s">
        <v>173</v>
      </c>
      <c r="B2613" s="1" t="s">
        <v>382</v>
      </c>
      <c r="C2613" s="1" t="s">
        <v>1413</v>
      </c>
      <c r="D2613" s="1" t="s">
        <v>29</v>
      </c>
      <c r="E2613" s="1" t="s">
        <v>30</v>
      </c>
      <c r="F2613" s="1" t="s">
        <v>41</v>
      </c>
      <c r="G2613" s="1" t="s">
        <v>176</v>
      </c>
    </row>
    <row r="2614" spans="1:7" x14ac:dyDescent="0.25">
      <c r="A2614" s="1" t="s">
        <v>173</v>
      </c>
      <c r="B2614" s="1" t="s">
        <v>382</v>
      </c>
      <c r="C2614" s="1" t="s">
        <v>1414</v>
      </c>
      <c r="D2614" s="1" t="s">
        <v>29</v>
      </c>
      <c r="E2614" s="1" t="s">
        <v>30</v>
      </c>
      <c r="F2614" s="1" t="s">
        <v>41</v>
      </c>
      <c r="G2614" s="1" t="s">
        <v>176</v>
      </c>
    </row>
    <row r="2615" spans="1:7" x14ac:dyDescent="0.25">
      <c r="A2615" s="1" t="s">
        <v>173</v>
      </c>
      <c r="B2615" s="1" t="s">
        <v>382</v>
      </c>
      <c r="C2615" s="1" t="s">
        <v>1415</v>
      </c>
      <c r="D2615" s="1" t="s">
        <v>29</v>
      </c>
      <c r="E2615" s="1" t="s">
        <v>30</v>
      </c>
      <c r="F2615" s="1" t="s">
        <v>41</v>
      </c>
      <c r="G2615" s="1" t="s">
        <v>176</v>
      </c>
    </row>
    <row r="2616" spans="1:7" x14ac:dyDescent="0.25">
      <c r="A2616" s="1" t="s">
        <v>173</v>
      </c>
      <c r="B2616" s="1" t="s">
        <v>382</v>
      </c>
      <c r="C2616" s="1" t="s">
        <v>1416</v>
      </c>
      <c r="D2616" s="1" t="s">
        <v>29</v>
      </c>
      <c r="E2616" s="1" t="s">
        <v>30</v>
      </c>
      <c r="F2616" s="1" t="s">
        <v>41</v>
      </c>
      <c r="G2616" s="1" t="s">
        <v>176</v>
      </c>
    </row>
    <row r="2617" spans="1:7" x14ac:dyDescent="0.25">
      <c r="A2617" s="1" t="s">
        <v>173</v>
      </c>
      <c r="B2617" s="1" t="s">
        <v>382</v>
      </c>
      <c r="C2617" s="1" t="s">
        <v>1417</v>
      </c>
      <c r="D2617" s="1" t="s">
        <v>29</v>
      </c>
      <c r="E2617" s="1" t="s">
        <v>30</v>
      </c>
      <c r="F2617" s="1" t="s">
        <v>41</v>
      </c>
      <c r="G2617" s="1" t="s">
        <v>176</v>
      </c>
    </row>
    <row r="2618" spans="1:7" x14ac:dyDescent="0.25">
      <c r="A2618" s="1" t="s">
        <v>173</v>
      </c>
      <c r="B2618" s="1" t="s">
        <v>382</v>
      </c>
      <c r="C2618" s="1" t="s">
        <v>1418</v>
      </c>
      <c r="D2618" s="1" t="s">
        <v>29</v>
      </c>
      <c r="E2618" s="1" t="s">
        <v>30</v>
      </c>
      <c r="F2618" s="1" t="s">
        <v>41</v>
      </c>
      <c r="G2618" s="1" t="s">
        <v>176</v>
      </c>
    </row>
    <row r="2619" spans="1:7" x14ac:dyDescent="0.25">
      <c r="A2619" s="1" t="s">
        <v>173</v>
      </c>
      <c r="B2619" s="1" t="s">
        <v>382</v>
      </c>
      <c r="C2619" s="1" t="s">
        <v>1419</v>
      </c>
      <c r="D2619" s="1" t="s">
        <v>29</v>
      </c>
      <c r="E2619" s="1" t="s">
        <v>30</v>
      </c>
      <c r="F2619" s="1" t="s">
        <v>41</v>
      </c>
      <c r="G2619" s="1" t="s">
        <v>176</v>
      </c>
    </row>
    <row r="2620" spans="1:7" x14ac:dyDescent="0.25">
      <c r="A2620" s="1" t="s">
        <v>173</v>
      </c>
      <c r="B2620" s="1" t="s">
        <v>382</v>
      </c>
      <c r="C2620" s="1" t="s">
        <v>1421</v>
      </c>
      <c r="D2620" s="1" t="s">
        <v>29</v>
      </c>
      <c r="E2620" s="1" t="s">
        <v>30</v>
      </c>
      <c r="F2620" s="1" t="s">
        <v>41</v>
      </c>
      <c r="G2620" s="1" t="s">
        <v>176</v>
      </c>
    </row>
    <row r="2621" spans="1:7" x14ac:dyDescent="0.25">
      <c r="A2621" s="1" t="s">
        <v>173</v>
      </c>
      <c r="B2621" s="1" t="s">
        <v>382</v>
      </c>
      <c r="C2621" s="1" t="s">
        <v>1423</v>
      </c>
      <c r="D2621" s="1" t="s">
        <v>29</v>
      </c>
      <c r="E2621" s="1" t="s">
        <v>30</v>
      </c>
      <c r="F2621" s="1" t="s">
        <v>41</v>
      </c>
      <c r="G2621" s="1" t="s">
        <v>176</v>
      </c>
    </row>
    <row r="2622" spans="1:7" x14ac:dyDescent="0.25">
      <c r="A2622" s="1" t="s">
        <v>173</v>
      </c>
      <c r="B2622" s="1" t="s">
        <v>382</v>
      </c>
      <c r="C2622" s="1" t="s">
        <v>1424</v>
      </c>
      <c r="D2622" s="1" t="s">
        <v>29</v>
      </c>
      <c r="E2622" s="1" t="s">
        <v>30</v>
      </c>
      <c r="F2622" s="1" t="s">
        <v>41</v>
      </c>
      <c r="G2622" s="1" t="s">
        <v>176</v>
      </c>
    </row>
    <row r="2623" spans="1:7" x14ac:dyDescent="0.25">
      <c r="A2623" s="1" t="s">
        <v>173</v>
      </c>
      <c r="B2623" s="1" t="s">
        <v>382</v>
      </c>
      <c r="C2623" s="1" t="s">
        <v>1428</v>
      </c>
      <c r="D2623" s="1" t="s">
        <v>29</v>
      </c>
      <c r="E2623" s="1" t="s">
        <v>30</v>
      </c>
      <c r="F2623" s="1" t="s">
        <v>41</v>
      </c>
      <c r="G2623" s="1" t="s">
        <v>176</v>
      </c>
    </row>
    <row r="2624" spans="1:7" x14ac:dyDescent="0.25">
      <c r="A2624" s="1" t="s">
        <v>173</v>
      </c>
      <c r="B2624" s="1" t="s">
        <v>382</v>
      </c>
      <c r="C2624" s="1" t="s">
        <v>1438</v>
      </c>
      <c r="D2624" s="1" t="s">
        <v>29</v>
      </c>
      <c r="E2624" s="1" t="s">
        <v>30</v>
      </c>
      <c r="F2624" s="1" t="s">
        <v>41</v>
      </c>
      <c r="G2624" s="1" t="s">
        <v>176</v>
      </c>
    </row>
    <row r="2625" spans="1:7" x14ac:dyDescent="0.25">
      <c r="A2625" s="1" t="s">
        <v>173</v>
      </c>
      <c r="B2625" s="1" t="s">
        <v>382</v>
      </c>
      <c r="C2625" s="1" t="s">
        <v>1439</v>
      </c>
      <c r="D2625" s="1" t="s">
        <v>29</v>
      </c>
      <c r="E2625" s="1" t="s">
        <v>30</v>
      </c>
      <c r="F2625" s="1" t="s">
        <v>41</v>
      </c>
      <c r="G2625" s="1" t="s">
        <v>176</v>
      </c>
    </row>
    <row r="2626" spans="1:7" x14ac:dyDescent="0.25">
      <c r="A2626" s="1" t="s">
        <v>173</v>
      </c>
      <c r="B2626" s="1" t="s">
        <v>382</v>
      </c>
      <c r="C2626" s="1" t="s">
        <v>1440</v>
      </c>
      <c r="D2626" s="1" t="s">
        <v>29</v>
      </c>
      <c r="E2626" s="1" t="s">
        <v>30</v>
      </c>
      <c r="F2626" s="1" t="s">
        <v>41</v>
      </c>
      <c r="G2626" s="1" t="s">
        <v>176</v>
      </c>
    </row>
    <row r="2627" spans="1:7" x14ac:dyDescent="0.25">
      <c r="A2627" s="1" t="s">
        <v>173</v>
      </c>
      <c r="B2627" s="1" t="s">
        <v>382</v>
      </c>
      <c r="C2627" s="1" t="s">
        <v>1441</v>
      </c>
      <c r="D2627" s="1" t="s">
        <v>29</v>
      </c>
      <c r="E2627" s="1" t="s">
        <v>30</v>
      </c>
      <c r="F2627" s="1" t="s">
        <v>41</v>
      </c>
      <c r="G2627" s="1" t="s">
        <v>176</v>
      </c>
    </row>
    <row r="2628" spans="1:7" x14ac:dyDescent="0.25">
      <c r="A2628" s="1" t="s">
        <v>173</v>
      </c>
      <c r="B2628" s="1" t="s">
        <v>382</v>
      </c>
      <c r="C2628" s="1" t="s">
        <v>1445</v>
      </c>
      <c r="D2628" s="1" t="s">
        <v>29</v>
      </c>
      <c r="E2628" s="1" t="s">
        <v>30</v>
      </c>
      <c r="F2628" s="1" t="s">
        <v>41</v>
      </c>
      <c r="G2628" s="1" t="s">
        <v>176</v>
      </c>
    </row>
    <row r="2629" spans="1:7" x14ac:dyDescent="0.25">
      <c r="A2629" s="1" t="s">
        <v>173</v>
      </c>
      <c r="B2629" s="1" t="s">
        <v>382</v>
      </c>
      <c r="C2629" s="1" t="s">
        <v>1446</v>
      </c>
      <c r="D2629" s="1" t="s">
        <v>29</v>
      </c>
      <c r="E2629" s="1" t="s">
        <v>30</v>
      </c>
      <c r="F2629" s="1" t="s">
        <v>41</v>
      </c>
      <c r="G2629" s="1" t="s">
        <v>176</v>
      </c>
    </row>
    <row r="2630" spans="1:7" x14ac:dyDescent="0.25">
      <c r="A2630" s="1" t="s">
        <v>173</v>
      </c>
      <c r="B2630" s="1" t="s">
        <v>382</v>
      </c>
      <c r="C2630" s="1" t="s">
        <v>1448</v>
      </c>
      <c r="D2630" s="1" t="s">
        <v>29</v>
      </c>
      <c r="E2630" s="1" t="s">
        <v>30</v>
      </c>
      <c r="F2630" s="1" t="s">
        <v>41</v>
      </c>
      <c r="G2630" s="1" t="s">
        <v>176</v>
      </c>
    </row>
    <row r="2631" spans="1:7" x14ac:dyDescent="0.25">
      <c r="A2631" s="1" t="s">
        <v>173</v>
      </c>
      <c r="B2631" s="1" t="s">
        <v>382</v>
      </c>
      <c r="C2631" s="1" t="s">
        <v>1449</v>
      </c>
      <c r="D2631" s="1" t="s">
        <v>29</v>
      </c>
      <c r="E2631" s="1" t="s">
        <v>30</v>
      </c>
      <c r="F2631" s="1" t="s">
        <v>41</v>
      </c>
      <c r="G2631" s="1" t="s">
        <v>176</v>
      </c>
    </row>
    <row r="2632" spans="1:7" x14ac:dyDescent="0.25">
      <c r="A2632" s="1" t="s">
        <v>173</v>
      </c>
      <c r="B2632" s="1" t="s">
        <v>382</v>
      </c>
      <c r="C2632" s="1" t="s">
        <v>1450</v>
      </c>
      <c r="D2632" s="1" t="s">
        <v>29</v>
      </c>
      <c r="E2632" s="1" t="s">
        <v>30</v>
      </c>
      <c r="F2632" s="1" t="s">
        <v>41</v>
      </c>
      <c r="G2632" s="1" t="s">
        <v>176</v>
      </c>
    </row>
    <row r="2633" spans="1:7" x14ac:dyDescent="0.25">
      <c r="A2633" s="1" t="s">
        <v>173</v>
      </c>
      <c r="B2633" s="1" t="s">
        <v>382</v>
      </c>
      <c r="C2633" s="1" t="s">
        <v>1457</v>
      </c>
      <c r="D2633" s="1" t="s">
        <v>29</v>
      </c>
      <c r="E2633" s="1" t="s">
        <v>30</v>
      </c>
      <c r="F2633" s="1" t="s">
        <v>41</v>
      </c>
      <c r="G2633" s="1" t="s">
        <v>176</v>
      </c>
    </row>
    <row r="2634" spans="1:7" x14ac:dyDescent="0.25">
      <c r="A2634" s="1" t="s">
        <v>173</v>
      </c>
      <c r="B2634" s="1" t="s">
        <v>382</v>
      </c>
      <c r="C2634" s="1" t="s">
        <v>1465</v>
      </c>
      <c r="D2634" s="1" t="s">
        <v>29</v>
      </c>
      <c r="E2634" s="1" t="s">
        <v>30</v>
      </c>
      <c r="F2634" s="1" t="s">
        <v>41</v>
      </c>
      <c r="G2634" s="1" t="s">
        <v>176</v>
      </c>
    </row>
    <row r="2635" spans="1:7" x14ac:dyDescent="0.25">
      <c r="A2635" s="1" t="s">
        <v>173</v>
      </c>
      <c r="B2635" s="1" t="s">
        <v>382</v>
      </c>
      <c r="C2635" s="1" t="s">
        <v>1466</v>
      </c>
      <c r="D2635" s="1" t="s">
        <v>29</v>
      </c>
      <c r="E2635" s="1" t="s">
        <v>30</v>
      </c>
      <c r="F2635" s="1" t="s">
        <v>41</v>
      </c>
      <c r="G2635" s="1" t="s">
        <v>176</v>
      </c>
    </row>
    <row r="2636" spans="1:7" x14ac:dyDescent="0.25">
      <c r="A2636" s="1" t="s">
        <v>173</v>
      </c>
      <c r="B2636" s="1" t="s">
        <v>382</v>
      </c>
      <c r="C2636" s="1" t="s">
        <v>1467</v>
      </c>
      <c r="D2636" s="1" t="s">
        <v>29</v>
      </c>
      <c r="E2636" s="1" t="s">
        <v>30</v>
      </c>
      <c r="F2636" s="1" t="s">
        <v>41</v>
      </c>
      <c r="G2636" s="1" t="s">
        <v>176</v>
      </c>
    </row>
    <row r="2637" spans="1:7" x14ac:dyDescent="0.25">
      <c r="A2637" s="1" t="s">
        <v>173</v>
      </c>
      <c r="B2637" s="1" t="s">
        <v>382</v>
      </c>
      <c r="C2637" s="1" t="s">
        <v>1468</v>
      </c>
      <c r="D2637" s="1" t="s">
        <v>29</v>
      </c>
      <c r="E2637" s="1" t="s">
        <v>30</v>
      </c>
      <c r="F2637" s="1" t="s">
        <v>41</v>
      </c>
      <c r="G2637" s="1" t="s">
        <v>176</v>
      </c>
    </row>
    <row r="2638" spans="1:7" x14ac:dyDescent="0.25">
      <c r="A2638" s="1" t="s">
        <v>173</v>
      </c>
      <c r="B2638" s="1" t="s">
        <v>382</v>
      </c>
      <c r="C2638" s="1" t="s">
        <v>1469</v>
      </c>
      <c r="D2638" s="1" t="s">
        <v>29</v>
      </c>
      <c r="E2638" s="1" t="s">
        <v>30</v>
      </c>
      <c r="F2638" s="1" t="s">
        <v>41</v>
      </c>
      <c r="G2638" s="1" t="s">
        <v>176</v>
      </c>
    </row>
    <row r="2639" spans="1:7" x14ac:dyDescent="0.25">
      <c r="A2639" s="1" t="s">
        <v>173</v>
      </c>
      <c r="B2639" s="1" t="s">
        <v>382</v>
      </c>
      <c r="C2639" s="1" t="s">
        <v>1470</v>
      </c>
      <c r="D2639" s="1" t="s">
        <v>29</v>
      </c>
      <c r="E2639" s="1" t="s">
        <v>30</v>
      </c>
      <c r="F2639" s="1" t="s">
        <v>41</v>
      </c>
      <c r="G2639" s="1" t="s">
        <v>176</v>
      </c>
    </row>
    <row r="2640" spans="1:7" x14ac:dyDescent="0.25">
      <c r="A2640" s="1" t="s">
        <v>173</v>
      </c>
      <c r="B2640" s="1" t="s">
        <v>382</v>
      </c>
      <c r="C2640" s="1" t="s">
        <v>1471</v>
      </c>
      <c r="D2640" s="1" t="s">
        <v>29</v>
      </c>
      <c r="E2640" s="1" t="s">
        <v>30</v>
      </c>
      <c r="F2640" s="1" t="s">
        <v>41</v>
      </c>
      <c r="G2640" s="1" t="s">
        <v>176</v>
      </c>
    </row>
    <row r="2641" spans="1:7" x14ac:dyDescent="0.25">
      <c r="A2641" s="1" t="s">
        <v>173</v>
      </c>
      <c r="B2641" s="1" t="s">
        <v>382</v>
      </c>
      <c r="C2641" s="1" t="s">
        <v>1472</v>
      </c>
      <c r="D2641" s="1" t="s">
        <v>29</v>
      </c>
      <c r="E2641" s="1" t="s">
        <v>30</v>
      </c>
      <c r="F2641" s="1" t="s">
        <v>41</v>
      </c>
      <c r="G2641" s="1" t="s">
        <v>176</v>
      </c>
    </row>
    <row r="2642" spans="1:7" x14ac:dyDescent="0.25">
      <c r="A2642" s="1" t="s">
        <v>173</v>
      </c>
      <c r="B2642" s="1" t="s">
        <v>382</v>
      </c>
      <c r="C2642" s="1" t="s">
        <v>1473</v>
      </c>
      <c r="D2642" s="1" t="s">
        <v>29</v>
      </c>
      <c r="E2642" s="1" t="s">
        <v>30</v>
      </c>
      <c r="F2642" s="1" t="s">
        <v>41</v>
      </c>
      <c r="G2642" s="1" t="s">
        <v>176</v>
      </c>
    </row>
    <row r="2643" spans="1:7" x14ac:dyDescent="0.25">
      <c r="A2643" s="1" t="s">
        <v>173</v>
      </c>
      <c r="B2643" s="1" t="s">
        <v>382</v>
      </c>
      <c r="C2643" s="1" t="s">
        <v>1475</v>
      </c>
      <c r="D2643" s="1" t="s">
        <v>29</v>
      </c>
      <c r="E2643" s="1" t="s">
        <v>30</v>
      </c>
      <c r="F2643" s="1" t="s">
        <v>41</v>
      </c>
      <c r="G2643" s="1" t="s">
        <v>176</v>
      </c>
    </row>
    <row r="2644" spans="1:7" x14ac:dyDescent="0.25">
      <c r="A2644" s="1" t="s">
        <v>173</v>
      </c>
      <c r="B2644" s="1" t="s">
        <v>382</v>
      </c>
      <c r="C2644" s="1" t="s">
        <v>1476</v>
      </c>
      <c r="D2644" s="1" t="s">
        <v>29</v>
      </c>
      <c r="E2644" s="1" t="s">
        <v>30</v>
      </c>
      <c r="F2644" s="1" t="s">
        <v>41</v>
      </c>
      <c r="G2644" s="1" t="s">
        <v>176</v>
      </c>
    </row>
    <row r="2645" spans="1:7" x14ac:dyDescent="0.25">
      <c r="A2645" s="1" t="s">
        <v>173</v>
      </c>
      <c r="B2645" s="1" t="s">
        <v>382</v>
      </c>
      <c r="C2645" s="1" t="s">
        <v>1478</v>
      </c>
      <c r="D2645" s="1" t="s">
        <v>29</v>
      </c>
      <c r="E2645" s="1" t="s">
        <v>30</v>
      </c>
      <c r="F2645" s="1" t="s">
        <v>41</v>
      </c>
      <c r="G2645" s="1" t="s">
        <v>176</v>
      </c>
    </row>
    <row r="2646" spans="1:7" x14ac:dyDescent="0.25">
      <c r="A2646" s="1" t="s">
        <v>173</v>
      </c>
      <c r="B2646" s="1" t="s">
        <v>382</v>
      </c>
      <c r="C2646" s="1" t="s">
        <v>1479</v>
      </c>
      <c r="D2646" s="1" t="s">
        <v>29</v>
      </c>
      <c r="E2646" s="1" t="s">
        <v>30</v>
      </c>
      <c r="F2646" s="1" t="s">
        <v>41</v>
      </c>
      <c r="G2646" s="1" t="s">
        <v>176</v>
      </c>
    </row>
    <row r="2647" spans="1:7" x14ac:dyDescent="0.25">
      <c r="A2647" s="1" t="s">
        <v>173</v>
      </c>
      <c r="B2647" s="1" t="s">
        <v>382</v>
      </c>
      <c r="C2647" s="1" t="s">
        <v>1480</v>
      </c>
      <c r="D2647" s="1" t="s">
        <v>29</v>
      </c>
      <c r="E2647" s="1" t="s">
        <v>30</v>
      </c>
      <c r="F2647" s="1" t="s">
        <v>41</v>
      </c>
      <c r="G2647" s="1" t="s">
        <v>176</v>
      </c>
    </row>
    <row r="2648" spans="1:7" x14ac:dyDescent="0.25">
      <c r="A2648" s="1" t="s">
        <v>173</v>
      </c>
      <c r="B2648" s="1" t="s">
        <v>382</v>
      </c>
      <c r="C2648" s="1" t="s">
        <v>1481</v>
      </c>
      <c r="D2648" s="1" t="s">
        <v>29</v>
      </c>
      <c r="E2648" s="1" t="s">
        <v>30</v>
      </c>
      <c r="F2648" s="1" t="s">
        <v>41</v>
      </c>
      <c r="G2648" s="1" t="s">
        <v>176</v>
      </c>
    </row>
    <row r="2649" spans="1:7" x14ac:dyDescent="0.25">
      <c r="A2649" s="1" t="s">
        <v>173</v>
      </c>
      <c r="B2649" s="1" t="s">
        <v>382</v>
      </c>
      <c r="C2649" s="1" t="s">
        <v>1482</v>
      </c>
      <c r="D2649" s="1" t="s">
        <v>29</v>
      </c>
      <c r="E2649" s="1" t="s">
        <v>30</v>
      </c>
      <c r="F2649" s="1" t="s">
        <v>41</v>
      </c>
      <c r="G2649" s="1" t="s">
        <v>176</v>
      </c>
    </row>
    <row r="2650" spans="1:7" x14ac:dyDescent="0.25">
      <c r="A2650" s="1" t="s">
        <v>173</v>
      </c>
      <c r="B2650" s="1" t="s">
        <v>382</v>
      </c>
      <c r="C2650" s="1" t="s">
        <v>1486</v>
      </c>
      <c r="D2650" s="1" t="s">
        <v>29</v>
      </c>
      <c r="E2650" s="1" t="s">
        <v>30</v>
      </c>
      <c r="F2650" s="1" t="s">
        <v>41</v>
      </c>
      <c r="G2650" s="1" t="s">
        <v>176</v>
      </c>
    </row>
    <row r="2651" spans="1:7" x14ac:dyDescent="0.25">
      <c r="A2651" s="1" t="s">
        <v>173</v>
      </c>
      <c r="B2651" s="1" t="s">
        <v>382</v>
      </c>
      <c r="C2651" s="1" t="s">
        <v>1487</v>
      </c>
      <c r="D2651" s="1" t="s">
        <v>29</v>
      </c>
      <c r="E2651" s="1" t="s">
        <v>30</v>
      </c>
      <c r="F2651" s="1" t="s">
        <v>41</v>
      </c>
      <c r="G2651" s="1" t="s">
        <v>176</v>
      </c>
    </row>
    <row r="2652" spans="1:7" x14ac:dyDescent="0.25">
      <c r="A2652" s="1" t="s">
        <v>173</v>
      </c>
      <c r="B2652" s="1" t="s">
        <v>382</v>
      </c>
      <c r="C2652" s="1" t="s">
        <v>1489</v>
      </c>
      <c r="D2652" s="1" t="s">
        <v>29</v>
      </c>
      <c r="E2652" s="1" t="s">
        <v>30</v>
      </c>
      <c r="F2652" s="1" t="s">
        <v>41</v>
      </c>
      <c r="G2652" s="1" t="s">
        <v>176</v>
      </c>
    </row>
    <row r="2653" spans="1:7" x14ac:dyDescent="0.25">
      <c r="A2653" s="1" t="s">
        <v>173</v>
      </c>
      <c r="B2653" s="1" t="s">
        <v>382</v>
      </c>
      <c r="C2653" s="1" t="s">
        <v>1492</v>
      </c>
      <c r="D2653" s="1" t="s">
        <v>29</v>
      </c>
      <c r="E2653" s="1" t="s">
        <v>30</v>
      </c>
      <c r="F2653" s="1" t="s">
        <v>41</v>
      </c>
      <c r="G2653" s="1" t="s">
        <v>176</v>
      </c>
    </row>
    <row r="2654" spans="1:7" x14ac:dyDescent="0.25">
      <c r="A2654" s="1" t="s">
        <v>173</v>
      </c>
      <c r="B2654" s="1" t="s">
        <v>382</v>
      </c>
      <c r="C2654" s="1" t="s">
        <v>1494</v>
      </c>
      <c r="D2654" s="1" t="s">
        <v>29</v>
      </c>
      <c r="E2654" s="1" t="s">
        <v>30</v>
      </c>
      <c r="F2654" s="1" t="s">
        <v>41</v>
      </c>
      <c r="G2654" s="1" t="s">
        <v>176</v>
      </c>
    </row>
    <row r="2655" spans="1:7" x14ac:dyDescent="0.25">
      <c r="A2655" s="1" t="s">
        <v>173</v>
      </c>
      <c r="B2655" s="1" t="s">
        <v>382</v>
      </c>
      <c r="C2655" s="1" t="s">
        <v>1495</v>
      </c>
      <c r="D2655" s="1" t="s">
        <v>29</v>
      </c>
      <c r="E2655" s="1" t="s">
        <v>30</v>
      </c>
      <c r="F2655" s="1" t="s">
        <v>41</v>
      </c>
      <c r="G2655" s="1" t="s">
        <v>176</v>
      </c>
    </row>
    <row r="2656" spans="1:7" x14ac:dyDescent="0.25">
      <c r="A2656" s="1" t="s">
        <v>173</v>
      </c>
      <c r="B2656" s="1" t="s">
        <v>382</v>
      </c>
      <c r="C2656" s="1" t="s">
        <v>1496</v>
      </c>
      <c r="D2656" s="1" t="s">
        <v>29</v>
      </c>
      <c r="E2656" s="1" t="s">
        <v>30</v>
      </c>
      <c r="F2656" s="1" t="s">
        <v>41</v>
      </c>
      <c r="G2656" s="1" t="s">
        <v>176</v>
      </c>
    </row>
    <row r="2657" spans="1:7" x14ac:dyDescent="0.25">
      <c r="A2657" s="1" t="s">
        <v>173</v>
      </c>
      <c r="B2657" s="1" t="s">
        <v>382</v>
      </c>
      <c r="C2657" s="1" t="s">
        <v>1497</v>
      </c>
      <c r="D2657" s="1" t="s">
        <v>29</v>
      </c>
      <c r="E2657" s="1" t="s">
        <v>30</v>
      </c>
      <c r="F2657" s="1" t="s">
        <v>41</v>
      </c>
      <c r="G2657" s="1" t="s">
        <v>176</v>
      </c>
    </row>
    <row r="2658" spans="1:7" x14ac:dyDescent="0.25">
      <c r="A2658" s="1" t="s">
        <v>173</v>
      </c>
      <c r="B2658" s="1" t="s">
        <v>382</v>
      </c>
      <c r="C2658" s="1" t="s">
        <v>1498</v>
      </c>
      <c r="D2658" s="1" t="s">
        <v>29</v>
      </c>
      <c r="E2658" s="1" t="s">
        <v>30</v>
      </c>
      <c r="F2658" s="1" t="s">
        <v>41</v>
      </c>
      <c r="G2658" s="1" t="s">
        <v>176</v>
      </c>
    </row>
    <row r="2659" spans="1:7" x14ac:dyDescent="0.25">
      <c r="A2659" s="1" t="s">
        <v>173</v>
      </c>
      <c r="B2659" s="1" t="s">
        <v>382</v>
      </c>
      <c r="C2659" s="1" t="s">
        <v>1499</v>
      </c>
      <c r="D2659" s="1" t="s">
        <v>29</v>
      </c>
      <c r="E2659" s="1" t="s">
        <v>30</v>
      </c>
      <c r="F2659" s="1" t="s">
        <v>41</v>
      </c>
      <c r="G2659" s="1" t="s">
        <v>176</v>
      </c>
    </row>
    <row r="2660" spans="1:7" x14ac:dyDescent="0.25">
      <c r="A2660" s="1" t="s">
        <v>173</v>
      </c>
      <c r="B2660" s="1" t="s">
        <v>382</v>
      </c>
      <c r="C2660" s="1" t="s">
        <v>1500</v>
      </c>
      <c r="D2660" s="1" t="s">
        <v>29</v>
      </c>
      <c r="E2660" s="1" t="s">
        <v>30</v>
      </c>
      <c r="F2660" s="1" t="s">
        <v>41</v>
      </c>
      <c r="G2660" s="1" t="s">
        <v>176</v>
      </c>
    </row>
    <row r="2661" spans="1:7" x14ac:dyDescent="0.25">
      <c r="A2661" s="1" t="s">
        <v>173</v>
      </c>
      <c r="B2661" s="1" t="s">
        <v>382</v>
      </c>
      <c r="C2661" s="1" t="s">
        <v>1501</v>
      </c>
      <c r="D2661" s="1" t="s">
        <v>29</v>
      </c>
      <c r="E2661" s="1" t="s">
        <v>30</v>
      </c>
      <c r="F2661" s="1" t="s">
        <v>41</v>
      </c>
      <c r="G2661" s="1" t="s">
        <v>176</v>
      </c>
    </row>
    <row r="2662" spans="1:7" x14ac:dyDescent="0.25">
      <c r="A2662" s="1" t="s">
        <v>173</v>
      </c>
      <c r="B2662" s="1" t="s">
        <v>382</v>
      </c>
      <c r="C2662" s="1" t="s">
        <v>1502</v>
      </c>
      <c r="D2662" s="1" t="s">
        <v>29</v>
      </c>
      <c r="E2662" s="1" t="s">
        <v>30</v>
      </c>
      <c r="F2662" s="1" t="s">
        <v>41</v>
      </c>
      <c r="G2662" s="1" t="s">
        <v>176</v>
      </c>
    </row>
    <row r="2663" spans="1:7" x14ac:dyDescent="0.25">
      <c r="A2663" s="1" t="s">
        <v>173</v>
      </c>
      <c r="B2663" s="1" t="s">
        <v>382</v>
      </c>
      <c r="C2663" s="1" t="s">
        <v>1503</v>
      </c>
      <c r="D2663" s="1" t="s">
        <v>29</v>
      </c>
      <c r="E2663" s="1" t="s">
        <v>30</v>
      </c>
      <c r="F2663" s="1" t="s">
        <v>41</v>
      </c>
      <c r="G2663" s="1" t="s">
        <v>176</v>
      </c>
    </row>
    <row r="2664" spans="1:7" x14ac:dyDescent="0.25">
      <c r="A2664" s="1" t="s">
        <v>173</v>
      </c>
      <c r="B2664" s="1" t="s">
        <v>382</v>
      </c>
      <c r="C2664" s="1" t="s">
        <v>1504</v>
      </c>
      <c r="D2664" s="1" t="s">
        <v>29</v>
      </c>
      <c r="E2664" s="1" t="s">
        <v>30</v>
      </c>
      <c r="F2664" s="1" t="s">
        <v>41</v>
      </c>
      <c r="G2664" s="1" t="s">
        <v>176</v>
      </c>
    </row>
    <row r="2665" spans="1:7" x14ac:dyDescent="0.25">
      <c r="A2665" s="1" t="s">
        <v>173</v>
      </c>
      <c r="B2665" s="1" t="s">
        <v>382</v>
      </c>
      <c r="C2665" s="1" t="s">
        <v>1505</v>
      </c>
      <c r="D2665" s="1" t="s">
        <v>29</v>
      </c>
      <c r="E2665" s="1" t="s">
        <v>30</v>
      </c>
      <c r="F2665" s="1" t="s">
        <v>41</v>
      </c>
      <c r="G2665" s="1" t="s">
        <v>176</v>
      </c>
    </row>
    <row r="2666" spans="1:7" x14ac:dyDescent="0.25">
      <c r="A2666" s="1" t="s">
        <v>173</v>
      </c>
      <c r="B2666" s="1" t="s">
        <v>382</v>
      </c>
      <c r="C2666" s="1" t="s">
        <v>1506</v>
      </c>
      <c r="D2666" s="1" t="s">
        <v>29</v>
      </c>
      <c r="E2666" s="1" t="s">
        <v>30</v>
      </c>
      <c r="F2666" s="1" t="s">
        <v>41</v>
      </c>
      <c r="G2666" s="1" t="s">
        <v>176</v>
      </c>
    </row>
    <row r="2667" spans="1:7" x14ac:dyDescent="0.25">
      <c r="A2667" s="1" t="s">
        <v>173</v>
      </c>
      <c r="B2667" s="1" t="s">
        <v>382</v>
      </c>
      <c r="C2667" s="1" t="s">
        <v>1507</v>
      </c>
      <c r="D2667" s="1" t="s">
        <v>29</v>
      </c>
      <c r="E2667" s="1" t="s">
        <v>30</v>
      </c>
      <c r="F2667" s="1" t="s">
        <v>41</v>
      </c>
      <c r="G2667" s="1" t="s">
        <v>176</v>
      </c>
    </row>
    <row r="2668" spans="1:7" x14ac:dyDescent="0.25">
      <c r="A2668" s="1" t="s">
        <v>173</v>
      </c>
      <c r="B2668" s="1" t="s">
        <v>382</v>
      </c>
      <c r="C2668" s="1" t="s">
        <v>1508</v>
      </c>
      <c r="D2668" s="1" t="s">
        <v>29</v>
      </c>
      <c r="E2668" s="1" t="s">
        <v>30</v>
      </c>
      <c r="F2668" s="1" t="s">
        <v>41</v>
      </c>
      <c r="G2668" s="1" t="s">
        <v>176</v>
      </c>
    </row>
    <row r="2669" spans="1:7" x14ac:dyDescent="0.25">
      <c r="A2669" s="1" t="s">
        <v>173</v>
      </c>
      <c r="B2669" s="1" t="s">
        <v>382</v>
      </c>
      <c r="C2669" s="1" t="s">
        <v>1509</v>
      </c>
      <c r="D2669" s="1" t="s">
        <v>29</v>
      </c>
      <c r="E2669" s="1" t="s">
        <v>30</v>
      </c>
      <c r="F2669" s="1" t="s">
        <v>41</v>
      </c>
      <c r="G2669" s="1" t="s">
        <v>176</v>
      </c>
    </row>
    <row r="2670" spans="1:7" x14ac:dyDescent="0.25">
      <c r="A2670" s="1" t="s">
        <v>173</v>
      </c>
      <c r="B2670" s="1" t="s">
        <v>382</v>
      </c>
      <c r="C2670" s="1" t="s">
        <v>1510</v>
      </c>
      <c r="D2670" s="1" t="s">
        <v>29</v>
      </c>
      <c r="E2670" s="1" t="s">
        <v>30</v>
      </c>
      <c r="F2670" s="1" t="s">
        <v>41</v>
      </c>
      <c r="G2670" s="1" t="s">
        <v>176</v>
      </c>
    </row>
    <row r="2671" spans="1:7" x14ac:dyDescent="0.25">
      <c r="A2671" s="1" t="s">
        <v>173</v>
      </c>
      <c r="B2671" s="1" t="s">
        <v>382</v>
      </c>
      <c r="C2671" s="1" t="s">
        <v>1511</v>
      </c>
      <c r="D2671" s="1" t="s">
        <v>29</v>
      </c>
      <c r="E2671" s="1" t="s">
        <v>30</v>
      </c>
      <c r="F2671" s="1" t="s">
        <v>41</v>
      </c>
      <c r="G2671" s="1" t="s">
        <v>176</v>
      </c>
    </row>
    <row r="2672" spans="1:7" x14ac:dyDescent="0.25">
      <c r="A2672" s="1" t="s">
        <v>173</v>
      </c>
      <c r="B2672" s="1" t="s">
        <v>382</v>
      </c>
      <c r="C2672" s="1" t="s">
        <v>1512</v>
      </c>
      <c r="D2672" s="1" t="s">
        <v>29</v>
      </c>
      <c r="E2672" s="1" t="s">
        <v>30</v>
      </c>
      <c r="F2672" s="1" t="s">
        <v>41</v>
      </c>
      <c r="G2672" s="1" t="s">
        <v>176</v>
      </c>
    </row>
    <row r="2673" spans="1:7" x14ac:dyDescent="0.25">
      <c r="A2673" s="1" t="s">
        <v>173</v>
      </c>
      <c r="B2673" s="1" t="s">
        <v>382</v>
      </c>
      <c r="C2673" s="1" t="s">
        <v>1513</v>
      </c>
      <c r="D2673" s="1" t="s">
        <v>29</v>
      </c>
      <c r="E2673" s="1" t="s">
        <v>30</v>
      </c>
      <c r="F2673" s="1" t="s">
        <v>41</v>
      </c>
      <c r="G2673" s="1" t="s">
        <v>176</v>
      </c>
    </row>
    <row r="2674" spans="1:7" x14ac:dyDescent="0.25">
      <c r="A2674" s="1" t="s">
        <v>173</v>
      </c>
      <c r="B2674" s="1" t="s">
        <v>382</v>
      </c>
      <c r="C2674" s="1" t="s">
        <v>1514</v>
      </c>
      <c r="D2674" s="1" t="s">
        <v>29</v>
      </c>
      <c r="E2674" s="1" t="s">
        <v>30</v>
      </c>
      <c r="F2674" s="1" t="s">
        <v>41</v>
      </c>
      <c r="G2674" s="1" t="s">
        <v>176</v>
      </c>
    </row>
    <row r="2675" spans="1:7" x14ac:dyDescent="0.25">
      <c r="A2675" s="1" t="s">
        <v>173</v>
      </c>
      <c r="B2675" s="1" t="s">
        <v>382</v>
      </c>
      <c r="C2675" s="1" t="s">
        <v>1515</v>
      </c>
      <c r="D2675" s="1" t="s">
        <v>29</v>
      </c>
      <c r="E2675" s="1" t="s">
        <v>30</v>
      </c>
      <c r="F2675" s="1" t="s">
        <v>41</v>
      </c>
      <c r="G2675" s="1" t="s">
        <v>176</v>
      </c>
    </row>
    <row r="2676" spans="1:7" x14ac:dyDescent="0.25">
      <c r="A2676" s="1" t="s">
        <v>173</v>
      </c>
      <c r="B2676" s="1" t="s">
        <v>382</v>
      </c>
      <c r="C2676" s="1" t="s">
        <v>1516</v>
      </c>
      <c r="D2676" s="1" t="s">
        <v>29</v>
      </c>
      <c r="E2676" s="1" t="s">
        <v>30</v>
      </c>
      <c r="F2676" s="1" t="s">
        <v>41</v>
      </c>
      <c r="G2676" s="1" t="s">
        <v>176</v>
      </c>
    </row>
    <row r="2677" spans="1:7" x14ac:dyDescent="0.25">
      <c r="A2677" s="1" t="s">
        <v>173</v>
      </c>
      <c r="B2677" s="1" t="s">
        <v>382</v>
      </c>
      <c r="C2677" s="1" t="s">
        <v>1517</v>
      </c>
      <c r="D2677" s="1" t="s">
        <v>29</v>
      </c>
      <c r="E2677" s="1" t="s">
        <v>30</v>
      </c>
      <c r="F2677" s="1" t="s">
        <v>41</v>
      </c>
      <c r="G2677" s="1" t="s">
        <v>176</v>
      </c>
    </row>
    <row r="2678" spans="1:7" x14ac:dyDescent="0.25">
      <c r="A2678" s="1" t="s">
        <v>173</v>
      </c>
      <c r="B2678" s="1" t="s">
        <v>382</v>
      </c>
      <c r="C2678" s="1" t="s">
        <v>1518</v>
      </c>
      <c r="D2678" s="1" t="s">
        <v>29</v>
      </c>
      <c r="E2678" s="1" t="s">
        <v>30</v>
      </c>
      <c r="F2678" s="1" t="s">
        <v>41</v>
      </c>
      <c r="G2678" s="1" t="s">
        <v>176</v>
      </c>
    </row>
    <row r="2679" spans="1:7" x14ac:dyDescent="0.25">
      <c r="A2679" s="1" t="s">
        <v>173</v>
      </c>
      <c r="B2679" s="1" t="s">
        <v>382</v>
      </c>
      <c r="C2679" s="1" t="s">
        <v>1519</v>
      </c>
      <c r="D2679" s="1" t="s">
        <v>29</v>
      </c>
      <c r="E2679" s="1" t="s">
        <v>30</v>
      </c>
      <c r="F2679" s="1" t="s">
        <v>41</v>
      </c>
      <c r="G2679" s="1" t="s">
        <v>176</v>
      </c>
    </row>
    <row r="2680" spans="1:7" x14ac:dyDescent="0.25">
      <c r="A2680" s="1" t="s">
        <v>173</v>
      </c>
      <c r="B2680" s="1" t="s">
        <v>382</v>
      </c>
      <c r="C2680" s="1" t="s">
        <v>1520</v>
      </c>
      <c r="D2680" s="1" t="s">
        <v>29</v>
      </c>
      <c r="E2680" s="1" t="s">
        <v>30</v>
      </c>
      <c r="F2680" s="1" t="s">
        <v>41</v>
      </c>
      <c r="G2680" s="1" t="s">
        <v>176</v>
      </c>
    </row>
    <row r="2681" spans="1:7" x14ac:dyDescent="0.25">
      <c r="A2681" s="1" t="s">
        <v>173</v>
      </c>
      <c r="B2681" s="1" t="s">
        <v>382</v>
      </c>
      <c r="C2681" s="1" t="s">
        <v>1521</v>
      </c>
      <c r="D2681" s="1" t="s">
        <v>29</v>
      </c>
      <c r="E2681" s="1" t="s">
        <v>30</v>
      </c>
      <c r="F2681" s="1" t="s">
        <v>41</v>
      </c>
      <c r="G2681" s="1" t="s">
        <v>176</v>
      </c>
    </row>
    <row r="2682" spans="1:7" x14ac:dyDescent="0.25">
      <c r="A2682" s="1" t="s">
        <v>173</v>
      </c>
      <c r="B2682" s="1" t="s">
        <v>382</v>
      </c>
      <c r="C2682" s="1" t="s">
        <v>1522</v>
      </c>
      <c r="D2682" s="1" t="s">
        <v>29</v>
      </c>
      <c r="E2682" s="1" t="s">
        <v>30</v>
      </c>
      <c r="F2682" s="1" t="s">
        <v>41</v>
      </c>
      <c r="G2682" s="1" t="s">
        <v>176</v>
      </c>
    </row>
    <row r="2683" spans="1:7" x14ac:dyDescent="0.25">
      <c r="A2683" s="1" t="s">
        <v>173</v>
      </c>
      <c r="B2683" s="1" t="s">
        <v>382</v>
      </c>
      <c r="C2683" s="1" t="s">
        <v>1523</v>
      </c>
      <c r="D2683" s="1" t="s">
        <v>29</v>
      </c>
      <c r="E2683" s="1" t="s">
        <v>30</v>
      </c>
      <c r="F2683" s="1" t="s">
        <v>41</v>
      </c>
      <c r="G2683" s="1" t="s">
        <v>176</v>
      </c>
    </row>
    <row r="2684" spans="1:7" x14ac:dyDescent="0.25">
      <c r="A2684" s="1" t="s">
        <v>173</v>
      </c>
      <c r="B2684" s="1" t="s">
        <v>382</v>
      </c>
      <c r="C2684" s="1" t="s">
        <v>1524</v>
      </c>
      <c r="D2684" s="1" t="s">
        <v>29</v>
      </c>
      <c r="E2684" s="1" t="s">
        <v>30</v>
      </c>
      <c r="F2684" s="1" t="s">
        <v>41</v>
      </c>
      <c r="G2684" s="1" t="s">
        <v>176</v>
      </c>
    </row>
    <row r="2685" spans="1:7" x14ac:dyDescent="0.25">
      <c r="A2685" s="1" t="s">
        <v>173</v>
      </c>
      <c r="B2685" s="1" t="s">
        <v>382</v>
      </c>
      <c r="C2685" s="1" t="s">
        <v>1525</v>
      </c>
      <c r="D2685" s="1" t="s">
        <v>29</v>
      </c>
      <c r="E2685" s="1" t="s">
        <v>30</v>
      </c>
      <c r="F2685" s="1" t="s">
        <v>41</v>
      </c>
      <c r="G2685" s="1" t="s">
        <v>176</v>
      </c>
    </row>
    <row r="2686" spans="1:7" x14ac:dyDescent="0.25">
      <c r="A2686" s="1" t="s">
        <v>173</v>
      </c>
      <c r="B2686" s="1" t="s">
        <v>382</v>
      </c>
      <c r="C2686" s="1" t="s">
        <v>1526</v>
      </c>
      <c r="D2686" s="1" t="s">
        <v>29</v>
      </c>
      <c r="E2686" s="1" t="s">
        <v>30</v>
      </c>
      <c r="F2686" s="1" t="s">
        <v>41</v>
      </c>
      <c r="G2686" s="1" t="s">
        <v>176</v>
      </c>
    </row>
    <row r="2687" spans="1:7" x14ac:dyDescent="0.25">
      <c r="A2687" s="1" t="s">
        <v>173</v>
      </c>
      <c r="B2687" s="1" t="s">
        <v>382</v>
      </c>
      <c r="C2687" s="1" t="s">
        <v>1527</v>
      </c>
      <c r="D2687" s="1" t="s">
        <v>29</v>
      </c>
      <c r="E2687" s="1" t="s">
        <v>30</v>
      </c>
      <c r="F2687" s="1" t="s">
        <v>41</v>
      </c>
      <c r="G2687" s="1" t="s">
        <v>176</v>
      </c>
    </row>
    <row r="2688" spans="1:7" x14ac:dyDescent="0.25">
      <c r="A2688" s="1" t="s">
        <v>173</v>
      </c>
      <c r="B2688" s="1" t="s">
        <v>382</v>
      </c>
      <c r="C2688" s="1" t="s">
        <v>1528</v>
      </c>
      <c r="D2688" s="1" t="s">
        <v>29</v>
      </c>
      <c r="E2688" s="1" t="s">
        <v>30</v>
      </c>
      <c r="F2688" s="1" t="s">
        <v>41</v>
      </c>
      <c r="G2688" s="1" t="s">
        <v>176</v>
      </c>
    </row>
    <row r="2689" spans="1:7" x14ac:dyDescent="0.25">
      <c r="A2689" s="1" t="s">
        <v>173</v>
      </c>
      <c r="B2689" s="1" t="s">
        <v>382</v>
      </c>
      <c r="C2689" s="1" t="s">
        <v>1531</v>
      </c>
      <c r="D2689" s="1" t="s">
        <v>29</v>
      </c>
      <c r="E2689" s="1" t="s">
        <v>30</v>
      </c>
      <c r="F2689" s="1" t="s">
        <v>41</v>
      </c>
      <c r="G2689" s="1" t="s">
        <v>176</v>
      </c>
    </row>
    <row r="2690" spans="1:7" x14ac:dyDescent="0.25">
      <c r="A2690" s="1" t="s">
        <v>173</v>
      </c>
      <c r="B2690" s="1" t="s">
        <v>382</v>
      </c>
      <c r="C2690" s="1" t="s">
        <v>1532</v>
      </c>
      <c r="D2690" s="1" t="s">
        <v>29</v>
      </c>
      <c r="E2690" s="1" t="s">
        <v>30</v>
      </c>
      <c r="F2690" s="1" t="s">
        <v>41</v>
      </c>
      <c r="G2690" s="1" t="s">
        <v>176</v>
      </c>
    </row>
    <row r="2691" spans="1:7" x14ac:dyDescent="0.25">
      <c r="A2691" s="1" t="s">
        <v>173</v>
      </c>
      <c r="B2691" s="1" t="s">
        <v>382</v>
      </c>
      <c r="C2691" s="1" t="s">
        <v>1533</v>
      </c>
      <c r="D2691" s="1" t="s">
        <v>29</v>
      </c>
      <c r="E2691" s="1" t="s">
        <v>30</v>
      </c>
      <c r="F2691" s="1" t="s">
        <v>41</v>
      </c>
      <c r="G2691" s="1" t="s">
        <v>176</v>
      </c>
    </row>
    <row r="2692" spans="1:7" x14ac:dyDescent="0.25">
      <c r="A2692" s="1" t="s">
        <v>173</v>
      </c>
      <c r="B2692" s="1" t="s">
        <v>382</v>
      </c>
      <c r="C2692" s="1" t="s">
        <v>1534</v>
      </c>
      <c r="D2692" s="1" t="s">
        <v>29</v>
      </c>
      <c r="E2692" s="1" t="s">
        <v>30</v>
      </c>
      <c r="F2692" s="1" t="s">
        <v>41</v>
      </c>
      <c r="G2692" s="1" t="s">
        <v>176</v>
      </c>
    </row>
    <row r="2693" spans="1:7" x14ac:dyDescent="0.25">
      <c r="A2693" s="1" t="s">
        <v>173</v>
      </c>
      <c r="B2693" s="1" t="s">
        <v>382</v>
      </c>
      <c r="C2693" s="1" t="s">
        <v>1535</v>
      </c>
      <c r="D2693" s="1" t="s">
        <v>29</v>
      </c>
      <c r="E2693" s="1" t="s">
        <v>30</v>
      </c>
      <c r="F2693" s="1" t="s">
        <v>41</v>
      </c>
      <c r="G2693" s="1" t="s">
        <v>176</v>
      </c>
    </row>
    <row r="2694" spans="1:7" x14ac:dyDescent="0.25">
      <c r="A2694" s="1" t="s">
        <v>173</v>
      </c>
      <c r="B2694" s="1" t="s">
        <v>382</v>
      </c>
      <c r="C2694" s="1" t="s">
        <v>1536</v>
      </c>
      <c r="D2694" s="1" t="s">
        <v>29</v>
      </c>
      <c r="E2694" s="1" t="s">
        <v>30</v>
      </c>
      <c r="F2694" s="1" t="s">
        <v>41</v>
      </c>
      <c r="G2694" s="1" t="s">
        <v>176</v>
      </c>
    </row>
    <row r="2695" spans="1:7" x14ac:dyDescent="0.25">
      <c r="A2695" s="1" t="s">
        <v>173</v>
      </c>
      <c r="B2695" s="1" t="s">
        <v>382</v>
      </c>
      <c r="C2695" s="1" t="s">
        <v>1537</v>
      </c>
      <c r="D2695" s="1" t="s">
        <v>29</v>
      </c>
      <c r="E2695" s="1" t="s">
        <v>30</v>
      </c>
      <c r="F2695" s="1" t="s">
        <v>41</v>
      </c>
      <c r="G2695" s="1" t="s">
        <v>176</v>
      </c>
    </row>
    <row r="2696" spans="1:7" x14ac:dyDescent="0.25">
      <c r="A2696" s="1" t="s">
        <v>173</v>
      </c>
      <c r="B2696" s="1" t="s">
        <v>382</v>
      </c>
      <c r="C2696" s="1" t="s">
        <v>1538</v>
      </c>
      <c r="D2696" s="1" t="s">
        <v>29</v>
      </c>
      <c r="E2696" s="1" t="s">
        <v>30</v>
      </c>
      <c r="F2696" s="1" t="s">
        <v>41</v>
      </c>
      <c r="G2696" s="1" t="s">
        <v>176</v>
      </c>
    </row>
    <row r="2697" spans="1:7" x14ac:dyDescent="0.25">
      <c r="A2697" s="1" t="s">
        <v>173</v>
      </c>
      <c r="B2697" s="1" t="s">
        <v>382</v>
      </c>
      <c r="C2697" s="1" t="s">
        <v>1539</v>
      </c>
      <c r="D2697" s="1" t="s">
        <v>29</v>
      </c>
      <c r="E2697" s="1" t="s">
        <v>30</v>
      </c>
      <c r="F2697" s="1" t="s">
        <v>41</v>
      </c>
      <c r="G2697" s="1" t="s">
        <v>176</v>
      </c>
    </row>
    <row r="2698" spans="1:7" x14ac:dyDescent="0.25">
      <c r="A2698" s="1" t="s">
        <v>173</v>
      </c>
      <c r="B2698" s="1" t="s">
        <v>382</v>
      </c>
      <c r="C2698" s="1" t="s">
        <v>1540</v>
      </c>
      <c r="D2698" s="1" t="s">
        <v>29</v>
      </c>
      <c r="E2698" s="1" t="s">
        <v>30</v>
      </c>
      <c r="F2698" s="1" t="s">
        <v>41</v>
      </c>
      <c r="G2698" s="1" t="s">
        <v>176</v>
      </c>
    </row>
    <row r="2699" spans="1:7" x14ac:dyDescent="0.25">
      <c r="A2699" s="1" t="s">
        <v>173</v>
      </c>
      <c r="B2699" s="1" t="s">
        <v>382</v>
      </c>
      <c r="C2699" s="1" t="s">
        <v>1541</v>
      </c>
      <c r="D2699" s="1" t="s">
        <v>29</v>
      </c>
      <c r="E2699" s="1" t="s">
        <v>30</v>
      </c>
      <c r="F2699" s="1" t="s">
        <v>41</v>
      </c>
      <c r="G2699" s="1" t="s">
        <v>176</v>
      </c>
    </row>
    <row r="2700" spans="1:7" x14ac:dyDescent="0.25">
      <c r="A2700" s="1" t="s">
        <v>173</v>
      </c>
      <c r="B2700" s="1" t="s">
        <v>382</v>
      </c>
      <c r="C2700" s="1" t="s">
        <v>1542</v>
      </c>
      <c r="D2700" s="1" t="s">
        <v>29</v>
      </c>
      <c r="E2700" s="1" t="s">
        <v>30</v>
      </c>
      <c r="F2700" s="1" t="s">
        <v>41</v>
      </c>
      <c r="G2700" s="1" t="s">
        <v>176</v>
      </c>
    </row>
    <row r="2701" spans="1:7" x14ac:dyDescent="0.25">
      <c r="A2701" s="1" t="s">
        <v>173</v>
      </c>
      <c r="B2701" s="1" t="s">
        <v>382</v>
      </c>
      <c r="C2701" s="1" t="s">
        <v>1543</v>
      </c>
      <c r="D2701" s="1" t="s">
        <v>29</v>
      </c>
      <c r="E2701" s="1" t="s">
        <v>30</v>
      </c>
      <c r="F2701" s="1" t="s">
        <v>41</v>
      </c>
      <c r="G2701" s="1" t="s">
        <v>176</v>
      </c>
    </row>
    <row r="2702" spans="1:7" x14ac:dyDescent="0.25">
      <c r="A2702" s="1" t="s">
        <v>173</v>
      </c>
      <c r="B2702" s="1" t="s">
        <v>382</v>
      </c>
      <c r="C2702" s="1" t="s">
        <v>1544</v>
      </c>
      <c r="D2702" s="1" t="s">
        <v>29</v>
      </c>
      <c r="E2702" s="1" t="s">
        <v>30</v>
      </c>
      <c r="F2702" s="1" t="s">
        <v>41</v>
      </c>
      <c r="G2702" s="1" t="s">
        <v>176</v>
      </c>
    </row>
    <row r="2703" spans="1:7" x14ac:dyDescent="0.25">
      <c r="A2703" s="1" t="s">
        <v>173</v>
      </c>
      <c r="B2703" s="1" t="s">
        <v>382</v>
      </c>
      <c r="C2703" s="1" t="s">
        <v>1545</v>
      </c>
      <c r="D2703" s="1" t="s">
        <v>29</v>
      </c>
      <c r="E2703" s="1" t="s">
        <v>30</v>
      </c>
      <c r="F2703" s="1" t="s">
        <v>41</v>
      </c>
      <c r="G2703" s="1" t="s">
        <v>176</v>
      </c>
    </row>
    <row r="2704" spans="1:7" x14ac:dyDescent="0.25">
      <c r="A2704" s="1" t="s">
        <v>173</v>
      </c>
      <c r="B2704" s="1" t="s">
        <v>382</v>
      </c>
      <c r="C2704" s="1" t="s">
        <v>1546</v>
      </c>
      <c r="D2704" s="1" t="s">
        <v>29</v>
      </c>
      <c r="E2704" s="1" t="s">
        <v>30</v>
      </c>
      <c r="F2704" s="1" t="s">
        <v>41</v>
      </c>
      <c r="G2704" s="1" t="s">
        <v>176</v>
      </c>
    </row>
    <row r="2705" spans="1:7" x14ac:dyDescent="0.25">
      <c r="A2705" s="1" t="s">
        <v>173</v>
      </c>
      <c r="B2705" s="1" t="s">
        <v>382</v>
      </c>
      <c r="C2705" s="1" t="s">
        <v>1547</v>
      </c>
      <c r="D2705" s="1" t="s">
        <v>29</v>
      </c>
      <c r="E2705" s="1" t="s">
        <v>30</v>
      </c>
      <c r="F2705" s="1" t="s">
        <v>41</v>
      </c>
      <c r="G2705" s="1" t="s">
        <v>176</v>
      </c>
    </row>
    <row r="2706" spans="1:7" x14ac:dyDescent="0.25">
      <c r="A2706" s="1" t="s">
        <v>173</v>
      </c>
      <c r="B2706" s="1" t="s">
        <v>382</v>
      </c>
      <c r="C2706" s="1" t="s">
        <v>1548</v>
      </c>
      <c r="D2706" s="1" t="s">
        <v>29</v>
      </c>
      <c r="E2706" s="1" t="s">
        <v>30</v>
      </c>
      <c r="F2706" s="1" t="s">
        <v>41</v>
      </c>
      <c r="G2706" s="1" t="s">
        <v>176</v>
      </c>
    </row>
    <row r="2707" spans="1:7" x14ac:dyDescent="0.25">
      <c r="A2707" s="1" t="s">
        <v>173</v>
      </c>
      <c r="B2707" s="1" t="s">
        <v>382</v>
      </c>
      <c r="C2707" s="1" t="s">
        <v>1549</v>
      </c>
      <c r="D2707" s="1" t="s">
        <v>29</v>
      </c>
      <c r="E2707" s="1" t="s">
        <v>30</v>
      </c>
      <c r="F2707" s="1" t="s">
        <v>41</v>
      </c>
      <c r="G2707" s="1" t="s">
        <v>176</v>
      </c>
    </row>
    <row r="2708" spans="1:7" x14ac:dyDescent="0.25">
      <c r="A2708" s="1" t="s">
        <v>173</v>
      </c>
      <c r="B2708" s="1" t="s">
        <v>382</v>
      </c>
      <c r="C2708" s="1" t="s">
        <v>1550</v>
      </c>
      <c r="D2708" s="1" t="s">
        <v>29</v>
      </c>
      <c r="E2708" s="1" t="s">
        <v>30</v>
      </c>
      <c r="F2708" s="1" t="s">
        <v>41</v>
      </c>
      <c r="G2708" s="1" t="s">
        <v>176</v>
      </c>
    </row>
    <row r="2709" spans="1:7" x14ac:dyDescent="0.25">
      <c r="A2709" s="1" t="s">
        <v>173</v>
      </c>
      <c r="B2709" s="1" t="s">
        <v>382</v>
      </c>
      <c r="C2709" s="1" t="s">
        <v>1551</v>
      </c>
      <c r="D2709" s="1" t="s">
        <v>29</v>
      </c>
      <c r="E2709" s="1" t="s">
        <v>30</v>
      </c>
      <c r="F2709" s="1" t="s">
        <v>41</v>
      </c>
      <c r="G2709" s="1" t="s">
        <v>176</v>
      </c>
    </row>
    <row r="2710" spans="1:7" x14ac:dyDescent="0.25">
      <c r="A2710" s="1" t="s">
        <v>173</v>
      </c>
      <c r="B2710" s="1" t="s">
        <v>382</v>
      </c>
      <c r="C2710" s="1" t="s">
        <v>1552</v>
      </c>
      <c r="D2710" s="1" t="s">
        <v>29</v>
      </c>
      <c r="E2710" s="1" t="s">
        <v>30</v>
      </c>
      <c r="F2710" s="1" t="s">
        <v>41</v>
      </c>
      <c r="G2710" s="1" t="s">
        <v>176</v>
      </c>
    </row>
    <row r="2711" spans="1:7" x14ac:dyDescent="0.25">
      <c r="A2711" s="1" t="s">
        <v>173</v>
      </c>
      <c r="B2711" s="1" t="s">
        <v>382</v>
      </c>
      <c r="C2711" s="1" t="s">
        <v>1553</v>
      </c>
      <c r="D2711" s="1" t="s">
        <v>29</v>
      </c>
      <c r="E2711" s="1" t="s">
        <v>30</v>
      </c>
      <c r="F2711" s="1" t="s">
        <v>41</v>
      </c>
      <c r="G2711" s="1" t="s">
        <v>176</v>
      </c>
    </row>
    <row r="2712" spans="1:7" x14ac:dyDescent="0.25">
      <c r="A2712" s="1" t="s">
        <v>173</v>
      </c>
      <c r="B2712" s="1" t="s">
        <v>382</v>
      </c>
      <c r="C2712" s="1" t="s">
        <v>1554</v>
      </c>
      <c r="D2712" s="1" t="s">
        <v>29</v>
      </c>
      <c r="E2712" s="1" t="s">
        <v>30</v>
      </c>
      <c r="F2712" s="1" t="s">
        <v>41</v>
      </c>
      <c r="G2712" s="1" t="s">
        <v>176</v>
      </c>
    </row>
    <row r="2713" spans="1:7" x14ac:dyDescent="0.25">
      <c r="A2713" s="1" t="s">
        <v>173</v>
      </c>
      <c r="B2713" s="1" t="s">
        <v>382</v>
      </c>
      <c r="C2713" s="1" t="s">
        <v>1555</v>
      </c>
      <c r="D2713" s="1" t="s">
        <v>29</v>
      </c>
      <c r="E2713" s="1" t="s">
        <v>30</v>
      </c>
      <c r="F2713" s="1" t="s">
        <v>41</v>
      </c>
      <c r="G2713" s="1" t="s">
        <v>176</v>
      </c>
    </row>
    <row r="2714" spans="1:7" x14ac:dyDescent="0.25">
      <c r="A2714" s="1" t="s">
        <v>173</v>
      </c>
      <c r="B2714" s="1" t="s">
        <v>382</v>
      </c>
      <c r="C2714" s="1" t="s">
        <v>1556</v>
      </c>
      <c r="D2714" s="1" t="s">
        <v>29</v>
      </c>
      <c r="E2714" s="1" t="s">
        <v>30</v>
      </c>
      <c r="F2714" s="1" t="s">
        <v>41</v>
      </c>
      <c r="G2714" s="1" t="s">
        <v>176</v>
      </c>
    </row>
    <row r="2715" spans="1:7" x14ac:dyDescent="0.25">
      <c r="A2715" s="1" t="s">
        <v>173</v>
      </c>
      <c r="B2715" s="1" t="s">
        <v>382</v>
      </c>
      <c r="C2715" s="1" t="s">
        <v>1557</v>
      </c>
      <c r="D2715" s="1" t="s">
        <v>29</v>
      </c>
      <c r="E2715" s="1" t="s">
        <v>30</v>
      </c>
      <c r="F2715" s="1" t="s">
        <v>41</v>
      </c>
      <c r="G2715" s="1" t="s">
        <v>176</v>
      </c>
    </row>
    <row r="2716" spans="1:7" x14ac:dyDescent="0.25">
      <c r="A2716" s="1" t="s">
        <v>173</v>
      </c>
      <c r="B2716" s="1" t="s">
        <v>382</v>
      </c>
      <c r="C2716" s="1" t="s">
        <v>1558</v>
      </c>
      <c r="D2716" s="1" t="s">
        <v>29</v>
      </c>
      <c r="E2716" s="1" t="s">
        <v>30</v>
      </c>
      <c r="F2716" s="1" t="s">
        <v>41</v>
      </c>
      <c r="G2716" s="1" t="s">
        <v>176</v>
      </c>
    </row>
    <row r="2717" spans="1:7" x14ac:dyDescent="0.25">
      <c r="A2717" s="1" t="s">
        <v>173</v>
      </c>
      <c r="B2717" s="1" t="s">
        <v>382</v>
      </c>
      <c r="C2717" s="1" t="s">
        <v>1559</v>
      </c>
      <c r="D2717" s="1" t="s">
        <v>29</v>
      </c>
      <c r="E2717" s="1" t="s">
        <v>30</v>
      </c>
      <c r="F2717" s="1" t="s">
        <v>41</v>
      </c>
      <c r="G2717" s="1" t="s">
        <v>176</v>
      </c>
    </row>
    <row r="2718" spans="1:7" x14ac:dyDescent="0.25">
      <c r="A2718" s="1" t="s">
        <v>173</v>
      </c>
      <c r="B2718" s="1" t="s">
        <v>382</v>
      </c>
      <c r="C2718" s="1" t="s">
        <v>1560</v>
      </c>
      <c r="D2718" s="1" t="s">
        <v>29</v>
      </c>
      <c r="E2718" s="1" t="s">
        <v>30</v>
      </c>
      <c r="F2718" s="1" t="s">
        <v>41</v>
      </c>
      <c r="G2718" s="1" t="s">
        <v>176</v>
      </c>
    </row>
    <row r="2719" spans="1:7" x14ac:dyDescent="0.25">
      <c r="A2719" s="1" t="s">
        <v>173</v>
      </c>
      <c r="B2719" s="1" t="s">
        <v>382</v>
      </c>
      <c r="C2719" s="1" t="s">
        <v>1561</v>
      </c>
      <c r="D2719" s="1" t="s">
        <v>29</v>
      </c>
      <c r="E2719" s="1" t="s">
        <v>30</v>
      </c>
      <c r="F2719" s="1" t="s">
        <v>41</v>
      </c>
      <c r="G2719" s="1" t="s">
        <v>176</v>
      </c>
    </row>
    <row r="2720" spans="1:7" x14ac:dyDescent="0.25">
      <c r="A2720" s="1" t="s">
        <v>173</v>
      </c>
      <c r="B2720" s="1" t="s">
        <v>382</v>
      </c>
      <c r="C2720" s="1" t="s">
        <v>1562</v>
      </c>
      <c r="D2720" s="1" t="s">
        <v>29</v>
      </c>
      <c r="E2720" s="1" t="s">
        <v>30</v>
      </c>
      <c r="F2720" s="1" t="s">
        <v>41</v>
      </c>
      <c r="G2720" s="1" t="s">
        <v>176</v>
      </c>
    </row>
    <row r="2721" spans="1:7" x14ac:dyDescent="0.25">
      <c r="A2721" s="1" t="s">
        <v>173</v>
      </c>
      <c r="B2721" s="1" t="s">
        <v>382</v>
      </c>
      <c r="C2721" s="1" t="s">
        <v>1563</v>
      </c>
      <c r="D2721" s="1" t="s">
        <v>29</v>
      </c>
      <c r="E2721" s="1" t="s">
        <v>30</v>
      </c>
      <c r="F2721" s="1" t="s">
        <v>41</v>
      </c>
      <c r="G2721" s="1" t="s">
        <v>176</v>
      </c>
    </row>
    <row r="2722" spans="1:7" x14ac:dyDescent="0.25">
      <c r="A2722" s="1" t="s">
        <v>173</v>
      </c>
      <c r="B2722" s="1" t="s">
        <v>382</v>
      </c>
      <c r="C2722" s="1" t="s">
        <v>1564</v>
      </c>
      <c r="D2722" s="1" t="s">
        <v>29</v>
      </c>
      <c r="E2722" s="1" t="s">
        <v>30</v>
      </c>
      <c r="F2722" s="1" t="s">
        <v>41</v>
      </c>
      <c r="G2722" s="1" t="s">
        <v>176</v>
      </c>
    </row>
    <row r="2723" spans="1:7" x14ac:dyDescent="0.25">
      <c r="A2723" s="1" t="s">
        <v>173</v>
      </c>
      <c r="B2723" s="1" t="s">
        <v>382</v>
      </c>
      <c r="C2723" s="1" t="s">
        <v>1565</v>
      </c>
      <c r="D2723" s="1" t="s">
        <v>29</v>
      </c>
      <c r="E2723" s="1" t="s">
        <v>30</v>
      </c>
      <c r="F2723" s="1" t="s">
        <v>41</v>
      </c>
      <c r="G2723" s="1" t="s">
        <v>176</v>
      </c>
    </row>
    <row r="2724" spans="1:7" x14ac:dyDescent="0.25">
      <c r="A2724" s="1" t="s">
        <v>173</v>
      </c>
      <c r="B2724" s="1" t="s">
        <v>382</v>
      </c>
      <c r="C2724" s="1" t="s">
        <v>1566</v>
      </c>
      <c r="D2724" s="1" t="s">
        <v>29</v>
      </c>
      <c r="E2724" s="1" t="s">
        <v>30</v>
      </c>
      <c r="F2724" s="1" t="s">
        <v>41</v>
      </c>
      <c r="G2724" s="1" t="s">
        <v>176</v>
      </c>
    </row>
    <row r="2725" spans="1:7" x14ac:dyDescent="0.25">
      <c r="A2725" s="1" t="s">
        <v>173</v>
      </c>
      <c r="B2725" s="1" t="s">
        <v>382</v>
      </c>
      <c r="C2725" s="1" t="s">
        <v>1567</v>
      </c>
      <c r="D2725" s="1" t="s">
        <v>29</v>
      </c>
      <c r="E2725" s="1" t="s">
        <v>30</v>
      </c>
      <c r="F2725" s="1" t="s">
        <v>41</v>
      </c>
      <c r="G2725" s="1" t="s">
        <v>176</v>
      </c>
    </row>
    <row r="2726" spans="1:7" x14ac:dyDescent="0.25">
      <c r="A2726" s="1" t="s">
        <v>173</v>
      </c>
      <c r="B2726" s="1" t="s">
        <v>382</v>
      </c>
      <c r="C2726" s="1" t="s">
        <v>1568</v>
      </c>
      <c r="D2726" s="1" t="s">
        <v>29</v>
      </c>
      <c r="E2726" s="1" t="s">
        <v>30</v>
      </c>
      <c r="F2726" s="1" t="s">
        <v>41</v>
      </c>
      <c r="G2726" s="1" t="s">
        <v>176</v>
      </c>
    </row>
    <row r="2727" spans="1:7" x14ac:dyDescent="0.25">
      <c r="A2727" s="1" t="s">
        <v>173</v>
      </c>
      <c r="B2727" s="1" t="s">
        <v>382</v>
      </c>
      <c r="C2727" s="1" t="s">
        <v>1569</v>
      </c>
      <c r="D2727" s="1" t="s">
        <v>29</v>
      </c>
      <c r="E2727" s="1" t="s">
        <v>30</v>
      </c>
      <c r="F2727" s="1" t="s">
        <v>41</v>
      </c>
      <c r="G2727" s="1" t="s">
        <v>176</v>
      </c>
    </row>
    <row r="2728" spans="1:7" x14ac:dyDescent="0.25">
      <c r="A2728" s="1" t="s">
        <v>173</v>
      </c>
      <c r="B2728" s="1" t="s">
        <v>382</v>
      </c>
      <c r="C2728" s="1" t="s">
        <v>1013</v>
      </c>
      <c r="D2728" s="1" t="s">
        <v>29</v>
      </c>
      <c r="E2728" s="1" t="s">
        <v>30</v>
      </c>
      <c r="F2728" s="1" t="s">
        <v>41</v>
      </c>
      <c r="G2728" s="1" t="s">
        <v>176</v>
      </c>
    </row>
    <row r="2729" spans="1:7" x14ac:dyDescent="0.25">
      <c r="A2729" s="1" t="s">
        <v>173</v>
      </c>
      <c r="B2729" s="1" t="s">
        <v>382</v>
      </c>
      <c r="C2729" s="1" t="s">
        <v>1014</v>
      </c>
      <c r="D2729" s="1" t="s">
        <v>29</v>
      </c>
      <c r="E2729" s="1" t="s">
        <v>30</v>
      </c>
      <c r="F2729" s="1" t="s">
        <v>41</v>
      </c>
      <c r="G2729" s="1" t="s">
        <v>176</v>
      </c>
    </row>
    <row r="2730" spans="1:7" x14ac:dyDescent="0.25">
      <c r="A2730" s="1" t="s">
        <v>173</v>
      </c>
      <c r="B2730" s="1" t="s">
        <v>382</v>
      </c>
      <c r="C2730" s="1" t="s">
        <v>1015</v>
      </c>
      <c r="D2730" s="1" t="s">
        <v>29</v>
      </c>
      <c r="E2730" s="1" t="s">
        <v>30</v>
      </c>
      <c r="F2730" s="1" t="s">
        <v>41</v>
      </c>
      <c r="G2730" s="1" t="s">
        <v>176</v>
      </c>
    </row>
    <row r="2731" spans="1:7" x14ac:dyDescent="0.25">
      <c r="A2731" s="1" t="s">
        <v>173</v>
      </c>
      <c r="B2731" s="1" t="s">
        <v>382</v>
      </c>
      <c r="C2731" s="1" t="s">
        <v>1016</v>
      </c>
      <c r="D2731" s="1" t="s">
        <v>29</v>
      </c>
      <c r="E2731" s="1" t="s">
        <v>30</v>
      </c>
      <c r="F2731" s="1" t="s">
        <v>41</v>
      </c>
      <c r="G2731" s="1" t="s">
        <v>176</v>
      </c>
    </row>
    <row r="2732" spans="1:7" x14ac:dyDescent="0.25">
      <c r="A2732" s="1" t="s">
        <v>173</v>
      </c>
      <c r="B2732" s="1" t="s">
        <v>382</v>
      </c>
      <c r="C2732" s="1" t="s">
        <v>1017</v>
      </c>
      <c r="D2732" s="1" t="s">
        <v>29</v>
      </c>
      <c r="E2732" s="1" t="s">
        <v>30</v>
      </c>
      <c r="F2732" s="1" t="s">
        <v>41</v>
      </c>
      <c r="G2732" s="1" t="s">
        <v>176</v>
      </c>
    </row>
    <row r="2733" spans="1:7" x14ac:dyDescent="0.25">
      <c r="A2733" s="1" t="s">
        <v>173</v>
      </c>
      <c r="B2733" s="1" t="s">
        <v>382</v>
      </c>
      <c r="C2733" s="1" t="s">
        <v>1018</v>
      </c>
      <c r="D2733" s="1" t="s">
        <v>29</v>
      </c>
      <c r="E2733" s="1" t="s">
        <v>30</v>
      </c>
      <c r="F2733" s="1" t="s">
        <v>41</v>
      </c>
      <c r="G2733" s="1" t="s">
        <v>176</v>
      </c>
    </row>
    <row r="2734" spans="1:7" x14ac:dyDescent="0.25">
      <c r="A2734" s="1" t="s">
        <v>173</v>
      </c>
      <c r="B2734" s="1" t="s">
        <v>382</v>
      </c>
      <c r="C2734" s="1" t="s">
        <v>1019</v>
      </c>
      <c r="D2734" s="1" t="s">
        <v>29</v>
      </c>
      <c r="E2734" s="1" t="s">
        <v>30</v>
      </c>
      <c r="F2734" s="1" t="s">
        <v>41</v>
      </c>
      <c r="G2734" s="1" t="s">
        <v>176</v>
      </c>
    </row>
    <row r="2735" spans="1:7" x14ac:dyDescent="0.25">
      <c r="A2735" s="1" t="s">
        <v>173</v>
      </c>
      <c r="B2735" s="1" t="s">
        <v>382</v>
      </c>
      <c r="C2735" s="1" t="s">
        <v>1020</v>
      </c>
      <c r="D2735" s="1" t="s">
        <v>29</v>
      </c>
      <c r="E2735" s="1" t="s">
        <v>30</v>
      </c>
      <c r="F2735" s="1" t="s">
        <v>41</v>
      </c>
      <c r="G2735" s="1" t="s">
        <v>176</v>
      </c>
    </row>
    <row r="2736" spans="1:7" x14ac:dyDescent="0.25">
      <c r="A2736" s="1" t="s">
        <v>173</v>
      </c>
      <c r="B2736" s="1" t="s">
        <v>382</v>
      </c>
      <c r="C2736" s="1" t="s">
        <v>1021</v>
      </c>
      <c r="D2736" s="1" t="s">
        <v>29</v>
      </c>
      <c r="E2736" s="1" t="s">
        <v>30</v>
      </c>
      <c r="F2736" s="1" t="s">
        <v>41</v>
      </c>
      <c r="G2736" s="1" t="s">
        <v>176</v>
      </c>
    </row>
    <row r="2737" spans="1:7" x14ac:dyDescent="0.25">
      <c r="A2737" s="1" t="s">
        <v>173</v>
      </c>
      <c r="B2737" s="1" t="s">
        <v>382</v>
      </c>
      <c r="C2737" s="1" t="s">
        <v>1022</v>
      </c>
      <c r="D2737" s="1" t="s">
        <v>29</v>
      </c>
      <c r="E2737" s="1" t="s">
        <v>30</v>
      </c>
      <c r="F2737" s="1" t="s">
        <v>41</v>
      </c>
      <c r="G2737" s="1" t="s">
        <v>176</v>
      </c>
    </row>
    <row r="2738" spans="1:7" x14ac:dyDescent="0.25">
      <c r="A2738" s="1" t="s">
        <v>173</v>
      </c>
      <c r="B2738" s="1" t="s">
        <v>382</v>
      </c>
      <c r="C2738" s="1" t="s">
        <v>1023</v>
      </c>
      <c r="D2738" s="1" t="s">
        <v>29</v>
      </c>
      <c r="E2738" s="1" t="s">
        <v>30</v>
      </c>
      <c r="F2738" s="1" t="s">
        <v>41</v>
      </c>
      <c r="G2738" s="1" t="s">
        <v>176</v>
      </c>
    </row>
    <row r="2739" spans="1:7" x14ac:dyDescent="0.25">
      <c r="A2739" s="1" t="s">
        <v>173</v>
      </c>
      <c r="B2739" s="1" t="s">
        <v>382</v>
      </c>
      <c r="C2739" s="1" t="s">
        <v>1024</v>
      </c>
      <c r="D2739" s="1" t="s">
        <v>29</v>
      </c>
      <c r="E2739" s="1" t="s">
        <v>30</v>
      </c>
      <c r="F2739" s="1" t="s">
        <v>41</v>
      </c>
      <c r="G2739" s="1" t="s">
        <v>176</v>
      </c>
    </row>
    <row r="2740" spans="1:7" x14ac:dyDescent="0.25">
      <c r="A2740" s="1" t="s">
        <v>173</v>
      </c>
      <c r="B2740" s="1" t="s">
        <v>382</v>
      </c>
      <c r="C2740" s="1" t="s">
        <v>1025</v>
      </c>
      <c r="D2740" s="1" t="s">
        <v>29</v>
      </c>
      <c r="E2740" s="1" t="s">
        <v>30</v>
      </c>
      <c r="F2740" s="1" t="s">
        <v>41</v>
      </c>
      <c r="G2740" s="1" t="s">
        <v>176</v>
      </c>
    </row>
    <row r="2741" spans="1:7" x14ac:dyDescent="0.25">
      <c r="A2741" s="1" t="s">
        <v>173</v>
      </c>
      <c r="B2741" s="1" t="s">
        <v>382</v>
      </c>
      <c r="C2741" s="1" t="s">
        <v>1026</v>
      </c>
      <c r="D2741" s="1" t="s">
        <v>29</v>
      </c>
      <c r="E2741" s="1" t="s">
        <v>30</v>
      </c>
      <c r="F2741" s="1" t="s">
        <v>41</v>
      </c>
      <c r="G2741" s="1" t="s">
        <v>176</v>
      </c>
    </row>
    <row r="2742" spans="1:7" x14ac:dyDescent="0.25">
      <c r="A2742" s="1" t="s">
        <v>173</v>
      </c>
      <c r="B2742" s="1" t="s">
        <v>382</v>
      </c>
      <c r="C2742" s="1" t="s">
        <v>1027</v>
      </c>
      <c r="D2742" s="1" t="s">
        <v>29</v>
      </c>
      <c r="E2742" s="1" t="s">
        <v>30</v>
      </c>
      <c r="F2742" s="1" t="s">
        <v>41</v>
      </c>
      <c r="G2742" s="1" t="s">
        <v>176</v>
      </c>
    </row>
    <row r="2743" spans="1:7" x14ac:dyDescent="0.25">
      <c r="A2743" s="1" t="s">
        <v>173</v>
      </c>
      <c r="B2743" s="1" t="s">
        <v>382</v>
      </c>
      <c r="C2743" s="1" t="s">
        <v>1028</v>
      </c>
      <c r="D2743" s="1" t="s">
        <v>29</v>
      </c>
      <c r="E2743" s="1" t="s">
        <v>30</v>
      </c>
      <c r="F2743" s="1" t="s">
        <v>41</v>
      </c>
      <c r="G2743" s="1" t="s">
        <v>176</v>
      </c>
    </row>
    <row r="2744" spans="1:7" x14ac:dyDescent="0.25">
      <c r="A2744" s="1" t="s">
        <v>173</v>
      </c>
      <c r="B2744" s="1" t="s">
        <v>382</v>
      </c>
      <c r="C2744" s="1" t="s">
        <v>1029</v>
      </c>
      <c r="D2744" s="1" t="s">
        <v>29</v>
      </c>
      <c r="E2744" s="1" t="s">
        <v>30</v>
      </c>
      <c r="F2744" s="1" t="s">
        <v>41</v>
      </c>
      <c r="G2744" s="1" t="s">
        <v>176</v>
      </c>
    </row>
    <row r="2745" spans="1:7" x14ac:dyDescent="0.25">
      <c r="A2745" s="1" t="s">
        <v>173</v>
      </c>
      <c r="B2745" s="1" t="s">
        <v>382</v>
      </c>
      <c r="C2745" s="1" t="s">
        <v>1030</v>
      </c>
      <c r="D2745" s="1" t="s">
        <v>29</v>
      </c>
      <c r="E2745" s="1" t="s">
        <v>30</v>
      </c>
      <c r="F2745" s="1" t="s">
        <v>41</v>
      </c>
      <c r="G2745" s="1" t="s">
        <v>176</v>
      </c>
    </row>
    <row r="2746" spans="1:7" x14ac:dyDescent="0.25">
      <c r="A2746" s="1" t="s">
        <v>173</v>
      </c>
      <c r="B2746" s="1" t="s">
        <v>382</v>
      </c>
      <c r="C2746" s="1" t="s">
        <v>1031</v>
      </c>
      <c r="D2746" s="1" t="s">
        <v>29</v>
      </c>
      <c r="E2746" s="1" t="s">
        <v>30</v>
      </c>
      <c r="F2746" s="1" t="s">
        <v>41</v>
      </c>
      <c r="G2746" s="1" t="s">
        <v>176</v>
      </c>
    </row>
    <row r="2747" spans="1:7" x14ac:dyDescent="0.25">
      <c r="A2747" s="1" t="s">
        <v>173</v>
      </c>
      <c r="B2747" s="1" t="s">
        <v>382</v>
      </c>
      <c r="C2747" s="1" t="s">
        <v>1032</v>
      </c>
      <c r="D2747" s="1" t="s">
        <v>29</v>
      </c>
      <c r="E2747" s="1" t="s">
        <v>30</v>
      </c>
      <c r="F2747" s="1" t="s">
        <v>41</v>
      </c>
      <c r="G2747" s="1" t="s">
        <v>176</v>
      </c>
    </row>
    <row r="2748" spans="1:7" x14ac:dyDescent="0.25">
      <c r="A2748" s="1" t="s">
        <v>173</v>
      </c>
      <c r="B2748" s="1" t="s">
        <v>382</v>
      </c>
      <c r="C2748" s="1" t="s">
        <v>1033</v>
      </c>
      <c r="D2748" s="1" t="s">
        <v>29</v>
      </c>
      <c r="E2748" s="1" t="s">
        <v>30</v>
      </c>
      <c r="F2748" s="1" t="s">
        <v>41</v>
      </c>
      <c r="G2748" s="1" t="s">
        <v>176</v>
      </c>
    </row>
    <row r="2749" spans="1:7" x14ac:dyDescent="0.25">
      <c r="A2749" s="1" t="s">
        <v>173</v>
      </c>
      <c r="B2749" s="1" t="s">
        <v>382</v>
      </c>
      <c r="C2749" s="1" t="s">
        <v>1035</v>
      </c>
      <c r="D2749" s="1" t="s">
        <v>29</v>
      </c>
      <c r="E2749" s="1" t="s">
        <v>30</v>
      </c>
      <c r="F2749" s="1" t="s">
        <v>41</v>
      </c>
      <c r="G2749" s="1" t="s">
        <v>176</v>
      </c>
    </row>
    <row r="2750" spans="1:7" x14ac:dyDescent="0.25">
      <c r="A2750" s="1" t="s">
        <v>173</v>
      </c>
      <c r="B2750" s="1" t="s">
        <v>382</v>
      </c>
      <c r="C2750" s="1" t="s">
        <v>1036</v>
      </c>
      <c r="D2750" s="1" t="s">
        <v>29</v>
      </c>
      <c r="E2750" s="1" t="s">
        <v>30</v>
      </c>
      <c r="F2750" s="1" t="s">
        <v>41</v>
      </c>
      <c r="G2750" s="1" t="s">
        <v>176</v>
      </c>
    </row>
    <row r="2751" spans="1:7" x14ac:dyDescent="0.25">
      <c r="A2751" s="1" t="s">
        <v>173</v>
      </c>
      <c r="B2751" s="1" t="s">
        <v>382</v>
      </c>
      <c r="C2751" s="1" t="s">
        <v>1037</v>
      </c>
      <c r="D2751" s="1" t="s">
        <v>29</v>
      </c>
      <c r="E2751" s="1" t="s">
        <v>30</v>
      </c>
      <c r="F2751" s="1" t="s">
        <v>41</v>
      </c>
      <c r="G2751" s="1" t="s">
        <v>176</v>
      </c>
    </row>
    <row r="2752" spans="1:7" x14ac:dyDescent="0.25">
      <c r="A2752" s="1" t="s">
        <v>173</v>
      </c>
      <c r="B2752" s="1" t="s">
        <v>382</v>
      </c>
      <c r="C2752" s="1" t="s">
        <v>1038</v>
      </c>
      <c r="D2752" s="1" t="s">
        <v>29</v>
      </c>
      <c r="E2752" s="1" t="s">
        <v>30</v>
      </c>
      <c r="F2752" s="1" t="s">
        <v>41</v>
      </c>
      <c r="G2752" s="1" t="s">
        <v>176</v>
      </c>
    </row>
    <row r="2753" spans="1:7" x14ac:dyDescent="0.25">
      <c r="A2753" s="1" t="s">
        <v>173</v>
      </c>
      <c r="B2753" s="1" t="s">
        <v>382</v>
      </c>
      <c r="C2753" s="1" t="s">
        <v>1039</v>
      </c>
      <c r="D2753" s="1" t="s">
        <v>29</v>
      </c>
      <c r="E2753" s="1" t="s">
        <v>30</v>
      </c>
      <c r="F2753" s="1" t="s">
        <v>41</v>
      </c>
      <c r="G2753" s="1" t="s">
        <v>176</v>
      </c>
    </row>
    <row r="2754" spans="1:7" x14ac:dyDescent="0.25">
      <c r="A2754" s="1" t="s">
        <v>173</v>
      </c>
      <c r="B2754" s="1" t="s">
        <v>382</v>
      </c>
      <c r="C2754" s="1" t="s">
        <v>1040</v>
      </c>
      <c r="D2754" s="1" t="s">
        <v>29</v>
      </c>
      <c r="E2754" s="1" t="s">
        <v>30</v>
      </c>
      <c r="F2754" s="1" t="s">
        <v>41</v>
      </c>
      <c r="G2754" s="1" t="s">
        <v>176</v>
      </c>
    </row>
    <row r="2755" spans="1:7" x14ac:dyDescent="0.25">
      <c r="A2755" s="1" t="s">
        <v>173</v>
      </c>
      <c r="B2755" s="1" t="s">
        <v>382</v>
      </c>
      <c r="C2755" s="1" t="s">
        <v>1041</v>
      </c>
      <c r="D2755" s="1" t="s">
        <v>29</v>
      </c>
      <c r="E2755" s="1" t="s">
        <v>30</v>
      </c>
      <c r="F2755" s="1" t="s">
        <v>41</v>
      </c>
      <c r="G2755" s="1" t="s">
        <v>176</v>
      </c>
    </row>
    <row r="2756" spans="1:7" x14ac:dyDescent="0.25">
      <c r="A2756" s="1" t="s">
        <v>173</v>
      </c>
      <c r="B2756" s="1" t="s">
        <v>382</v>
      </c>
      <c r="C2756" s="1" t="s">
        <v>1042</v>
      </c>
      <c r="D2756" s="1" t="s">
        <v>29</v>
      </c>
      <c r="E2756" s="1" t="s">
        <v>30</v>
      </c>
      <c r="F2756" s="1" t="s">
        <v>41</v>
      </c>
      <c r="G2756" s="1" t="s">
        <v>176</v>
      </c>
    </row>
    <row r="2757" spans="1:7" x14ac:dyDescent="0.25">
      <c r="A2757" s="1" t="s">
        <v>173</v>
      </c>
      <c r="B2757" s="1" t="s">
        <v>382</v>
      </c>
      <c r="C2757" s="1" t="s">
        <v>1043</v>
      </c>
      <c r="D2757" s="1" t="s">
        <v>29</v>
      </c>
      <c r="E2757" s="1" t="s">
        <v>30</v>
      </c>
      <c r="F2757" s="1" t="s">
        <v>41</v>
      </c>
      <c r="G2757" s="1" t="s">
        <v>176</v>
      </c>
    </row>
    <row r="2758" spans="1:7" x14ac:dyDescent="0.25">
      <c r="A2758" s="1" t="s">
        <v>173</v>
      </c>
      <c r="B2758" s="1" t="s">
        <v>382</v>
      </c>
      <c r="C2758" s="1" t="s">
        <v>1044</v>
      </c>
      <c r="D2758" s="1" t="s">
        <v>29</v>
      </c>
      <c r="E2758" s="1" t="s">
        <v>30</v>
      </c>
      <c r="F2758" s="1" t="s">
        <v>41</v>
      </c>
      <c r="G2758" s="1" t="s">
        <v>176</v>
      </c>
    </row>
    <row r="2759" spans="1:7" x14ac:dyDescent="0.25">
      <c r="A2759" s="1" t="s">
        <v>173</v>
      </c>
      <c r="B2759" s="1" t="s">
        <v>382</v>
      </c>
      <c r="C2759" s="1" t="s">
        <v>1045</v>
      </c>
      <c r="D2759" s="1" t="s">
        <v>29</v>
      </c>
      <c r="E2759" s="1" t="s">
        <v>30</v>
      </c>
      <c r="F2759" s="1" t="s">
        <v>41</v>
      </c>
      <c r="G2759" s="1" t="s">
        <v>176</v>
      </c>
    </row>
    <row r="2760" spans="1:7" x14ac:dyDescent="0.25">
      <c r="A2760" s="1" t="s">
        <v>173</v>
      </c>
      <c r="B2760" s="1" t="s">
        <v>382</v>
      </c>
      <c r="C2760" s="1" t="s">
        <v>1582</v>
      </c>
      <c r="D2760" s="1" t="s">
        <v>29</v>
      </c>
      <c r="E2760" s="1" t="s">
        <v>30</v>
      </c>
      <c r="F2760" s="1" t="s">
        <v>41</v>
      </c>
      <c r="G2760" s="1" t="s">
        <v>176</v>
      </c>
    </row>
    <row r="2761" spans="1:7" x14ac:dyDescent="0.25">
      <c r="A2761" s="1" t="s">
        <v>173</v>
      </c>
      <c r="B2761" s="1" t="s">
        <v>382</v>
      </c>
      <c r="C2761" s="1" t="s">
        <v>1046</v>
      </c>
      <c r="D2761" s="1" t="s">
        <v>29</v>
      </c>
      <c r="E2761" s="1" t="s">
        <v>30</v>
      </c>
      <c r="F2761" s="1" t="s">
        <v>41</v>
      </c>
      <c r="G2761" s="1" t="s">
        <v>176</v>
      </c>
    </row>
    <row r="2762" spans="1:7" x14ac:dyDescent="0.25">
      <c r="A2762" s="1" t="s">
        <v>173</v>
      </c>
      <c r="B2762" s="1" t="s">
        <v>382</v>
      </c>
      <c r="C2762" s="1" t="s">
        <v>1047</v>
      </c>
      <c r="D2762" s="1" t="s">
        <v>29</v>
      </c>
      <c r="E2762" s="1" t="s">
        <v>30</v>
      </c>
      <c r="F2762" s="1" t="s">
        <v>41</v>
      </c>
      <c r="G2762" s="1" t="s">
        <v>176</v>
      </c>
    </row>
    <row r="2763" spans="1:7" x14ac:dyDescent="0.25">
      <c r="A2763" s="1" t="s">
        <v>173</v>
      </c>
      <c r="B2763" s="1" t="s">
        <v>382</v>
      </c>
      <c r="C2763" s="1" t="s">
        <v>1048</v>
      </c>
      <c r="D2763" s="1" t="s">
        <v>29</v>
      </c>
      <c r="E2763" s="1" t="s">
        <v>30</v>
      </c>
      <c r="F2763" s="1" t="s">
        <v>41</v>
      </c>
      <c r="G2763" s="1" t="s">
        <v>176</v>
      </c>
    </row>
    <row r="2764" spans="1:7" x14ac:dyDescent="0.25">
      <c r="A2764" s="1" t="s">
        <v>173</v>
      </c>
      <c r="B2764" s="1" t="s">
        <v>382</v>
      </c>
      <c r="C2764" s="1" t="s">
        <v>1049</v>
      </c>
      <c r="D2764" s="1" t="s">
        <v>29</v>
      </c>
      <c r="E2764" s="1" t="s">
        <v>30</v>
      </c>
      <c r="F2764" s="1" t="s">
        <v>41</v>
      </c>
      <c r="G2764" s="1" t="s">
        <v>176</v>
      </c>
    </row>
    <row r="2765" spans="1:7" x14ac:dyDescent="0.25">
      <c r="A2765" s="1" t="s">
        <v>173</v>
      </c>
      <c r="B2765" s="1" t="s">
        <v>382</v>
      </c>
      <c r="C2765" s="1" t="s">
        <v>1050</v>
      </c>
      <c r="D2765" s="1" t="s">
        <v>29</v>
      </c>
      <c r="E2765" s="1" t="s">
        <v>30</v>
      </c>
      <c r="F2765" s="1" t="s">
        <v>41</v>
      </c>
      <c r="G2765" s="1" t="s">
        <v>176</v>
      </c>
    </row>
    <row r="2766" spans="1:7" x14ac:dyDescent="0.25">
      <c r="A2766" s="1" t="s">
        <v>173</v>
      </c>
      <c r="B2766" s="1" t="s">
        <v>382</v>
      </c>
      <c r="C2766" s="1" t="s">
        <v>1051</v>
      </c>
      <c r="D2766" s="1" t="s">
        <v>29</v>
      </c>
      <c r="E2766" s="1" t="s">
        <v>30</v>
      </c>
      <c r="F2766" s="1" t="s">
        <v>41</v>
      </c>
      <c r="G2766" s="1" t="s">
        <v>176</v>
      </c>
    </row>
    <row r="2767" spans="1:7" x14ac:dyDescent="0.25">
      <c r="A2767" s="1" t="s">
        <v>173</v>
      </c>
      <c r="B2767" s="1" t="s">
        <v>382</v>
      </c>
      <c r="C2767" s="1" t="s">
        <v>1052</v>
      </c>
      <c r="D2767" s="1" t="s">
        <v>29</v>
      </c>
      <c r="E2767" s="1" t="s">
        <v>30</v>
      </c>
      <c r="F2767" s="1" t="s">
        <v>41</v>
      </c>
      <c r="G2767" s="1" t="s">
        <v>176</v>
      </c>
    </row>
    <row r="2768" spans="1:7" x14ac:dyDescent="0.25">
      <c r="A2768" s="1" t="s">
        <v>173</v>
      </c>
      <c r="B2768" s="1" t="s">
        <v>382</v>
      </c>
      <c r="C2768" s="1" t="s">
        <v>1053</v>
      </c>
      <c r="D2768" s="1" t="s">
        <v>29</v>
      </c>
      <c r="E2768" s="1" t="s">
        <v>30</v>
      </c>
      <c r="F2768" s="1" t="s">
        <v>41</v>
      </c>
      <c r="G2768" s="1" t="s">
        <v>176</v>
      </c>
    </row>
    <row r="2769" spans="1:7" x14ac:dyDescent="0.25">
      <c r="A2769" s="1" t="s">
        <v>173</v>
      </c>
      <c r="B2769" s="1" t="s">
        <v>382</v>
      </c>
      <c r="C2769" s="1" t="s">
        <v>1054</v>
      </c>
      <c r="D2769" s="1" t="s">
        <v>29</v>
      </c>
      <c r="E2769" s="1" t="s">
        <v>30</v>
      </c>
      <c r="F2769" s="1" t="s">
        <v>41</v>
      </c>
      <c r="G2769" s="1" t="s">
        <v>176</v>
      </c>
    </row>
    <row r="2770" spans="1:7" x14ac:dyDescent="0.25">
      <c r="A2770" s="1" t="s">
        <v>173</v>
      </c>
      <c r="B2770" s="1" t="s">
        <v>382</v>
      </c>
      <c r="C2770" s="1" t="s">
        <v>1601</v>
      </c>
      <c r="D2770" s="1" t="s">
        <v>29</v>
      </c>
      <c r="E2770" s="1" t="s">
        <v>30</v>
      </c>
      <c r="F2770" s="1" t="s">
        <v>41</v>
      </c>
      <c r="G2770" s="1" t="s">
        <v>176</v>
      </c>
    </row>
    <row r="2771" spans="1:7" x14ac:dyDescent="0.25">
      <c r="A2771" s="1" t="s">
        <v>173</v>
      </c>
      <c r="B2771" s="1" t="s">
        <v>382</v>
      </c>
      <c r="C2771" s="1" t="s">
        <v>1055</v>
      </c>
      <c r="D2771" s="1" t="s">
        <v>29</v>
      </c>
      <c r="E2771" s="1" t="s">
        <v>30</v>
      </c>
      <c r="F2771" s="1" t="s">
        <v>41</v>
      </c>
      <c r="G2771" s="1" t="s">
        <v>176</v>
      </c>
    </row>
    <row r="2772" spans="1:7" x14ac:dyDescent="0.25">
      <c r="A2772" s="1" t="s">
        <v>173</v>
      </c>
      <c r="B2772" s="1" t="s">
        <v>382</v>
      </c>
      <c r="C2772" s="1" t="s">
        <v>1056</v>
      </c>
      <c r="D2772" s="1" t="s">
        <v>29</v>
      </c>
      <c r="E2772" s="1" t="s">
        <v>30</v>
      </c>
      <c r="F2772" s="1" t="s">
        <v>41</v>
      </c>
      <c r="G2772" s="1" t="s">
        <v>176</v>
      </c>
    </row>
    <row r="2773" spans="1:7" x14ac:dyDescent="0.25">
      <c r="A2773" s="1" t="s">
        <v>173</v>
      </c>
      <c r="B2773" s="1" t="s">
        <v>382</v>
      </c>
      <c r="C2773" s="1" t="s">
        <v>1057</v>
      </c>
      <c r="D2773" s="1" t="s">
        <v>29</v>
      </c>
      <c r="E2773" s="1" t="s">
        <v>30</v>
      </c>
      <c r="F2773" s="1" t="s">
        <v>41</v>
      </c>
      <c r="G2773" s="1" t="s">
        <v>176</v>
      </c>
    </row>
    <row r="2774" spans="1:7" x14ac:dyDescent="0.25">
      <c r="A2774" s="1" t="s">
        <v>173</v>
      </c>
      <c r="B2774" s="1" t="s">
        <v>382</v>
      </c>
      <c r="C2774" s="1" t="s">
        <v>1058</v>
      </c>
      <c r="D2774" s="1" t="s">
        <v>29</v>
      </c>
      <c r="E2774" s="1" t="s">
        <v>30</v>
      </c>
      <c r="F2774" s="1" t="s">
        <v>41</v>
      </c>
      <c r="G2774" s="1" t="s">
        <v>176</v>
      </c>
    </row>
    <row r="2775" spans="1:7" x14ac:dyDescent="0.25">
      <c r="A2775" s="1" t="s">
        <v>173</v>
      </c>
      <c r="B2775" s="1" t="s">
        <v>382</v>
      </c>
      <c r="C2775" s="1" t="s">
        <v>1059</v>
      </c>
      <c r="D2775" s="1" t="s">
        <v>29</v>
      </c>
      <c r="E2775" s="1" t="s">
        <v>30</v>
      </c>
      <c r="F2775" s="1" t="s">
        <v>41</v>
      </c>
      <c r="G2775" s="1" t="s">
        <v>176</v>
      </c>
    </row>
    <row r="2776" spans="1:7" x14ac:dyDescent="0.25">
      <c r="A2776" s="1" t="s">
        <v>173</v>
      </c>
      <c r="B2776" s="1" t="s">
        <v>382</v>
      </c>
      <c r="C2776" s="1" t="s">
        <v>1060</v>
      </c>
      <c r="D2776" s="1" t="s">
        <v>29</v>
      </c>
      <c r="E2776" s="1" t="s">
        <v>30</v>
      </c>
      <c r="F2776" s="1" t="s">
        <v>41</v>
      </c>
      <c r="G2776" s="1" t="s">
        <v>176</v>
      </c>
    </row>
    <row r="2777" spans="1:7" x14ac:dyDescent="0.25">
      <c r="A2777" s="1" t="s">
        <v>173</v>
      </c>
      <c r="B2777" s="1" t="s">
        <v>382</v>
      </c>
      <c r="C2777" s="1" t="s">
        <v>1061</v>
      </c>
      <c r="D2777" s="1" t="s">
        <v>29</v>
      </c>
      <c r="E2777" s="1" t="s">
        <v>30</v>
      </c>
      <c r="F2777" s="1" t="s">
        <v>41</v>
      </c>
      <c r="G2777" s="1" t="s">
        <v>176</v>
      </c>
    </row>
    <row r="2778" spans="1:7" x14ac:dyDescent="0.25">
      <c r="A2778" s="1" t="s">
        <v>177</v>
      </c>
      <c r="B2778" s="1" t="s">
        <v>181</v>
      </c>
      <c r="C2778" s="1" t="s">
        <v>182</v>
      </c>
      <c r="D2778" s="1" t="s">
        <v>29</v>
      </c>
      <c r="E2778" s="1" t="s">
        <v>183</v>
      </c>
      <c r="F2778" s="1" t="s">
        <v>41</v>
      </c>
      <c r="G2778" s="1" t="s">
        <v>184</v>
      </c>
    </row>
    <row r="2779" spans="1:7" x14ac:dyDescent="0.25">
      <c r="A2779" s="1" t="s">
        <v>177</v>
      </c>
      <c r="B2779" s="1" t="s">
        <v>181</v>
      </c>
      <c r="C2779" s="1" t="s">
        <v>185</v>
      </c>
      <c r="D2779" s="1" t="s">
        <v>29</v>
      </c>
      <c r="E2779" s="1" t="s">
        <v>183</v>
      </c>
      <c r="F2779" s="1" t="s">
        <v>41</v>
      </c>
      <c r="G2779" s="1" t="s">
        <v>184</v>
      </c>
    </row>
    <row r="2780" spans="1:7" x14ac:dyDescent="0.25">
      <c r="A2780" s="1" t="s">
        <v>177</v>
      </c>
      <c r="B2780" s="1" t="s">
        <v>181</v>
      </c>
      <c r="C2780" s="1" t="s">
        <v>186</v>
      </c>
      <c r="D2780" s="1" t="s">
        <v>29</v>
      </c>
      <c r="E2780" s="1" t="s">
        <v>183</v>
      </c>
      <c r="F2780" s="1" t="s">
        <v>41</v>
      </c>
      <c r="G2780" s="1" t="s">
        <v>184</v>
      </c>
    </row>
    <row r="2781" spans="1:7" x14ac:dyDescent="0.25">
      <c r="A2781" s="1" t="s">
        <v>187</v>
      </c>
      <c r="B2781" s="1" t="s">
        <v>373</v>
      </c>
      <c r="C2781" s="1" t="s">
        <v>191</v>
      </c>
      <c r="D2781" s="1" t="s">
        <v>29</v>
      </c>
      <c r="E2781" s="1" t="s">
        <v>183</v>
      </c>
      <c r="F2781" s="1" t="s">
        <v>41</v>
      </c>
      <c r="G2781" s="1" t="s">
        <v>192</v>
      </c>
    </row>
    <row r="2782" spans="1:7" x14ac:dyDescent="0.25">
      <c r="A2782" s="1" t="s">
        <v>187</v>
      </c>
      <c r="B2782" s="1" t="s">
        <v>373</v>
      </c>
      <c r="C2782" s="1" t="s">
        <v>193</v>
      </c>
      <c r="D2782" s="1" t="s">
        <v>29</v>
      </c>
      <c r="E2782" s="1" t="s">
        <v>183</v>
      </c>
      <c r="F2782" s="1" t="s">
        <v>41</v>
      </c>
      <c r="G2782" s="1" t="s">
        <v>192</v>
      </c>
    </row>
    <row r="2783" spans="1:7" x14ac:dyDescent="0.25">
      <c r="A2783" s="1" t="s">
        <v>187</v>
      </c>
      <c r="B2783" s="1" t="s">
        <v>373</v>
      </c>
      <c r="C2783" s="1" t="s">
        <v>194</v>
      </c>
      <c r="D2783" s="1" t="s">
        <v>29</v>
      </c>
      <c r="E2783" s="1" t="s">
        <v>183</v>
      </c>
      <c r="F2783" s="1" t="s">
        <v>41</v>
      </c>
      <c r="G2783" s="1" t="s">
        <v>192</v>
      </c>
    </row>
    <row r="2784" spans="1:7" x14ac:dyDescent="0.25">
      <c r="A2784" s="1" t="s">
        <v>187</v>
      </c>
      <c r="B2784" s="1" t="s">
        <v>373</v>
      </c>
      <c r="C2784" s="1" t="s">
        <v>195</v>
      </c>
      <c r="D2784" s="1" t="s">
        <v>29</v>
      </c>
      <c r="E2784" s="1" t="s">
        <v>183</v>
      </c>
      <c r="F2784" s="1" t="s">
        <v>41</v>
      </c>
      <c r="G2784" s="1" t="s">
        <v>192</v>
      </c>
    </row>
    <row r="2785" spans="1:7" x14ac:dyDescent="0.25">
      <c r="A2785" s="1" t="s">
        <v>187</v>
      </c>
      <c r="B2785" s="1" t="s">
        <v>373</v>
      </c>
      <c r="C2785" s="1" t="s">
        <v>196</v>
      </c>
      <c r="D2785" s="1" t="s">
        <v>29</v>
      </c>
      <c r="E2785" s="1" t="s">
        <v>183</v>
      </c>
      <c r="F2785" s="1" t="s">
        <v>41</v>
      </c>
      <c r="G2785" s="1" t="s">
        <v>192</v>
      </c>
    </row>
    <row r="2786" spans="1:7" x14ac:dyDescent="0.25">
      <c r="A2786" s="1" t="s">
        <v>187</v>
      </c>
      <c r="B2786" s="1" t="s">
        <v>373</v>
      </c>
      <c r="C2786" s="1" t="s">
        <v>197</v>
      </c>
      <c r="D2786" s="1" t="s">
        <v>29</v>
      </c>
      <c r="E2786" s="1" t="s">
        <v>183</v>
      </c>
      <c r="F2786" s="1" t="s">
        <v>41</v>
      </c>
      <c r="G2786" s="1" t="s">
        <v>192</v>
      </c>
    </row>
    <row r="2787" spans="1:7" x14ac:dyDescent="0.25">
      <c r="A2787" s="1" t="s">
        <v>187</v>
      </c>
      <c r="B2787" s="1" t="s">
        <v>373</v>
      </c>
      <c r="C2787" s="1" t="s">
        <v>198</v>
      </c>
      <c r="D2787" s="1" t="s">
        <v>29</v>
      </c>
      <c r="E2787" s="1" t="s">
        <v>183</v>
      </c>
      <c r="F2787" s="1" t="s">
        <v>41</v>
      </c>
      <c r="G2787" s="1" t="s">
        <v>192</v>
      </c>
    </row>
    <row r="2788" spans="1:7" x14ac:dyDescent="0.25">
      <c r="A2788" s="1" t="s">
        <v>187</v>
      </c>
      <c r="B2788" s="1" t="s">
        <v>373</v>
      </c>
      <c r="C2788" s="1" t="s">
        <v>199</v>
      </c>
      <c r="D2788" s="1" t="s">
        <v>29</v>
      </c>
      <c r="E2788" s="1" t="s">
        <v>183</v>
      </c>
      <c r="F2788" s="1" t="s">
        <v>41</v>
      </c>
      <c r="G2788" s="1" t="s">
        <v>192</v>
      </c>
    </row>
    <row r="2789" spans="1:7" x14ac:dyDescent="0.25">
      <c r="A2789" s="1" t="s">
        <v>187</v>
      </c>
      <c r="B2789" s="1" t="s">
        <v>373</v>
      </c>
      <c r="C2789" s="1" t="s">
        <v>1602</v>
      </c>
      <c r="D2789" s="1" t="s">
        <v>29</v>
      </c>
      <c r="E2789" s="1" t="s">
        <v>183</v>
      </c>
      <c r="F2789" s="1" t="s">
        <v>41</v>
      </c>
      <c r="G2789" s="1" t="s">
        <v>192</v>
      </c>
    </row>
    <row r="2790" spans="1:7" x14ac:dyDescent="0.25">
      <c r="A2790" s="1" t="s">
        <v>187</v>
      </c>
      <c r="B2790" s="1" t="s">
        <v>373</v>
      </c>
      <c r="C2790" s="1" t="s">
        <v>1603</v>
      </c>
      <c r="D2790" s="1" t="s">
        <v>29</v>
      </c>
      <c r="E2790" s="1" t="s">
        <v>183</v>
      </c>
      <c r="F2790" s="1" t="s">
        <v>41</v>
      </c>
      <c r="G2790" s="1" t="s">
        <v>192</v>
      </c>
    </row>
    <row r="2791" spans="1:7" x14ac:dyDescent="0.25">
      <c r="A2791" s="1" t="s">
        <v>187</v>
      </c>
      <c r="B2791" s="1" t="s">
        <v>373</v>
      </c>
      <c r="C2791" s="1" t="s">
        <v>1604</v>
      </c>
      <c r="D2791" s="1" t="s">
        <v>29</v>
      </c>
      <c r="E2791" s="1" t="s">
        <v>183</v>
      </c>
      <c r="F2791" s="1" t="s">
        <v>41</v>
      </c>
      <c r="G2791" s="1" t="s">
        <v>192</v>
      </c>
    </row>
    <row r="2792" spans="1:7" x14ac:dyDescent="0.25">
      <c r="A2792" s="1" t="s">
        <v>187</v>
      </c>
      <c r="B2792" s="1" t="s">
        <v>373</v>
      </c>
      <c r="C2792" s="1" t="s">
        <v>1605</v>
      </c>
      <c r="D2792" s="1" t="s">
        <v>29</v>
      </c>
      <c r="E2792" s="1" t="s">
        <v>183</v>
      </c>
      <c r="F2792" s="1" t="s">
        <v>41</v>
      </c>
      <c r="G2792" s="1" t="s">
        <v>192</v>
      </c>
    </row>
    <row r="2793" spans="1:7" x14ac:dyDescent="0.25">
      <c r="A2793" s="1" t="s">
        <v>187</v>
      </c>
      <c r="B2793" s="1" t="s">
        <v>373</v>
      </c>
      <c r="C2793" s="1" t="s">
        <v>1606</v>
      </c>
      <c r="D2793" s="1" t="s">
        <v>29</v>
      </c>
      <c r="E2793" s="1" t="s">
        <v>183</v>
      </c>
      <c r="F2793" s="1" t="s">
        <v>41</v>
      </c>
      <c r="G2793" s="1" t="s">
        <v>192</v>
      </c>
    </row>
    <row r="2794" spans="1:7" x14ac:dyDescent="0.25">
      <c r="A2794" s="1" t="s">
        <v>187</v>
      </c>
      <c r="B2794" s="1" t="s">
        <v>373</v>
      </c>
      <c r="C2794" s="1" t="s">
        <v>1607</v>
      </c>
      <c r="D2794" s="1" t="s">
        <v>29</v>
      </c>
      <c r="E2794" s="1" t="s">
        <v>183</v>
      </c>
      <c r="F2794" s="1" t="s">
        <v>41</v>
      </c>
      <c r="G2794" s="1" t="s">
        <v>192</v>
      </c>
    </row>
    <row r="2795" spans="1:7" x14ac:dyDescent="0.25">
      <c r="A2795" s="1" t="s">
        <v>187</v>
      </c>
      <c r="B2795" s="1" t="s">
        <v>373</v>
      </c>
      <c r="C2795" s="1" t="s">
        <v>1608</v>
      </c>
      <c r="D2795" s="1" t="s">
        <v>29</v>
      </c>
      <c r="E2795" s="1" t="s">
        <v>183</v>
      </c>
      <c r="F2795" s="1" t="s">
        <v>41</v>
      </c>
      <c r="G2795" s="1" t="s">
        <v>192</v>
      </c>
    </row>
    <row r="2796" spans="1:7" x14ac:dyDescent="0.25">
      <c r="A2796" s="1" t="s">
        <v>187</v>
      </c>
      <c r="B2796" s="1" t="s">
        <v>373</v>
      </c>
      <c r="C2796" s="1" t="s">
        <v>1609</v>
      </c>
      <c r="D2796" s="1" t="s">
        <v>29</v>
      </c>
      <c r="E2796" s="1" t="s">
        <v>183</v>
      </c>
      <c r="F2796" s="1" t="s">
        <v>41</v>
      </c>
      <c r="G2796" s="1" t="s">
        <v>192</v>
      </c>
    </row>
    <row r="2797" spans="1:7" x14ac:dyDescent="0.25">
      <c r="A2797" s="1" t="s">
        <v>187</v>
      </c>
      <c r="B2797" s="1" t="s">
        <v>373</v>
      </c>
      <c r="C2797" s="1" t="s">
        <v>1610</v>
      </c>
      <c r="D2797" s="1" t="s">
        <v>29</v>
      </c>
      <c r="E2797" s="1" t="s">
        <v>183</v>
      </c>
      <c r="F2797" s="1" t="s">
        <v>41</v>
      </c>
      <c r="G2797" s="1" t="s">
        <v>192</v>
      </c>
    </row>
    <row r="2798" spans="1:7" x14ac:dyDescent="0.25">
      <c r="A2798" s="1" t="s">
        <v>187</v>
      </c>
      <c r="B2798" s="1" t="s">
        <v>373</v>
      </c>
      <c r="C2798" s="1" t="s">
        <v>1611</v>
      </c>
      <c r="D2798" s="1" t="s">
        <v>29</v>
      </c>
      <c r="E2798" s="1" t="s">
        <v>183</v>
      </c>
      <c r="F2798" s="1" t="s">
        <v>41</v>
      </c>
      <c r="G2798" s="1" t="s">
        <v>192</v>
      </c>
    </row>
    <row r="2799" spans="1:7" x14ac:dyDescent="0.25">
      <c r="A2799" s="1" t="s">
        <v>187</v>
      </c>
      <c r="B2799" s="1" t="s">
        <v>373</v>
      </c>
      <c r="C2799" s="1" t="s">
        <v>1612</v>
      </c>
      <c r="D2799" s="1" t="s">
        <v>29</v>
      </c>
      <c r="E2799" s="1" t="s">
        <v>183</v>
      </c>
      <c r="F2799" s="1" t="s">
        <v>41</v>
      </c>
      <c r="G2799" s="1" t="s">
        <v>192</v>
      </c>
    </row>
    <row r="2800" spans="1:7" x14ac:dyDescent="0.25">
      <c r="A2800" s="1" t="s">
        <v>187</v>
      </c>
      <c r="B2800" s="1" t="s">
        <v>373</v>
      </c>
      <c r="C2800" s="1" t="s">
        <v>1613</v>
      </c>
      <c r="D2800" s="1" t="s">
        <v>29</v>
      </c>
      <c r="E2800" s="1" t="s">
        <v>183</v>
      </c>
      <c r="F2800" s="1" t="s">
        <v>41</v>
      </c>
      <c r="G2800" s="1" t="s">
        <v>192</v>
      </c>
    </row>
    <row r="2801" spans="1:7" x14ac:dyDescent="0.25">
      <c r="A2801" s="1" t="s">
        <v>187</v>
      </c>
      <c r="B2801" s="1" t="s">
        <v>373</v>
      </c>
      <c r="C2801" s="1" t="s">
        <v>1614</v>
      </c>
      <c r="D2801" s="1" t="s">
        <v>29</v>
      </c>
      <c r="E2801" s="1" t="s">
        <v>183</v>
      </c>
      <c r="F2801" s="1" t="s">
        <v>41</v>
      </c>
      <c r="G2801" s="1" t="s">
        <v>192</v>
      </c>
    </row>
    <row r="2802" spans="1:7" x14ac:dyDescent="0.25">
      <c r="A2802" s="1" t="s">
        <v>187</v>
      </c>
      <c r="B2802" s="1" t="s">
        <v>373</v>
      </c>
      <c r="C2802" s="1" t="s">
        <v>1615</v>
      </c>
      <c r="D2802" s="1" t="s">
        <v>29</v>
      </c>
      <c r="E2802" s="1" t="s">
        <v>183</v>
      </c>
      <c r="F2802" s="1" t="s">
        <v>41</v>
      </c>
      <c r="G2802" s="1" t="s">
        <v>192</v>
      </c>
    </row>
    <row r="2803" spans="1:7" x14ac:dyDescent="0.25">
      <c r="A2803" s="1" t="s">
        <v>187</v>
      </c>
      <c r="B2803" s="1" t="s">
        <v>373</v>
      </c>
      <c r="C2803" s="1" t="s">
        <v>1616</v>
      </c>
      <c r="D2803" s="1" t="s">
        <v>29</v>
      </c>
      <c r="E2803" s="1" t="s">
        <v>183</v>
      </c>
      <c r="F2803" s="1" t="s">
        <v>41</v>
      </c>
      <c r="G2803" s="1" t="s">
        <v>192</v>
      </c>
    </row>
    <row r="2804" spans="1:7" x14ac:dyDescent="0.25">
      <c r="A2804" s="1" t="s">
        <v>187</v>
      </c>
      <c r="B2804" s="1" t="s">
        <v>373</v>
      </c>
      <c r="C2804" s="1" t="s">
        <v>1617</v>
      </c>
      <c r="D2804" s="1" t="s">
        <v>29</v>
      </c>
      <c r="E2804" s="1" t="s">
        <v>183</v>
      </c>
      <c r="F2804" s="1" t="s">
        <v>41</v>
      </c>
      <c r="G2804" s="1" t="s">
        <v>192</v>
      </c>
    </row>
    <row r="2805" spans="1:7" x14ac:dyDescent="0.25">
      <c r="A2805" s="1" t="s">
        <v>187</v>
      </c>
      <c r="B2805" s="1" t="s">
        <v>373</v>
      </c>
      <c r="C2805" s="1" t="s">
        <v>1618</v>
      </c>
      <c r="D2805" s="1" t="s">
        <v>29</v>
      </c>
      <c r="E2805" s="1" t="s">
        <v>183</v>
      </c>
      <c r="F2805" s="1" t="s">
        <v>41</v>
      </c>
      <c r="G2805" s="1" t="s">
        <v>192</v>
      </c>
    </row>
    <row r="2806" spans="1:7" x14ac:dyDescent="0.25">
      <c r="A2806" s="1" t="s">
        <v>187</v>
      </c>
      <c r="B2806" s="1" t="s">
        <v>373</v>
      </c>
      <c r="C2806" s="1" t="s">
        <v>1619</v>
      </c>
      <c r="D2806" s="1" t="s">
        <v>29</v>
      </c>
      <c r="E2806" s="1" t="s">
        <v>183</v>
      </c>
      <c r="F2806" s="1" t="s">
        <v>41</v>
      </c>
      <c r="G2806" s="1" t="s">
        <v>192</v>
      </c>
    </row>
    <row r="2807" spans="1:7" x14ac:dyDescent="0.25">
      <c r="A2807" s="1" t="s">
        <v>187</v>
      </c>
      <c r="B2807" s="1" t="s">
        <v>373</v>
      </c>
      <c r="C2807" s="1" t="s">
        <v>1620</v>
      </c>
      <c r="D2807" s="1" t="s">
        <v>29</v>
      </c>
      <c r="E2807" s="1" t="s">
        <v>183</v>
      </c>
      <c r="F2807" s="1" t="s">
        <v>41</v>
      </c>
      <c r="G2807" s="1" t="s">
        <v>192</v>
      </c>
    </row>
    <row r="2808" spans="1:7" x14ac:dyDescent="0.25">
      <c r="A2808" s="1" t="s">
        <v>187</v>
      </c>
      <c r="B2808" s="1" t="s">
        <v>373</v>
      </c>
      <c r="C2808" s="1" t="s">
        <v>1621</v>
      </c>
      <c r="D2808" s="1" t="s">
        <v>29</v>
      </c>
      <c r="E2808" s="1" t="s">
        <v>183</v>
      </c>
      <c r="F2808" s="1" t="s">
        <v>41</v>
      </c>
      <c r="G2808" s="1" t="s">
        <v>192</v>
      </c>
    </row>
    <row r="2809" spans="1:7" x14ac:dyDescent="0.25">
      <c r="A2809" s="1" t="s">
        <v>187</v>
      </c>
      <c r="B2809" s="1" t="s">
        <v>373</v>
      </c>
      <c r="C2809" s="1" t="s">
        <v>1622</v>
      </c>
      <c r="D2809" s="1" t="s">
        <v>29</v>
      </c>
      <c r="E2809" s="1" t="s">
        <v>183</v>
      </c>
      <c r="F2809" s="1" t="s">
        <v>41</v>
      </c>
      <c r="G2809" s="1" t="s">
        <v>192</v>
      </c>
    </row>
    <row r="2810" spans="1:7" x14ac:dyDescent="0.25">
      <c r="A2810" s="1" t="s">
        <v>187</v>
      </c>
      <c r="B2810" s="1" t="s">
        <v>373</v>
      </c>
      <c r="C2810" s="1" t="s">
        <v>1623</v>
      </c>
      <c r="D2810" s="1" t="s">
        <v>29</v>
      </c>
      <c r="E2810" s="1" t="s">
        <v>183</v>
      </c>
      <c r="F2810" s="1" t="s">
        <v>41</v>
      </c>
      <c r="G2810" s="1" t="s">
        <v>192</v>
      </c>
    </row>
    <row r="2811" spans="1:7" x14ac:dyDescent="0.25">
      <c r="A2811" s="1" t="s">
        <v>187</v>
      </c>
      <c r="B2811" s="1" t="s">
        <v>373</v>
      </c>
      <c r="C2811" s="1" t="s">
        <v>1624</v>
      </c>
      <c r="D2811" s="1" t="s">
        <v>29</v>
      </c>
      <c r="E2811" s="1" t="s">
        <v>183</v>
      </c>
      <c r="F2811" s="1" t="s">
        <v>41</v>
      </c>
      <c r="G2811" s="1" t="s">
        <v>192</v>
      </c>
    </row>
    <row r="2812" spans="1:7" x14ac:dyDescent="0.25">
      <c r="A2812" s="1" t="s">
        <v>187</v>
      </c>
      <c r="B2812" s="1" t="s">
        <v>373</v>
      </c>
      <c r="C2812" s="1" t="s">
        <v>1625</v>
      </c>
      <c r="D2812" s="1" t="s">
        <v>29</v>
      </c>
      <c r="E2812" s="1" t="s">
        <v>183</v>
      </c>
      <c r="F2812" s="1" t="s">
        <v>41</v>
      </c>
      <c r="G2812" s="1" t="s">
        <v>192</v>
      </c>
    </row>
    <row r="2813" spans="1:7" x14ac:dyDescent="0.25">
      <c r="A2813" s="1" t="s">
        <v>187</v>
      </c>
      <c r="B2813" s="1" t="s">
        <v>373</v>
      </c>
      <c r="C2813" s="1" t="s">
        <v>1626</v>
      </c>
      <c r="D2813" s="1" t="s">
        <v>29</v>
      </c>
      <c r="E2813" s="1" t="s">
        <v>183</v>
      </c>
      <c r="F2813" s="1" t="s">
        <v>41</v>
      </c>
      <c r="G2813" s="1" t="s">
        <v>192</v>
      </c>
    </row>
    <row r="2814" spans="1:7" x14ac:dyDescent="0.25">
      <c r="A2814" s="1" t="s">
        <v>187</v>
      </c>
      <c r="B2814" s="1" t="s">
        <v>373</v>
      </c>
      <c r="C2814" s="1" t="s">
        <v>1627</v>
      </c>
      <c r="D2814" s="1" t="s">
        <v>29</v>
      </c>
      <c r="E2814" s="1" t="s">
        <v>183</v>
      </c>
      <c r="F2814" s="1" t="s">
        <v>41</v>
      </c>
      <c r="G2814" s="1" t="s">
        <v>192</v>
      </c>
    </row>
    <row r="2815" spans="1:7" x14ac:dyDescent="0.25">
      <c r="A2815" s="1" t="s">
        <v>187</v>
      </c>
      <c r="B2815" s="1" t="s">
        <v>373</v>
      </c>
      <c r="C2815" s="1" t="s">
        <v>1628</v>
      </c>
      <c r="D2815" s="1" t="s">
        <v>29</v>
      </c>
      <c r="E2815" s="1" t="s">
        <v>183</v>
      </c>
      <c r="F2815" s="1" t="s">
        <v>41</v>
      </c>
      <c r="G2815" s="1" t="s">
        <v>192</v>
      </c>
    </row>
    <row r="2816" spans="1:7" x14ac:dyDescent="0.25">
      <c r="A2816" s="1" t="s">
        <v>187</v>
      </c>
      <c r="B2816" s="1" t="s">
        <v>373</v>
      </c>
      <c r="C2816" s="1" t="s">
        <v>1629</v>
      </c>
      <c r="D2816" s="1" t="s">
        <v>29</v>
      </c>
      <c r="E2816" s="1" t="s">
        <v>183</v>
      </c>
      <c r="F2816" s="1" t="s">
        <v>41</v>
      </c>
      <c r="G2816" s="1" t="s">
        <v>192</v>
      </c>
    </row>
    <row r="2817" spans="1:7" x14ac:dyDescent="0.25">
      <c r="A2817" s="1" t="s">
        <v>187</v>
      </c>
      <c r="B2817" s="1" t="s">
        <v>373</v>
      </c>
      <c r="C2817" s="1" t="s">
        <v>1630</v>
      </c>
      <c r="D2817" s="1" t="s">
        <v>29</v>
      </c>
      <c r="E2817" s="1" t="s">
        <v>183</v>
      </c>
      <c r="F2817" s="1" t="s">
        <v>41</v>
      </c>
      <c r="G2817" s="1" t="s">
        <v>192</v>
      </c>
    </row>
    <row r="2818" spans="1:7" x14ac:dyDescent="0.25">
      <c r="A2818" s="1" t="s">
        <v>187</v>
      </c>
      <c r="B2818" s="1" t="s">
        <v>373</v>
      </c>
      <c r="C2818" s="1" t="s">
        <v>1631</v>
      </c>
      <c r="D2818" s="1" t="s">
        <v>29</v>
      </c>
      <c r="E2818" s="1" t="s">
        <v>183</v>
      </c>
      <c r="F2818" s="1" t="s">
        <v>41</v>
      </c>
      <c r="G2818" s="1" t="s">
        <v>192</v>
      </c>
    </row>
    <row r="2819" spans="1:7" x14ac:dyDescent="0.25">
      <c r="A2819" s="1" t="s">
        <v>187</v>
      </c>
      <c r="B2819" s="1" t="s">
        <v>373</v>
      </c>
      <c r="C2819" s="1" t="s">
        <v>1632</v>
      </c>
      <c r="D2819" s="1" t="s">
        <v>29</v>
      </c>
      <c r="E2819" s="1" t="s">
        <v>183</v>
      </c>
      <c r="F2819" s="1" t="s">
        <v>41</v>
      </c>
      <c r="G2819" s="1" t="s">
        <v>192</v>
      </c>
    </row>
    <row r="2820" spans="1:7" x14ac:dyDescent="0.25">
      <c r="A2820" s="1" t="s">
        <v>187</v>
      </c>
      <c r="B2820" s="1" t="s">
        <v>373</v>
      </c>
      <c r="C2820" s="1" t="s">
        <v>1633</v>
      </c>
      <c r="D2820" s="1" t="s">
        <v>29</v>
      </c>
      <c r="E2820" s="1" t="s">
        <v>183</v>
      </c>
      <c r="F2820" s="1" t="s">
        <v>41</v>
      </c>
      <c r="G2820" s="1" t="s">
        <v>192</v>
      </c>
    </row>
    <row r="2821" spans="1:7" x14ac:dyDescent="0.25">
      <c r="A2821" s="1" t="s">
        <v>204</v>
      </c>
      <c r="B2821" s="1" t="s">
        <v>374</v>
      </c>
      <c r="C2821" s="1" t="s">
        <v>208</v>
      </c>
      <c r="D2821" s="1" t="s">
        <v>29</v>
      </c>
      <c r="E2821" s="1" t="s">
        <v>183</v>
      </c>
      <c r="F2821" s="1" t="s">
        <v>41</v>
      </c>
      <c r="G2821" s="1" t="s">
        <v>209</v>
      </c>
    </row>
    <row r="2822" spans="1:7" x14ac:dyDescent="0.25">
      <c r="A2822" s="1" t="s">
        <v>204</v>
      </c>
      <c r="B2822" s="1" t="s">
        <v>374</v>
      </c>
      <c r="C2822" s="1" t="s">
        <v>1634</v>
      </c>
      <c r="D2822" s="1" t="s">
        <v>29</v>
      </c>
      <c r="E2822" s="1" t="s">
        <v>183</v>
      </c>
      <c r="F2822" s="1" t="s">
        <v>41</v>
      </c>
      <c r="G2822" s="1" t="s">
        <v>209</v>
      </c>
    </row>
    <row r="2823" spans="1:7" x14ac:dyDescent="0.25">
      <c r="A2823" s="1" t="s">
        <v>204</v>
      </c>
      <c r="B2823" s="1" t="s">
        <v>374</v>
      </c>
      <c r="C2823" s="1" t="s">
        <v>1635</v>
      </c>
      <c r="D2823" s="1" t="s">
        <v>29</v>
      </c>
      <c r="E2823" s="1" t="s">
        <v>183</v>
      </c>
      <c r="F2823" s="1" t="s">
        <v>41</v>
      </c>
      <c r="G2823" s="1" t="s">
        <v>209</v>
      </c>
    </row>
    <row r="2824" spans="1:7" x14ac:dyDescent="0.25">
      <c r="A2824" s="1" t="s">
        <v>204</v>
      </c>
      <c r="B2824" s="1" t="s">
        <v>374</v>
      </c>
      <c r="C2824" s="1" t="s">
        <v>1636</v>
      </c>
      <c r="D2824" s="1" t="s">
        <v>29</v>
      </c>
      <c r="E2824" s="1" t="s">
        <v>183</v>
      </c>
      <c r="F2824" s="1" t="s">
        <v>41</v>
      </c>
      <c r="G2824" s="1" t="s">
        <v>209</v>
      </c>
    </row>
    <row r="2825" spans="1:7" x14ac:dyDescent="0.25">
      <c r="A2825" s="1" t="s">
        <v>204</v>
      </c>
      <c r="B2825" s="1" t="s">
        <v>374</v>
      </c>
      <c r="C2825" s="1" t="s">
        <v>1637</v>
      </c>
      <c r="D2825" s="1" t="s">
        <v>29</v>
      </c>
      <c r="E2825" s="1" t="s">
        <v>183</v>
      </c>
      <c r="F2825" s="1" t="s">
        <v>41</v>
      </c>
      <c r="G2825" s="1" t="s">
        <v>209</v>
      </c>
    </row>
    <row r="2826" spans="1:7" x14ac:dyDescent="0.25">
      <c r="A2826" s="1" t="s">
        <v>204</v>
      </c>
      <c r="B2826" s="1" t="s">
        <v>374</v>
      </c>
      <c r="C2826" s="1" t="s">
        <v>1638</v>
      </c>
      <c r="D2826" s="1" t="s">
        <v>29</v>
      </c>
      <c r="E2826" s="1" t="s">
        <v>183</v>
      </c>
      <c r="F2826" s="1" t="s">
        <v>41</v>
      </c>
      <c r="G2826" s="1" t="s">
        <v>209</v>
      </c>
    </row>
    <row r="2827" spans="1:7" x14ac:dyDescent="0.25">
      <c r="A2827" s="1" t="s">
        <v>204</v>
      </c>
      <c r="B2827" s="1" t="s">
        <v>374</v>
      </c>
      <c r="C2827" s="1" t="s">
        <v>1639</v>
      </c>
      <c r="D2827" s="1" t="s">
        <v>29</v>
      </c>
      <c r="E2827" s="1" t="s">
        <v>183</v>
      </c>
      <c r="F2827" s="1" t="s">
        <v>41</v>
      </c>
      <c r="G2827" s="1" t="s">
        <v>209</v>
      </c>
    </row>
    <row r="2828" spans="1:7" x14ac:dyDescent="0.25">
      <c r="A2828" s="1" t="s">
        <v>204</v>
      </c>
      <c r="B2828" s="1" t="s">
        <v>374</v>
      </c>
      <c r="C2828" s="1" t="s">
        <v>1602</v>
      </c>
      <c r="D2828" s="1" t="s">
        <v>29</v>
      </c>
      <c r="E2828" s="1" t="s">
        <v>183</v>
      </c>
      <c r="F2828" s="1" t="s">
        <v>41</v>
      </c>
      <c r="G2828" s="1" t="s">
        <v>209</v>
      </c>
    </row>
    <row r="2829" spans="1:7" x14ac:dyDescent="0.25">
      <c r="A2829" s="1" t="s">
        <v>204</v>
      </c>
      <c r="B2829" s="1" t="s">
        <v>374</v>
      </c>
      <c r="C2829" s="1" t="s">
        <v>1603</v>
      </c>
      <c r="D2829" s="1" t="s">
        <v>29</v>
      </c>
      <c r="E2829" s="1" t="s">
        <v>183</v>
      </c>
      <c r="F2829" s="1" t="s">
        <v>41</v>
      </c>
      <c r="G2829" s="1" t="s">
        <v>209</v>
      </c>
    </row>
    <row r="2830" spans="1:7" x14ac:dyDescent="0.25">
      <c r="A2830" s="1" t="s">
        <v>204</v>
      </c>
      <c r="B2830" s="1" t="s">
        <v>374</v>
      </c>
      <c r="C2830" s="1" t="s">
        <v>1604</v>
      </c>
      <c r="D2830" s="1" t="s">
        <v>29</v>
      </c>
      <c r="E2830" s="1" t="s">
        <v>183</v>
      </c>
      <c r="F2830" s="1" t="s">
        <v>41</v>
      </c>
      <c r="G2830" s="1" t="s">
        <v>209</v>
      </c>
    </row>
    <row r="2831" spans="1:7" x14ac:dyDescent="0.25">
      <c r="A2831" s="1" t="s">
        <v>204</v>
      </c>
      <c r="B2831" s="1" t="s">
        <v>374</v>
      </c>
      <c r="C2831" s="1" t="s">
        <v>1605</v>
      </c>
      <c r="D2831" s="1" t="s">
        <v>29</v>
      </c>
      <c r="E2831" s="1" t="s">
        <v>183</v>
      </c>
      <c r="F2831" s="1" t="s">
        <v>41</v>
      </c>
      <c r="G2831" s="1" t="s">
        <v>209</v>
      </c>
    </row>
    <row r="2832" spans="1:7" x14ac:dyDescent="0.25">
      <c r="A2832" s="1" t="s">
        <v>204</v>
      </c>
      <c r="B2832" s="1" t="s">
        <v>374</v>
      </c>
      <c r="C2832" s="1" t="s">
        <v>1606</v>
      </c>
      <c r="D2832" s="1" t="s">
        <v>29</v>
      </c>
      <c r="E2832" s="1" t="s">
        <v>183</v>
      </c>
      <c r="F2832" s="1" t="s">
        <v>41</v>
      </c>
      <c r="G2832" s="1" t="s">
        <v>209</v>
      </c>
    </row>
    <row r="2833" spans="1:7" x14ac:dyDescent="0.25">
      <c r="A2833" s="1" t="s">
        <v>204</v>
      </c>
      <c r="B2833" s="1" t="s">
        <v>374</v>
      </c>
      <c r="C2833" s="1" t="s">
        <v>1607</v>
      </c>
      <c r="D2833" s="1" t="s">
        <v>29</v>
      </c>
      <c r="E2833" s="1" t="s">
        <v>183</v>
      </c>
      <c r="F2833" s="1" t="s">
        <v>41</v>
      </c>
      <c r="G2833" s="1" t="s">
        <v>209</v>
      </c>
    </row>
    <row r="2834" spans="1:7" x14ac:dyDescent="0.25">
      <c r="A2834" s="1" t="s">
        <v>204</v>
      </c>
      <c r="B2834" s="1" t="s">
        <v>374</v>
      </c>
      <c r="C2834" s="1" t="s">
        <v>1608</v>
      </c>
      <c r="D2834" s="1" t="s">
        <v>29</v>
      </c>
      <c r="E2834" s="1" t="s">
        <v>183</v>
      </c>
      <c r="F2834" s="1" t="s">
        <v>41</v>
      </c>
      <c r="G2834" s="1" t="s">
        <v>209</v>
      </c>
    </row>
    <row r="2835" spans="1:7" x14ac:dyDescent="0.25">
      <c r="A2835" s="1" t="s">
        <v>204</v>
      </c>
      <c r="B2835" s="1" t="s">
        <v>374</v>
      </c>
      <c r="C2835" s="1" t="s">
        <v>1609</v>
      </c>
      <c r="D2835" s="1" t="s">
        <v>29</v>
      </c>
      <c r="E2835" s="1" t="s">
        <v>183</v>
      </c>
      <c r="F2835" s="1" t="s">
        <v>41</v>
      </c>
      <c r="G2835" s="1" t="s">
        <v>209</v>
      </c>
    </row>
    <row r="2836" spans="1:7" x14ac:dyDescent="0.25">
      <c r="A2836" s="1" t="s">
        <v>204</v>
      </c>
      <c r="B2836" s="1" t="s">
        <v>374</v>
      </c>
      <c r="C2836" s="1" t="s">
        <v>1616</v>
      </c>
      <c r="D2836" s="1" t="s">
        <v>29</v>
      </c>
      <c r="E2836" s="1" t="s">
        <v>183</v>
      </c>
      <c r="F2836" s="1" t="s">
        <v>41</v>
      </c>
      <c r="G2836" s="1" t="s">
        <v>209</v>
      </c>
    </row>
    <row r="2837" spans="1:7" x14ac:dyDescent="0.25">
      <c r="A2837" s="1" t="s">
        <v>204</v>
      </c>
      <c r="B2837" s="1" t="s">
        <v>374</v>
      </c>
      <c r="C2837" s="1" t="s">
        <v>1617</v>
      </c>
      <c r="D2837" s="1" t="s">
        <v>29</v>
      </c>
      <c r="E2837" s="1" t="s">
        <v>183</v>
      </c>
      <c r="F2837" s="1" t="s">
        <v>41</v>
      </c>
      <c r="G2837" s="1" t="s">
        <v>209</v>
      </c>
    </row>
    <row r="2838" spans="1:7" x14ac:dyDescent="0.25">
      <c r="A2838" s="1" t="s">
        <v>204</v>
      </c>
      <c r="B2838" s="1" t="s">
        <v>374</v>
      </c>
      <c r="C2838" s="1" t="s">
        <v>1627</v>
      </c>
      <c r="D2838" s="1" t="s">
        <v>29</v>
      </c>
      <c r="E2838" s="1" t="s">
        <v>183</v>
      </c>
      <c r="F2838" s="1" t="s">
        <v>41</v>
      </c>
      <c r="G2838" s="1" t="s">
        <v>209</v>
      </c>
    </row>
    <row r="2839" spans="1:7" x14ac:dyDescent="0.25">
      <c r="A2839" s="1" t="s">
        <v>210</v>
      </c>
      <c r="B2839" s="1" t="s">
        <v>181</v>
      </c>
      <c r="C2839" s="1" t="s">
        <v>185</v>
      </c>
      <c r="D2839" s="1" t="s">
        <v>29</v>
      </c>
      <c r="E2839" s="1" t="s">
        <v>183</v>
      </c>
      <c r="F2839" s="1" t="s">
        <v>41</v>
      </c>
      <c r="G2839" s="1" t="s">
        <v>212</v>
      </c>
    </row>
    <row r="2840" spans="1:7" x14ac:dyDescent="0.25">
      <c r="A2840" s="1" t="s">
        <v>210</v>
      </c>
      <c r="B2840" s="1" t="s">
        <v>181</v>
      </c>
      <c r="C2840" s="1" t="s">
        <v>186</v>
      </c>
      <c r="D2840" s="1" t="s">
        <v>29</v>
      </c>
      <c r="E2840" s="1" t="s">
        <v>183</v>
      </c>
      <c r="F2840" s="1" t="s">
        <v>41</v>
      </c>
      <c r="G2840" s="1" t="s">
        <v>212</v>
      </c>
    </row>
    <row r="2841" spans="1:7" x14ac:dyDescent="0.25">
      <c r="A2841" s="1" t="s">
        <v>213</v>
      </c>
      <c r="B2841" s="1" t="s">
        <v>190</v>
      </c>
      <c r="C2841" s="1" t="s">
        <v>216</v>
      </c>
      <c r="D2841" s="1" t="s">
        <v>29</v>
      </c>
      <c r="E2841" s="1" t="s">
        <v>183</v>
      </c>
      <c r="F2841" s="1" t="s">
        <v>41</v>
      </c>
      <c r="G2841" s="1" t="s">
        <v>217</v>
      </c>
    </row>
    <row r="2842" spans="1:7" x14ac:dyDescent="0.25">
      <c r="A2842" s="1" t="s">
        <v>213</v>
      </c>
      <c r="B2842" s="1" t="s">
        <v>190</v>
      </c>
      <c r="C2842" s="1" t="s">
        <v>218</v>
      </c>
      <c r="D2842" s="1" t="s">
        <v>29</v>
      </c>
      <c r="E2842" s="1" t="s">
        <v>183</v>
      </c>
      <c r="F2842" s="1" t="s">
        <v>41</v>
      </c>
      <c r="G2842" s="1" t="s">
        <v>217</v>
      </c>
    </row>
    <row r="2843" spans="1:7" x14ac:dyDescent="0.25">
      <c r="A2843" s="1" t="s">
        <v>213</v>
      </c>
      <c r="B2843" s="1" t="s">
        <v>190</v>
      </c>
      <c r="C2843" s="1" t="s">
        <v>219</v>
      </c>
      <c r="D2843" s="1" t="s">
        <v>29</v>
      </c>
      <c r="E2843" s="1" t="s">
        <v>183</v>
      </c>
      <c r="F2843" s="1" t="s">
        <v>41</v>
      </c>
      <c r="G2843" s="1" t="s">
        <v>217</v>
      </c>
    </row>
    <row r="2844" spans="1:7" x14ac:dyDescent="0.25">
      <c r="A2844" s="1" t="s">
        <v>213</v>
      </c>
      <c r="B2844" s="1" t="s">
        <v>190</v>
      </c>
      <c r="C2844" s="1" t="s">
        <v>220</v>
      </c>
      <c r="D2844" s="1" t="s">
        <v>29</v>
      </c>
      <c r="E2844" s="1" t="s">
        <v>183</v>
      </c>
      <c r="F2844" s="1" t="s">
        <v>41</v>
      </c>
      <c r="G2844" s="1" t="s">
        <v>217</v>
      </c>
    </row>
    <row r="2845" spans="1:7" x14ac:dyDescent="0.25">
      <c r="A2845" s="1" t="s">
        <v>213</v>
      </c>
      <c r="B2845" s="1" t="s">
        <v>190</v>
      </c>
      <c r="C2845" s="1" t="s">
        <v>221</v>
      </c>
      <c r="D2845" s="1" t="s">
        <v>29</v>
      </c>
      <c r="E2845" s="1" t="s">
        <v>183</v>
      </c>
      <c r="F2845" s="1" t="s">
        <v>41</v>
      </c>
      <c r="G2845" s="1" t="s">
        <v>217</v>
      </c>
    </row>
    <row r="2846" spans="1:7" x14ac:dyDescent="0.25">
      <c r="A2846" s="1" t="s">
        <v>213</v>
      </c>
      <c r="B2846" s="1" t="s">
        <v>190</v>
      </c>
      <c r="C2846" s="1" t="s">
        <v>222</v>
      </c>
      <c r="D2846" s="1" t="s">
        <v>29</v>
      </c>
      <c r="E2846" s="1" t="s">
        <v>183</v>
      </c>
      <c r="F2846" s="1" t="s">
        <v>41</v>
      </c>
      <c r="G2846" s="1" t="s">
        <v>217</v>
      </c>
    </row>
    <row r="2847" spans="1:7" x14ac:dyDescent="0.25">
      <c r="A2847" s="1" t="s">
        <v>213</v>
      </c>
      <c r="B2847" s="1" t="s">
        <v>190</v>
      </c>
      <c r="C2847" s="1" t="s">
        <v>223</v>
      </c>
      <c r="D2847" s="1" t="s">
        <v>29</v>
      </c>
      <c r="E2847" s="1" t="s">
        <v>183</v>
      </c>
      <c r="F2847" s="1" t="s">
        <v>41</v>
      </c>
      <c r="G2847" s="1" t="s">
        <v>217</v>
      </c>
    </row>
    <row r="2848" spans="1:7" x14ac:dyDescent="0.25">
      <c r="A2848" s="1" t="s">
        <v>224</v>
      </c>
      <c r="B2848" s="1" t="s">
        <v>387</v>
      </c>
      <c r="C2848" s="1" t="s">
        <v>1640</v>
      </c>
      <c r="D2848" s="1" t="s">
        <v>29</v>
      </c>
      <c r="E2848" s="1" t="s">
        <v>183</v>
      </c>
      <c r="F2848" s="1" t="s">
        <v>41</v>
      </c>
      <c r="G2848" s="1" t="s">
        <v>228</v>
      </c>
    </row>
    <row r="2849" spans="1:7" x14ac:dyDescent="0.25">
      <c r="A2849" s="1" t="s">
        <v>224</v>
      </c>
      <c r="B2849" s="1" t="s">
        <v>387</v>
      </c>
      <c r="C2849" s="1" t="s">
        <v>1641</v>
      </c>
      <c r="D2849" s="1" t="s">
        <v>29</v>
      </c>
      <c r="E2849" s="1" t="s">
        <v>183</v>
      </c>
      <c r="F2849" s="1" t="s">
        <v>41</v>
      </c>
      <c r="G2849" s="1" t="s">
        <v>228</v>
      </c>
    </row>
    <row r="2850" spans="1:7" x14ac:dyDescent="0.25">
      <c r="A2850" s="1" t="s">
        <v>224</v>
      </c>
      <c r="B2850" s="1" t="s">
        <v>387</v>
      </c>
      <c r="C2850" s="1" t="s">
        <v>1642</v>
      </c>
      <c r="D2850" s="1" t="s">
        <v>29</v>
      </c>
      <c r="E2850" s="1" t="s">
        <v>183</v>
      </c>
      <c r="F2850" s="1" t="s">
        <v>41</v>
      </c>
      <c r="G2850" s="1" t="s">
        <v>228</v>
      </c>
    </row>
    <row r="2851" spans="1:7" x14ac:dyDescent="0.25">
      <c r="A2851" s="1" t="s">
        <v>224</v>
      </c>
      <c r="B2851" s="1" t="s">
        <v>387</v>
      </c>
      <c r="C2851" s="1" t="s">
        <v>1643</v>
      </c>
      <c r="D2851" s="1" t="s">
        <v>29</v>
      </c>
      <c r="E2851" s="1" t="s">
        <v>183</v>
      </c>
      <c r="F2851" s="1" t="s">
        <v>41</v>
      </c>
      <c r="G2851" s="1" t="s">
        <v>228</v>
      </c>
    </row>
    <row r="2852" spans="1:7" x14ac:dyDescent="0.25">
      <c r="A2852" s="1" t="s">
        <v>224</v>
      </c>
      <c r="B2852" s="1" t="s">
        <v>387</v>
      </c>
      <c r="C2852" s="1" t="s">
        <v>1644</v>
      </c>
      <c r="D2852" s="1" t="s">
        <v>29</v>
      </c>
      <c r="E2852" s="1" t="s">
        <v>183</v>
      </c>
      <c r="F2852" s="1" t="s">
        <v>41</v>
      </c>
      <c r="G2852" s="1" t="s">
        <v>228</v>
      </c>
    </row>
    <row r="2853" spans="1:7" x14ac:dyDescent="0.25">
      <c r="A2853" s="1" t="s">
        <v>224</v>
      </c>
      <c r="B2853" s="1" t="s">
        <v>387</v>
      </c>
      <c r="C2853" s="1" t="s">
        <v>1645</v>
      </c>
      <c r="D2853" s="1" t="s">
        <v>29</v>
      </c>
      <c r="E2853" s="1" t="s">
        <v>183</v>
      </c>
      <c r="F2853" s="1" t="s">
        <v>41</v>
      </c>
      <c r="G2853" s="1" t="s">
        <v>228</v>
      </c>
    </row>
    <row r="2854" spans="1:7" x14ac:dyDescent="0.25">
      <c r="A2854" s="1" t="s">
        <v>224</v>
      </c>
      <c r="B2854" s="1" t="s">
        <v>387</v>
      </c>
      <c r="C2854" s="1" t="s">
        <v>1646</v>
      </c>
      <c r="D2854" s="1" t="s">
        <v>29</v>
      </c>
      <c r="E2854" s="1" t="s">
        <v>183</v>
      </c>
      <c r="F2854" s="1" t="s">
        <v>41</v>
      </c>
      <c r="G2854" s="1" t="s">
        <v>228</v>
      </c>
    </row>
    <row r="2855" spans="1:7" x14ac:dyDescent="0.25">
      <c r="A2855" s="1" t="s">
        <v>224</v>
      </c>
      <c r="B2855" s="1" t="s">
        <v>387</v>
      </c>
      <c r="C2855" s="1" t="s">
        <v>229</v>
      </c>
      <c r="D2855" s="1" t="s">
        <v>29</v>
      </c>
      <c r="E2855" s="1" t="s">
        <v>183</v>
      </c>
      <c r="F2855" s="1" t="s">
        <v>41</v>
      </c>
      <c r="G2855" s="1" t="s">
        <v>228</v>
      </c>
    </row>
    <row r="2856" spans="1:7" x14ac:dyDescent="0.25">
      <c r="A2856" s="1" t="s">
        <v>224</v>
      </c>
      <c r="B2856" s="1" t="s">
        <v>387</v>
      </c>
      <c r="C2856" s="1" t="s">
        <v>230</v>
      </c>
      <c r="D2856" s="1" t="s">
        <v>29</v>
      </c>
      <c r="E2856" s="1" t="s">
        <v>183</v>
      </c>
      <c r="F2856" s="1" t="s">
        <v>41</v>
      </c>
      <c r="G2856" s="1" t="s">
        <v>228</v>
      </c>
    </row>
    <row r="2857" spans="1:7" x14ac:dyDescent="0.25">
      <c r="A2857" s="1" t="s">
        <v>224</v>
      </c>
      <c r="B2857" s="1" t="s">
        <v>387</v>
      </c>
      <c r="C2857" s="1" t="s">
        <v>231</v>
      </c>
      <c r="D2857" s="1" t="s">
        <v>29</v>
      </c>
      <c r="E2857" s="1" t="s">
        <v>183</v>
      </c>
      <c r="F2857" s="1" t="s">
        <v>41</v>
      </c>
      <c r="G2857" s="1" t="s">
        <v>228</v>
      </c>
    </row>
    <row r="2858" spans="1:7" x14ac:dyDescent="0.25">
      <c r="A2858" s="1" t="s">
        <v>224</v>
      </c>
      <c r="B2858" s="1" t="s">
        <v>387</v>
      </c>
      <c r="C2858" s="1" t="s">
        <v>232</v>
      </c>
      <c r="D2858" s="1" t="s">
        <v>29</v>
      </c>
      <c r="E2858" s="1" t="s">
        <v>183</v>
      </c>
      <c r="F2858" s="1" t="s">
        <v>41</v>
      </c>
      <c r="G2858" s="1" t="s">
        <v>228</v>
      </c>
    </row>
    <row r="2859" spans="1:7" x14ac:dyDescent="0.25">
      <c r="A2859" s="1" t="s">
        <v>224</v>
      </c>
      <c r="B2859" s="1" t="s">
        <v>387</v>
      </c>
      <c r="C2859" s="1" t="s">
        <v>233</v>
      </c>
      <c r="D2859" s="1" t="s">
        <v>29</v>
      </c>
      <c r="E2859" s="1" t="s">
        <v>183</v>
      </c>
      <c r="F2859" s="1" t="s">
        <v>41</v>
      </c>
      <c r="G2859" s="1" t="s">
        <v>228</v>
      </c>
    </row>
    <row r="2860" spans="1:7" x14ac:dyDescent="0.25">
      <c r="A2860" s="1" t="s">
        <v>224</v>
      </c>
      <c r="B2860" s="1" t="s">
        <v>387</v>
      </c>
      <c r="C2860" s="1" t="s">
        <v>234</v>
      </c>
      <c r="D2860" s="1" t="s">
        <v>29</v>
      </c>
      <c r="E2860" s="1" t="s">
        <v>183</v>
      </c>
      <c r="F2860" s="1" t="s">
        <v>41</v>
      </c>
      <c r="G2860" s="1" t="s">
        <v>228</v>
      </c>
    </row>
    <row r="2861" spans="1:7" x14ac:dyDescent="0.25">
      <c r="A2861" s="1" t="s">
        <v>224</v>
      </c>
      <c r="B2861" s="1" t="s">
        <v>387</v>
      </c>
      <c r="C2861" s="1" t="s">
        <v>235</v>
      </c>
      <c r="D2861" s="1" t="s">
        <v>29</v>
      </c>
      <c r="E2861" s="1" t="s">
        <v>183</v>
      </c>
      <c r="F2861" s="1" t="s">
        <v>41</v>
      </c>
      <c r="G2861" s="1" t="s">
        <v>228</v>
      </c>
    </row>
    <row r="2862" spans="1:7" x14ac:dyDescent="0.25">
      <c r="A2862" s="1" t="s">
        <v>224</v>
      </c>
      <c r="B2862" s="1" t="s">
        <v>387</v>
      </c>
      <c r="C2862" s="1" t="s">
        <v>236</v>
      </c>
      <c r="D2862" s="1" t="s">
        <v>29</v>
      </c>
      <c r="E2862" s="1" t="s">
        <v>183</v>
      </c>
      <c r="F2862" s="1" t="s">
        <v>41</v>
      </c>
      <c r="G2862" s="1" t="s">
        <v>228</v>
      </c>
    </row>
    <row r="2863" spans="1:7" x14ac:dyDescent="0.25">
      <c r="A2863" s="1" t="s">
        <v>224</v>
      </c>
      <c r="B2863" s="1" t="s">
        <v>387</v>
      </c>
      <c r="C2863" s="1" t="s">
        <v>237</v>
      </c>
      <c r="D2863" s="1" t="s">
        <v>29</v>
      </c>
      <c r="E2863" s="1" t="s">
        <v>183</v>
      </c>
      <c r="F2863" s="1" t="s">
        <v>41</v>
      </c>
      <c r="G2863" s="1" t="s">
        <v>228</v>
      </c>
    </row>
    <row r="2864" spans="1:7" x14ac:dyDescent="0.25">
      <c r="A2864" s="1" t="s">
        <v>224</v>
      </c>
      <c r="B2864" s="1" t="s">
        <v>387</v>
      </c>
      <c r="C2864" s="1" t="s">
        <v>238</v>
      </c>
      <c r="D2864" s="1" t="s">
        <v>29</v>
      </c>
      <c r="E2864" s="1" t="s">
        <v>183</v>
      </c>
      <c r="F2864" s="1" t="s">
        <v>41</v>
      </c>
      <c r="G2864" s="1" t="s">
        <v>228</v>
      </c>
    </row>
    <row r="2865" spans="1:7" x14ac:dyDescent="0.25">
      <c r="A2865" s="1" t="s">
        <v>224</v>
      </c>
      <c r="B2865" s="1" t="s">
        <v>387</v>
      </c>
      <c r="C2865" s="1" t="s">
        <v>239</v>
      </c>
      <c r="D2865" s="1" t="s">
        <v>29</v>
      </c>
      <c r="E2865" s="1" t="s">
        <v>183</v>
      </c>
      <c r="F2865" s="1" t="s">
        <v>41</v>
      </c>
      <c r="G2865" s="1" t="s">
        <v>228</v>
      </c>
    </row>
    <row r="2866" spans="1:7" x14ac:dyDescent="0.25">
      <c r="A2866" s="1" t="s">
        <v>224</v>
      </c>
      <c r="B2866" s="1" t="s">
        <v>387</v>
      </c>
      <c r="C2866" s="1" t="s">
        <v>1647</v>
      </c>
      <c r="D2866" s="1" t="s">
        <v>29</v>
      </c>
      <c r="E2866" s="1" t="s">
        <v>183</v>
      </c>
      <c r="F2866" s="1" t="s">
        <v>41</v>
      </c>
      <c r="G2866" s="1" t="s">
        <v>228</v>
      </c>
    </row>
    <row r="2867" spans="1:7" x14ac:dyDescent="0.25">
      <c r="A2867" s="1" t="s">
        <v>224</v>
      </c>
      <c r="B2867" s="1" t="s">
        <v>387</v>
      </c>
      <c r="C2867" s="1" t="s">
        <v>1648</v>
      </c>
      <c r="D2867" s="1" t="s">
        <v>29</v>
      </c>
      <c r="E2867" s="1" t="s">
        <v>183</v>
      </c>
      <c r="F2867" s="1" t="s">
        <v>41</v>
      </c>
      <c r="G2867" s="1" t="s">
        <v>228</v>
      </c>
    </row>
    <row r="2868" spans="1:7" x14ac:dyDescent="0.25">
      <c r="A2868" s="1" t="s">
        <v>224</v>
      </c>
      <c r="B2868" s="1" t="s">
        <v>387</v>
      </c>
      <c r="C2868" s="1" t="s">
        <v>1649</v>
      </c>
      <c r="D2868" s="1" t="s">
        <v>29</v>
      </c>
      <c r="E2868" s="1" t="s">
        <v>183</v>
      </c>
      <c r="F2868" s="1" t="s">
        <v>41</v>
      </c>
      <c r="G2868" s="1" t="s">
        <v>228</v>
      </c>
    </row>
    <row r="2869" spans="1:7" x14ac:dyDescent="0.25">
      <c r="A2869" s="1" t="s">
        <v>224</v>
      </c>
      <c r="B2869" s="1" t="s">
        <v>387</v>
      </c>
      <c r="C2869" s="1" t="s">
        <v>1650</v>
      </c>
      <c r="D2869" s="1" t="s">
        <v>29</v>
      </c>
      <c r="E2869" s="1" t="s">
        <v>183</v>
      </c>
      <c r="F2869" s="1" t="s">
        <v>41</v>
      </c>
      <c r="G2869" s="1" t="s">
        <v>228</v>
      </c>
    </row>
    <row r="2870" spans="1:7" x14ac:dyDescent="0.25">
      <c r="A2870" s="1" t="s">
        <v>224</v>
      </c>
      <c r="B2870" s="1" t="s">
        <v>387</v>
      </c>
      <c r="C2870" s="1" t="s">
        <v>1651</v>
      </c>
      <c r="D2870" s="1" t="s">
        <v>29</v>
      </c>
      <c r="E2870" s="1" t="s">
        <v>183</v>
      </c>
      <c r="F2870" s="1" t="s">
        <v>41</v>
      </c>
      <c r="G2870" s="1" t="s">
        <v>228</v>
      </c>
    </row>
    <row r="2871" spans="1:7" x14ac:dyDescent="0.25">
      <c r="A2871" s="1" t="s">
        <v>224</v>
      </c>
      <c r="B2871" s="1" t="s">
        <v>387</v>
      </c>
      <c r="C2871" s="1" t="s">
        <v>1652</v>
      </c>
      <c r="D2871" s="1" t="s">
        <v>29</v>
      </c>
      <c r="E2871" s="1" t="s">
        <v>183</v>
      </c>
      <c r="F2871" s="1" t="s">
        <v>41</v>
      </c>
      <c r="G2871" s="1" t="s">
        <v>228</v>
      </c>
    </row>
    <row r="2872" spans="1:7" x14ac:dyDescent="0.25">
      <c r="A2872" s="1" t="s">
        <v>224</v>
      </c>
      <c r="B2872" s="1" t="s">
        <v>387</v>
      </c>
      <c r="C2872" s="1" t="s">
        <v>1653</v>
      </c>
      <c r="D2872" s="1" t="s">
        <v>29</v>
      </c>
      <c r="E2872" s="1" t="s">
        <v>183</v>
      </c>
      <c r="F2872" s="1" t="s">
        <v>41</v>
      </c>
      <c r="G2872" s="1" t="s">
        <v>228</v>
      </c>
    </row>
    <row r="2873" spans="1:7" x14ac:dyDescent="0.25">
      <c r="A2873" s="1" t="s">
        <v>224</v>
      </c>
      <c r="B2873" s="1" t="s">
        <v>387</v>
      </c>
      <c r="C2873" s="1" t="s">
        <v>1654</v>
      </c>
      <c r="D2873" s="1" t="s">
        <v>29</v>
      </c>
      <c r="E2873" s="1" t="s">
        <v>183</v>
      </c>
      <c r="F2873" s="1" t="s">
        <v>41</v>
      </c>
      <c r="G2873" s="1" t="s">
        <v>228</v>
      </c>
    </row>
    <row r="2874" spans="1:7" x14ac:dyDescent="0.25">
      <c r="A2874" s="1" t="s">
        <v>224</v>
      </c>
      <c r="B2874" s="1" t="s">
        <v>387</v>
      </c>
      <c r="C2874" s="1" t="s">
        <v>1655</v>
      </c>
      <c r="D2874" s="1" t="s">
        <v>29</v>
      </c>
      <c r="E2874" s="1" t="s">
        <v>183</v>
      </c>
      <c r="F2874" s="1" t="s">
        <v>41</v>
      </c>
      <c r="G2874" s="1" t="s">
        <v>228</v>
      </c>
    </row>
    <row r="2875" spans="1:7" x14ac:dyDescent="0.25">
      <c r="A2875" s="1" t="s">
        <v>224</v>
      </c>
      <c r="B2875" s="1" t="s">
        <v>387</v>
      </c>
      <c r="C2875" s="1" t="s">
        <v>1656</v>
      </c>
      <c r="D2875" s="1" t="s">
        <v>29</v>
      </c>
      <c r="E2875" s="1" t="s">
        <v>183</v>
      </c>
      <c r="F2875" s="1" t="s">
        <v>41</v>
      </c>
      <c r="G2875" s="1" t="s">
        <v>228</v>
      </c>
    </row>
    <row r="2876" spans="1:7" x14ac:dyDescent="0.25">
      <c r="A2876" s="1" t="s">
        <v>224</v>
      </c>
      <c r="B2876" s="1" t="s">
        <v>387</v>
      </c>
      <c r="C2876" s="1" t="s">
        <v>1657</v>
      </c>
      <c r="D2876" s="1" t="s">
        <v>29</v>
      </c>
      <c r="E2876" s="1" t="s">
        <v>183</v>
      </c>
      <c r="F2876" s="1" t="s">
        <v>41</v>
      </c>
      <c r="G2876" s="1" t="s">
        <v>228</v>
      </c>
    </row>
    <row r="2877" spans="1:7" x14ac:dyDescent="0.25">
      <c r="A2877" s="1" t="s">
        <v>224</v>
      </c>
      <c r="B2877" s="1" t="s">
        <v>387</v>
      </c>
      <c r="C2877" s="1" t="s">
        <v>1658</v>
      </c>
      <c r="D2877" s="1" t="s">
        <v>29</v>
      </c>
      <c r="E2877" s="1" t="s">
        <v>183</v>
      </c>
      <c r="F2877" s="1" t="s">
        <v>41</v>
      </c>
      <c r="G2877" s="1" t="s">
        <v>228</v>
      </c>
    </row>
    <row r="2878" spans="1:7" x14ac:dyDescent="0.25">
      <c r="A2878" s="1" t="s">
        <v>224</v>
      </c>
      <c r="B2878" s="1" t="s">
        <v>387</v>
      </c>
      <c r="C2878" s="1" t="s">
        <v>1659</v>
      </c>
      <c r="D2878" s="1" t="s">
        <v>29</v>
      </c>
      <c r="E2878" s="1" t="s">
        <v>183</v>
      </c>
      <c r="F2878" s="1" t="s">
        <v>41</v>
      </c>
      <c r="G2878" s="1" t="s">
        <v>228</v>
      </c>
    </row>
    <row r="2879" spans="1:7" x14ac:dyDescent="0.25">
      <c r="A2879" s="1" t="s">
        <v>224</v>
      </c>
      <c r="B2879" s="1" t="s">
        <v>387</v>
      </c>
      <c r="C2879" s="1" t="s">
        <v>1660</v>
      </c>
      <c r="D2879" s="1" t="s">
        <v>29</v>
      </c>
      <c r="E2879" s="1" t="s">
        <v>183</v>
      </c>
      <c r="F2879" s="1" t="s">
        <v>41</v>
      </c>
      <c r="G2879" s="1" t="s">
        <v>228</v>
      </c>
    </row>
    <row r="2880" spans="1:7" x14ac:dyDescent="0.25">
      <c r="A2880" s="1" t="s">
        <v>224</v>
      </c>
      <c r="B2880" s="1" t="s">
        <v>387</v>
      </c>
      <c r="C2880" s="1" t="s">
        <v>1661</v>
      </c>
      <c r="D2880" s="1" t="s">
        <v>29</v>
      </c>
      <c r="E2880" s="1" t="s">
        <v>183</v>
      </c>
      <c r="F2880" s="1" t="s">
        <v>41</v>
      </c>
      <c r="G2880" s="1" t="s">
        <v>228</v>
      </c>
    </row>
    <row r="2881" spans="1:7" x14ac:dyDescent="0.25">
      <c r="A2881" s="1" t="s">
        <v>224</v>
      </c>
      <c r="B2881" s="1" t="s">
        <v>387</v>
      </c>
      <c r="C2881" s="1" t="s">
        <v>1662</v>
      </c>
      <c r="D2881" s="1" t="s">
        <v>29</v>
      </c>
      <c r="E2881" s="1" t="s">
        <v>183</v>
      </c>
      <c r="F2881" s="1" t="s">
        <v>41</v>
      </c>
      <c r="G2881" s="1" t="s">
        <v>228</v>
      </c>
    </row>
    <row r="2882" spans="1:7" x14ac:dyDescent="0.25">
      <c r="A2882" s="1" t="s">
        <v>224</v>
      </c>
      <c r="B2882" s="1" t="s">
        <v>387</v>
      </c>
      <c r="C2882" s="1" t="s">
        <v>1663</v>
      </c>
      <c r="D2882" s="1" t="s">
        <v>29</v>
      </c>
      <c r="E2882" s="1" t="s">
        <v>183</v>
      </c>
      <c r="F2882" s="1" t="s">
        <v>41</v>
      </c>
      <c r="G2882" s="1" t="s">
        <v>228</v>
      </c>
    </row>
    <row r="2883" spans="1:7" x14ac:dyDescent="0.25">
      <c r="A2883" s="1" t="s">
        <v>224</v>
      </c>
      <c r="B2883" s="1" t="s">
        <v>387</v>
      </c>
      <c r="C2883" s="1" t="s">
        <v>1664</v>
      </c>
      <c r="D2883" s="1" t="s">
        <v>29</v>
      </c>
      <c r="E2883" s="1" t="s">
        <v>183</v>
      </c>
      <c r="F2883" s="1" t="s">
        <v>41</v>
      </c>
      <c r="G2883" s="1" t="s">
        <v>228</v>
      </c>
    </row>
    <row r="2884" spans="1:7" x14ac:dyDescent="0.25">
      <c r="A2884" s="1" t="s">
        <v>224</v>
      </c>
      <c r="B2884" s="1" t="s">
        <v>387</v>
      </c>
      <c r="C2884" s="1" t="s">
        <v>1665</v>
      </c>
      <c r="D2884" s="1" t="s">
        <v>29</v>
      </c>
      <c r="E2884" s="1" t="s">
        <v>183</v>
      </c>
      <c r="F2884" s="1" t="s">
        <v>41</v>
      </c>
      <c r="G2884" s="1" t="s">
        <v>228</v>
      </c>
    </row>
    <row r="2885" spans="1:7" x14ac:dyDescent="0.25">
      <c r="A2885" s="1" t="s">
        <v>224</v>
      </c>
      <c r="B2885" s="1" t="s">
        <v>387</v>
      </c>
      <c r="C2885" s="1" t="s">
        <v>1666</v>
      </c>
      <c r="D2885" s="1" t="s">
        <v>29</v>
      </c>
      <c r="E2885" s="1" t="s">
        <v>183</v>
      </c>
      <c r="F2885" s="1" t="s">
        <v>41</v>
      </c>
      <c r="G2885" s="1" t="s">
        <v>228</v>
      </c>
    </row>
    <row r="2886" spans="1:7" x14ac:dyDescent="0.25">
      <c r="A2886" s="1" t="s">
        <v>224</v>
      </c>
      <c r="B2886" s="1" t="s">
        <v>387</v>
      </c>
      <c r="C2886" s="1" t="s">
        <v>1667</v>
      </c>
      <c r="D2886" s="1" t="s">
        <v>29</v>
      </c>
      <c r="E2886" s="1" t="s">
        <v>183</v>
      </c>
      <c r="F2886" s="1" t="s">
        <v>41</v>
      </c>
      <c r="G2886" s="1" t="s">
        <v>228</v>
      </c>
    </row>
    <row r="2887" spans="1:7" x14ac:dyDescent="0.25">
      <c r="A2887" s="1" t="s">
        <v>224</v>
      </c>
      <c r="B2887" s="1" t="s">
        <v>387</v>
      </c>
      <c r="C2887" s="1" t="s">
        <v>1668</v>
      </c>
      <c r="D2887" s="1" t="s">
        <v>29</v>
      </c>
      <c r="E2887" s="1" t="s">
        <v>183</v>
      </c>
      <c r="F2887" s="1" t="s">
        <v>41</v>
      </c>
      <c r="G2887" s="1" t="s">
        <v>228</v>
      </c>
    </row>
    <row r="2888" spans="1:7" x14ac:dyDescent="0.25">
      <c r="A2888" s="1" t="s">
        <v>247</v>
      </c>
      <c r="B2888" s="1" t="s">
        <v>389</v>
      </c>
      <c r="C2888" s="1" t="s">
        <v>250</v>
      </c>
      <c r="D2888" s="1" t="s">
        <v>29</v>
      </c>
      <c r="E2888" s="1" t="s">
        <v>251</v>
      </c>
      <c r="F2888" s="1" t="s">
        <v>41</v>
      </c>
      <c r="G2888" s="1" t="s">
        <v>252</v>
      </c>
    </row>
    <row r="2889" spans="1:7" x14ac:dyDescent="0.25">
      <c r="A2889" s="1" t="s">
        <v>247</v>
      </c>
      <c r="B2889" s="1" t="s">
        <v>389</v>
      </c>
      <c r="C2889" s="1" t="s">
        <v>253</v>
      </c>
      <c r="D2889" s="1" t="s">
        <v>29</v>
      </c>
      <c r="E2889" s="1" t="s">
        <v>251</v>
      </c>
      <c r="F2889" s="1" t="s">
        <v>41</v>
      </c>
      <c r="G2889" s="1" t="s">
        <v>252</v>
      </c>
    </row>
    <row r="2890" spans="1:7" x14ac:dyDescent="0.25">
      <c r="A2890" s="1" t="s">
        <v>247</v>
      </c>
      <c r="B2890" s="1" t="s">
        <v>389</v>
      </c>
      <c r="C2890" s="1" t="s">
        <v>254</v>
      </c>
      <c r="D2890" s="1" t="s">
        <v>29</v>
      </c>
      <c r="E2890" s="1" t="s">
        <v>251</v>
      </c>
      <c r="F2890" s="1" t="s">
        <v>41</v>
      </c>
      <c r="G2890" s="1" t="s">
        <v>252</v>
      </c>
    </row>
    <row r="2891" spans="1:7" x14ac:dyDescent="0.25">
      <c r="A2891" s="1" t="s">
        <v>247</v>
      </c>
      <c r="B2891" s="1" t="s">
        <v>389</v>
      </c>
      <c r="C2891" s="1" t="s">
        <v>255</v>
      </c>
      <c r="D2891" s="1" t="s">
        <v>29</v>
      </c>
      <c r="E2891" s="1" t="s">
        <v>251</v>
      </c>
      <c r="F2891" s="1" t="s">
        <v>41</v>
      </c>
      <c r="G2891" s="1" t="s">
        <v>252</v>
      </c>
    </row>
    <row r="2892" spans="1:7" x14ac:dyDescent="0.25">
      <c r="A2892" s="1" t="s">
        <v>247</v>
      </c>
      <c r="B2892" s="1" t="s">
        <v>389</v>
      </c>
      <c r="C2892" s="1" t="s">
        <v>256</v>
      </c>
      <c r="D2892" s="1" t="s">
        <v>29</v>
      </c>
      <c r="E2892" s="1" t="s">
        <v>251</v>
      </c>
      <c r="F2892" s="1" t="s">
        <v>41</v>
      </c>
      <c r="G2892" s="1" t="s">
        <v>252</v>
      </c>
    </row>
    <row r="2893" spans="1:7" x14ac:dyDescent="0.25">
      <c r="A2893" s="1" t="s">
        <v>247</v>
      </c>
      <c r="B2893" s="1" t="s">
        <v>389</v>
      </c>
      <c r="C2893" s="1" t="s">
        <v>257</v>
      </c>
      <c r="D2893" s="1" t="s">
        <v>29</v>
      </c>
      <c r="E2893" s="1" t="s">
        <v>251</v>
      </c>
      <c r="F2893" s="1" t="s">
        <v>41</v>
      </c>
      <c r="G2893" s="1" t="s">
        <v>252</v>
      </c>
    </row>
    <row r="2894" spans="1:7" x14ac:dyDescent="0.25">
      <c r="A2894" s="1" t="s">
        <v>247</v>
      </c>
      <c r="B2894" s="1" t="s">
        <v>389</v>
      </c>
      <c r="C2894" s="1" t="s">
        <v>258</v>
      </c>
      <c r="D2894" s="1" t="s">
        <v>29</v>
      </c>
      <c r="E2894" s="1" t="s">
        <v>251</v>
      </c>
      <c r="F2894" s="1" t="s">
        <v>41</v>
      </c>
      <c r="G2894" s="1" t="s">
        <v>252</v>
      </c>
    </row>
    <row r="2895" spans="1:7" x14ac:dyDescent="0.25">
      <c r="A2895" s="1" t="s">
        <v>247</v>
      </c>
      <c r="B2895" s="1" t="s">
        <v>389</v>
      </c>
      <c r="C2895" s="1" t="s">
        <v>259</v>
      </c>
      <c r="D2895" s="1" t="s">
        <v>29</v>
      </c>
      <c r="E2895" s="1" t="s">
        <v>251</v>
      </c>
      <c r="F2895" s="1" t="s">
        <v>41</v>
      </c>
      <c r="G2895" s="1" t="s">
        <v>252</v>
      </c>
    </row>
    <row r="2896" spans="1:7" x14ac:dyDescent="0.25">
      <c r="A2896" s="1" t="s">
        <v>247</v>
      </c>
      <c r="B2896" s="1" t="s">
        <v>389</v>
      </c>
      <c r="C2896" s="1" t="s">
        <v>260</v>
      </c>
      <c r="D2896" s="1" t="s">
        <v>29</v>
      </c>
      <c r="E2896" s="1" t="s">
        <v>251</v>
      </c>
      <c r="F2896" s="1" t="s">
        <v>41</v>
      </c>
      <c r="G2896" s="1" t="s">
        <v>252</v>
      </c>
    </row>
    <row r="2897" spans="1:7" x14ac:dyDescent="0.25">
      <c r="A2897" s="1" t="s">
        <v>247</v>
      </c>
      <c r="B2897" s="1" t="s">
        <v>389</v>
      </c>
      <c r="C2897" s="1" t="s">
        <v>261</v>
      </c>
      <c r="D2897" s="1" t="s">
        <v>29</v>
      </c>
      <c r="E2897" s="1" t="s">
        <v>251</v>
      </c>
      <c r="F2897" s="1" t="s">
        <v>41</v>
      </c>
      <c r="G2897" s="1" t="s">
        <v>252</v>
      </c>
    </row>
    <row r="2898" spans="1:7" x14ac:dyDescent="0.25">
      <c r="A2898" s="1" t="s">
        <v>247</v>
      </c>
      <c r="B2898" s="1" t="s">
        <v>389</v>
      </c>
      <c r="C2898" s="1" t="s">
        <v>262</v>
      </c>
      <c r="D2898" s="1" t="s">
        <v>29</v>
      </c>
      <c r="E2898" s="1" t="s">
        <v>251</v>
      </c>
      <c r="F2898" s="1" t="s">
        <v>41</v>
      </c>
      <c r="G2898" s="1" t="s">
        <v>252</v>
      </c>
    </row>
    <row r="2899" spans="1:7" x14ac:dyDescent="0.25">
      <c r="A2899" s="1" t="s">
        <v>247</v>
      </c>
      <c r="B2899" s="1" t="s">
        <v>389</v>
      </c>
      <c r="C2899" s="1" t="s">
        <v>1669</v>
      </c>
      <c r="D2899" s="1" t="s">
        <v>29</v>
      </c>
      <c r="E2899" s="1" t="s">
        <v>251</v>
      </c>
      <c r="F2899" s="1" t="s">
        <v>41</v>
      </c>
      <c r="G2899" s="1" t="s">
        <v>252</v>
      </c>
    </row>
    <row r="2900" spans="1:7" x14ac:dyDescent="0.25">
      <c r="A2900" s="1" t="s">
        <v>247</v>
      </c>
      <c r="B2900" s="1" t="s">
        <v>389</v>
      </c>
      <c r="C2900" s="1" t="s">
        <v>1670</v>
      </c>
      <c r="D2900" s="1" t="s">
        <v>29</v>
      </c>
      <c r="E2900" s="1" t="s">
        <v>251</v>
      </c>
      <c r="F2900" s="1" t="s">
        <v>41</v>
      </c>
      <c r="G2900" s="1" t="s">
        <v>252</v>
      </c>
    </row>
    <row r="2901" spans="1:7" x14ac:dyDescent="0.25">
      <c r="A2901" s="1" t="s">
        <v>247</v>
      </c>
      <c r="B2901" s="1" t="s">
        <v>389</v>
      </c>
      <c r="C2901" s="1" t="s">
        <v>1671</v>
      </c>
      <c r="D2901" s="1" t="s">
        <v>29</v>
      </c>
      <c r="E2901" s="1" t="s">
        <v>251</v>
      </c>
      <c r="F2901" s="1" t="s">
        <v>41</v>
      </c>
      <c r="G2901" s="1" t="s">
        <v>252</v>
      </c>
    </row>
    <row r="2902" spans="1:7" x14ac:dyDescent="0.25">
      <c r="A2902" s="1" t="s">
        <v>247</v>
      </c>
      <c r="B2902" s="1" t="s">
        <v>389</v>
      </c>
      <c r="C2902" s="1" t="s">
        <v>1672</v>
      </c>
      <c r="D2902" s="1" t="s">
        <v>29</v>
      </c>
      <c r="E2902" s="1" t="s">
        <v>251</v>
      </c>
      <c r="F2902" s="1" t="s">
        <v>41</v>
      </c>
      <c r="G2902" s="1" t="s">
        <v>252</v>
      </c>
    </row>
    <row r="2903" spans="1:7" x14ac:dyDescent="0.25">
      <c r="A2903" s="1" t="s">
        <v>247</v>
      </c>
      <c r="B2903" s="1" t="s">
        <v>389</v>
      </c>
      <c r="C2903" s="1" t="s">
        <v>1673</v>
      </c>
      <c r="D2903" s="1" t="s">
        <v>29</v>
      </c>
      <c r="E2903" s="1" t="s">
        <v>251</v>
      </c>
      <c r="F2903" s="1" t="s">
        <v>41</v>
      </c>
      <c r="G2903" s="1" t="s">
        <v>252</v>
      </c>
    </row>
    <row r="2904" spans="1:7" x14ac:dyDescent="0.25">
      <c r="A2904" s="1" t="s">
        <v>247</v>
      </c>
      <c r="B2904" s="1" t="s">
        <v>389</v>
      </c>
      <c r="C2904" s="1" t="s">
        <v>1674</v>
      </c>
      <c r="D2904" s="1" t="s">
        <v>29</v>
      </c>
      <c r="E2904" s="1" t="s">
        <v>251</v>
      </c>
      <c r="F2904" s="1" t="s">
        <v>41</v>
      </c>
      <c r="G2904" s="1" t="s">
        <v>252</v>
      </c>
    </row>
    <row r="2905" spans="1:7" x14ac:dyDescent="0.25">
      <c r="A2905" s="1" t="s">
        <v>247</v>
      </c>
      <c r="B2905" s="1" t="s">
        <v>389</v>
      </c>
      <c r="C2905" s="1" t="s">
        <v>1675</v>
      </c>
      <c r="D2905" s="1" t="s">
        <v>29</v>
      </c>
      <c r="E2905" s="1" t="s">
        <v>251</v>
      </c>
      <c r="F2905" s="1" t="s">
        <v>41</v>
      </c>
      <c r="G2905" s="1" t="s">
        <v>252</v>
      </c>
    </row>
    <row r="2906" spans="1:7" x14ac:dyDescent="0.25">
      <c r="A2906" s="1" t="s">
        <v>247</v>
      </c>
      <c r="B2906" s="1" t="s">
        <v>389</v>
      </c>
      <c r="C2906" s="1" t="s">
        <v>1676</v>
      </c>
      <c r="D2906" s="1" t="s">
        <v>29</v>
      </c>
      <c r="E2906" s="1" t="s">
        <v>251</v>
      </c>
      <c r="F2906" s="1" t="s">
        <v>41</v>
      </c>
      <c r="G2906" s="1" t="s">
        <v>252</v>
      </c>
    </row>
    <row r="2907" spans="1:7" x14ac:dyDescent="0.25">
      <c r="A2907" s="1" t="s">
        <v>247</v>
      </c>
      <c r="B2907" s="1" t="s">
        <v>389</v>
      </c>
      <c r="C2907" s="1" t="s">
        <v>1677</v>
      </c>
      <c r="D2907" s="1" t="s">
        <v>29</v>
      </c>
      <c r="E2907" s="1" t="s">
        <v>251</v>
      </c>
      <c r="F2907" s="1" t="s">
        <v>41</v>
      </c>
      <c r="G2907" s="1" t="s">
        <v>252</v>
      </c>
    </row>
    <row r="2908" spans="1:7" x14ac:dyDescent="0.25">
      <c r="A2908" s="1" t="s">
        <v>247</v>
      </c>
      <c r="B2908" s="1" t="s">
        <v>389</v>
      </c>
      <c r="C2908" s="1" t="s">
        <v>1678</v>
      </c>
      <c r="D2908" s="1" t="s">
        <v>29</v>
      </c>
      <c r="E2908" s="1" t="s">
        <v>251</v>
      </c>
      <c r="F2908" s="1" t="s">
        <v>41</v>
      </c>
      <c r="G2908" s="1" t="s">
        <v>252</v>
      </c>
    </row>
    <row r="2909" spans="1:7" x14ac:dyDescent="0.25">
      <c r="A2909" s="1" t="s">
        <v>247</v>
      </c>
      <c r="B2909" s="1" t="s">
        <v>389</v>
      </c>
      <c r="C2909" s="1" t="s">
        <v>1679</v>
      </c>
      <c r="D2909" s="1" t="s">
        <v>29</v>
      </c>
      <c r="E2909" s="1" t="s">
        <v>251</v>
      </c>
      <c r="F2909" s="1" t="s">
        <v>41</v>
      </c>
      <c r="G2909" s="1" t="s">
        <v>252</v>
      </c>
    </row>
    <row r="2910" spans="1:7" x14ac:dyDescent="0.25">
      <c r="A2910" s="1" t="s">
        <v>247</v>
      </c>
      <c r="B2910" s="1" t="s">
        <v>389</v>
      </c>
      <c r="C2910" s="1" t="s">
        <v>1680</v>
      </c>
      <c r="D2910" s="1" t="s">
        <v>29</v>
      </c>
      <c r="E2910" s="1" t="s">
        <v>251</v>
      </c>
      <c r="F2910" s="1" t="s">
        <v>41</v>
      </c>
      <c r="G2910" s="1" t="s">
        <v>252</v>
      </c>
    </row>
    <row r="2911" spans="1:7" x14ac:dyDescent="0.25">
      <c r="A2911" s="1" t="s">
        <v>247</v>
      </c>
      <c r="B2911" s="1" t="s">
        <v>389</v>
      </c>
      <c r="C2911" s="1" t="s">
        <v>1681</v>
      </c>
      <c r="D2911" s="1" t="s">
        <v>29</v>
      </c>
      <c r="E2911" s="1" t="s">
        <v>251</v>
      </c>
      <c r="F2911" s="1" t="s">
        <v>41</v>
      </c>
      <c r="G2911" s="1" t="s">
        <v>252</v>
      </c>
    </row>
    <row r="2912" spans="1:7" x14ac:dyDescent="0.25">
      <c r="A2912" s="1" t="s">
        <v>247</v>
      </c>
      <c r="B2912" s="1" t="s">
        <v>389</v>
      </c>
      <c r="C2912" s="1" t="s">
        <v>1682</v>
      </c>
      <c r="D2912" s="1" t="s">
        <v>29</v>
      </c>
      <c r="E2912" s="1" t="s">
        <v>251</v>
      </c>
      <c r="F2912" s="1" t="s">
        <v>41</v>
      </c>
      <c r="G2912" s="1" t="s">
        <v>252</v>
      </c>
    </row>
    <row r="2913" spans="1:7" x14ac:dyDescent="0.25">
      <c r="A2913" s="1" t="s">
        <v>247</v>
      </c>
      <c r="B2913" s="1" t="s">
        <v>389</v>
      </c>
      <c r="C2913" s="1" t="s">
        <v>1683</v>
      </c>
      <c r="D2913" s="1" t="s">
        <v>29</v>
      </c>
      <c r="E2913" s="1" t="s">
        <v>251</v>
      </c>
      <c r="F2913" s="1" t="s">
        <v>41</v>
      </c>
      <c r="G2913" s="1" t="s">
        <v>252</v>
      </c>
    </row>
    <row r="2914" spans="1:7" x14ac:dyDescent="0.25">
      <c r="A2914" s="1" t="s">
        <v>247</v>
      </c>
      <c r="B2914" s="1" t="s">
        <v>389</v>
      </c>
      <c r="C2914" s="1" t="s">
        <v>1684</v>
      </c>
      <c r="D2914" s="1" t="s">
        <v>29</v>
      </c>
      <c r="E2914" s="1" t="s">
        <v>251</v>
      </c>
      <c r="F2914" s="1" t="s">
        <v>41</v>
      </c>
      <c r="G2914" s="1" t="s">
        <v>252</v>
      </c>
    </row>
    <row r="2915" spans="1:7" x14ac:dyDescent="0.25">
      <c r="A2915" s="1" t="s">
        <v>247</v>
      </c>
      <c r="B2915" s="1" t="s">
        <v>389</v>
      </c>
      <c r="C2915" s="1" t="s">
        <v>1685</v>
      </c>
      <c r="D2915" s="1" t="s">
        <v>29</v>
      </c>
      <c r="E2915" s="1" t="s">
        <v>251</v>
      </c>
      <c r="F2915" s="1" t="s">
        <v>41</v>
      </c>
      <c r="G2915" s="1" t="s">
        <v>252</v>
      </c>
    </row>
    <row r="2916" spans="1:7" x14ac:dyDescent="0.25">
      <c r="A2916" s="1" t="s">
        <v>247</v>
      </c>
      <c r="B2916" s="1" t="s">
        <v>389</v>
      </c>
      <c r="C2916" s="1" t="s">
        <v>1686</v>
      </c>
      <c r="D2916" s="1" t="s">
        <v>29</v>
      </c>
      <c r="E2916" s="1" t="s">
        <v>251</v>
      </c>
      <c r="F2916" s="1" t="s">
        <v>41</v>
      </c>
      <c r="G2916" s="1" t="s">
        <v>252</v>
      </c>
    </row>
    <row r="2917" spans="1:7" x14ac:dyDescent="0.25">
      <c r="A2917" s="1" t="s">
        <v>247</v>
      </c>
      <c r="B2917" s="1" t="s">
        <v>389</v>
      </c>
      <c r="C2917" s="1" t="s">
        <v>1687</v>
      </c>
      <c r="D2917" s="1" t="s">
        <v>29</v>
      </c>
      <c r="E2917" s="1" t="s">
        <v>251</v>
      </c>
      <c r="F2917" s="1" t="s">
        <v>41</v>
      </c>
      <c r="G2917" s="1" t="s">
        <v>252</v>
      </c>
    </row>
    <row r="2918" spans="1:7" x14ac:dyDescent="0.25">
      <c r="A2918" s="1" t="s">
        <v>247</v>
      </c>
      <c r="B2918" s="1" t="s">
        <v>389</v>
      </c>
      <c r="C2918" s="1" t="s">
        <v>1688</v>
      </c>
      <c r="D2918" s="1" t="s">
        <v>29</v>
      </c>
      <c r="E2918" s="1" t="s">
        <v>251</v>
      </c>
      <c r="F2918" s="1" t="s">
        <v>41</v>
      </c>
      <c r="G2918" s="1" t="s">
        <v>252</v>
      </c>
    </row>
    <row r="2919" spans="1:7" x14ac:dyDescent="0.25">
      <c r="A2919" s="1" t="s">
        <v>247</v>
      </c>
      <c r="B2919" s="1" t="s">
        <v>389</v>
      </c>
      <c r="C2919" s="1" t="s">
        <v>1689</v>
      </c>
      <c r="D2919" s="1" t="s">
        <v>29</v>
      </c>
      <c r="E2919" s="1" t="s">
        <v>251</v>
      </c>
      <c r="F2919" s="1" t="s">
        <v>41</v>
      </c>
      <c r="G2919" s="1" t="s">
        <v>252</v>
      </c>
    </row>
    <row r="2920" spans="1:7" x14ac:dyDescent="0.25">
      <c r="A2920" s="1" t="s">
        <v>247</v>
      </c>
      <c r="B2920" s="1" t="s">
        <v>389</v>
      </c>
      <c r="C2920" s="1" t="s">
        <v>1690</v>
      </c>
      <c r="D2920" s="1" t="s">
        <v>29</v>
      </c>
      <c r="E2920" s="1" t="s">
        <v>251</v>
      </c>
      <c r="F2920" s="1" t="s">
        <v>41</v>
      </c>
      <c r="G2920" s="1" t="s">
        <v>252</v>
      </c>
    </row>
    <row r="2921" spans="1:7" x14ac:dyDescent="0.25">
      <c r="A2921" s="1" t="s">
        <v>247</v>
      </c>
      <c r="B2921" s="1" t="s">
        <v>389</v>
      </c>
      <c r="C2921" s="1" t="s">
        <v>1691</v>
      </c>
      <c r="D2921" s="1" t="s">
        <v>29</v>
      </c>
      <c r="E2921" s="1" t="s">
        <v>251</v>
      </c>
      <c r="F2921" s="1" t="s">
        <v>41</v>
      </c>
      <c r="G2921" s="1" t="s">
        <v>252</v>
      </c>
    </row>
    <row r="2922" spans="1:7" x14ac:dyDescent="0.25">
      <c r="A2922" s="1" t="s">
        <v>247</v>
      </c>
      <c r="B2922" s="1" t="s">
        <v>389</v>
      </c>
      <c r="C2922" s="1" t="s">
        <v>1692</v>
      </c>
      <c r="D2922" s="1" t="s">
        <v>29</v>
      </c>
      <c r="E2922" s="1" t="s">
        <v>251</v>
      </c>
      <c r="F2922" s="1" t="s">
        <v>41</v>
      </c>
      <c r="G2922" s="1" t="s">
        <v>252</v>
      </c>
    </row>
    <row r="2923" spans="1:7" x14ac:dyDescent="0.25">
      <c r="A2923" s="1" t="s">
        <v>247</v>
      </c>
      <c r="B2923" s="1" t="s">
        <v>389</v>
      </c>
      <c r="C2923" s="1" t="s">
        <v>1693</v>
      </c>
      <c r="D2923" s="1" t="s">
        <v>29</v>
      </c>
      <c r="E2923" s="1" t="s">
        <v>251</v>
      </c>
      <c r="F2923" s="1" t="s">
        <v>41</v>
      </c>
      <c r="G2923" s="1" t="s">
        <v>252</v>
      </c>
    </row>
    <row r="2924" spans="1:7" x14ac:dyDescent="0.25">
      <c r="A2924" s="1" t="s">
        <v>247</v>
      </c>
      <c r="B2924" s="1" t="s">
        <v>389</v>
      </c>
      <c r="C2924" s="1" t="s">
        <v>1694</v>
      </c>
      <c r="D2924" s="1" t="s">
        <v>29</v>
      </c>
      <c r="E2924" s="1" t="s">
        <v>251</v>
      </c>
      <c r="F2924" s="1" t="s">
        <v>41</v>
      </c>
      <c r="G2924" s="1" t="s">
        <v>252</v>
      </c>
    </row>
    <row r="2925" spans="1:7" x14ac:dyDescent="0.25">
      <c r="A2925" s="1" t="s">
        <v>247</v>
      </c>
      <c r="B2925" s="1" t="s">
        <v>389</v>
      </c>
      <c r="C2925" s="1" t="s">
        <v>1695</v>
      </c>
      <c r="D2925" s="1" t="s">
        <v>29</v>
      </c>
      <c r="E2925" s="1" t="s">
        <v>251</v>
      </c>
      <c r="F2925" s="1" t="s">
        <v>41</v>
      </c>
      <c r="G2925" s="1" t="s">
        <v>252</v>
      </c>
    </row>
    <row r="2926" spans="1:7" x14ac:dyDescent="0.25">
      <c r="A2926" s="1" t="s">
        <v>247</v>
      </c>
      <c r="B2926" s="1" t="s">
        <v>389</v>
      </c>
      <c r="C2926" s="1" t="s">
        <v>1696</v>
      </c>
      <c r="D2926" s="1" t="s">
        <v>29</v>
      </c>
      <c r="E2926" s="1" t="s">
        <v>251</v>
      </c>
      <c r="F2926" s="1" t="s">
        <v>41</v>
      </c>
      <c r="G2926" s="1" t="s">
        <v>252</v>
      </c>
    </row>
    <row r="2927" spans="1:7" x14ac:dyDescent="0.25">
      <c r="A2927" s="1" t="s">
        <v>247</v>
      </c>
      <c r="B2927" s="1" t="s">
        <v>389</v>
      </c>
      <c r="C2927" s="1" t="s">
        <v>1697</v>
      </c>
      <c r="D2927" s="1" t="s">
        <v>29</v>
      </c>
      <c r="E2927" s="1" t="s">
        <v>251</v>
      </c>
      <c r="F2927" s="1" t="s">
        <v>41</v>
      </c>
      <c r="G2927" s="1" t="s">
        <v>252</v>
      </c>
    </row>
    <row r="2928" spans="1:7" x14ac:dyDescent="0.25">
      <c r="A2928" s="1" t="s">
        <v>247</v>
      </c>
      <c r="B2928" s="1" t="s">
        <v>389</v>
      </c>
      <c r="C2928" s="1" t="s">
        <v>1698</v>
      </c>
      <c r="D2928" s="1" t="s">
        <v>29</v>
      </c>
      <c r="E2928" s="1" t="s">
        <v>251</v>
      </c>
      <c r="F2928" s="1" t="s">
        <v>41</v>
      </c>
      <c r="G2928" s="1" t="s">
        <v>252</v>
      </c>
    </row>
    <row r="2929" spans="1:7" x14ac:dyDescent="0.25">
      <c r="A2929" s="1" t="s">
        <v>247</v>
      </c>
      <c r="B2929" s="1" t="s">
        <v>389</v>
      </c>
      <c r="C2929" s="1" t="s">
        <v>1699</v>
      </c>
      <c r="D2929" s="1" t="s">
        <v>29</v>
      </c>
      <c r="E2929" s="1" t="s">
        <v>251</v>
      </c>
      <c r="F2929" s="1" t="s">
        <v>41</v>
      </c>
      <c r="G2929" s="1" t="s">
        <v>252</v>
      </c>
    </row>
    <row r="2930" spans="1:7" x14ac:dyDescent="0.25">
      <c r="A2930" s="1" t="s">
        <v>247</v>
      </c>
      <c r="B2930" s="1" t="s">
        <v>389</v>
      </c>
      <c r="C2930" s="1" t="s">
        <v>1700</v>
      </c>
      <c r="D2930" s="1" t="s">
        <v>29</v>
      </c>
      <c r="E2930" s="1" t="s">
        <v>251</v>
      </c>
      <c r="F2930" s="1" t="s">
        <v>41</v>
      </c>
      <c r="G2930" s="1" t="s">
        <v>252</v>
      </c>
    </row>
    <row r="2931" spans="1:7" x14ac:dyDescent="0.25">
      <c r="A2931" s="1" t="s">
        <v>247</v>
      </c>
      <c r="B2931" s="1" t="s">
        <v>389</v>
      </c>
      <c r="C2931" s="1" t="s">
        <v>1701</v>
      </c>
      <c r="D2931" s="1" t="s">
        <v>29</v>
      </c>
      <c r="E2931" s="1" t="s">
        <v>251</v>
      </c>
      <c r="F2931" s="1" t="s">
        <v>41</v>
      </c>
      <c r="G2931" s="1" t="s">
        <v>252</v>
      </c>
    </row>
    <row r="2932" spans="1:7" x14ac:dyDescent="0.25">
      <c r="A2932" s="1" t="s">
        <v>247</v>
      </c>
      <c r="B2932" s="1" t="s">
        <v>389</v>
      </c>
      <c r="C2932" s="1" t="s">
        <v>1702</v>
      </c>
      <c r="D2932" s="1" t="s">
        <v>29</v>
      </c>
      <c r="E2932" s="1" t="s">
        <v>251</v>
      </c>
      <c r="F2932" s="1" t="s">
        <v>41</v>
      </c>
      <c r="G2932" s="1" t="s">
        <v>252</v>
      </c>
    </row>
    <row r="2933" spans="1:7" x14ac:dyDescent="0.25">
      <c r="A2933" s="1" t="s">
        <v>247</v>
      </c>
      <c r="B2933" s="1" t="s">
        <v>389</v>
      </c>
      <c r="C2933" s="1" t="s">
        <v>1703</v>
      </c>
      <c r="D2933" s="1" t="s">
        <v>29</v>
      </c>
      <c r="E2933" s="1" t="s">
        <v>251</v>
      </c>
      <c r="F2933" s="1" t="s">
        <v>41</v>
      </c>
      <c r="G2933" s="1" t="s">
        <v>252</v>
      </c>
    </row>
    <row r="2934" spans="1:7" x14ac:dyDescent="0.25">
      <c r="A2934" s="1" t="s">
        <v>247</v>
      </c>
      <c r="B2934" s="1" t="s">
        <v>389</v>
      </c>
      <c r="C2934" s="1" t="s">
        <v>1704</v>
      </c>
      <c r="D2934" s="1" t="s">
        <v>29</v>
      </c>
      <c r="E2934" s="1" t="s">
        <v>251</v>
      </c>
      <c r="F2934" s="1" t="s">
        <v>41</v>
      </c>
      <c r="G2934" s="1" t="s">
        <v>252</v>
      </c>
    </row>
    <row r="2935" spans="1:7" x14ac:dyDescent="0.25">
      <c r="A2935" s="1" t="s">
        <v>247</v>
      </c>
      <c r="B2935" s="1" t="s">
        <v>389</v>
      </c>
      <c r="C2935" s="1" t="s">
        <v>1705</v>
      </c>
      <c r="D2935" s="1" t="s">
        <v>29</v>
      </c>
      <c r="E2935" s="1" t="s">
        <v>251</v>
      </c>
      <c r="F2935" s="1" t="s">
        <v>41</v>
      </c>
      <c r="G2935" s="1" t="s">
        <v>252</v>
      </c>
    </row>
    <row r="2936" spans="1:7" x14ac:dyDescent="0.25">
      <c r="A2936" s="1" t="s">
        <v>247</v>
      </c>
      <c r="B2936" s="1" t="s">
        <v>389</v>
      </c>
      <c r="C2936" s="1" t="s">
        <v>1706</v>
      </c>
      <c r="D2936" s="1" t="s">
        <v>29</v>
      </c>
      <c r="E2936" s="1" t="s">
        <v>251</v>
      </c>
      <c r="F2936" s="1" t="s">
        <v>41</v>
      </c>
      <c r="G2936" s="1" t="s">
        <v>252</v>
      </c>
    </row>
    <row r="2937" spans="1:7" x14ac:dyDescent="0.25">
      <c r="A2937" s="1" t="s">
        <v>247</v>
      </c>
      <c r="B2937" s="1" t="s">
        <v>389</v>
      </c>
      <c r="C2937" s="1" t="s">
        <v>1707</v>
      </c>
      <c r="D2937" s="1" t="s">
        <v>29</v>
      </c>
      <c r="E2937" s="1" t="s">
        <v>251</v>
      </c>
      <c r="F2937" s="1" t="s">
        <v>41</v>
      </c>
      <c r="G2937" s="1" t="s">
        <v>252</v>
      </c>
    </row>
    <row r="2938" spans="1:7" x14ac:dyDescent="0.25">
      <c r="A2938" s="1" t="s">
        <v>247</v>
      </c>
      <c r="B2938" s="1" t="s">
        <v>389</v>
      </c>
      <c r="C2938" s="1" t="s">
        <v>1708</v>
      </c>
      <c r="D2938" s="1" t="s">
        <v>29</v>
      </c>
      <c r="E2938" s="1" t="s">
        <v>251</v>
      </c>
      <c r="F2938" s="1" t="s">
        <v>41</v>
      </c>
      <c r="G2938" s="1" t="s">
        <v>252</v>
      </c>
    </row>
    <row r="2939" spans="1:7" x14ac:dyDescent="0.25">
      <c r="A2939" s="1" t="s">
        <v>247</v>
      </c>
      <c r="B2939" s="1" t="s">
        <v>389</v>
      </c>
      <c r="C2939" s="1" t="s">
        <v>1709</v>
      </c>
      <c r="D2939" s="1" t="s">
        <v>29</v>
      </c>
      <c r="E2939" s="1" t="s">
        <v>251</v>
      </c>
      <c r="F2939" s="1" t="s">
        <v>41</v>
      </c>
      <c r="G2939" s="1" t="s">
        <v>252</v>
      </c>
    </row>
    <row r="2940" spans="1:7" x14ac:dyDescent="0.25">
      <c r="A2940" s="1" t="s">
        <v>247</v>
      </c>
      <c r="B2940" s="1" t="s">
        <v>389</v>
      </c>
      <c r="C2940" s="1" t="s">
        <v>1710</v>
      </c>
      <c r="D2940" s="1" t="s">
        <v>29</v>
      </c>
      <c r="E2940" s="1" t="s">
        <v>251</v>
      </c>
      <c r="F2940" s="1" t="s">
        <v>41</v>
      </c>
      <c r="G2940" s="1" t="s">
        <v>252</v>
      </c>
    </row>
    <row r="2941" spans="1:7" x14ac:dyDescent="0.25">
      <c r="A2941" s="1" t="s">
        <v>247</v>
      </c>
      <c r="B2941" s="1" t="s">
        <v>389</v>
      </c>
      <c r="C2941" s="1" t="s">
        <v>1711</v>
      </c>
      <c r="D2941" s="1" t="s">
        <v>29</v>
      </c>
      <c r="E2941" s="1" t="s">
        <v>251</v>
      </c>
      <c r="F2941" s="1" t="s">
        <v>41</v>
      </c>
      <c r="G2941" s="1" t="s">
        <v>252</v>
      </c>
    </row>
    <row r="2942" spans="1:7" x14ac:dyDescent="0.25">
      <c r="A2942" s="1" t="s">
        <v>247</v>
      </c>
      <c r="B2942" s="1" t="s">
        <v>389</v>
      </c>
      <c r="C2942" s="1" t="s">
        <v>1712</v>
      </c>
      <c r="D2942" s="1" t="s">
        <v>29</v>
      </c>
      <c r="E2942" s="1" t="s">
        <v>251</v>
      </c>
      <c r="F2942" s="1" t="s">
        <v>41</v>
      </c>
      <c r="G2942" s="1" t="s">
        <v>252</v>
      </c>
    </row>
    <row r="2943" spans="1:7" x14ac:dyDescent="0.25">
      <c r="A2943" s="1" t="s">
        <v>247</v>
      </c>
      <c r="B2943" s="1" t="s">
        <v>389</v>
      </c>
      <c r="C2943" s="1" t="s">
        <v>1713</v>
      </c>
      <c r="D2943" s="1" t="s">
        <v>29</v>
      </c>
      <c r="E2943" s="1" t="s">
        <v>251</v>
      </c>
      <c r="F2943" s="1" t="s">
        <v>41</v>
      </c>
      <c r="G2943" s="1" t="s">
        <v>252</v>
      </c>
    </row>
    <row r="2944" spans="1:7" x14ac:dyDescent="0.25">
      <c r="A2944" s="1" t="s">
        <v>247</v>
      </c>
      <c r="B2944" s="1" t="s">
        <v>389</v>
      </c>
      <c r="C2944" s="1" t="s">
        <v>1714</v>
      </c>
      <c r="D2944" s="1" t="s">
        <v>29</v>
      </c>
      <c r="E2944" s="1" t="s">
        <v>251</v>
      </c>
      <c r="F2944" s="1" t="s">
        <v>41</v>
      </c>
      <c r="G2944" s="1" t="s">
        <v>252</v>
      </c>
    </row>
    <row r="2945" spans="1:7" x14ac:dyDescent="0.25">
      <c r="A2945" s="1" t="s">
        <v>247</v>
      </c>
      <c r="B2945" s="1" t="s">
        <v>389</v>
      </c>
      <c r="C2945" s="1" t="s">
        <v>1715</v>
      </c>
      <c r="D2945" s="1" t="s">
        <v>29</v>
      </c>
      <c r="E2945" s="1" t="s">
        <v>251</v>
      </c>
      <c r="F2945" s="1" t="s">
        <v>41</v>
      </c>
      <c r="G2945" s="1" t="s">
        <v>252</v>
      </c>
    </row>
    <row r="2946" spans="1:7" x14ac:dyDescent="0.25">
      <c r="A2946" s="1" t="s">
        <v>247</v>
      </c>
      <c r="B2946" s="1" t="s">
        <v>389</v>
      </c>
      <c r="C2946" s="1" t="s">
        <v>1716</v>
      </c>
      <c r="D2946" s="1" t="s">
        <v>29</v>
      </c>
      <c r="E2946" s="1" t="s">
        <v>251</v>
      </c>
      <c r="F2946" s="1" t="s">
        <v>41</v>
      </c>
      <c r="G2946" s="1" t="s">
        <v>252</v>
      </c>
    </row>
    <row r="2947" spans="1:7" x14ac:dyDescent="0.25">
      <c r="A2947" s="1" t="s">
        <v>281</v>
      </c>
      <c r="B2947" s="1" t="s">
        <v>391</v>
      </c>
      <c r="C2947" s="1" t="s">
        <v>250</v>
      </c>
      <c r="D2947" s="1" t="s">
        <v>29</v>
      </c>
      <c r="E2947" s="1" t="s">
        <v>251</v>
      </c>
      <c r="F2947" s="1" t="s">
        <v>41</v>
      </c>
      <c r="G2947" s="1" t="s">
        <v>284</v>
      </c>
    </row>
    <row r="2948" spans="1:7" x14ac:dyDescent="0.25">
      <c r="A2948" s="1" t="s">
        <v>281</v>
      </c>
      <c r="B2948" s="1" t="s">
        <v>391</v>
      </c>
      <c r="C2948" s="1" t="s">
        <v>253</v>
      </c>
      <c r="D2948" s="1" t="s">
        <v>29</v>
      </c>
      <c r="E2948" s="1" t="s">
        <v>251</v>
      </c>
      <c r="F2948" s="1" t="s">
        <v>41</v>
      </c>
      <c r="G2948" s="1" t="s">
        <v>284</v>
      </c>
    </row>
    <row r="2949" spans="1:7" x14ac:dyDescent="0.25">
      <c r="A2949" s="1" t="s">
        <v>281</v>
      </c>
      <c r="B2949" s="1" t="s">
        <v>391</v>
      </c>
      <c r="C2949" s="1" t="s">
        <v>256</v>
      </c>
      <c r="D2949" s="1" t="s">
        <v>29</v>
      </c>
      <c r="E2949" s="1" t="s">
        <v>251</v>
      </c>
      <c r="F2949" s="1" t="s">
        <v>41</v>
      </c>
      <c r="G2949" s="1" t="s">
        <v>284</v>
      </c>
    </row>
    <row r="2950" spans="1:7" x14ac:dyDescent="0.25">
      <c r="A2950" s="1" t="s">
        <v>281</v>
      </c>
      <c r="B2950" s="1" t="s">
        <v>391</v>
      </c>
      <c r="C2950" s="1" t="s">
        <v>285</v>
      </c>
      <c r="D2950" s="1" t="s">
        <v>29</v>
      </c>
      <c r="E2950" s="1" t="s">
        <v>251</v>
      </c>
      <c r="F2950" s="1" t="s">
        <v>41</v>
      </c>
      <c r="G2950" s="1" t="s">
        <v>284</v>
      </c>
    </row>
    <row r="2951" spans="1:7" x14ac:dyDescent="0.25">
      <c r="A2951" s="1" t="s">
        <v>281</v>
      </c>
      <c r="B2951" s="1" t="s">
        <v>391</v>
      </c>
      <c r="C2951" s="1" t="s">
        <v>258</v>
      </c>
      <c r="D2951" s="1" t="s">
        <v>29</v>
      </c>
      <c r="E2951" s="1" t="s">
        <v>251</v>
      </c>
      <c r="F2951" s="1" t="s">
        <v>41</v>
      </c>
      <c r="G2951" s="1" t="s">
        <v>284</v>
      </c>
    </row>
    <row r="2952" spans="1:7" x14ac:dyDescent="0.25">
      <c r="A2952" s="1" t="s">
        <v>281</v>
      </c>
      <c r="B2952" s="1" t="s">
        <v>391</v>
      </c>
      <c r="C2952" s="1" t="s">
        <v>260</v>
      </c>
      <c r="D2952" s="1" t="s">
        <v>29</v>
      </c>
      <c r="E2952" s="1" t="s">
        <v>251</v>
      </c>
      <c r="F2952" s="1" t="s">
        <v>41</v>
      </c>
      <c r="G2952" s="1" t="s">
        <v>284</v>
      </c>
    </row>
    <row r="2953" spans="1:7" x14ac:dyDescent="0.25">
      <c r="A2953" s="1" t="s">
        <v>281</v>
      </c>
      <c r="B2953" s="1" t="s">
        <v>391</v>
      </c>
      <c r="C2953" s="1" t="s">
        <v>261</v>
      </c>
      <c r="D2953" s="1" t="s">
        <v>29</v>
      </c>
      <c r="E2953" s="1" t="s">
        <v>251</v>
      </c>
      <c r="F2953" s="1" t="s">
        <v>41</v>
      </c>
      <c r="G2953" s="1" t="s">
        <v>284</v>
      </c>
    </row>
    <row r="2954" spans="1:7" x14ac:dyDescent="0.25">
      <c r="A2954" s="1" t="s">
        <v>281</v>
      </c>
      <c r="B2954" s="1" t="s">
        <v>391</v>
      </c>
      <c r="C2954" s="1" t="s">
        <v>1717</v>
      </c>
      <c r="D2954" s="1" t="s">
        <v>29</v>
      </c>
      <c r="E2954" s="1" t="s">
        <v>251</v>
      </c>
      <c r="F2954" s="1" t="s">
        <v>41</v>
      </c>
      <c r="G2954" s="1" t="s">
        <v>284</v>
      </c>
    </row>
    <row r="2955" spans="1:7" x14ac:dyDescent="0.25">
      <c r="A2955" s="1" t="s">
        <v>281</v>
      </c>
      <c r="B2955" s="1" t="s">
        <v>391</v>
      </c>
      <c r="C2955" s="1" t="s">
        <v>1670</v>
      </c>
      <c r="D2955" s="1" t="s">
        <v>29</v>
      </c>
      <c r="E2955" s="1" t="s">
        <v>251</v>
      </c>
      <c r="F2955" s="1" t="s">
        <v>41</v>
      </c>
      <c r="G2955" s="1" t="s">
        <v>284</v>
      </c>
    </row>
    <row r="2956" spans="1:7" x14ac:dyDescent="0.25">
      <c r="A2956" s="1" t="s">
        <v>281</v>
      </c>
      <c r="B2956" s="1" t="s">
        <v>391</v>
      </c>
      <c r="C2956" s="1" t="s">
        <v>1671</v>
      </c>
      <c r="D2956" s="1" t="s">
        <v>29</v>
      </c>
      <c r="E2956" s="1" t="s">
        <v>251</v>
      </c>
      <c r="F2956" s="1" t="s">
        <v>41</v>
      </c>
      <c r="G2956" s="1" t="s">
        <v>284</v>
      </c>
    </row>
    <row r="2957" spans="1:7" x14ac:dyDescent="0.25">
      <c r="A2957" s="1" t="s">
        <v>281</v>
      </c>
      <c r="B2957" s="1" t="s">
        <v>391</v>
      </c>
      <c r="C2957" s="1" t="s">
        <v>1672</v>
      </c>
      <c r="D2957" s="1" t="s">
        <v>29</v>
      </c>
      <c r="E2957" s="1" t="s">
        <v>251</v>
      </c>
      <c r="F2957" s="1" t="s">
        <v>41</v>
      </c>
      <c r="G2957" s="1" t="s">
        <v>284</v>
      </c>
    </row>
    <row r="2958" spans="1:7" x14ac:dyDescent="0.25">
      <c r="A2958" s="1" t="s">
        <v>281</v>
      </c>
      <c r="B2958" s="1" t="s">
        <v>391</v>
      </c>
      <c r="C2958" s="1" t="s">
        <v>1674</v>
      </c>
      <c r="D2958" s="1" t="s">
        <v>29</v>
      </c>
      <c r="E2958" s="1" t="s">
        <v>251</v>
      </c>
      <c r="F2958" s="1" t="s">
        <v>41</v>
      </c>
      <c r="G2958" s="1" t="s">
        <v>284</v>
      </c>
    </row>
    <row r="2959" spans="1:7" x14ac:dyDescent="0.25">
      <c r="A2959" s="1" t="s">
        <v>281</v>
      </c>
      <c r="B2959" s="1" t="s">
        <v>391</v>
      </c>
      <c r="C2959" s="1" t="s">
        <v>1675</v>
      </c>
      <c r="D2959" s="1" t="s">
        <v>29</v>
      </c>
      <c r="E2959" s="1" t="s">
        <v>251</v>
      </c>
      <c r="F2959" s="1" t="s">
        <v>41</v>
      </c>
      <c r="G2959" s="1" t="s">
        <v>284</v>
      </c>
    </row>
    <row r="2960" spans="1:7" x14ac:dyDescent="0.25">
      <c r="A2960" s="1" t="s">
        <v>281</v>
      </c>
      <c r="B2960" s="1" t="s">
        <v>391</v>
      </c>
      <c r="C2960" s="1" t="s">
        <v>1676</v>
      </c>
      <c r="D2960" s="1" t="s">
        <v>29</v>
      </c>
      <c r="E2960" s="1" t="s">
        <v>251</v>
      </c>
      <c r="F2960" s="1" t="s">
        <v>41</v>
      </c>
      <c r="G2960" s="1" t="s">
        <v>284</v>
      </c>
    </row>
    <row r="2961" spans="1:7" x14ac:dyDescent="0.25">
      <c r="A2961" s="1" t="s">
        <v>281</v>
      </c>
      <c r="B2961" s="1" t="s">
        <v>391</v>
      </c>
      <c r="C2961" s="1" t="s">
        <v>1677</v>
      </c>
      <c r="D2961" s="1" t="s">
        <v>29</v>
      </c>
      <c r="E2961" s="1" t="s">
        <v>251</v>
      </c>
      <c r="F2961" s="1" t="s">
        <v>41</v>
      </c>
      <c r="G2961" s="1" t="s">
        <v>284</v>
      </c>
    </row>
    <row r="2962" spans="1:7" x14ac:dyDescent="0.25">
      <c r="A2962" s="1" t="s">
        <v>281</v>
      </c>
      <c r="B2962" s="1" t="s">
        <v>391</v>
      </c>
      <c r="C2962" s="1" t="s">
        <v>1678</v>
      </c>
      <c r="D2962" s="1" t="s">
        <v>29</v>
      </c>
      <c r="E2962" s="1" t="s">
        <v>251</v>
      </c>
      <c r="F2962" s="1" t="s">
        <v>41</v>
      </c>
      <c r="G2962" s="1" t="s">
        <v>284</v>
      </c>
    </row>
    <row r="2963" spans="1:7" x14ac:dyDescent="0.25">
      <c r="A2963" s="1" t="s">
        <v>281</v>
      </c>
      <c r="B2963" s="1" t="s">
        <v>391</v>
      </c>
      <c r="C2963" s="1" t="s">
        <v>1679</v>
      </c>
      <c r="D2963" s="1" t="s">
        <v>29</v>
      </c>
      <c r="E2963" s="1" t="s">
        <v>251</v>
      </c>
      <c r="F2963" s="1" t="s">
        <v>41</v>
      </c>
      <c r="G2963" s="1" t="s">
        <v>284</v>
      </c>
    </row>
    <row r="2964" spans="1:7" x14ac:dyDescent="0.25">
      <c r="A2964" s="1" t="s">
        <v>281</v>
      </c>
      <c r="B2964" s="1" t="s">
        <v>391</v>
      </c>
      <c r="C2964" s="1" t="s">
        <v>1680</v>
      </c>
      <c r="D2964" s="1" t="s">
        <v>29</v>
      </c>
      <c r="E2964" s="1" t="s">
        <v>251</v>
      </c>
      <c r="F2964" s="1" t="s">
        <v>41</v>
      </c>
      <c r="G2964" s="1" t="s">
        <v>284</v>
      </c>
    </row>
    <row r="2965" spans="1:7" x14ac:dyDescent="0.25">
      <c r="A2965" s="1" t="s">
        <v>281</v>
      </c>
      <c r="B2965" s="1" t="s">
        <v>391</v>
      </c>
      <c r="C2965" s="1" t="s">
        <v>1681</v>
      </c>
      <c r="D2965" s="1" t="s">
        <v>29</v>
      </c>
      <c r="E2965" s="1" t="s">
        <v>251</v>
      </c>
      <c r="F2965" s="1" t="s">
        <v>41</v>
      </c>
      <c r="G2965" s="1" t="s">
        <v>284</v>
      </c>
    </row>
    <row r="2966" spans="1:7" x14ac:dyDescent="0.25">
      <c r="A2966" s="1" t="s">
        <v>281</v>
      </c>
      <c r="B2966" s="1" t="s">
        <v>391</v>
      </c>
      <c r="C2966" s="1" t="s">
        <v>1682</v>
      </c>
      <c r="D2966" s="1" t="s">
        <v>29</v>
      </c>
      <c r="E2966" s="1" t="s">
        <v>251</v>
      </c>
      <c r="F2966" s="1" t="s">
        <v>41</v>
      </c>
      <c r="G2966" s="1" t="s">
        <v>284</v>
      </c>
    </row>
    <row r="2967" spans="1:7" x14ac:dyDescent="0.25">
      <c r="A2967" s="1" t="s">
        <v>281</v>
      </c>
      <c r="B2967" s="1" t="s">
        <v>391</v>
      </c>
      <c r="C2967" s="1" t="s">
        <v>1685</v>
      </c>
      <c r="D2967" s="1" t="s">
        <v>29</v>
      </c>
      <c r="E2967" s="1" t="s">
        <v>251</v>
      </c>
      <c r="F2967" s="1" t="s">
        <v>41</v>
      </c>
      <c r="G2967" s="1" t="s">
        <v>284</v>
      </c>
    </row>
    <row r="2968" spans="1:7" x14ac:dyDescent="0.25">
      <c r="A2968" s="1" t="s">
        <v>281</v>
      </c>
      <c r="B2968" s="1" t="s">
        <v>391</v>
      </c>
      <c r="C2968" s="1" t="s">
        <v>1718</v>
      </c>
      <c r="D2968" s="1" t="s">
        <v>29</v>
      </c>
      <c r="E2968" s="1" t="s">
        <v>251</v>
      </c>
      <c r="F2968" s="1" t="s">
        <v>41</v>
      </c>
      <c r="G2968" s="1" t="s">
        <v>284</v>
      </c>
    </row>
    <row r="2969" spans="1:7" x14ac:dyDescent="0.25">
      <c r="A2969" s="1" t="s">
        <v>281</v>
      </c>
      <c r="B2969" s="1" t="s">
        <v>391</v>
      </c>
      <c r="C2969" s="1" t="s">
        <v>1687</v>
      </c>
      <c r="D2969" s="1" t="s">
        <v>29</v>
      </c>
      <c r="E2969" s="1" t="s">
        <v>251</v>
      </c>
      <c r="F2969" s="1" t="s">
        <v>41</v>
      </c>
      <c r="G2969" s="1" t="s">
        <v>284</v>
      </c>
    </row>
    <row r="2970" spans="1:7" x14ac:dyDescent="0.25">
      <c r="A2970" s="1" t="s">
        <v>281</v>
      </c>
      <c r="B2970" s="1" t="s">
        <v>391</v>
      </c>
      <c r="C2970" s="1" t="s">
        <v>1715</v>
      </c>
      <c r="D2970" s="1" t="s">
        <v>29</v>
      </c>
      <c r="E2970" s="1" t="s">
        <v>251</v>
      </c>
      <c r="F2970" s="1" t="s">
        <v>41</v>
      </c>
      <c r="G2970" s="1" t="s">
        <v>284</v>
      </c>
    </row>
    <row r="2971" spans="1:7" x14ac:dyDescent="0.25">
      <c r="A2971" s="1" t="s">
        <v>287</v>
      </c>
      <c r="B2971" s="1" t="s">
        <v>393</v>
      </c>
      <c r="C2971" s="1" t="s">
        <v>48</v>
      </c>
      <c r="D2971" s="1" t="s">
        <v>29</v>
      </c>
      <c r="E2971" s="1" t="s">
        <v>290</v>
      </c>
      <c r="F2971" s="1" t="s">
        <v>41</v>
      </c>
      <c r="G2971" s="1" t="s">
        <v>291</v>
      </c>
    </row>
    <row r="2972" spans="1:7" x14ac:dyDescent="0.25">
      <c r="A2972" s="1" t="s">
        <v>287</v>
      </c>
      <c r="B2972" s="1" t="s">
        <v>393</v>
      </c>
      <c r="C2972" s="1" t="s">
        <v>292</v>
      </c>
      <c r="D2972" s="1" t="s">
        <v>29</v>
      </c>
      <c r="E2972" s="1" t="s">
        <v>290</v>
      </c>
      <c r="F2972" s="1" t="s">
        <v>41</v>
      </c>
      <c r="G2972" s="1" t="s">
        <v>291</v>
      </c>
    </row>
    <row r="2973" spans="1:7" x14ac:dyDescent="0.25">
      <c r="A2973" s="1" t="s">
        <v>287</v>
      </c>
      <c r="B2973" s="1" t="s">
        <v>393</v>
      </c>
      <c r="C2973" s="1" t="s">
        <v>293</v>
      </c>
      <c r="D2973" s="1" t="s">
        <v>29</v>
      </c>
      <c r="E2973" s="1" t="s">
        <v>290</v>
      </c>
      <c r="F2973" s="1" t="s">
        <v>41</v>
      </c>
      <c r="G2973" s="1" t="s">
        <v>291</v>
      </c>
    </row>
    <row r="2974" spans="1:7" x14ac:dyDescent="0.25">
      <c r="A2974" s="1" t="s">
        <v>287</v>
      </c>
      <c r="B2974" s="1" t="s">
        <v>393</v>
      </c>
      <c r="C2974" s="1" t="s">
        <v>256</v>
      </c>
      <c r="D2974" s="1" t="s">
        <v>29</v>
      </c>
      <c r="E2974" s="1" t="s">
        <v>290</v>
      </c>
      <c r="F2974" s="1" t="s">
        <v>41</v>
      </c>
      <c r="G2974" s="1" t="s">
        <v>291</v>
      </c>
    </row>
    <row r="2975" spans="1:7" x14ac:dyDescent="0.25">
      <c r="A2975" s="1" t="s">
        <v>287</v>
      </c>
      <c r="B2975" s="1" t="s">
        <v>393</v>
      </c>
      <c r="C2975" s="1" t="s">
        <v>285</v>
      </c>
      <c r="D2975" s="1" t="s">
        <v>29</v>
      </c>
      <c r="E2975" s="1" t="s">
        <v>290</v>
      </c>
      <c r="F2975" s="1" t="s">
        <v>41</v>
      </c>
      <c r="G2975" s="1" t="s">
        <v>291</v>
      </c>
    </row>
    <row r="2976" spans="1:7" x14ac:dyDescent="0.25">
      <c r="A2976" s="1" t="s">
        <v>287</v>
      </c>
      <c r="B2976" s="1" t="s">
        <v>393</v>
      </c>
      <c r="C2976" s="1" t="s">
        <v>294</v>
      </c>
      <c r="D2976" s="1" t="s">
        <v>29</v>
      </c>
      <c r="E2976" s="1" t="s">
        <v>290</v>
      </c>
      <c r="F2976" s="1" t="s">
        <v>41</v>
      </c>
      <c r="G2976" s="1" t="s">
        <v>291</v>
      </c>
    </row>
    <row r="2977" spans="1:7" x14ac:dyDescent="0.25">
      <c r="A2977" s="1" t="s">
        <v>287</v>
      </c>
      <c r="B2977" s="1" t="s">
        <v>393</v>
      </c>
      <c r="C2977" s="1" t="s">
        <v>260</v>
      </c>
      <c r="D2977" s="1" t="s">
        <v>29</v>
      </c>
      <c r="E2977" s="1" t="s">
        <v>290</v>
      </c>
      <c r="F2977" s="1" t="s">
        <v>41</v>
      </c>
      <c r="G2977" s="1" t="s">
        <v>291</v>
      </c>
    </row>
    <row r="2978" spans="1:7" x14ac:dyDescent="0.25">
      <c r="A2978" s="1" t="s">
        <v>287</v>
      </c>
      <c r="B2978" s="1" t="s">
        <v>393</v>
      </c>
      <c r="C2978" s="1" t="s">
        <v>261</v>
      </c>
      <c r="D2978" s="1" t="s">
        <v>29</v>
      </c>
      <c r="E2978" s="1" t="s">
        <v>290</v>
      </c>
      <c r="F2978" s="1" t="s">
        <v>41</v>
      </c>
      <c r="G2978" s="1" t="s">
        <v>291</v>
      </c>
    </row>
    <row r="2979" spans="1:7" x14ac:dyDescent="0.25">
      <c r="A2979" s="1" t="s">
        <v>287</v>
      </c>
      <c r="B2979" s="1" t="s">
        <v>393</v>
      </c>
      <c r="C2979" s="1" t="s">
        <v>295</v>
      </c>
      <c r="D2979" s="1" t="s">
        <v>29</v>
      </c>
      <c r="E2979" s="1" t="s">
        <v>290</v>
      </c>
      <c r="F2979" s="1" t="s">
        <v>41</v>
      </c>
      <c r="G2979" s="1" t="s">
        <v>291</v>
      </c>
    </row>
    <row r="2980" spans="1:7" x14ac:dyDescent="0.25">
      <c r="A2980" s="1" t="s">
        <v>287</v>
      </c>
      <c r="B2980" s="1" t="s">
        <v>393</v>
      </c>
      <c r="C2980" s="1" t="s">
        <v>296</v>
      </c>
      <c r="D2980" s="1" t="s">
        <v>29</v>
      </c>
      <c r="E2980" s="1" t="s">
        <v>290</v>
      </c>
      <c r="F2980" s="1" t="s">
        <v>41</v>
      </c>
      <c r="G2980" s="1" t="s">
        <v>291</v>
      </c>
    </row>
    <row r="2981" spans="1:7" x14ac:dyDescent="0.25">
      <c r="A2981" s="1" t="s">
        <v>287</v>
      </c>
      <c r="B2981" s="1" t="s">
        <v>393</v>
      </c>
      <c r="C2981" s="1" t="s">
        <v>297</v>
      </c>
      <c r="D2981" s="1" t="s">
        <v>29</v>
      </c>
      <c r="E2981" s="1" t="s">
        <v>290</v>
      </c>
      <c r="F2981" s="1" t="s">
        <v>41</v>
      </c>
      <c r="G2981" s="1" t="s">
        <v>291</v>
      </c>
    </row>
    <row r="2982" spans="1:7" x14ac:dyDescent="0.25">
      <c r="A2982" s="1" t="s">
        <v>287</v>
      </c>
      <c r="B2982" s="1" t="s">
        <v>393</v>
      </c>
      <c r="C2982" s="1" t="s">
        <v>298</v>
      </c>
      <c r="D2982" s="1" t="s">
        <v>29</v>
      </c>
      <c r="E2982" s="1" t="s">
        <v>290</v>
      </c>
      <c r="F2982" s="1" t="s">
        <v>41</v>
      </c>
      <c r="G2982" s="1" t="s">
        <v>291</v>
      </c>
    </row>
    <row r="2983" spans="1:7" x14ac:dyDescent="0.25">
      <c r="A2983" s="1" t="s">
        <v>287</v>
      </c>
      <c r="B2983" s="1" t="s">
        <v>393</v>
      </c>
      <c r="C2983" s="1" t="s">
        <v>299</v>
      </c>
      <c r="D2983" s="1" t="s">
        <v>29</v>
      </c>
      <c r="E2983" s="1" t="s">
        <v>290</v>
      </c>
      <c r="F2983" s="1" t="s">
        <v>41</v>
      </c>
      <c r="G2983" s="1" t="s">
        <v>291</v>
      </c>
    </row>
    <row r="2984" spans="1:7" x14ac:dyDescent="0.25">
      <c r="A2984" s="1" t="s">
        <v>287</v>
      </c>
      <c r="B2984" s="1" t="s">
        <v>393</v>
      </c>
      <c r="C2984" s="1" t="s">
        <v>262</v>
      </c>
      <c r="D2984" s="1" t="s">
        <v>29</v>
      </c>
      <c r="E2984" s="1" t="s">
        <v>290</v>
      </c>
      <c r="F2984" s="1" t="s">
        <v>41</v>
      </c>
      <c r="G2984" s="1" t="s">
        <v>291</v>
      </c>
    </row>
    <row r="2985" spans="1:7" x14ac:dyDescent="0.25">
      <c r="A2985" s="1" t="s">
        <v>287</v>
      </c>
      <c r="B2985" s="1" t="s">
        <v>393</v>
      </c>
      <c r="C2985" s="1" t="s">
        <v>300</v>
      </c>
      <c r="D2985" s="1" t="s">
        <v>29</v>
      </c>
      <c r="E2985" s="1" t="s">
        <v>290</v>
      </c>
      <c r="F2985" s="1" t="s">
        <v>41</v>
      </c>
      <c r="G2985" s="1" t="s">
        <v>291</v>
      </c>
    </row>
    <row r="2986" spans="1:7" x14ac:dyDescent="0.25">
      <c r="A2986" s="1" t="s">
        <v>287</v>
      </c>
      <c r="B2986" s="1" t="s">
        <v>393</v>
      </c>
      <c r="C2986" s="1" t="s">
        <v>301</v>
      </c>
      <c r="D2986" s="1" t="s">
        <v>29</v>
      </c>
      <c r="E2986" s="1" t="s">
        <v>290</v>
      </c>
      <c r="F2986" s="1" t="s">
        <v>41</v>
      </c>
      <c r="G2986" s="1" t="s">
        <v>291</v>
      </c>
    </row>
    <row r="2987" spans="1:7" x14ac:dyDescent="0.25">
      <c r="A2987" s="1" t="s">
        <v>287</v>
      </c>
      <c r="B2987" s="1" t="s">
        <v>393</v>
      </c>
      <c r="C2987" s="1" t="s">
        <v>302</v>
      </c>
      <c r="D2987" s="1" t="s">
        <v>29</v>
      </c>
      <c r="E2987" s="1" t="s">
        <v>290</v>
      </c>
      <c r="F2987" s="1" t="s">
        <v>41</v>
      </c>
      <c r="G2987" s="1" t="s">
        <v>291</v>
      </c>
    </row>
    <row r="2988" spans="1:7" x14ac:dyDescent="0.25">
      <c r="A2988" s="1" t="s">
        <v>287</v>
      </c>
      <c r="B2988" s="1" t="s">
        <v>393</v>
      </c>
      <c r="C2988" s="1" t="s">
        <v>1719</v>
      </c>
      <c r="D2988" s="1" t="s">
        <v>29</v>
      </c>
      <c r="E2988" s="1" t="s">
        <v>290</v>
      </c>
      <c r="F2988" s="1" t="s">
        <v>41</v>
      </c>
      <c r="G2988" s="1" t="s">
        <v>291</v>
      </c>
    </row>
    <row r="2989" spans="1:7" x14ac:dyDescent="0.25">
      <c r="A2989" s="1" t="s">
        <v>287</v>
      </c>
      <c r="B2989" s="1" t="s">
        <v>393</v>
      </c>
      <c r="C2989" s="1" t="s">
        <v>1720</v>
      </c>
      <c r="D2989" s="1" t="s">
        <v>29</v>
      </c>
      <c r="E2989" s="1" t="s">
        <v>290</v>
      </c>
      <c r="F2989" s="1" t="s">
        <v>41</v>
      </c>
      <c r="G2989" s="1" t="s">
        <v>291</v>
      </c>
    </row>
    <row r="2990" spans="1:7" x14ac:dyDescent="0.25">
      <c r="A2990" s="1" t="s">
        <v>287</v>
      </c>
      <c r="B2990" s="1" t="s">
        <v>393</v>
      </c>
      <c r="C2990" s="1" t="s">
        <v>1721</v>
      </c>
      <c r="D2990" s="1" t="s">
        <v>29</v>
      </c>
      <c r="E2990" s="1" t="s">
        <v>290</v>
      </c>
      <c r="F2990" s="1" t="s">
        <v>41</v>
      </c>
      <c r="G2990" s="1" t="s">
        <v>291</v>
      </c>
    </row>
    <row r="2991" spans="1:7" x14ac:dyDescent="0.25">
      <c r="A2991" s="1" t="s">
        <v>287</v>
      </c>
      <c r="B2991" s="1" t="s">
        <v>393</v>
      </c>
      <c r="C2991" s="1" t="s">
        <v>1722</v>
      </c>
      <c r="D2991" s="1" t="s">
        <v>29</v>
      </c>
      <c r="E2991" s="1" t="s">
        <v>290</v>
      </c>
      <c r="F2991" s="1" t="s">
        <v>41</v>
      </c>
      <c r="G2991" s="1" t="s">
        <v>291</v>
      </c>
    </row>
    <row r="2992" spans="1:7" x14ac:dyDescent="0.25">
      <c r="A2992" s="1" t="s">
        <v>287</v>
      </c>
      <c r="B2992" s="1" t="s">
        <v>393</v>
      </c>
      <c r="C2992" s="1" t="s">
        <v>1723</v>
      </c>
      <c r="D2992" s="1" t="s">
        <v>29</v>
      </c>
      <c r="E2992" s="1" t="s">
        <v>290</v>
      </c>
      <c r="F2992" s="1" t="s">
        <v>41</v>
      </c>
      <c r="G2992" s="1" t="s">
        <v>291</v>
      </c>
    </row>
    <row r="2993" spans="1:7" x14ac:dyDescent="0.25">
      <c r="A2993" s="1" t="s">
        <v>287</v>
      </c>
      <c r="B2993" s="1" t="s">
        <v>393</v>
      </c>
      <c r="C2993" s="1" t="s">
        <v>1724</v>
      </c>
      <c r="D2993" s="1" t="s">
        <v>29</v>
      </c>
      <c r="E2993" s="1" t="s">
        <v>290</v>
      </c>
      <c r="F2993" s="1" t="s">
        <v>41</v>
      </c>
      <c r="G2993" s="1" t="s">
        <v>291</v>
      </c>
    </row>
    <row r="2994" spans="1:7" x14ac:dyDescent="0.25">
      <c r="A2994" s="1" t="s">
        <v>287</v>
      </c>
      <c r="B2994" s="1" t="s">
        <v>393</v>
      </c>
      <c r="C2994" s="1" t="s">
        <v>1725</v>
      </c>
      <c r="D2994" s="1" t="s">
        <v>29</v>
      </c>
      <c r="E2994" s="1" t="s">
        <v>290</v>
      </c>
      <c r="F2994" s="1" t="s">
        <v>41</v>
      </c>
      <c r="G2994" s="1" t="s">
        <v>291</v>
      </c>
    </row>
    <row r="2995" spans="1:7" x14ac:dyDescent="0.25">
      <c r="A2995" s="1" t="s">
        <v>287</v>
      </c>
      <c r="B2995" s="1" t="s">
        <v>393</v>
      </c>
      <c r="C2995" s="1" t="s">
        <v>1726</v>
      </c>
      <c r="D2995" s="1" t="s">
        <v>29</v>
      </c>
      <c r="E2995" s="1" t="s">
        <v>290</v>
      </c>
      <c r="F2995" s="1" t="s">
        <v>41</v>
      </c>
      <c r="G2995" s="1" t="s">
        <v>291</v>
      </c>
    </row>
    <row r="2996" spans="1:7" x14ac:dyDescent="0.25">
      <c r="A2996" s="1" t="s">
        <v>287</v>
      </c>
      <c r="B2996" s="1" t="s">
        <v>393</v>
      </c>
      <c r="C2996" s="1" t="s">
        <v>1727</v>
      </c>
      <c r="D2996" s="1" t="s">
        <v>29</v>
      </c>
      <c r="E2996" s="1" t="s">
        <v>290</v>
      </c>
      <c r="F2996" s="1" t="s">
        <v>41</v>
      </c>
      <c r="G2996" s="1" t="s">
        <v>291</v>
      </c>
    </row>
    <row r="2997" spans="1:7" x14ac:dyDescent="0.25">
      <c r="A2997" s="1" t="s">
        <v>287</v>
      </c>
      <c r="B2997" s="1" t="s">
        <v>393</v>
      </c>
      <c r="C2997" s="1" t="s">
        <v>1728</v>
      </c>
      <c r="D2997" s="1" t="s">
        <v>29</v>
      </c>
      <c r="E2997" s="1" t="s">
        <v>290</v>
      </c>
      <c r="F2997" s="1" t="s">
        <v>41</v>
      </c>
      <c r="G2997" s="1" t="s">
        <v>291</v>
      </c>
    </row>
    <row r="2998" spans="1:7" x14ac:dyDescent="0.25">
      <c r="A2998" s="1" t="s">
        <v>287</v>
      </c>
      <c r="B2998" s="1" t="s">
        <v>393</v>
      </c>
      <c r="C2998" s="1" t="s">
        <v>1729</v>
      </c>
      <c r="D2998" s="1" t="s">
        <v>29</v>
      </c>
      <c r="E2998" s="1" t="s">
        <v>290</v>
      </c>
      <c r="F2998" s="1" t="s">
        <v>41</v>
      </c>
      <c r="G2998" s="1" t="s">
        <v>291</v>
      </c>
    </row>
    <row r="2999" spans="1:7" x14ac:dyDescent="0.25">
      <c r="A2999" s="1" t="s">
        <v>287</v>
      </c>
      <c r="B2999" s="1" t="s">
        <v>393</v>
      </c>
      <c r="C2999" s="1" t="s">
        <v>1730</v>
      </c>
      <c r="D2999" s="1" t="s">
        <v>29</v>
      </c>
      <c r="E2999" s="1" t="s">
        <v>290</v>
      </c>
      <c r="F2999" s="1" t="s">
        <v>41</v>
      </c>
      <c r="G2999" s="1" t="s">
        <v>291</v>
      </c>
    </row>
    <row r="3000" spans="1:7" x14ac:dyDescent="0.25">
      <c r="A3000" s="1" t="s">
        <v>287</v>
      </c>
      <c r="B3000" s="1" t="s">
        <v>393</v>
      </c>
      <c r="C3000" s="1" t="s">
        <v>1684</v>
      </c>
      <c r="D3000" s="1" t="s">
        <v>29</v>
      </c>
      <c r="E3000" s="1" t="s">
        <v>290</v>
      </c>
      <c r="F3000" s="1" t="s">
        <v>41</v>
      </c>
      <c r="G3000" s="1" t="s">
        <v>291</v>
      </c>
    </row>
    <row r="3001" spans="1:7" x14ac:dyDescent="0.25">
      <c r="A3001" s="1" t="s">
        <v>287</v>
      </c>
      <c r="B3001" s="1" t="s">
        <v>393</v>
      </c>
      <c r="C3001" s="1" t="s">
        <v>1685</v>
      </c>
      <c r="D3001" s="1" t="s">
        <v>29</v>
      </c>
      <c r="E3001" s="1" t="s">
        <v>290</v>
      </c>
      <c r="F3001" s="1" t="s">
        <v>41</v>
      </c>
      <c r="G3001" s="1" t="s">
        <v>291</v>
      </c>
    </row>
    <row r="3002" spans="1:7" x14ac:dyDescent="0.25">
      <c r="A3002" s="1" t="s">
        <v>287</v>
      </c>
      <c r="B3002" s="1" t="s">
        <v>393</v>
      </c>
      <c r="C3002" s="1" t="s">
        <v>1691</v>
      </c>
      <c r="D3002" s="1" t="s">
        <v>29</v>
      </c>
      <c r="E3002" s="1" t="s">
        <v>290</v>
      </c>
      <c r="F3002" s="1" t="s">
        <v>41</v>
      </c>
      <c r="G3002" s="1" t="s">
        <v>291</v>
      </c>
    </row>
    <row r="3003" spans="1:7" x14ac:dyDescent="0.25">
      <c r="A3003" s="1" t="s">
        <v>287</v>
      </c>
      <c r="B3003" s="1" t="s">
        <v>393</v>
      </c>
      <c r="C3003" s="1" t="s">
        <v>1731</v>
      </c>
      <c r="D3003" s="1" t="s">
        <v>29</v>
      </c>
      <c r="E3003" s="1" t="s">
        <v>290</v>
      </c>
      <c r="F3003" s="1" t="s">
        <v>41</v>
      </c>
      <c r="G3003" s="1" t="s">
        <v>291</v>
      </c>
    </row>
    <row r="3004" spans="1:7" x14ac:dyDescent="0.25">
      <c r="A3004" s="1" t="s">
        <v>287</v>
      </c>
      <c r="B3004" s="1" t="s">
        <v>393</v>
      </c>
      <c r="C3004" s="1" t="s">
        <v>1732</v>
      </c>
      <c r="D3004" s="1" t="s">
        <v>29</v>
      </c>
      <c r="E3004" s="1" t="s">
        <v>290</v>
      </c>
      <c r="F3004" s="1" t="s">
        <v>41</v>
      </c>
      <c r="G3004" s="1" t="s">
        <v>291</v>
      </c>
    </row>
    <row r="3005" spans="1:7" x14ac:dyDescent="0.25">
      <c r="A3005" s="1" t="s">
        <v>287</v>
      </c>
      <c r="B3005" s="1" t="s">
        <v>393</v>
      </c>
      <c r="C3005" s="1" t="s">
        <v>1733</v>
      </c>
      <c r="D3005" s="1" t="s">
        <v>29</v>
      </c>
      <c r="E3005" s="1" t="s">
        <v>290</v>
      </c>
      <c r="F3005" s="1" t="s">
        <v>41</v>
      </c>
      <c r="G3005" s="1" t="s">
        <v>291</v>
      </c>
    </row>
    <row r="3006" spans="1:7" x14ac:dyDescent="0.25">
      <c r="A3006" s="1" t="s">
        <v>287</v>
      </c>
      <c r="B3006" s="1" t="s">
        <v>393</v>
      </c>
      <c r="C3006" s="1" t="s">
        <v>1734</v>
      </c>
      <c r="D3006" s="1" t="s">
        <v>29</v>
      </c>
      <c r="E3006" s="1" t="s">
        <v>290</v>
      </c>
      <c r="F3006" s="1" t="s">
        <v>41</v>
      </c>
      <c r="G3006" s="1" t="s">
        <v>291</v>
      </c>
    </row>
    <row r="3007" spans="1:7" x14ac:dyDescent="0.25">
      <c r="A3007" s="1" t="s">
        <v>287</v>
      </c>
      <c r="B3007" s="1" t="s">
        <v>393</v>
      </c>
      <c r="C3007" s="1" t="s">
        <v>1735</v>
      </c>
      <c r="D3007" s="1" t="s">
        <v>29</v>
      </c>
      <c r="E3007" s="1" t="s">
        <v>290</v>
      </c>
      <c r="F3007" s="1" t="s">
        <v>41</v>
      </c>
      <c r="G3007" s="1" t="s">
        <v>291</v>
      </c>
    </row>
    <row r="3008" spans="1:7" x14ac:dyDescent="0.25">
      <c r="A3008" s="1" t="s">
        <v>287</v>
      </c>
      <c r="B3008" s="1" t="s">
        <v>393</v>
      </c>
      <c r="C3008" s="1" t="s">
        <v>1692</v>
      </c>
      <c r="D3008" s="1" t="s">
        <v>29</v>
      </c>
      <c r="E3008" s="1" t="s">
        <v>290</v>
      </c>
      <c r="F3008" s="1" t="s">
        <v>41</v>
      </c>
      <c r="G3008" s="1" t="s">
        <v>291</v>
      </c>
    </row>
    <row r="3009" spans="1:7" x14ac:dyDescent="0.25">
      <c r="A3009" s="1" t="s">
        <v>287</v>
      </c>
      <c r="B3009" s="1" t="s">
        <v>393</v>
      </c>
      <c r="C3009" s="1" t="s">
        <v>1693</v>
      </c>
      <c r="D3009" s="1" t="s">
        <v>29</v>
      </c>
      <c r="E3009" s="1" t="s">
        <v>290</v>
      </c>
      <c r="F3009" s="1" t="s">
        <v>41</v>
      </c>
      <c r="G3009" s="1" t="s">
        <v>291</v>
      </c>
    </row>
    <row r="3010" spans="1:7" x14ac:dyDescent="0.25">
      <c r="A3010" s="1" t="s">
        <v>287</v>
      </c>
      <c r="B3010" s="1" t="s">
        <v>393</v>
      </c>
      <c r="C3010" s="1" t="s">
        <v>1736</v>
      </c>
      <c r="D3010" s="1" t="s">
        <v>29</v>
      </c>
      <c r="E3010" s="1" t="s">
        <v>290</v>
      </c>
      <c r="F3010" s="1" t="s">
        <v>41</v>
      </c>
      <c r="G3010" s="1" t="s">
        <v>291</v>
      </c>
    </row>
    <row r="3011" spans="1:7" x14ac:dyDescent="0.25">
      <c r="A3011" s="1" t="s">
        <v>287</v>
      </c>
      <c r="B3011" s="1" t="s">
        <v>393</v>
      </c>
      <c r="C3011" s="1" t="s">
        <v>1737</v>
      </c>
      <c r="D3011" s="1" t="s">
        <v>29</v>
      </c>
      <c r="E3011" s="1" t="s">
        <v>290</v>
      </c>
      <c r="F3011" s="1" t="s">
        <v>41</v>
      </c>
      <c r="G3011" s="1" t="s">
        <v>291</v>
      </c>
    </row>
    <row r="3012" spans="1:7" x14ac:dyDescent="0.25">
      <c r="A3012" s="1" t="s">
        <v>287</v>
      </c>
      <c r="B3012" s="1" t="s">
        <v>393</v>
      </c>
      <c r="C3012" s="1" t="s">
        <v>1738</v>
      </c>
      <c r="D3012" s="1" t="s">
        <v>29</v>
      </c>
      <c r="E3012" s="1" t="s">
        <v>290</v>
      </c>
      <c r="F3012" s="1" t="s">
        <v>41</v>
      </c>
      <c r="G3012" s="1" t="s">
        <v>291</v>
      </c>
    </row>
    <row r="3013" spans="1:7" x14ac:dyDescent="0.25">
      <c r="A3013" s="1" t="s">
        <v>287</v>
      </c>
      <c r="B3013" s="1" t="s">
        <v>393</v>
      </c>
      <c r="C3013" s="1" t="s">
        <v>1739</v>
      </c>
      <c r="D3013" s="1" t="s">
        <v>29</v>
      </c>
      <c r="E3013" s="1" t="s">
        <v>290</v>
      </c>
      <c r="F3013" s="1" t="s">
        <v>41</v>
      </c>
      <c r="G3013" s="1" t="s">
        <v>291</v>
      </c>
    </row>
    <row r="3014" spans="1:7" x14ac:dyDescent="0.25">
      <c r="A3014" s="1" t="s">
        <v>287</v>
      </c>
      <c r="B3014" s="1" t="s">
        <v>393</v>
      </c>
      <c r="C3014" s="1" t="s">
        <v>1740</v>
      </c>
      <c r="D3014" s="1" t="s">
        <v>29</v>
      </c>
      <c r="E3014" s="1" t="s">
        <v>290</v>
      </c>
      <c r="F3014" s="1" t="s">
        <v>41</v>
      </c>
      <c r="G3014" s="1" t="s">
        <v>291</v>
      </c>
    </row>
    <row r="3015" spans="1:7" x14ac:dyDescent="0.25">
      <c r="A3015" s="1" t="s">
        <v>287</v>
      </c>
      <c r="B3015" s="1" t="s">
        <v>393</v>
      </c>
      <c r="C3015" s="1" t="s">
        <v>1741</v>
      </c>
      <c r="D3015" s="1" t="s">
        <v>29</v>
      </c>
      <c r="E3015" s="1" t="s">
        <v>290</v>
      </c>
      <c r="F3015" s="1" t="s">
        <v>41</v>
      </c>
      <c r="G3015" s="1" t="s">
        <v>291</v>
      </c>
    </row>
    <row r="3016" spans="1:7" x14ac:dyDescent="0.25">
      <c r="A3016" s="1" t="s">
        <v>287</v>
      </c>
      <c r="B3016" s="1" t="s">
        <v>393</v>
      </c>
      <c r="C3016" s="1" t="s">
        <v>1742</v>
      </c>
      <c r="D3016" s="1" t="s">
        <v>29</v>
      </c>
      <c r="E3016" s="1" t="s">
        <v>290</v>
      </c>
      <c r="F3016" s="1" t="s">
        <v>41</v>
      </c>
      <c r="G3016" s="1" t="s">
        <v>291</v>
      </c>
    </row>
    <row r="3017" spans="1:7" x14ac:dyDescent="0.25">
      <c r="A3017" s="1" t="s">
        <v>287</v>
      </c>
      <c r="B3017" s="1" t="s">
        <v>393</v>
      </c>
      <c r="C3017" s="1" t="s">
        <v>1743</v>
      </c>
      <c r="D3017" s="1" t="s">
        <v>29</v>
      </c>
      <c r="E3017" s="1" t="s">
        <v>290</v>
      </c>
      <c r="F3017" s="1" t="s">
        <v>41</v>
      </c>
      <c r="G3017" s="1" t="s">
        <v>291</v>
      </c>
    </row>
    <row r="3018" spans="1:7" x14ac:dyDescent="0.25">
      <c r="A3018" s="1" t="s">
        <v>287</v>
      </c>
      <c r="B3018" s="1" t="s">
        <v>393</v>
      </c>
      <c r="C3018" s="1" t="s">
        <v>1744</v>
      </c>
      <c r="D3018" s="1" t="s">
        <v>29</v>
      </c>
      <c r="E3018" s="1" t="s">
        <v>290</v>
      </c>
      <c r="F3018" s="1" t="s">
        <v>41</v>
      </c>
      <c r="G3018" s="1" t="s">
        <v>291</v>
      </c>
    </row>
    <row r="3019" spans="1:7" x14ac:dyDescent="0.25">
      <c r="A3019" s="1" t="s">
        <v>287</v>
      </c>
      <c r="B3019" s="1" t="s">
        <v>393</v>
      </c>
      <c r="C3019" s="1" t="s">
        <v>1745</v>
      </c>
      <c r="D3019" s="1" t="s">
        <v>29</v>
      </c>
      <c r="E3019" s="1" t="s">
        <v>290</v>
      </c>
      <c r="F3019" s="1" t="s">
        <v>41</v>
      </c>
      <c r="G3019" s="1" t="s">
        <v>291</v>
      </c>
    </row>
    <row r="3020" spans="1:7" x14ac:dyDescent="0.25">
      <c r="A3020" s="1" t="s">
        <v>287</v>
      </c>
      <c r="B3020" s="1" t="s">
        <v>393</v>
      </c>
      <c r="C3020" s="1" t="s">
        <v>1694</v>
      </c>
      <c r="D3020" s="1" t="s">
        <v>29</v>
      </c>
      <c r="E3020" s="1" t="s">
        <v>290</v>
      </c>
      <c r="F3020" s="1" t="s">
        <v>41</v>
      </c>
      <c r="G3020" s="1" t="s">
        <v>291</v>
      </c>
    </row>
    <row r="3021" spans="1:7" x14ac:dyDescent="0.25">
      <c r="A3021" s="1" t="s">
        <v>287</v>
      </c>
      <c r="B3021" s="1" t="s">
        <v>393</v>
      </c>
      <c r="C3021" s="1" t="s">
        <v>1695</v>
      </c>
      <c r="D3021" s="1" t="s">
        <v>29</v>
      </c>
      <c r="E3021" s="1" t="s">
        <v>290</v>
      </c>
      <c r="F3021" s="1" t="s">
        <v>41</v>
      </c>
      <c r="G3021" s="1" t="s">
        <v>291</v>
      </c>
    </row>
    <row r="3022" spans="1:7" x14ac:dyDescent="0.25">
      <c r="A3022" s="1" t="s">
        <v>287</v>
      </c>
      <c r="B3022" s="1" t="s">
        <v>393</v>
      </c>
      <c r="C3022" s="1" t="s">
        <v>1696</v>
      </c>
      <c r="D3022" s="1" t="s">
        <v>29</v>
      </c>
      <c r="E3022" s="1" t="s">
        <v>290</v>
      </c>
      <c r="F3022" s="1" t="s">
        <v>41</v>
      </c>
      <c r="G3022" s="1" t="s">
        <v>291</v>
      </c>
    </row>
    <row r="3023" spans="1:7" x14ac:dyDescent="0.25">
      <c r="A3023" s="1" t="s">
        <v>287</v>
      </c>
      <c r="B3023" s="1" t="s">
        <v>393</v>
      </c>
      <c r="C3023" s="1" t="s">
        <v>1697</v>
      </c>
      <c r="D3023" s="1" t="s">
        <v>29</v>
      </c>
      <c r="E3023" s="1" t="s">
        <v>290</v>
      </c>
      <c r="F3023" s="1" t="s">
        <v>41</v>
      </c>
      <c r="G3023" s="1" t="s">
        <v>291</v>
      </c>
    </row>
    <row r="3024" spans="1:7" x14ac:dyDescent="0.25">
      <c r="A3024" s="1" t="s">
        <v>287</v>
      </c>
      <c r="B3024" s="1" t="s">
        <v>393</v>
      </c>
      <c r="C3024" s="1" t="s">
        <v>1698</v>
      </c>
      <c r="D3024" s="1" t="s">
        <v>29</v>
      </c>
      <c r="E3024" s="1" t="s">
        <v>290</v>
      </c>
      <c r="F3024" s="1" t="s">
        <v>41</v>
      </c>
      <c r="G3024" s="1" t="s">
        <v>291</v>
      </c>
    </row>
    <row r="3025" spans="1:7" x14ac:dyDescent="0.25">
      <c r="A3025" s="1" t="s">
        <v>287</v>
      </c>
      <c r="B3025" s="1" t="s">
        <v>393</v>
      </c>
      <c r="C3025" s="1" t="s">
        <v>1699</v>
      </c>
      <c r="D3025" s="1" t="s">
        <v>29</v>
      </c>
      <c r="E3025" s="1" t="s">
        <v>290</v>
      </c>
      <c r="F3025" s="1" t="s">
        <v>41</v>
      </c>
      <c r="G3025" s="1" t="s">
        <v>291</v>
      </c>
    </row>
    <row r="3026" spans="1:7" x14ac:dyDescent="0.25">
      <c r="A3026" s="1" t="s">
        <v>287</v>
      </c>
      <c r="B3026" s="1" t="s">
        <v>393</v>
      </c>
      <c r="C3026" s="1" t="s">
        <v>1746</v>
      </c>
      <c r="D3026" s="1" t="s">
        <v>29</v>
      </c>
      <c r="E3026" s="1" t="s">
        <v>290</v>
      </c>
      <c r="F3026" s="1" t="s">
        <v>41</v>
      </c>
      <c r="G3026" s="1" t="s">
        <v>291</v>
      </c>
    </row>
    <row r="3027" spans="1:7" x14ac:dyDescent="0.25">
      <c r="A3027" s="1" t="s">
        <v>287</v>
      </c>
      <c r="B3027" s="1" t="s">
        <v>393</v>
      </c>
      <c r="C3027" s="1" t="s">
        <v>1747</v>
      </c>
      <c r="D3027" s="1" t="s">
        <v>29</v>
      </c>
      <c r="E3027" s="1" t="s">
        <v>290</v>
      </c>
      <c r="F3027" s="1" t="s">
        <v>41</v>
      </c>
      <c r="G3027" s="1" t="s">
        <v>291</v>
      </c>
    </row>
    <row r="3028" spans="1:7" x14ac:dyDescent="0.25">
      <c r="A3028" s="1" t="s">
        <v>287</v>
      </c>
      <c r="B3028" s="1" t="s">
        <v>393</v>
      </c>
      <c r="C3028" s="1" t="s">
        <v>1700</v>
      </c>
      <c r="D3028" s="1" t="s">
        <v>29</v>
      </c>
      <c r="E3028" s="1" t="s">
        <v>290</v>
      </c>
      <c r="F3028" s="1" t="s">
        <v>41</v>
      </c>
      <c r="G3028" s="1" t="s">
        <v>291</v>
      </c>
    </row>
    <row r="3029" spans="1:7" x14ac:dyDescent="0.25">
      <c r="A3029" s="1" t="s">
        <v>287</v>
      </c>
      <c r="B3029" s="1" t="s">
        <v>393</v>
      </c>
      <c r="C3029" s="1" t="s">
        <v>1701</v>
      </c>
      <c r="D3029" s="1" t="s">
        <v>29</v>
      </c>
      <c r="E3029" s="1" t="s">
        <v>290</v>
      </c>
      <c r="F3029" s="1" t="s">
        <v>41</v>
      </c>
      <c r="G3029" s="1" t="s">
        <v>291</v>
      </c>
    </row>
    <row r="3030" spans="1:7" x14ac:dyDescent="0.25">
      <c r="A3030" s="1" t="s">
        <v>287</v>
      </c>
      <c r="B3030" s="1" t="s">
        <v>393</v>
      </c>
      <c r="C3030" s="1" t="s">
        <v>1702</v>
      </c>
      <c r="D3030" s="1" t="s">
        <v>29</v>
      </c>
      <c r="E3030" s="1" t="s">
        <v>290</v>
      </c>
      <c r="F3030" s="1" t="s">
        <v>41</v>
      </c>
      <c r="G3030" s="1" t="s">
        <v>291</v>
      </c>
    </row>
    <row r="3031" spans="1:7" x14ac:dyDescent="0.25">
      <c r="A3031" s="1" t="s">
        <v>287</v>
      </c>
      <c r="B3031" s="1" t="s">
        <v>393</v>
      </c>
      <c r="C3031" s="1" t="s">
        <v>1703</v>
      </c>
      <c r="D3031" s="1" t="s">
        <v>29</v>
      </c>
      <c r="E3031" s="1" t="s">
        <v>290</v>
      </c>
      <c r="F3031" s="1" t="s">
        <v>41</v>
      </c>
      <c r="G3031" s="1" t="s">
        <v>291</v>
      </c>
    </row>
    <row r="3032" spans="1:7" x14ac:dyDescent="0.25">
      <c r="A3032" s="1" t="s">
        <v>287</v>
      </c>
      <c r="B3032" s="1" t="s">
        <v>393</v>
      </c>
      <c r="C3032" s="1" t="s">
        <v>1704</v>
      </c>
      <c r="D3032" s="1" t="s">
        <v>29</v>
      </c>
      <c r="E3032" s="1" t="s">
        <v>290</v>
      </c>
      <c r="F3032" s="1" t="s">
        <v>41</v>
      </c>
      <c r="G3032" s="1" t="s">
        <v>291</v>
      </c>
    </row>
    <row r="3033" spans="1:7" x14ac:dyDescent="0.25">
      <c r="A3033" s="1" t="s">
        <v>287</v>
      </c>
      <c r="B3033" s="1" t="s">
        <v>393</v>
      </c>
      <c r="C3033" s="1" t="s">
        <v>1705</v>
      </c>
      <c r="D3033" s="1" t="s">
        <v>29</v>
      </c>
      <c r="E3033" s="1" t="s">
        <v>290</v>
      </c>
      <c r="F3033" s="1" t="s">
        <v>41</v>
      </c>
      <c r="G3033" s="1" t="s">
        <v>291</v>
      </c>
    </row>
    <row r="3034" spans="1:7" x14ac:dyDescent="0.25">
      <c r="A3034" s="1" t="s">
        <v>287</v>
      </c>
      <c r="B3034" s="1" t="s">
        <v>393</v>
      </c>
      <c r="C3034" s="1" t="s">
        <v>1707</v>
      </c>
      <c r="D3034" s="1" t="s">
        <v>29</v>
      </c>
      <c r="E3034" s="1" t="s">
        <v>290</v>
      </c>
      <c r="F3034" s="1" t="s">
        <v>41</v>
      </c>
      <c r="G3034" s="1" t="s">
        <v>291</v>
      </c>
    </row>
    <row r="3035" spans="1:7" x14ac:dyDescent="0.25">
      <c r="A3035" s="1" t="s">
        <v>287</v>
      </c>
      <c r="B3035" s="1" t="s">
        <v>393</v>
      </c>
      <c r="C3035" s="1" t="s">
        <v>1708</v>
      </c>
      <c r="D3035" s="1" t="s">
        <v>29</v>
      </c>
      <c r="E3035" s="1" t="s">
        <v>290</v>
      </c>
      <c r="F3035" s="1" t="s">
        <v>41</v>
      </c>
      <c r="G3035" s="1" t="s">
        <v>291</v>
      </c>
    </row>
    <row r="3036" spans="1:7" x14ac:dyDescent="0.25">
      <c r="A3036" s="1" t="s">
        <v>287</v>
      </c>
      <c r="B3036" s="1" t="s">
        <v>393</v>
      </c>
      <c r="C3036" s="1" t="s">
        <v>1709</v>
      </c>
      <c r="D3036" s="1" t="s">
        <v>29</v>
      </c>
      <c r="E3036" s="1" t="s">
        <v>290</v>
      </c>
      <c r="F3036" s="1" t="s">
        <v>41</v>
      </c>
      <c r="G3036" s="1" t="s">
        <v>291</v>
      </c>
    </row>
    <row r="3037" spans="1:7" x14ac:dyDescent="0.25">
      <c r="A3037" s="1" t="s">
        <v>287</v>
      </c>
      <c r="B3037" s="1" t="s">
        <v>393</v>
      </c>
      <c r="C3037" s="1" t="s">
        <v>1748</v>
      </c>
      <c r="D3037" s="1" t="s">
        <v>29</v>
      </c>
      <c r="E3037" s="1" t="s">
        <v>290</v>
      </c>
      <c r="F3037" s="1" t="s">
        <v>41</v>
      </c>
      <c r="G3037" s="1" t="s">
        <v>291</v>
      </c>
    </row>
    <row r="3038" spans="1:7" x14ac:dyDescent="0.25">
      <c r="A3038" s="1" t="s">
        <v>287</v>
      </c>
      <c r="B3038" s="1" t="s">
        <v>393</v>
      </c>
      <c r="C3038" s="1" t="s">
        <v>1713</v>
      </c>
      <c r="D3038" s="1" t="s">
        <v>29</v>
      </c>
      <c r="E3038" s="1" t="s">
        <v>290</v>
      </c>
      <c r="F3038" s="1" t="s">
        <v>41</v>
      </c>
      <c r="G3038" s="1" t="s">
        <v>291</v>
      </c>
    </row>
    <row r="3039" spans="1:7" x14ac:dyDescent="0.25">
      <c r="A3039" s="1" t="s">
        <v>287</v>
      </c>
      <c r="B3039" s="1" t="s">
        <v>393</v>
      </c>
      <c r="C3039" s="1" t="s">
        <v>1749</v>
      </c>
      <c r="D3039" s="1" t="s">
        <v>29</v>
      </c>
      <c r="E3039" s="1" t="s">
        <v>290</v>
      </c>
      <c r="F3039" s="1" t="s">
        <v>41</v>
      </c>
      <c r="G3039" s="1" t="s">
        <v>291</v>
      </c>
    </row>
    <row r="3040" spans="1:7" x14ac:dyDescent="0.25">
      <c r="A3040" s="1" t="s">
        <v>287</v>
      </c>
      <c r="B3040" s="1" t="s">
        <v>393</v>
      </c>
      <c r="C3040" s="1" t="s">
        <v>1714</v>
      </c>
      <c r="D3040" s="1" t="s">
        <v>29</v>
      </c>
      <c r="E3040" s="1" t="s">
        <v>290</v>
      </c>
      <c r="F3040" s="1" t="s">
        <v>41</v>
      </c>
      <c r="G3040" s="1" t="s">
        <v>291</v>
      </c>
    </row>
    <row r="3041" spans="1:7" x14ac:dyDescent="0.25">
      <c r="A3041" s="1" t="s">
        <v>287</v>
      </c>
      <c r="B3041" s="1" t="s">
        <v>393</v>
      </c>
      <c r="C3041" s="1" t="s">
        <v>1715</v>
      </c>
      <c r="D3041" s="1" t="s">
        <v>29</v>
      </c>
      <c r="E3041" s="1" t="s">
        <v>290</v>
      </c>
      <c r="F3041" s="1" t="s">
        <v>41</v>
      </c>
      <c r="G3041" s="1" t="s">
        <v>291</v>
      </c>
    </row>
    <row r="3042" spans="1:7" x14ac:dyDescent="0.25">
      <c r="A3042" s="1" t="s">
        <v>287</v>
      </c>
      <c r="B3042" s="1" t="s">
        <v>393</v>
      </c>
      <c r="C3042" s="1" t="s">
        <v>1716</v>
      </c>
      <c r="D3042" s="1" t="s">
        <v>29</v>
      </c>
      <c r="E3042" s="1" t="s">
        <v>290</v>
      </c>
      <c r="F3042" s="1" t="s">
        <v>41</v>
      </c>
      <c r="G3042" s="1" t="s">
        <v>291</v>
      </c>
    </row>
    <row r="3043" spans="1:7" x14ac:dyDescent="0.25">
      <c r="A3043" s="1" t="s">
        <v>305</v>
      </c>
      <c r="B3043" s="1" t="s">
        <v>263</v>
      </c>
      <c r="C3043" s="1" t="s">
        <v>266</v>
      </c>
      <c r="D3043" s="1" t="s">
        <v>29</v>
      </c>
      <c r="E3043" s="1" t="s">
        <v>251</v>
      </c>
      <c r="F3043" s="1" t="s">
        <v>41</v>
      </c>
      <c r="G3043" s="1" t="s">
        <v>212</v>
      </c>
    </row>
    <row r="3044" spans="1:7" x14ac:dyDescent="0.25">
      <c r="A3044" s="1" t="s">
        <v>305</v>
      </c>
      <c r="B3044" s="1" t="s">
        <v>263</v>
      </c>
      <c r="C3044" s="1" t="s">
        <v>267</v>
      </c>
      <c r="D3044" s="1" t="s">
        <v>29</v>
      </c>
      <c r="E3044" s="1" t="s">
        <v>251</v>
      </c>
      <c r="F3044" s="1" t="s">
        <v>41</v>
      </c>
      <c r="G3044" s="1" t="s">
        <v>212</v>
      </c>
    </row>
    <row r="3045" spans="1:7" x14ac:dyDescent="0.25">
      <c r="A3045" s="1" t="s">
        <v>305</v>
      </c>
      <c r="B3045" s="1" t="s">
        <v>263</v>
      </c>
      <c r="C3045" s="1" t="s">
        <v>268</v>
      </c>
      <c r="D3045" s="1" t="s">
        <v>29</v>
      </c>
      <c r="E3045" s="1" t="s">
        <v>251</v>
      </c>
      <c r="F3045" s="1" t="s">
        <v>41</v>
      </c>
      <c r="G3045" s="1" t="s">
        <v>212</v>
      </c>
    </row>
    <row r="3046" spans="1:7" x14ac:dyDescent="0.25">
      <c r="A3046" s="1" t="s">
        <v>310</v>
      </c>
      <c r="B3046" s="1" t="s">
        <v>396</v>
      </c>
      <c r="C3046" s="1" t="s">
        <v>256</v>
      </c>
      <c r="D3046" s="1" t="s">
        <v>29</v>
      </c>
      <c r="E3046" s="1" t="s">
        <v>251</v>
      </c>
      <c r="F3046" s="1" t="s">
        <v>41</v>
      </c>
      <c r="G3046" s="1" t="s">
        <v>313</v>
      </c>
    </row>
    <row r="3047" spans="1:7" x14ac:dyDescent="0.25">
      <c r="A3047" s="1" t="s">
        <v>310</v>
      </c>
      <c r="B3047" s="1" t="s">
        <v>396</v>
      </c>
      <c r="C3047" s="1" t="s">
        <v>1715</v>
      </c>
      <c r="D3047" s="1" t="s">
        <v>29</v>
      </c>
      <c r="E3047" s="1" t="s">
        <v>251</v>
      </c>
      <c r="F3047" s="1" t="s">
        <v>41</v>
      </c>
      <c r="G3047" s="1" t="s">
        <v>313</v>
      </c>
    </row>
    <row r="3048" spans="1:7" x14ac:dyDescent="0.25">
      <c r="A3048" s="1" t="s">
        <v>314</v>
      </c>
      <c r="B3048" s="1" t="s">
        <v>398</v>
      </c>
      <c r="C3048" s="1" t="s">
        <v>265</v>
      </c>
      <c r="D3048" s="1" t="s">
        <v>29</v>
      </c>
      <c r="E3048" s="1" t="s">
        <v>251</v>
      </c>
      <c r="F3048" s="1" t="s">
        <v>41</v>
      </c>
      <c r="G3048" s="1" t="s">
        <v>317</v>
      </c>
    </row>
    <row r="3049" spans="1:7" x14ac:dyDescent="0.25">
      <c r="A3049" s="1" t="s">
        <v>314</v>
      </c>
      <c r="B3049" s="1" t="s">
        <v>398</v>
      </c>
      <c r="C3049" s="1" t="s">
        <v>266</v>
      </c>
      <c r="D3049" s="1" t="s">
        <v>29</v>
      </c>
      <c r="E3049" s="1" t="s">
        <v>251</v>
      </c>
      <c r="F3049" s="1" t="s">
        <v>41</v>
      </c>
      <c r="G3049" s="1" t="s">
        <v>317</v>
      </c>
    </row>
    <row r="3050" spans="1:7" x14ac:dyDescent="0.25">
      <c r="A3050" s="1" t="s">
        <v>314</v>
      </c>
      <c r="B3050" s="1" t="s">
        <v>398</v>
      </c>
      <c r="C3050" s="1" t="s">
        <v>267</v>
      </c>
      <c r="D3050" s="1" t="s">
        <v>29</v>
      </c>
      <c r="E3050" s="1" t="s">
        <v>251</v>
      </c>
      <c r="F3050" s="1" t="s">
        <v>41</v>
      </c>
      <c r="G3050" s="1" t="s">
        <v>317</v>
      </c>
    </row>
    <row r="3051" spans="1:7" x14ac:dyDescent="0.25">
      <c r="A3051" s="1" t="s">
        <v>314</v>
      </c>
      <c r="B3051" s="1" t="s">
        <v>398</v>
      </c>
      <c r="C3051" s="1" t="s">
        <v>1685</v>
      </c>
      <c r="D3051" s="1" t="s">
        <v>29</v>
      </c>
      <c r="E3051" s="1" t="s">
        <v>251</v>
      </c>
      <c r="F3051" s="1" t="s">
        <v>41</v>
      </c>
      <c r="G3051" s="1" t="s">
        <v>317</v>
      </c>
    </row>
    <row r="3052" spans="1:7" x14ac:dyDescent="0.25">
      <c r="A3052" s="1" t="s">
        <v>314</v>
      </c>
      <c r="B3052" s="1" t="s">
        <v>398</v>
      </c>
      <c r="C3052" s="1" t="s">
        <v>1687</v>
      </c>
      <c r="D3052" s="1" t="s">
        <v>29</v>
      </c>
      <c r="E3052" s="1" t="s">
        <v>251</v>
      </c>
      <c r="F3052" s="1" t="s">
        <v>41</v>
      </c>
      <c r="G3052" s="1" t="s">
        <v>317</v>
      </c>
    </row>
    <row r="3053" spans="1:7" x14ac:dyDescent="0.25">
      <c r="A3053" s="1" t="s">
        <v>314</v>
      </c>
      <c r="B3053" s="1" t="s">
        <v>398</v>
      </c>
      <c r="C3053" s="1" t="s">
        <v>1689</v>
      </c>
      <c r="D3053" s="1" t="s">
        <v>29</v>
      </c>
      <c r="E3053" s="1" t="s">
        <v>251</v>
      </c>
      <c r="F3053" s="1" t="s">
        <v>41</v>
      </c>
      <c r="G3053" s="1" t="s">
        <v>317</v>
      </c>
    </row>
    <row r="3054" spans="1:7" x14ac:dyDescent="0.25">
      <c r="A3054" s="1" t="s">
        <v>314</v>
      </c>
      <c r="B3054" s="1" t="s">
        <v>398</v>
      </c>
      <c r="C3054" s="1" t="s">
        <v>1691</v>
      </c>
      <c r="D3054" s="1" t="s">
        <v>29</v>
      </c>
      <c r="E3054" s="1" t="s">
        <v>251</v>
      </c>
      <c r="F3054" s="1" t="s">
        <v>41</v>
      </c>
      <c r="G3054" s="1" t="s">
        <v>317</v>
      </c>
    </row>
    <row r="3055" spans="1:7" x14ac:dyDescent="0.25">
      <c r="A3055" s="1" t="s">
        <v>314</v>
      </c>
      <c r="B3055" s="1" t="s">
        <v>398</v>
      </c>
      <c r="C3055" s="1" t="s">
        <v>1700</v>
      </c>
      <c r="D3055" s="1" t="s">
        <v>29</v>
      </c>
      <c r="E3055" s="1" t="s">
        <v>251</v>
      </c>
      <c r="F3055" s="1" t="s">
        <v>41</v>
      </c>
      <c r="G3055" s="1" t="s">
        <v>317</v>
      </c>
    </row>
    <row r="3056" spans="1:7" x14ac:dyDescent="0.25">
      <c r="A3056" s="1" t="s">
        <v>314</v>
      </c>
      <c r="B3056" s="1" t="s">
        <v>398</v>
      </c>
      <c r="C3056" s="1" t="s">
        <v>1701</v>
      </c>
      <c r="D3056" s="1" t="s">
        <v>29</v>
      </c>
      <c r="E3056" s="1" t="s">
        <v>251</v>
      </c>
      <c r="F3056" s="1" t="s">
        <v>41</v>
      </c>
      <c r="G3056" s="1" t="s">
        <v>317</v>
      </c>
    </row>
    <row r="3057" spans="1:7" x14ac:dyDescent="0.25">
      <c r="A3057" s="1" t="s">
        <v>314</v>
      </c>
      <c r="B3057" s="1" t="s">
        <v>398</v>
      </c>
      <c r="C3057" s="1" t="s">
        <v>1702</v>
      </c>
      <c r="D3057" s="1" t="s">
        <v>29</v>
      </c>
      <c r="E3057" s="1" t="s">
        <v>251</v>
      </c>
      <c r="F3057" s="1" t="s">
        <v>41</v>
      </c>
      <c r="G3057" s="1" t="s">
        <v>317</v>
      </c>
    </row>
    <row r="3058" spans="1:7" x14ac:dyDescent="0.25">
      <c r="A3058" s="1" t="s">
        <v>314</v>
      </c>
      <c r="B3058" s="1" t="s">
        <v>398</v>
      </c>
      <c r="C3058" s="1" t="s">
        <v>1703</v>
      </c>
      <c r="D3058" s="1" t="s">
        <v>29</v>
      </c>
      <c r="E3058" s="1" t="s">
        <v>251</v>
      </c>
      <c r="F3058" s="1" t="s">
        <v>41</v>
      </c>
      <c r="G3058" s="1" t="s">
        <v>317</v>
      </c>
    </row>
    <row r="3059" spans="1:7" x14ac:dyDescent="0.25">
      <c r="A3059" s="1" t="s">
        <v>314</v>
      </c>
      <c r="B3059" s="1" t="s">
        <v>398</v>
      </c>
      <c r="C3059" s="1" t="s">
        <v>1704</v>
      </c>
      <c r="D3059" s="1" t="s">
        <v>29</v>
      </c>
      <c r="E3059" s="1" t="s">
        <v>251</v>
      </c>
      <c r="F3059" s="1" t="s">
        <v>41</v>
      </c>
      <c r="G3059" s="1" t="s">
        <v>317</v>
      </c>
    </row>
    <row r="3060" spans="1:7" x14ac:dyDescent="0.25">
      <c r="A3060" s="1" t="s">
        <v>314</v>
      </c>
      <c r="B3060" s="1" t="s">
        <v>398</v>
      </c>
      <c r="C3060" s="1" t="s">
        <v>1705</v>
      </c>
      <c r="D3060" s="1" t="s">
        <v>29</v>
      </c>
      <c r="E3060" s="1" t="s">
        <v>251</v>
      </c>
      <c r="F3060" s="1" t="s">
        <v>41</v>
      </c>
      <c r="G3060" s="1" t="s">
        <v>317</v>
      </c>
    </row>
    <row r="3061" spans="1:7" x14ac:dyDescent="0.25">
      <c r="A3061" s="1" t="s">
        <v>314</v>
      </c>
      <c r="B3061" s="1" t="s">
        <v>398</v>
      </c>
      <c r="C3061" s="1" t="s">
        <v>1707</v>
      </c>
      <c r="D3061" s="1" t="s">
        <v>29</v>
      </c>
      <c r="E3061" s="1" t="s">
        <v>251</v>
      </c>
      <c r="F3061" s="1" t="s">
        <v>41</v>
      </c>
      <c r="G3061" s="1" t="s">
        <v>317</v>
      </c>
    </row>
    <row r="3062" spans="1:7" x14ac:dyDescent="0.25">
      <c r="A3062" s="1" t="s">
        <v>314</v>
      </c>
      <c r="B3062" s="1" t="s">
        <v>398</v>
      </c>
      <c r="C3062" s="1" t="s">
        <v>1708</v>
      </c>
      <c r="D3062" s="1" t="s">
        <v>29</v>
      </c>
      <c r="E3062" s="1" t="s">
        <v>251</v>
      </c>
      <c r="F3062" s="1" t="s">
        <v>41</v>
      </c>
      <c r="G3062" s="1" t="s">
        <v>317</v>
      </c>
    </row>
    <row r="3063" spans="1:7" x14ac:dyDescent="0.25">
      <c r="A3063" s="1" t="s">
        <v>314</v>
      </c>
      <c r="B3063" s="1" t="s">
        <v>398</v>
      </c>
      <c r="C3063" s="1" t="s">
        <v>1709</v>
      </c>
      <c r="D3063" s="1" t="s">
        <v>29</v>
      </c>
      <c r="E3063" s="1" t="s">
        <v>251</v>
      </c>
      <c r="F3063" s="1" t="s">
        <v>41</v>
      </c>
      <c r="G3063" s="1" t="s">
        <v>317</v>
      </c>
    </row>
    <row r="3064" spans="1:7" x14ac:dyDescent="0.25">
      <c r="A3064" s="1" t="s">
        <v>314</v>
      </c>
      <c r="B3064" s="1" t="s">
        <v>398</v>
      </c>
      <c r="C3064" s="1" t="s">
        <v>1713</v>
      </c>
      <c r="D3064" s="1" t="s">
        <v>29</v>
      </c>
      <c r="E3064" s="1" t="s">
        <v>251</v>
      </c>
      <c r="F3064" s="1" t="s">
        <v>41</v>
      </c>
      <c r="G3064" s="1" t="s">
        <v>317</v>
      </c>
    </row>
    <row r="3065" spans="1:7" x14ac:dyDescent="0.25">
      <c r="A3065" s="1" t="s">
        <v>314</v>
      </c>
      <c r="B3065" s="1" t="s">
        <v>398</v>
      </c>
      <c r="C3065" s="1" t="s">
        <v>1750</v>
      </c>
      <c r="D3065" s="1" t="s">
        <v>29</v>
      </c>
      <c r="E3065" s="1" t="s">
        <v>251</v>
      </c>
      <c r="F3065" s="1" t="s">
        <v>41</v>
      </c>
      <c r="G3065" s="1" t="s">
        <v>317</v>
      </c>
    </row>
    <row r="3066" spans="1:7" x14ac:dyDescent="0.25">
      <c r="A3066" s="1" t="s">
        <v>314</v>
      </c>
      <c r="B3066" s="1" t="s">
        <v>398</v>
      </c>
      <c r="C3066" s="1" t="s">
        <v>1751</v>
      </c>
      <c r="D3066" s="1" t="s">
        <v>29</v>
      </c>
      <c r="E3066" s="1" t="s">
        <v>251</v>
      </c>
      <c r="F3066" s="1" t="s">
        <v>41</v>
      </c>
      <c r="G3066" s="1" t="s">
        <v>317</v>
      </c>
    </row>
    <row r="3067" spans="1:7" x14ac:dyDescent="0.25">
      <c r="A3067" s="1" t="s">
        <v>314</v>
      </c>
      <c r="B3067" s="1" t="s">
        <v>398</v>
      </c>
      <c r="C3067" s="1" t="s">
        <v>1752</v>
      </c>
      <c r="D3067" s="1" t="s">
        <v>29</v>
      </c>
      <c r="E3067" s="1" t="s">
        <v>251</v>
      </c>
      <c r="F3067" s="1" t="s">
        <v>41</v>
      </c>
      <c r="G3067" s="1" t="s">
        <v>317</v>
      </c>
    </row>
    <row r="3068" spans="1:7" x14ac:dyDescent="0.25">
      <c r="A3068" s="1" t="s">
        <v>314</v>
      </c>
      <c r="B3068" s="1" t="s">
        <v>398</v>
      </c>
      <c r="C3068" s="1" t="s">
        <v>1753</v>
      </c>
      <c r="D3068" s="1" t="s">
        <v>29</v>
      </c>
      <c r="E3068" s="1" t="s">
        <v>251</v>
      </c>
      <c r="F3068" s="1" t="s">
        <v>41</v>
      </c>
      <c r="G3068" s="1" t="s">
        <v>317</v>
      </c>
    </row>
    <row r="3069" spans="1:7" x14ac:dyDescent="0.25">
      <c r="A3069" s="1" t="s">
        <v>314</v>
      </c>
      <c r="B3069" s="1" t="s">
        <v>398</v>
      </c>
      <c r="C3069" s="1" t="s">
        <v>1715</v>
      </c>
      <c r="D3069" s="1" t="s">
        <v>29</v>
      </c>
      <c r="E3069" s="1" t="s">
        <v>251</v>
      </c>
      <c r="F3069" s="1" t="s">
        <v>41</v>
      </c>
      <c r="G3069" s="1" t="s">
        <v>317</v>
      </c>
    </row>
    <row r="3070" spans="1:7" x14ac:dyDescent="0.25">
      <c r="A3070" s="1" t="s">
        <v>318</v>
      </c>
      <c r="B3070" s="1" t="s">
        <v>137</v>
      </c>
      <c r="C3070" s="1" t="s">
        <v>321</v>
      </c>
      <c r="D3070" s="1" t="s">
        <v>29</v>
      </c>
      <c r="E3070" s="1" t="s">
        <v>251</v>
      </c>
      <c r="F3070" s="1" t="s">
        <v>41</v>
      </c>
      <c r="G3070" s="1" t="s">
        <v>322</v>
      </c>
    </row>
    <row r="3071" spans="1:7" x14ac:dyDescent="0.25">
      <c r="A3071" s="1" t="s">
        <v>323</v>
      </c>
      <c r="B3071" s="1" t="s">
        <v>137</v>
      </c>
      <c r="C3071" s="1" t="s">
        <v>280</v>
      </c>
      <c r="D3071" s="1" t="s">
        <v>29</v>
      </c>
      <c r="E3071" s="1" t="s">
        <v>251</v>
      </c>
      <c r="F3071" s="1" t="s">
        <v>41</v>
      </c>
      <c r="G3071" s="1" t="s">
        <v>325</v>
      </c>
    </row>
    <row r="3072" spans="1:7" x14ac:dyDescent="0.25">
      <c r="A3072" s="1" t="s">
        <v>326</v>
      </c>
      <c r="B3072" s="1" t="s">
        <v>330</v>
      </c>
      <c r="C3072" s="1" t="s">
        <v>331</v>
      </c>
      <c r="D3072" s="1" t="s">
        <v>29</v>
      </c>
      <c r="E3072" s="1" t="s">
        <v>251</v>
      </c>
      <c r="F3072" s="1" t="s">
        <v>41</v>
      </c>
      <c r="G3072" s="1" t="s">
        <v>332</v>
      </c>
    </row>
    <row r="3073" spans="1:7" x14ac:dyDescent="0.25">
      <c r="A3073" s="1" t="s">
        <v>326</v>
      </c>
      <c r="B3073" s="1" t="s">
        <v>330</v>
      </c>
      <c r="C3073" s="1" t="s">
        <v>333</v>
      </c>
      <c r="D3073" s="1" t="s">
        <v>29</v>
      </c>
      <c r="E3073" s="1" t="s">
        <v>251</v>
      </c>
      <c r="F3073" s="1" t="s">
        <v>41</v>
      </c>
      <c r="G3073" s="1" t="s">
        <v>332</v>
      </c>
    </row>
    <row r="3074" spans="1:7" x14ac:dyDescent="0.25">
      <c r="A3074" s="1" t="s">
        <v>326</v>
      </c>
      <c r="B3074" s="1" t="s">
        <v>330</v>
      </c>
      <c r="C3074" s="1" t="s">
        <v>334</v>
      </c>
      <c r="D3074" s="1" t="s">
        <v>29</v>
      </c>
      <c r="E3074" s="1" t="s">
        <v>251</v>
      </c>
      <c r="F3074" s="1" t="s">
        <v>41</v>
      </c>
      <c r="G3074" s="1" t="s">
        <v>332</v>
      </c>
    </row>
    <row r="3075" spans="1:7" x14ac:dyDescent="0.25">
      <c r="A3075" s="1" t="s">
        <v>326</v>
      </c>
      <c r="B3075" s="1" t="s">
        <v>330</v>
      </c>
      <c r="C3075" s="1" t="s">
        <v>335</v>
      </c>
      <c r="D3075" s="1" t="s">
        <v>29</v>
      </c>
      <c r="E3075" s="1" t="s">
        <v>251</v>
      </c>
      <c r="F3075" s="1" t="s">
        <v>41</v>
      </c>
      <c r="G3075" s="1" t="s">
        <v>332</v>
      </c>
    </row>
    <row r="3076" spans="1:7" x14ac:dyDescent="0.25">
      <c r="A3076" s="1" t="s">
        <v>326</v>
      </c>
      <c r="B3076" s="1" t="s">
        <v>330</v>
      </c>
      <c r="C3076" s="1" t="s">
        <v>336</v>
      </c>
      <c r="D3076" s="1" t="s">
        <v>29</v>
      </c>
      <c r="E3076" s="1" t="s">
        <v>251</v>
      </c>
      <c r="F3076" s="1" t="s">
        <v>41</v>
      </c>
      <c r="G3076" s="1" t="s">
        <v>332</v>
      </c>
    </row>
    <row r="3077" spans="1:7" x14ac:dyDescent="0.25">
      <c r="A3077" s="1" t="s">
        <v>337</v>
      </c>
      <c r="B3077" s="1" t="s">
        <v>271</v>
      </c>
      <c r="C3077" s="1" t="s">
        <v>340</v>
      </c>
      <c r="D3077" s="1" t="s">
        <v>29</v>
      </c>
      <c r="E3077" s="1" t="s">
        <v>251</v>
      </c>
      <c r="F3077" s="1" t="s">
        <v>41</v>
      </c>
      <c r="G3077" s="1" t="s">
        <v>166</v>
      </c>
    </row>
    <row r="3078" spans="1:7" x14ac:dyDescent="0.25">
      <c r="A3078" s="1" t="s">
        <v>337</v>
      </c>
      <c r="B3078" s="1" t="s">
        <v>271</v>
      </c>
      <c r="C3078" s="1" t="s">
        <v>341</v>
      </c>
      <c r="D3078" s="1" t="s">
        <v>29</v>
      </c>
      <c r="E3078" s="1" t="s">
        <v>251</v>
      </c>
      <c r="F3078" s="1" t="s">
        <v>41</v>
      </c>
      <c r="G3078" s="1" t="s">
        <v>166</v>
      </c>
    </row>
    <row r="3079" spans="1:7" x14ac:dyDescent="0.25">
      <c r="A3079" s="1" t="s">
        <v>342</v>
      </c>
      <c r="B3079" s="1" t="s">
        <v>402</v>
      </c>
      <c r="C3079" s="1" t="s">
        <v>266</v>
      </c>
      <c r="D3079" s="1" t="s">
        <v>29</v>
      </c>
      <c r="E3079" s="1" t="s">
        <v>251</v>
      </c>
      <c r="F3079" s="1" t="s">
        <v>41</v>
      </c>
      <c r="G3079" s="1" t="s">
        <v>344</v>
      </c>
    </row>
    <row r="3080" spans="1:7" x14ac:dyDescent="0.25">
      <c r="A3080" s="1" t="s">
        <v>342</v>
      </c>
      <c r="B3080" s="1" t="s">
        <v>402</v>
      </c>
      <c r="C3080" s="1" t="s">
        <v>267</v>
      </c>
      <c r="D3080" s="1" t="s">
        <v>29</v>
      </c>
      <c r="E3080" s="1" t="s">
        <v>251</v>
      </c>
      <c r="F3080" s="1" t="s">
        <v>41</v>
      </c>
      <c r="G3080" s="1" t="s">
        <v>344</v>
      </c>
    </row>
    <row r="3081" spans="1:7" x14ac:dyDescent="0.25">
      <c r="A3081" s="1" t="s">
        <v>342</v>
      </c>
      <c r="B3081" s="1" t="s">
        <v>402</v>
      </c>
      <c r="C3081" s="1" t="s">
        <v>1754</v>
      </c>
      <c r="D3081" s="1" t="s">
        <v>29</v>
      </c>
      <c r="E3081" s="1" t="s">
        <v>251</v>
      </c>
      <c r="F3081" s="1" t="s">
        <v>41</v>
      </c>
      <c r="G3081" s="1" t="s">
        <v>344</v>
      </c>
    </row>
    <row r="3082" spans="1:7" x14ac:dyDescent="0.25">
      <c r="A3082" s="1" t="s">
        <v>342</v>
      </c>
      <c r="B3082" s="1" t="s">
        <v>402</v>
      </c>
      <c r="C3082" s="1" t="s">
        <v>1755</v>
      </c>
      <c r="D3082" s="1" t="s">
        <v>29</v>
      </c>
      <c r="E3082" s="1" t="s">
        <v>251</v>
      </c>
      <c r="F3082" s="1" t="s">
        <v>41</v>
      </c>
      <c r="G3082" s="1" t="s">
        <v>344</v>
      </c>
    </row>
    <row r="3083" spans="1:7" x14ac:dyDescent="0.25">
      <c r="A3083" s="1" t="s">
        <v>342</v>
      </c>
      <c r="B3083" s="1" t="s">
        <v>402</v>
      </c>
      <c r="C3083" s="1" t="s">
        <v>1756</v>
      </c>
      <c r="D3083" s="1" t="s">
        <v>29</v>
      </c>
      <c r="E3083" s="1" t="s">
        <v>251</v>
      </c>
      <c r="F3083" s="1" t="s">
        <v>41</v>
      </c>
      <c r="G3083" s="1" t="s">
        <v>344</v>
      </c>
    </row>
    <row r="3084" spans="1:7" x14ac:dyDescent="0.25">
      <c r="A3084" s="1" t="s">
        <v>342</v>
      </c>
      <c r="B3084" s="1" t="s">
        <v>402</v>
      </c>
      <c r="C3084" s="1" t="s">
        <v>1689</v>
      </c>
      <c r="D3084" s="1" t="s">
        <v>29</v>
      </c>
      <c r="E3084" s="1" t="s">
        <v>251</v>
      </c>
      <c r="F3084" s="1" t="s">
        <v>41</v>
      </c>
      <c r="G3084" s="1" t="s">
        <v>344</v>
      </c>
    </row>
    <row r="3085" spans="1:7" x14ac:dyDescent="0.25">
      <c r="A3085" s="1" t="s">
        <v>342</v>
      </c>
      <c r="B3085" s="1" t="s">
        <v>402</v>
      </c>
      <c r="C3085" s="1" t="s">
        <v>1757</v>
      </c>
      <c r="D3085" s="1" t="s">
        <v>29</v>
      </c>
      <c r="E3085" s="1" t="s">
        <v>251</v>
      </c>
      <c r="F3085" s="1" t="s">
        <v>41</v>
      </c>
      <c r="G3085" s="1" t="s">
        <v>344</v>
      </c>
    </row>
    <row r="3086" spans="1:7" x14ac:dyDescent="0.25">
      <c r="A3086" s="1" t="s">
        <v>342</v>
      </c>
      <c r="B3086" s="1" t="s">
        <v>402</v>
      </c>
      <c r="C3086" s="1" t="s">
        <v>1706</v>
      </c>
      <c r="D3086" s="1" t="s">
        <v>29</v>
      </c>
      <c r="E3086" s="1" t="s">
        <v>251</v>
      </c>
      <c r="F3086" s="1" t="s">
        <v>41</v>
      </c>
      <c r="G3086" s="1" t="s">
        <v>344</v>
      </c>
    </row>
    <row r="3087" spans="1:7" x14ac:dyDescent="0.25">
      <c r="A3087" s="1" t="s">
        <v>342</v>
      </c>
      <c r="B3087" s="1" t="s">
        <v>402</v>
      </c>
      <c r="C3087" s="1" t="s">
        <v>1713</v>
      </c>
      <c r="D3087" s="1" t="s">
        <v>29</v>
      </c>
      <c r="E3087" s="1" t="s">
        <v>251</v>
      </c>
      <c r="F3087" s="1" t="s">
        <v>41</v>
      </c>
      <c r="G3087" s="1" t="s">
        <v>344</v>
      </c>
    </row>
    <row r="3088" spans="1:7" x14ac:dyDescent="0.25">
      <c r="A3088" s="1" t="s">
        <v>342</v>
      </c>
      <c r="B3088" s="1" t="s">
        <v>402</v>
      </c>
      <c r="C3088" s="1" t="s">
        <v>1714</v>
      </c>
      <c r="D3088" s="1" t="s">
        <v>29</v>
      </c>
      <c r="E3088" s="1" t="s">
        <v>251</v>
      </c>
      <c r="F3088" s="1" t="s">
        <v>41</v>
      </c>
      <c r="G3088" s="1" t="s">
        <v>344</v>
      </c>
    </row>
    <row r="3089" spans="1:7" x14ac:dyDescent="0.25">
      <c r="A3089" s="1" t="s">
        <v>342</v>
      </c>
      <c r="B3089" s="1" t="s">
        <v>402</v>
      </c>
      <c r="C3089" s="1" t="s">
        <v>1758</v>
      </c>
      <c r="D3089" s="1" t="s">
        <v>29</v>
      </c>
      <c r="E3089" s="1" t="s">
        <v>251</v>
      </c>
      <c r="F3089" s="1" t="s">
        <v>41</v>
      </c>
      <c r="G3089" s="1" t="s">
        <v>344</v>
      </c>
    </row>
    <row r="3090" spans="1:7" x14ac:dyDescent="0.25">
      <c r="A3090" s="1" t="s">
        <v>342</v>
      </c>
      <c r="B3090" s="1" t="s">
        <v>402</v>
      </c>
      <c r="C3090" s="1" t="s">
        <v>1715</v>
      </c>
      <c r="D3090" s="1" t="s">
        <v>29</v>
      </c>
      <c r="E3090" s="1" t="s">
        <v>251</v>
      </c>
      <c r="F3090" s="1" t="s">
        <v>41</v>
      </c>
      <c r="G3090" s="1" t="s">
        <v>344</v>
      </c>
    </row>
    <row r="3091" spans="1:7" x14ac:dyDescent="0.25">
      <c r="A3091" s="1" t="s">
        <v>342</v>
      </c>
      <c r="B3091" s="1" t="s">
        <v>402</v>
      </c>
      <c r="C3091" s="1" t="s">
        <v>1759</v>
      </c>
      <c r="D3091" s="1" t="s">
        <v>29</v>
      </c>
      <c r="E3091" s="1" t="s">
        <v>251</v>
      </c>
      <c r="F3091" s="1" t="s">
        <v>41</v>
      </c>
      <c r="G3091" s="1" t="s">
        <v>344</v>
      </c>
    </row>
    <row r="3092" spans="1:7" x14ac:dyDescent="0.25">
      <c r="A3092" s="1" t="s">
        <v>342</v>
      </c>
      <c r="B3092" s="1" t="s">
        <v>402</v>
      </c>
      <c r="C3092" s="1" t="s">
        <v>1760</v>
      </c>
      <c r="D3092" s="1" t="s">
        <v>29</v>
      </c>
      <c r="E3092" s="1" t="s">
        <v>251</v>
      </c>
      <c r="F3092" s="1" t="s">
        <v>41</v>
      </c>
      <c r="G3092" s="1" t="s">
        <v>344</v>
      </c>
    </row>
    <row r="3093" spans="1:7" x14ac:dyDescent="0.25">
      <c r="A3093" s="1" t="s">
        <v>342</v>
      </c>
      <c r="B3093" s="1" t="s">
        <v>402</v>
      </c>
      <c r="C3093" s="1" t="s">
        <v>1761</v>
      </c>
      <c r="D3093" s="1" t="s">
        <v>29</v>
      </c>
      <c r="E3093" s="1" t="s">
        <v>251</v>
      </c>
      <c r="F3093" s="1" t="s">
        <v>41</v>
      </c>
      <c r="G3093" s="1" t="s">
        <v>344</v>
      </c>
    </row>
    <row r="3094" spans="1:7" x14ac:dyDescent="0.25">
      <c r="A3094" s="1" t="s">
        <v>342</v>
      </c>
      <c r="B3094" s="1" t="s">
        <v>402</v>
      </c>
      <c r="C3094" s="1" t="s">
        <v>1762</v>
      </c>
      <c r="D3094" s="1" t="s">
        <v>29</v>
      </c>
      <c r="E3094" s="1" t="s">
        <v>251</v>
      </c>
      <c r="F3094" s="1" t="s">
        <v>41</v>
      </c>
      <c r="G3094" s="1" t="s">
        <v>344</v>
      </c>
    </row>
    <row r="3095" spans="1:7" x14ac:dyDescent="0.25">
      <c r="A3095" s="1" t="s">
        <v>342</v>
      </c>
      <c r="B3095" s="1" t="s">
        <v>402</v>
      </c>
      <c r="C3095" s="1" t="s">
        <v>1763</v>
      </c>
      <c r="D3095" s="1" t="s">
        <v>29</v>
      </c>
      <c r="E3095" s="1" t="s">
        <v>251</v>
      </c>
      <c r="F3095" s="1" t="s">
        <v>41</v>
      </c>
      <c r="G3095" s="1" t="s">
        <v>344</v>
      </c>
    </row>
    <row r="3096" spans="1:7" x14ac:dyDescent="0.25">
      <c r="A3096" s="1" t="s">
        <v>342</v>
      </c>
      <c r="B3096" s="1" t="s">
        <v>402</v>
      </c>
      <c r="C3096" s="1" t="s">
        <v>1764</v>
      </c>
      <c r="D3096" s="1" t="s">
        <v>29</v>
      </c>
      <c r="E3096" s="1" t="s">
        <v>251</v>
      </c>
      <c r="F3096" s="1" t="s">
        <v>41</v>
      </c>
      <c r="G3096" s="1" t="s">
        <v>344</v>
      </c>
    </row>
    <row r="3097" spans="1:7" x14ac:dyDescent="0.25">
      <c r="A3097" s="1" t="s">
        <v>342</v>
      </c>
      <c r="B3097" s="1" t="s">
        <v>402</v>
      </c>
      <c r="C3097" s="1" t="s">
        <v>1750</v>
      </c>
      <c r="D3097" s="1" t="s">
        <v>29</v>
      </c>
      <c r="E3097" s="1" t="s">
        <v>251</v>
      </c>
      <c r="F3097" s="1" t="s">
        <v>41</v>
      </c>
      <c r="G3097" s="1" t="s">
        <v>344</v>
      </c>
    </row>
    <row r="3098" spans="1:7" x14ac:dyDescent="0.25">
      <c r="A3098" s="1" t="s">
        <v>342</v>
      </c>
      <c r="B3098" s="1" t="s">
        <v>402</v>
      </c>
      <c r="C3098" s="1" t="s">
        <v>1751</v>
      </c>
      <c r="D3098" s="1" t="s">
        <v>29</v>
      </c>
      <c r="E3098" s="1" t="s">
        <v>251</v>
      </c>
      <c r="F3098" s="1" t="s">
        <v>41</v>
      </c>
      <c r="G3098" s="1" t="s">
        <v>344</v>
      </c>
    </row>
    <row r="3099" spans="1:7" x14ac:dyDescent="0.25">
      <c r="A3099" s="1" t="s">
        <v>342</v>
      </c>
      <c r="B3099" s="1" t="s">
        <v>402</v>
      </c>
      <c r="C3099" s="1" t="s">
        <v>1765</v>
      </c>
      <c r="D3099" s="1" t="s">
        <v>29</v>
      </c>
      <c r="E3099" s="1" t="s">
        <v>251</v>
      </c>
      <c r="F3099" s="1" t="s">
        <v>41</v>
      </c>
      <c r="G3099" s="1" t="s">
        <v>344</v>
      </c>
    </row>
    <row r="3100" spans="1:7" x14ac:dyDescent="0.25">
      <c r="A3100" s="1" t="s">
        <v>342</v>
      </c>
      <c r="B3100" s="1" t="s">
        <v>402</v>
      </c>
      <c r="C3100" s="1" t="s">
        <v>1766</v>
      </c>
      <c r="D3100" s="1" t="s">
        <v>29</v>
      </c>
      <c r="E3100" s="1" t="s">
        <v>251</v>
      </c>
      <c r="F3100" s="1" t="s">
        <v>41</v>
      </c>
      <c r="G3100" s="1" t="s">
        <v>344</v>
      </c>
    </row>
    <row r="3101" spans="1:7" x14ac:dyDescent="0.25">
      <c r="A3101" s="1" t="s">
        <v>342</v>
      </c>
      <c r="B3101" s="1" t="s">
        <v>402</v>
      </c>
      <c r="C3101" s="1" t="s">
        <v>1752</v>
      </c>
      <c r="D3101" s="1" t="s">
        <v>29</v>
      </c>
      <c r="E3101" s="1" t="s">
        <v>251</v>
      </c>
      <c r="F3101" s="1" t="s">
        <v>41</v>
      </c>
      <c r="G3101" s="1" t="s">
        <v>344</v>
      </c>
    </row>
    <row r="3102" spans="1:7" x14ac:dyDescent="0.25">
      <c r="A3102" s="1" t="s">
        <v>342</v>
      </c>
      <c r="B3102" s="1" t="s">
        <v>402</v>
      </c>
      <c r="C3102" s="1" t="s">
        <v>1753</v>
      </c>
      <c r="D3102" s="1" t="s">
        <v>29</v>
      </c>
      <c r="E3102" s="1" t="s">
        <v>251</v>
      </c>
      <c r="F3102" s="1" t="s">
        <v>41</v>
      </c>
      <c r="G3102" s="1" t="s">
        <v>344</v>
      </c>
    </row>
    <row r="3103" spans="1:7" x14ac:dyDescent="0.25">
      <c r="A3103" s="1" t="s">
        <v>346</v>
      </c>
      <c r="B3103" s="1" t="s">
        <v>137</v>
      </c>
      <c r="C3103" s="1" t="s">
        <v>349</v>
      </c>
      <c r="D3103" s="1" t="s">
        <v>29</v>
      </c>
      <c r="E3103" s="1" t="s">
        <v>251</v>
      </c>
      <c r="F3103" s="1" t="s">
        <v>41</v>
      </c>
      <c r="G3103" s="1" t="s">
        <v>350</v>
      </c>
    </row>
    <row r="3104" spans="1:7" x14ac:dyDescent="0.25">
      <c r="A3104" s="1" t="s">
        <v>351</v>
      </c>
      <c r="B3104" s="1" t="s">
        <v>404</v>
      </c>
      <c r="C3104" s="1" t="s">
        <v>264</v>
      </c>
      <c r="D3104" s="1" t="s">
        <v>29</v>
      </c>
      <c r="E3104" s="1" t="s">
        <v>251</v>
      </c>
      <c r="F3104" s="1" t="s">
        <v>41</v>
      </c>
      <c r="G3104" s="1" t="s">
        <v>354</v>
      </c>
    </row>
    <row r="3105" spans="1:7" x14ac:dyDescent="0.25">
      <c r="A3105" s="1" t="s">
        <v>351</v>
      </c>
      <c r="B3105" s="1" t="s">
        <v>404</v>
      </c>
      <c r="C3105" s="1" t="s">
        <v>265</v>
      </c>
      <c r="D3105" s="1" t="s">
        <v>29</v>
      </c>
      <c r="E3105" s="1" t="s">
        <v>251</v>
      </c>
      <c r="F3105" s="1" t="s">
        <v>41</v>
      </c>
      <c r="G3105" s="1" t="s">
        <v>354</v>
      </c>
    </row>
    <row r="3106" spans="1:7" x14ac:dyDescent="0.25">
      <c r="A3106" s="1" t="s">
        <v>351</v>
      </c>
      <c r="B3106" s="1" t="s">
        <v>404</v>
      </c>
      <c r="C3106" s="1" t="s">
        <v>266</v>
      </c>
      <c r="D3106" s="1" t="s">
        <v>29</v>
      </c>
      <c r="E3106" s="1" t="s">
        <v>251</v>
      </c>
      <c r="F3106" s="1" t="s">
        <v>41</v>
      </c>
      <c r="G3106" s="1" t="s">
        <v>354</v>
      </c>
    </row>
    <row r="3107" spans="1:7" x14ac:dyDescent="0.25">
      <c r="A3107" s="1" t="s">
        <v>351</v>
      </c>
      <c r="B3107" s="1" t="s">
        <v>404</v>
      </c>
      <c r="C3107" s="1" t="s">
        <v>267</v>
      </c>
      <c r="D3107" s="1" t="s">
        <v>29</v>
      </c>
      <c r="E3107" s="1" t="s">
        <v>251</v>
      </c>
      <c r="F3107" s="1" t="s">
        <v>41</v>
      </c>
      <c r="G3107" s="1" t="s">
        <v>354</v>
      </c>
    </row>
    <row r="3108" spans="1:7" x14ac:dyDescent="0.25">
      <c r="A3108" s="1" t="s">
        <v>351</v>
      </c>
      <c r="B3108" s="1" t="s">
        <v>404</v>
      </c>
      <c r="C3108" s="1" t="s">
        <v>268</v>
      </c>
      <c r="D3108" s="1" t="s">
        <v>29</v>
      </c>
      <c r="E3108" s="1" t="s">
        <v>251</v>
      </c>
      <c r="F3108" s="1" t="s">
        <v>41</v>
      </c>
      <c r="G3108" s="1" t="s">
        <v>354</v>
      </c>
    </row>
    <row r="3109" spans="1:7" x14ac:dyDescent="0.25">
      <c r="A3109" s="1" t="s">
        <v>351</v>
      </c>
      <c r="B3109" s="1" t="s">
        <v>404</v>
      </c>
      <c r="C3109" s="1" t="s">
        <v>1754</v>
      </c>
      <c r="D3109" s="1" t="s">
        <v>29</v>
      </c>
      <c r="E3109" s="1" t="s">
        <v>251</v>
      </c>
      <c r="F3109" s="1" t="s">
        <v>41</v>
      </c>
      <c r="G3109" s="1" t="s">
        <v>354</v>
      </c>
    </row>
    <row r="3110" spans="1:7" x14ac:dyDescent="0.25">
      <c r="A3110" s="1" t="s">
        <v>351</v>
      </c>
      <c r="B3110" s="1" t="s">
        <v>404</v>
      </c>
      <c r="C3110" s="1" t="s">
        <v>1684</v>
      </c>
      <c r="D3110" s="1" t="s">
        <v>29</v>
      </c>
      <c r="E3110" s="1" t="s">
        <v>251</v>
      </c>
      <c r="F3110" s="1" t="s">
        <v>41</v>
      </c>
      <c r="G3110" s="1" t="s">
        <v>354</v>
      </c>
    </row>
    <row r="3111" spans="1:7" x14ac:dyDescent="0.25">
      <c r="A3111" s="1" t="s">
        <v>351</v>
      </c>
      <c r="B3111" s="1" t="s">
        <v>404</v>
      </c>
      <c r="C3111" s="1" t="s">
        <v>1685</v>
      </c>
      <c r="D3111" s="1" t="s">
        <v>29</v>
      </c>
      <c r="E3111" s="1" t="s">
        <v>251</v>
      </c>
      <c r="F3111" s="1" t="s">
        <v>41</v>
      </c>
      <c r="G3111" s="1" t="s">
        <v>354</v>
      </c>
    </row>
    <row r="3112" spans="1:7" x14ac:dyDescent="0.25">
      <c r="A3112" s="1" t="s">
        <v>351</v>
      </c>
      <c r="B3112" s="1" t="s">
        <v>404</v>
      </c>
      <c r="C3112" s="1" t="s">
        <v>1689</v>
      </c>
      <c r="D3112" s="1" t="s">
        <v>29</v>
      </c>
      <c r="E3112" s="1" t="s">
        <v>251</v>
      </c>
      <c r="F3112" s="1" t="s">
        <v>41</v>
      </c>
      <c r="G3112" s="1" t="s">
        <v>354</v>
      </c>
    </row>
    <row r="3113" spans="1:7" x14ac:dyDescent="0.25">
      <c r="A3113" s="1" t="s">
        <v>355</v>
      </c>
      <c r="B3113" s="1" t="s">
        <v>406</v>
      </c>
      <c r="C3113" s="1" t="s">
        <v>274</v>
      </c>
      <c r="D3113" s="1" t="s">
        <v>29</v>
      </c>
      <c r="E3113" s="1" t="s">
        <v>251</v>
      </c>
      <c r="F3113" s="1" t="s">
        <v>41</v>
      </c>
      <c r="G3113" s="1" t="s">
        <v>358</v>
      </c>
    </row>
    <row r="3114" spans="1:7" x14ac:dyDescent="0.25">
      <c r="A3114" s="1" t="s">
        <v>355</v>
      </c>
      <c r="B3114" s="1" t="s">
        <v>406</v>
      </c>
      <c r="C3114" s="1" t="s">
        <v>275</v>
      </c>
      <c r="D3114" s="1" t="s">
        <v>29</v>
      </c>
      <c r="E3114" s="1" t="s">
        <v>251</v>
      </c>
      <c r="F3114" s="1" t="s">
        <v>41</v>
      </c>
      <c r="G3114" s="1" t="s">
        <v>358</v>
      </c>
    </row>
    <row r="3115" spans="1:7" x14ac:dyDescent="0.25">
      <c r="A3115" s="1" t="s">
        <v>355</v>
      </c>
      <c r="B3115" s="1" t="s">
        <v>406</v>
      </c>
      <c r="C3115" s="1" t="s">
        <v>54</v>
      </c>
      <c r="D3115" s="1" t="s">
        <v>29</v>
      </c>
      <c r="E3115" s="1" t="s">
        <v>251</v>
      </c>
      <c r="F3115" s="1" t="s">
        <v>41</v>
      </c>
      <c r="G3115" s="1" t="s">
        <v>358</v>
      </c>
    </row>
    <row r="3116" spans="1:7" x14ac:dyDescent="0.25">
      <c r="A3116" s="1" t="s">
        <v>355</v>
      </c>
      <c r="B3116" s="1" t="s">
        <v>406</v>
      </c>
      <c r="C3116" s="1" t="s">
        <v>276</v>
      </c>
      <c r="D3116" s="1" t="s">
        <v>29</v>
      </c>
      <c r="E3116" s="1" t="s">
        <v>251</v>
      </c>
      <c r="F3116" s="1" t="s">
        <v>41</v>
      </c>
      <c r="G3116" s="1" t="s">
        <v>358</v>
      </c>
    </row>
    <row r="3117" spans="1:7" x14ac:dyDescent="0.25">
      <c r="A3117" s="1" t="s">
        <v>355</v>
      </c>
      <c r="B3117" s="1" t="s">
        <v>406</v>
      </c>
      <c r="C3117" s="1" t="s">
        <v>55</v>
      </c>
      <c r="D3117" s="1" t="s">
        <v>29</v>
      </c>
      <c r="E3117" s="1" t="s">
        <v>251</v>
      </c>
      <c r="F3117" s="1" t="s">
        <v>41</v>
      </c>
      <c r="G3117" s="1" t="s">
        <v>358</v>
      </c>
    </row>
    <row r="3118" spans="1:7" x14ac:dyDescent="0.25">
      <c r="A3118" s="1" t="s">
        <v>355</v>
      </c>
      <c r="B3118" s="1" t="s">
        <v>406</v>
      </c>
      <c r="C3118" s="1" t="s">
        <v>277</v>
      </c>
      <c r="D3118" s="1" t="s">
        <v>29</v>
      </c>
      <c r="E3118" s="1" t="s">
        <v>251</v>
      </c>
      <c r="F3118" s="1" t="s">
        <v>41</v>
      </c>
      <c r="G3118" s="1" t="s">
        <v>358</v>
      </c>
    </row>
    <row r="3119" spans="1:7" x14ac:dyDescent="0.25">
      <c r="A3119" s="1" t="s">
        <v>355</v>
      </c>
      <c r="B3119" s="1" t="s">
        <v>406</v>
      </c>
      <c r="C3119" s="1" t="s">
        <v>278</v>
      </c>
      <c r="D3119" s="1" t="s">
        <v>29</v>
      </c>
      <c r="E3119" s="1" t="s">
        <v>251</v>
      </c>
      <c r="F3119" s="1" t="s">
        <v>41</v>
      </c>
      <c r="G3119" s="1" t="s">
        <v>358</v>
      </c>
    </row>
    <row r="3120" spans="1:7" x14ac:dyDescent="0.25">
      <c r="A3120" s="1" t="s">
        <v>355</v>
      </c>
      <c r="B3120" s="1" t="s">
        <v>406</v>
      </c>
      <c r="C3120" s="1" t="s">
        <v>1761</v>
      </c>
      <c r="D3120" s="1" t="s">
        <v>29</v>
      </c>
      <c r="E3120" s="1" t="s">
        <v>251</v>
      </c>
      <c r="F3120" s="1" t="s">
        <v>41</v>
      </c>
      <c r="G3120" s="1" t="s">
        <v>358</v>
      </c>
    </row>
    <row r="3121" spans="1:7" x14ac:dyDescent="0.25">
      <c r="A3121" s="1" t="s">
        <v>355</v>
      </c>
      <c r="B3121" s="1" t="s">
        <v>406</v>
      </c>
      <c r="C3121" s="1" t="s">
        <v>1762</v>
      </c>
      <c r="D3121" s="1" t="s">
        <v>29</v>
      </c>
      <c r="E3121" s="1" t="s">
        <v>251</v>
      </c>
      <c r="F3121" s="1" t="s">
        <v>41</v>
      </c>
      <c r="G3121" s="1" t="s">
        <v>358</v>
      </c>
    </row>
    <row r="3122" spans="1:7" x14ac:dyDescent="0.25">
      <c r="A3122" s="1" t="s">
        <v>355</v>
      </c>
      <c r="B3122" s="1" t="s">
        <v>406</v>
      </c>
      <c r="C3122" s="1" t="s">
        <v>1750</v>
      </c>
      <c r="D3122" s="1" t="s">
        <v>29</v>
      </c>
      <c r="E3122" s="1" t="s">
        <v>251</v>
      </c>
      <c r="F3122" s="1" t="s">
        <v>41</v>
      </c>
      <c r="G3122" s="1" t="s">
        <v>358</v>
      </c>
    </row>
    <row r="3123" spans="1:7" x14ac:dyDescent="0.25">
      <c r="A3123" s="1" t="s">
        <v>355</v>
      </c>
      <c r="B3123" s="1" t="s">
        <v>406</v>
      </c>
      <c r="C3123" s="1" t="s">
        <v>1751</v>
      </c>
      <c r="D3123" s="1" t="s">
        <v>29</v>
      </c>
      <c r="E3123" s="1" t="s">
        <v>251</v>
      </c>
      <c r="F3123" s="1" t="s">
        <v>41</v>
      </c>
      <c r="G3123" s="1" t="s">
        <v>358</v>
      </c>
    </row>
    <row r="3124" spans="1:7" x14ac:dyDescent="0.25">
      <c r="A3124" s="1" t="s">
        <v>355</v>
      </c>
      <c r="B3124" s="1" t="s">
        <v>406</v>
      </c>
      <c r="C3124" s="1" t="s">
        <v>1765</v>
      </c>
      <c r="D3124" s="1" t="s">
        <v>29</v>
      </c>
      <c r="E3124" s="1" t="s">
        <v>251</v>
      </c>
      <c r="F3124" s="1" t="s">
        <v>41</v>
      </c>
      <c r="G3124" s="1" t="s">
        <v>358</v>
      </c>
    </row>
    <row r="3125" spans="1:7" x14ac:dyDescent="0.25">
      <c r="A3125" s="1" t="s">
        <v>355</v>
      </c>
      <c r="B3125" s="1" t="s">
        <v>406</v>
      </c>
      <c r="C3125" s="1" t="s">
        <v>1767</v>
      </c>
      <c r="D3125" s="1" t="s">
        <v>29</v>
      </c>
      <c r="E3125" s="1" t="s">
        <v>251</v>
      </c>
      <c r="F3125" s="1" t="s">
        <v>41</v>
      </c>
      <c r="G3125" s="1" t="s">
        <v>358</v>
      </c>
    </row>
    <row r="3126" spans="1:7" x14ac:dyDescent="0.25">
      <c r="A3126" s="1" t="s">
        <v>355</v>
      </c>
      <c r="B3126" s="1" t="s">
        <v>406</v>
      </c>
      <c r="C3126" s="1" t="s">
        <v>1752</v>
      </c>
      <c r="D3126" s="1" t="s">
        <v>29</v>
      </c>
      <c r="E3126" s="1" t="s">
        <v>251</v>
      </c>
      <c r="F3126" s="1" t="s">
        <v>41</v>
      </c>
      <c r="G3126" s="1" t="s">
        <v>358</v>
      </c>
    </row>
    <row r="3127" spans="1:7" x14ac:dyDescent="0.25">
      <c r="A3127" s="1" t="s">
        <v>355</v>
      </c>
      <c r="B3127" s="1" t="s">
        <v>406</v>
      </c>
      <c r="C3127" s="1" t="s">
        <v>1753</v>
      </c>
      <c r="D3127" s="1" t="s">
        <v>29</v>
      </c>
      <c r="E3127" s="1" t="s">
        <v>251</v>
      </c>
      <c r="F3127" s="1" t="s">
        <v>41</v>
      </c>
      <c r="G3127" s="1" t="s">
        <v>358</v>
      </c>
    </row>
    <row r="3128" spans="1:7" x14ac:dyDescent="0.25">
      <c r="A3128" s="1" t="s">
        <v>355</v>
      </c>
      <c r="B3128" s="1" t="s">
        <v>406</v>
      </c>
      <c r="C3128" s="1" t="s">
        <v>1768</v>
      </c>
      <c r="D3128" s="1" t="s">
        <v>29</v>
      </c>
      <c r="E3128" s="1" t="s">
        <v>251</v>
      </c>
      <c r="F3128" s="1" t="s">
        <v>41</v>
      </c>
      <c r="G3128" s="1" t="s">
        <v>358</v>
      </c>
    </row>
    <row r="3129" spans="1:7" x14ac:dyDescent="0.25">
      <c r="A3129" s="1" t="s">
        <v>355</v>
      </c>
      <c r="B3129" s="1" t="s">
        <v>406</v>
      </c>
      <c r="C3129" s="1" t="s">
        <v>1769</v>
      </c>
      <c r="D3129" s="1" t="s">
        <v>29</v>
      </c>
      <c r="E3129" s="1" t="s">
        <v>251</v>
      </c>
      <c r="F3129" s="1" t="s">
        <v>41</v>
      </c>
      <c r="G3129" s="1" t="s">
        <v>358</v>
      </c>
    </row>
    <row r="3130" spans="1:7" x14ac:dyDescent="0.25">
      <c r="A3130" s="1" t="s">
        <v>355</v>
      </c>
      <c r="B3130" s="1" t="s">
        <v>406</v>
      </c>
      <c r="C3130" s="1" t="s">
        <v>1760</v>
      </c>
      <c r="D3130" s="1" t="s">
        <v>29</v>
      </c>
      <c r="E3130" s="1" t="s">
        <v>251</v>
      </c>
      <c r="F3130" s="1" t="s">
        <v>41</v>
      </c>
      <c r="G3130" s="1" t="s">
        <v>358</v>
      </c>
    </row>
    <row r="3131" spans="1:7" x14ac:dyDescent="0.25">
      <c r="A3131" s="1" t="s">
        <v>359</v>
      </c>
      <c r="B3131" s="1" t="s">
        <v>271</v>
      </c>
      <c r="C3131" s="1" t="s">
        <v>362</v>
      </c>
      <c r="D3131" s="1" t="s">
        <v>29</v>
      </c>
      <c r="E3131" s="1" t="s">
        <v>251</v>
      </c>
      <c r="F3131" s="1" t="s">
        <v>41</v>
      </c>
      <c r="G3131" s="1" t="s">
        <v>363</v>
      </c>
    </row>
    <row r="3132" spans="1:7" x14ac:dyDescent="0.25">
      <c r="A3132" s="1" t="s">
        <v>364</v>
      </c>
      <c r="B3132" s="1" t="s">
        <v>408</v>
      </c>
      <c r="C3132" s="1" t="s">
        <v>362</v>
      </c>
      <c r="D3132" s="1" t="s">
        <v>29</v>
      </c>
      <c r="E3132" s="1" t="s">
        <v>251</v>
      </c>
      <c r="F3132" s="1" t="s">
        <v>41</v>
      </c>
      <c r="G3132" s="1" t="s">
        <v>366</v>
      </c>
    </row>
    <row r="3133" spans="1:7" x14ac:dyDescent="0.25">
      <c r="A3133" s="1" t="s">
        <v>364</v>
      </c>
      <c r="B3133" s="1" t="s">
        <v>408</v>
      </c>
      <c r="C3133" s="1" t="s">
        <v>1702</v>
      </c>
      <c r="D3133" s="1" t="s">
        <v>29</v>
      </c>
      <c r="E3133" s="1" t="s">
        <v>251</v>
      </c>
      <c r="F3133" s="1" t="s">
        <v>41</v>
      </c>
      <c r="G3133" s="1" t="s">
        <v>366</v>
      </c>
    </row>
    <row r="3134" spans="1:7" x14ac:dyDescent="0.25">
      <c r="A3134" s="1" t="s">
        <v>364</v>
      </c>
      <c r="B3134" s="1" t="s">
        <v>408</v>
      </c>
      <c r="C3134" s="1" t="s">
        <v>1703</v>
      </c>
      <c r="D3134" s="1" t="s">
        <v>29</v>
      </c>
      <c r="E3134" s="1" t="s">
        <v>251</v>
      </c>
      <c r="F3134" s="1" t="s">
        <v>41</v>
      </c>
      <c r="G3134" s="1" t="s">
        <v>366</v>
      </c>
    </row>
    <row r="3135" spans="1:7" x14ac:dyDescent="0.25">
      <c r="A3135" s="1" t="s">
        <v>364</v>
      </c>
      <c r="B3135" s="1" t="s">
        <v>408</v>
      </c>
      <c r="C3135" s="1" t="s">
        <v>1704</v>
      </c>
      <c r="D3135" s="1" t="s">
        <v>29</v>
      </c>
      <c r="E3135" s="1" t="s">
        <v>251</v>
      </c>
      <c r="F3135" s="1" t="s">
        <v>41</v>
      </c>
      <c r="G3135" s="1" t="s">
        <v>366</v>
      </c>
    </row>
    <row r="3136" spans="1:7" x14ac:dyDescent="0.25">
      <c r="A3136" s="1" t="s">
        <v>364</v>
      </c>
      <c r="B3136" s="1" t="s">
        <v>408</v>
      </c>
      <c r="C3136" s="1" t="s">
        <v>1705</v>
      </c>
      <c r="D3136" s="1" t="s">
        <v>29</v>
      </c>
      <c r="E3136" s="1" t="s">
        <v>251</v>
      </c>
      <c r="F3136" s="1" t="s">
        <v>41</v>
      </c>
      <c r="G3136" s="1" t="s">
        <v>366</v>
      </c>
    </row>
    <row r="3137" spans="1:7" x14ac:dyDescent="0.25">
      <c r="A3137" s="1" t="s">
        <v>364</v>
      </c>
      <c r="B3137" s="1" t="s">
        <v>408</v>
      </c>
      <c r="C3137" s="1" t="s">
        <v>1758</v>
      </c>
      <c r="D3137" s="1" t="s">
        <v>29</v>
      </c>
      <c r="E3137" s="1" t="s">
        <v>251</v>
      </c>
      <c r="F3137" s="1" t="s">
        <v>41</v>
      </c>
      <c r="G3137" s="1" t="s">
        <v>366</v>
      </c>
    </row>
  </sheetData>
  <phoneticPr fontId="1" type="noConversion"/>
  <pageMargins left="0.7" right="0.7" top="0.75" bottom="0.75" header="0.3" footer="0.3"/>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A8D97A-6E94-4377-AFFC-A33C102D4D7C}">
  <dimension ref="A1:B559"/>
  <sheetViews>
    <sheetView workbookViewId="0">
      <selection activeCell="B116" sqref="B2:B116"/>
    </sheetView>
  </sheetViews>
  <sheetFormatPr defaultRowHeight="15" x14ac:dyDescent="0.25"/>
  <cols>
    <col min="1" max="1" width="14.140625" bestFit="1" customWidth="1"/>
    <col min="2" max="2" width="13.140625" bestFit="1" customWidth="1"/>
  </cols>
  <sheetData>
    <row r="1" spans="1:2" x14ac:dyDescent="0.25">
      <c r="A1" s="1" t="s">
        <v>7</v>
      </c>
      <c r="B1" s="1" t="s">
        <v>13</v>
      </c>
    </row>
    <row r="2" spans="1:2" x14ac:dyDescent="0.25">
      <c r="A2" s="1" t="s">
        <v>20</v>
      </c>
      <c r="B2" s="1" t="s">
        <v>1770</v>
      </c>
    </row>
    <row r="3" spans="1:2" x14ac:dyDescent="0.25">
      <c r="A3" s="1" t="s">
        <v>20</v>
      </c>
      <c r="B3" s="1" t="s">
        <v>1771</v>
      </c>
    </row>
    <row r="4" spans="1:2" x14ac:dyDescent="0.25">
      <c r="A4" s="1" t="s">
        <v>20</v>
      </c>
      <c r="B4" s="1" t="s">
        <v>1772</v>
      </c>
    </row>
    <row r="5" spans="1:2" x14ac:dyDescent="0.25">
      <c r="A5" s="1" t="s">
        <v>20</v>
      </c>
      <c r="B5" s="1" t="s">
        <v>1773</v>
      </c>
    </row>
    <row r="6" spans="1:2" x14ac:dyDescent="0.25">
      <c r="A6" s="1" t="s">
        <v>20</v>
      </c>
      <c r="B6" s="1" t="s">
        <v>1774</v>
      </c>
    </row>
    <row r="7" spans="1:2" x14ac:dyDescent="0.25">
      <c r="A7" s="1" t="s">
        <v>20</v>
      </c>
      <c r="B7" s="1" t="s">
        <v>1775</v>
      </c>
    </row>
    <row r="8" spans="1:2" x14ac:dyDescent="0.25">
      <c r="A8" s="1" t="s">
        <v>20</v>
      </c>
      <c r="B8" s="1" t="s">
        <v>1776</v>
      </c>
    </row>
    <row r="9" spans="1:2" x14ac:dyDescent="0.25">
      <c r="A9" s="1" t="s">
        <v>20</v>
      </c>
      <c r="B9" s="1" t="s">
        <v>1777</v>
      </c>
    </row>
    <row r="10" spans="1:2" x14ac:dyDescent="0.25">
      <c r="A10" s="1" t="s">
        <v>20</v>
      </c>
      <c r="B10" s="1" t="s">
        <v>1778</v>
      </c>
    </row>
    <row r="11" spans="1:2" x14ac:dyDescent="0.25">
      <c r="A11" s="1" t="s">
        <v>20</v>
      </c>
      <c r="B11" s="1" t="s">
        <v>1779</v>
      </c>
    </row>
    <row r="12" spans="1:2" x14ac:dyDescent="0.25">
      <c r="A12" s="1" t="s">
        <v>20</v>
      </c>
      <c r="B12" s="1" t="s">
        <v>1780</v>
      </c>
    </row>
    <row r="13" spans="1:2" x14ac:dyDescent="0.25">
      <c r="A13" s="1" t="s">
        <v>20</v>
      </c>
      <c r="B13" s="1" t="s">
        <v>1781</v>
      </c>
    </row>
    <row r="14" spans="1:2" x14ac:dyDescent="0.25">
      <c r="A14" s="1" t="s">
        <v>20</v>
      </c>
      <c r="B14" s="1" t="s">
        <v>1782</v>
      </c>
    </row>
    <row r="15" spans="1:2" x14ac:dyDescent="0.25">
      <c r="A15" s="1" t="s">
        <v>20</v>
      </c>
      <c r="B15" s="1" t="s">
        <v>1783</v>
      </c>
    </row>
    <row r="16" spans="1:2" x14ac:dyDescent="0.25">
      <c r="A16" s="1" t="s">
        <v>20</v>
      </c>
      <c r="B16" s="1" t="s">
        <v>1784</v>
      </c>
    </row>
    <row r="17" spans="1:2" x14ac:dyDescent="0.25">
      <c r="A17" s="1" t="s">
        <v>20</v>
      </c>
      <c r="B17" s="1" t="s">
        <v>1785</v>
      </c>
    </row>
    <row r="18" spans="1:2" x14ac:dyDescent="0.25">
      <c r="A18" s="1" t="s">
        <v>20</v>
      </c>
      <c r="B18" s="1" t="s">
        <v>1786</v>
      </c>
    </row>
    <row r="19" spans="1:2" x14ac:dyDescent="0.25">
      <c r="A19" s="1" t="s">
        <v>20</v>
      </c>
      <c r="B19" s="1" t="s">
        <v>1787</v>
      </c>
    </row>
    <row r="20" spans="1:2" x14ac:dyDescent="0.25">
      <c r="A20" s="1" t="s">
        <v>20</v>
      </c>
      <c r="B20" s="1" t="s">
        <v>1788</v>
      </c>
    </row>
    <row r="21" spans="1:2" x14ac:dyDescent="0.25">
      <c r="A21" s="1" t="s">
        <v>20</v>
      </c>
      <c r="B21" s="1" t="s">
        <v>1789</v>
      </c>
    </row>
    <row r="22" spans="1:2" x14ac:dyDescent="0.25">
      <c r="A22" s="1" t="s">
        <v>20</v>
      </c>
      <c r="B22" s="1" t="s">
        <v>1790</v>
      </c>
    </row>
    <row r="23" spans="1:2" x14ac:dyDescent="0.25">
      <c r="A23" s="1" t="s">
        <v>20</v>
      </c>
      <c r="B23" s="1" t="s">
        <v>1791</v>
      </c>
    </row>
    <row r="24" spans="1:2" x14ac:dyDescent="0.25">
      <c r="A24" s="1" t="s">
        <v>20</v>
      </c>
      <c r="B24" s="1" t="s">
        <v>1792</v>
      </c>
    </row>
    <row r="25" spans="1:2" x14ac:dyDescent="0.25">
      <c r="A25" s="1" t="s">
        <v>20</v>
      </c>
      <c r="B25" s="1" t="s">
        <v>1793</v>
      </c>
    </row>
    <row r="26" spans="1:2" x14ac:dyDescent="0.25">
      <c r="A26" s="1" t="s">
        <v>20</v>
      </c>
      <c r="B26" s="1" t="s">
        <v>1794</v>
      </c>
    </row>
    <row r="27" spans="1:2" x14ac:dyDescent="0.25">
      <c r="A27" s="1" t="s">
        <v>20</v>
      </c>
      <c r="B27" s="1" t="s">
        <v>1795</v>
      </c>
    </row>
    <row r="28" spans="1:2" x14ac:dyDescent="0.25">
      <c r="A28" s="1" t="s">
        <v>20</v>
      </c>
      <c r="B28" s="1" t="s">
        <v>1796</v>
      </c>
    </row>
    <row r="29" spans="1:2" x14ac:dyDescent="0.25">
      <c r="A29" s="1" t="s">
        <v>20</v>
      </c>
      <c r="B29" s="1" t="s">
        <v>1797</v>
      </c>
    </row>
    <row r="30" spans="1:2" x14ac:dyDescent="0.25">
      <c r="A30" s="1" t="s">
        <v>20</v>
      </c>
      <c r="B30" s="1" t="s">
        <v>1798</v>
      </c>
    </row>
    <row r="31" spans="1:2" x14ac:dyDescent="0.25">
      <c r="A31" s="1" t="s">
        <v>20</v>
      </c>
      <c r="B31" s="1" t="s">
        <v>1799</v>
      </c>
    </row>
    <row r="32" spans="1:2" x14ac:dyDescent="0.25">
      <c r="A32" s="1" t="s">
        <v>20</v>
      </c>
      <c r="B32" s="1" t="s">
        <v>1800</v>
      </c>
    </row>
    <row r="33" spans="1:2" x14ac:dyDescent="0.25">
      <c r="A33" s="1" t="s">
        <v>20</v>
      </c>
      <c r="B33" s="1" t="s">
        <v>1801</v>
      </c>
    </row>
    <row r="34" spans="1:2" x14ac:dyDescent="0.25">
      <c r="A34" s="1" t="s">
        <v>20</v>
      </c>
      <c r="B34" s="1" t="s">
        <v>1802</v>
      </c>
    </row>
    <row r="35" spans="1:2" x14ac:dyDescent="0.25">
      <c r="A35" s="1" t="s">
        <v>20</v>
      </c>
      <c r="B35" s="1" t="s">
        <v>160</v>
      </c>
    </row>
    <row r="36" spans="1:2" x14ac:dyDescent="0.25">
      <c r="A36" s="1" t="s">
        <v>20</v>
      </c>
      <c r="B36" s="1" t="s">
        <v>1803</v>
      </c>
    </row>
    <row r="37" spans="1:2" x14ac:dyDescent="0.25">
      <c r="A37" s="1" t="s">
        <v>20</v>
      </c>
      <c r="B37" s="1" t="s">
        <v>1804</v>
      </c>
    </row>
    <row r="38" spans="1:2" x14ac:dyDescent="0.25">
      <c r="A38" s="1" t="s">
        <v>20</v>
      </c>
      <c r="B38" s="1" t="s">
        <v>1805</v>
      </c>
    </row>
    <row r="39" spans="1:2" x14ac:dyDescent="0.25">
      <c r="A39" s="1" t="s">
        <v>20</v>
      </c>
      <c r="B39" s="1" t="s">
        <v>1806</v>
      </c>
    </row>
    <row r="40" spans="1:2" x14ac:dyDescent="0.25">
      <c r="A40" s="1" t="s">
        <v>20</v>
      </c>
      <c r="B40" s="1" t="s">
        <v>1807</v>
      </c>
    </row>
    <row r="41" spans="1:2" x14ac:dyDescent="0.25">
      <c r="A41" s="1" t="s">
        <v>20</v>
      </c>
      <c r="B41" s="1" t="s">
        <v>1808</v>
      </c>
    </row>
    <row r="42" spans="1:2" x14ac:dyDescent="0.25">
      <c r="A42" s="1" t="s">
        <v>20</v>
      </c>
      <c r="B42" s="1" t="s">
        <v>1809</v>
      </c>
    </row>
    <row r="43" spans="1:2" x14ac:dyDescent="0.25">
      <c r="A43" s="1" t="s">
        <v>20</v>
      </c>
      <c r="B43" s="1" t="s">
        <v>1810</v>
      </c>
    </row>
    <row r="44" spans="1:2" x14ac:dyDescent="0.25">
      <c r="A44" s="1" t="s">
        <v>20</v>
      </c>
      <c r="B44" s="1" t="s">
        <v>1811</v>
      </c>
    </row>
    <row r="45" spans="1:2" x14ac:dyDescent="0.25">
      <c r="A45" s="1" t="s">
        <v>20</v>
      </c>
      <c r="B45" s="1" t="s">
        <v>1812</v>
      </c>
    </row>
    <row r="46" spans="1:2" x14ac:dyDescent="0.25">
      <c r="A46" s="1" t="s">
        <v>20</v>
      </c>
      <c r="B46" s="1" t="s">
        <v>1813</v>
      </c>
    </row>
    <row r="47" spans="1:2" x14ac:dyDescent="0.25">
      <c r="A47" s="1" t="s">
        <v>20</v>
      </c>
      <c r="B47" s="1" t="s">
        <v>1814</v>
      </c>
    </row>
    <row r="48" spans="1:2" x14ac:dyDescent="0.25">
      <c r="A48" s="1" t="s">
        <v>20</v>
      </c>
      <c r="B48" s="1" t="s">
        <v>1815</v>
      </c>
    </row>
    <row r="49" spans="1:2" x14ac:dyDescent="0.25">
      <c r="A49" s="1" t="s">
        <v>20</v>
      </c>
      <c r="B49" s="1" t="s">
        <v>1816</v>
      </c>
    </row>
    <row r="50" spans="1:2" x14ac:dyDescent="0.25">
      <c r="A50" s="1" t="s">
        <v>20</v>
      </c>
      <c r="B50" s="1" t="s">
        <v>1817</v>
      </c>
    </row>
    <row r="51" spans="1:2" x14ac:dyDescent="0.25">
      <c r="A51" s="1" t="s">
        <v>20</v>
      </c>
      <c r="B51" s="1" t="s">
        <v>1818</v>
      </c>
    </row>
    <row r="52" spans="1:2" x14ac:dyDescent="0.25">
      <c r="A52" s="1" t="s">
        <v>20</v>
      </c>
      <c r="B52" s="1" t="s">
        <v>1819</v>
      </c>
    </row>
    <row r="53" spans="1:2" x14ac:dyDescent="0.25">
      <c r="A53" s="1" t="s">
        <v>20</v>
      </c>
      <c r="B53" s="1" t="s">
        <v>1820</v>
      </c>
    </row>
    <row r="54" spans="1:2" x14ac:dyDescent="0.25">
      <c r="A54" s="1" t="s">
        <v>20</v>
      </c>
      <c r="B54" s="1" t="s">
        <v>1821</v>
      </c>
    </row>
    <row r="55" spans="1:2" x14ac:dyDescent="0.25">
      <c r="A55" s="1" t="s">
        <v>20</v>
      </c>
      <c r="B55" s="1" t="s">
        <v>1822</v>
      </c>
    </row>
    <row r="56" spans="1:2" x14ac:dyDescent="0.25">
      <c r="A56" s="1" t="s">
        <v>20</v>
      </c>
      <c r="B56" s="1" t="s">
        <v>1823</v>
      </c>
    </row>
    <row r="57" spans="1:2" x14ac:dyDescent="0.25">
      <c r="A57" s="1" t="s">
        <v>20</v>
      </c>
      <c r="B57" s="1" t="s">
        <v>1824</v>
      </c>
    </row>
    <row r="58" spans="1:2" x14ac:dyDescent="0.25">
      <c r="A58" s="1" t="s">
        <v>20</v>
      </c>
      <c r="B58" s="1" t="s">
        <v>1825</v>
      </c>
    </row>
    <row r="59" spans="1:2" x14ac:dyDescent="0.25">
      <c r="A59" s="1" t="s">
        <v>20</v>
      </c>
      <c r="B59" s="1" t="s">
        <v>1826</v>
      </c>
    </row>
    <row r="60" spans="1:2" x14ac:dyDescent="0.25">
      <c r="A60" s="1" t="s">
        <v>20</v>
      </c>
      <c r="B60" s="1" t="s">
        <v>1827</v>
      </c>
    </row>
    <row r="61" spans="1:2" x14ac:dyDescent="0.25">
      <c r="A61" s="1" t="s">
        <v>20</v>
      </c>
      <c r="B61" s="1" t="s">
        <v>1828</v>
      </c>
    </row>
    <row r="62" spans="1:2" x14ac:dyDescent="0.25">
      <c r="A62" s="1" t="s">
        <v>20</v>
      </c>
      <c r="B62" s="1" t="s">
        <v>1829</v>
      </c>
    </row>
    <row r="63" spans="1:2" x14ac:dyDescent="0.25">
      <c r="A63" s="1" t="s">
        <v>20</v>
      </c>
      <c r="B63" s="1" t="s">
        <v>1830</v>
      </c>
    </row>
    <row r="64" spans="1:2" x14ac:dyDescent="0.25">
      <c r="A64" s="1" t="s">
        <v>20</v>
      </c>
      <c r="B64" s="1" t="s">
        <v>1831</v>
      </c>
    </row>
    <row r="65" spans="1:2" x14ac:dyDescent="0.25">
      <c r="A65" s="1" t="s">
        <v>20</v>
      </c>
      <c r="B65" s="1" t="s">
        <v>1832</v>
      </c>
    </row>
    <row r="66" spans="1:2" x14ac:dyDescent="0.25">
      <c r="A66" s="1" t="s">
        <v>20</v>
      </c>
      <c r="B66" s="1" t="s">
        <v>1833</v>
      </c>
    </row>
    <row r="67" spans="1:2" x14ac:dyDescent="0.25">
      <c r="A67" s="1" t="s">
        <v>20</v>
      </c>
      <c r="B67" s="1" t="s">
        <v>1834</v>
      </c>
    </row>
    <row r="68" spans="1:2" x14ac:dyDescent="0.25">
      <c r="A68" s="1" t="s">
        <v>20</v>
      </c>
      <c r="B68" s="1" t="s">
        <v>1835</v>
      </c>
    </row>
    <row r="69" spans="1:2" x14ac:dyDescent="0.25">
      <c r="A69" s="1" t="s">
        <v>20</v>
      </c>
      <c r="B69" s="1" t="s">
        <v>1836</v>
      </c>
    </row>
    <row r="70" spans="1:2" x14ac:dyDescent="0.25">
      <c r="A70" s="1" t="s">
        <v>20</v>
      </c>
      <c r="B70" s="1" t="s">
        <v>1837</v>
      </c>
    </row>
    <row r="71" spans="1:2" x14ac:dyDescent="0.25">
      <c r="A71" s="1" t="s">
        <v>20</v>
      </c>
      <c r="B71" s="1" t="s">
        <v>1838</v>
      </c>
    </row>
    <row r="72" spans="1:2" x14ac:dyDescent="0.25">
      <c r="A72" s="1" t="s">
        <v>20</v>
      </c>
      <c r="B72" s="1" t="s">
        <v>1839</v>
      </c>
    </row>
    <row r="73" spans="1:2" x14ac:dyDescent="0.25">
      <c r="A73" s="1" t="s">
        <v>20</v>
      </c>
      <c r="B73" s="1" t="s">
        <v>1840</v>
      </c>
    </row>
    <row r="74" spans="1:2" x14ac:dyDescent="0.25">
      <c r="A74" s="1" t="s">
        <v>20</v>
      </c>
      <c r="B74" s="1" t="s">
        <v>1841</v>
      </c>
    </row>
    <row r="75" spans="1:2" x14ac:dyDescent="0.25">
      <c r="A75" s="1" t="s">
        <v>20</v>
      </c>
      <c r="B75" s="1" t="s">
        <v>1842</v>
      </c>
    </row>
    <row r="76" spans="1:2" x14ac:dyDescent="0.25">
      <c r="A76" s="1" t="s">
        <v>20</v>
      </c>
      <c r="B76" s="1" t="s">
        <v>1843</v>
      </c>
    </row>
    <row r="77" spans="1:2" x14ac:dyDescent="0.25">
      <c r="A77" s="1" t="s">
        <v>20</v>
      </c>
      <c r="B77" s="1" t="s">
        <v>1844</v>
      </c>
    </row>
    <row r="78" spans="1:2" x14ac:dyDescent="0.25">
      <c r="A78" s="1" t="s">
        <v>20</v>
      </c>
      <c r="B78" s="1" t="s">
        <v>1845</v>
      </c>
    </row>
    <row r="79" spans="1:2" x14ac:dyDescent="0.25">
      <c r="A79" s="1" t="s">
        <v>20</v>
      </c>
      <c r="B79" s="1" t="s">
        <v>1846</v>
      </c>
    </row>
    <row r="80" spans="1:2" x14ac:dyDescent="0.25">
      <c r="A80" s="1" t="s">
        <v>20</v>
      </c>
      <c r="B80" s="1" t="s">
        <v>1847</v>
      </c>
    </row>
    <row r="81" spans="1:2" x14ac:dyDescent="0.25">
      <c r="A81" s="1" t="s">
        <v>20</v>
      </c>
      <c r="B81" s="1" t="s">
        <v>1848</v>
      </c>
    </row>
    <row r="82" spans="1:2" x14ac:dyDescent="0.25">
      <c r="A82" s="1" t="s">
        <v>20</v>
      </c>
      <c r="B82" s="1" t="s">
        <v>1849</v>
      </c>
    </row>
    <row r="83" spans="1:2" x14ac:dyDescent="0.25">
      <c r="A83" s="1" t="s">
        <v>20</v>
      </c>
      <c r="B83" s="1" t="s">
        <v>1850</v>
      </c>
    </row>
    <row r="84" spans="1:2" x14ac:dyDescent="0.25">
      <c r="A84" s="1" t="s">
        <v>20</v>
      </c>
      <c r="B84" s="1" t="s">
        <v>1851</v>
      </c>
    </row>
    <row r="85" spans="1:2" x14ac:dyDescent="0.25">
      <c r="A85" s="1" t="s">
        <v>20</v>
      </c>
      <c r="B85" s="1" t="s">
        <v>1852</v>
      </c>
    </row>
    <row r="86" spans="1:2" x14ac:dyDescent="0.25">
      <c r="A86" s="1" t="s">
        <v>20</v>
      </c>
      <c r="B86" s="1" t="s">
        <v>1853</v>
      </c>
    </row>
    <row r="87" spans="1:2" x14ac:dyDescent="0.25">
      <c r="A87" s="1" t="s">
        <v>20</v>
      </c>
      <c r="B87" s="1" t="s">
        <v>1854</v>
      </c>
    </row>
    <row r="88" spans="1:2" x14ac:dyDescent="0.25">
      <c r="A88" s="1" t="s">
        <v>20</v>
      </c>
      <c r="B88" s="1" t="s">
        <v>1855</v>
      </c>
    </row>
    <row r="89" spans="1:2" x14ac:dyDescent="0.25">
      <c r="A89" s="1" t="s">
        <v>20</v>
      </c>
      <c r="B89" s="1" t="s">
        <v>1856</v>
      </c>
    </row>
    <row r="90" spans="1:2" x14ac:dyDescent="0.25">
      <c r="A90" s="1" t="s">
        <v>20</v>
      </c>
      <c r="B90" s="1" t="s">
        <v>1857</v>
      </c>
    </row>
    <row r="91" spans="1:2" x14ac:dyDescent="0.25">
      <c r="A91" s="1" t="s">
        <v>20</v>
      </c>
      <c r="B91" s="1" t="s">
        <v>141</v>
      </c>
    </row>
    <row r="92" spans="1:2" x14ac:dyDescent="0.25">
      <c r="A92" s="1" t="s">
        <v>20</v>
      </c>
      <c r="B92" s="1" t="s">
        <v>1858</v>
      </c>
    </row>
    <row r="93" spans="1:2" x14ac:dyDescent="0.25">
      <c r="A93" s="1" t="s">
        <v>20</v>
      </c>
      <c r="B93" s="1" t="s">
        <v>1859</v>
      </c>
    </row>
    <row r="94" spans="1:2" x14ac:dyDescent="0.25">
      <c r="A94" s="1" t="s">
        <v>20</v>
      </c>
      <c r="B94" s="1" t="s">
        <v>1860</v>
      </c>
    </row>
    <row r="95" spans="1:2" x14ac:dyDescent="0.25">
      <c r="A95" s="1" t="s">
        <v>20</v>
      </c>
      <c r="B95" s="1" t="s">
        <v>1861</v>
      </c>
    </row>
    <row r="96" spans="1:2" x14ac:dyDescent="0.25">
      <c r="A96" s="1" t="s">
        <v>20</v>
      </c>
      <c r="B96" s="1" t="s">
        <v>1862</v>
      </c>
    </row>
    <row r="97" spans="1:2" x14ac:dyDescent="0.25">
      <c r="A97" s="1" t="s">
        <v>20</v>
      </c>
      <c r="B97" s="1" t="s">
        <v>1863</v>
      </c>
    </row>
    <row r="98" spans="1:2" x14ac:dyDescent="0.25">
      <c r="A98" s="1" t="s">
        <v>20</v>
      </c>
      <c r="B98" s="1" t="s">
        <v>1864</v>
      </c>
    </row>
    <row r="99" spans="1:2" x14ac:dyDescent="0.25">
      <c r="A99" s="1" t="s">
        <v>20</v>
      </c>
      <c r="B99" s="1" t="s">
        <v>1865</v>
      </c>
    </row>
    <row r="100" spans="1:2" x14ac:dyDescent="0.25">
      <c r="A100" s="1" t="s">
        <v>20</v>
      </c>
      <c r="B100" s="1" t="s">
        <v>1866</v>
      </c>
    </row>
    <row r="101" spans="1:2" x14ac:dyDescent="0.25">
      <c r="A101" s="1" t="s">
        <v>20</v>
      </c>
      <c r="B101" s="1" t="s">
        <v>1867</v>
      </c>
    </row>
    <row r="102" spans="1:2" x14ac:dyDescent="0.25">
      <c r="A102" s="1" t="s">
        <v>20</v>
      </c>
      <c r="B102" s="1" t="s">
        <v>1868</v>
      </c>
    </row>
    <row r="103" spans="1:2" x14ac:dyDescent="0.25">
      <c r="A103" s="1" t="s">
        <v>20</v>
      </c>
      <c r="B103" s="1" t="s">
        <v>1869</v>
      </c>
    </row>
    <row r="104" spans="1:2" x14ac:dyDescent="0.25">
      <c r="A104" s="1" t="s">
        <v>20</v>
      </c>
      <c r="B104" s="1" t="s">
        <v>1870</v>
      </c>
    </row>
    <row r="105" spans="1:2" x14ac:dyDescent="0.25">
      <c r="A105" s="1" t="s">
        <v>20</v>
      </c>
      <c r="B105" s="1" t="s">
        <v>1871</v>
      </c>
    </row>
    <row r="106" spans="1:2" x14ac:dyDescent="0.25">
      <c r="A106" s="1" t="s">
        <v>20</v>
      </c>
      <c r="B106" s="1" t="s">
        <v>1872</v>
      </c>
    </row>
    <row r="107" spans="1:2" x14ac:dyDescent="0.25">
      <c r="A107" s="1" t="s">
        <v>20</v>
      </c>
      <c r="B107" s="1" t="s">
        <v>1873</v>
      </c>
    </row>
    <row r="108" spans="1:2" x14ac:dyDescent="0.25">
      <c r="A108" s="1" t="s">
        <v>20</v>
      </c>
      <c r="B108" s="1" t="s">
        <v>1874</v>
      </c>
    </row>
    <row r="109" spans="1:2" x14ac:dyDescent="0.25">
      <c r="A109" s="1" t="s">
        <v>20</v>
      </c>
      <c r="B109" s="1" t="s">
        <v>1875</v>
      </c>
    </row>
    <row r="110" spans="1:2" x14ac:dyDescent="0.25">
      <c r="A110" s="1" t="s">
        <v>20</v>
      </c>
      <c r="B110" s="1" t="s">
        <v>1876</v>
      </c>
    </row>
    <row r="111" spans="1:2" x14ac:dyDescent="0.25">
      <c r="A111" s="1" t="s">
        <v>20</v>
      </c>
      <c r="B111" s="1" t="s">
        <v>1877</v>
      </c>
    </row>
    <row r="112" spans="1:2" x14ac:dyDescent="0.25">
      <c r="A112" s="1" t="s">
        <v>20</v>
      </c>
      <c r="B112" s="1" t="s">
        <v>1878</v>
      </c>
    </row>
    <row r="113" spans="1:2" x14ac:dyDescent="0.25">
      <c r="A113" s="1" t="s">
        <v>20</v>
      </c>
      <c r="B113" s="1" t="s">
        <v>1879</v>
      </c>
    </row>
    <row r="114" spans="1:2" x14ac:dyDescent="0.25">
      <c r="A114" s="1" t="s">
        <v>20</v>
      </c>
      <c r="B114" s="1" t="s">
        <v>1880</v>
      </c>
    </row>
    <row r="115" spans="1:2" x14ac:dyDescent="0.25">
      <c r="A115" s="1" t="s">
        <v>20</v>
      </c>
      <c r="B115" s="1" t="s">
        <v>1881</v>
      </c>
    </row>
    <row r="116" spans="1:2" x14ac:dyDescent="0.25">
      <c r="A116" s="1" t="s">
        <v>20</v>
      </c>
      <c r="B116" s="1" t="s">
        <v>1882</v>
      </c>
    </row>
    <row r="117" spans="1:2" x14ac:dyDescent="0.25">
      <c r="A117" s="1" t="s">
        <v>130</v>
      </c>
      <c r="B117" s="1" t="s">
        <v>1771</v>
      </c>
    </row>
    <row r="118" spans="1:2" x14ac:dyDescent="0.25">
      <c r="A118" s="1" t="s">
        <v>130</v>
      </c>
      <c r="B118" s="1" t="s">
        <v>1772</v>
      </c>
    </row>
    <row r="119" spans="1:2" x14ac:dyDescent="0.25">
      <c r="A119" s="1" t="s">
        <v>130</v>
      </c>
      <c r="B119" s="1" t="s">
        <v>1773</v>
      </c>
    </row>
    <row r="120" spans="1:2" x14ac:dyDescent="0.25">
      <c r="A120" s="1" t="s">
        <v>130</v>
      </c>
      <c r="B120" s="1" t="s">
        <v>1774</v>
      </c>
    </row>
    <row r="121" spans="1:2" x14ac:dyDescent="0.25">
      <c r="A121" s="1" t="s">
        <v>130</v>
      </c>
      <c r="B121" s="1" t="s">
        <v>1775</v>
      </c>
    </row>
    <row r="122" spans="1:2" x14ac:dyDescent="0.25">
      <c r="A122" s="1" t="s">
        <v>130</v>
      </c>
      <c r="B122" s="1" t="s">
        <v>1776</v>
      </c>
    </row>
    <row r="123" spans="1:2" x14ac:dyDescent="0.25">
      <c r="A123" s="1" t="s">
        <v>130</v>
      </c>
      <c r="B123" s="1" t="s">
        <v>1777</v>
      </c>
    </row>
    <row r="124" spans="1:2" x14ac:dyDescent="0.25">
      <c r="A124" s="1" t="s">
        <v>130</v>
      </c>
      <c r="B124" s="1" t="s">
        <v>1778</v>
      </c>
    </row>
    <row r="125" spans="1:2" x14ac:dyDescent="0.25">
      <c r="A125" s="1" t="s">
        <v>130</v>
      </c>
      <c r="B125" s="1" t="s">
        <v>1779</v>
      </c>
    </row>
    <row r="126" spans="1:2" x14ac:dyDescent="0.25">
      <c r="A126" s="1" t="s">
        <v>130</v>
      </c>
      <c r="B126" s="1" t="s">
        <v>1780</v>
      </c>
    </row>
    <row r="127" spans="1:2" x14ac:dyDescent="0.25">
      <c r="A127" s="1" t="s">
        <v>130</v>
      </c>
      <c r="B127" s="1" t="s">
        <v>1883</v>
      </c>
    </row>
    <row r="128" spans="1:2" x14ac:dyDescent="0.25">
      <c r="A128" s="1" t="s">
        <v>130</v>
      </c>
      <c r="B128" s="1" t="s">
        <v>1781</v>
      </c>
    </row>
    <row r="129" spans="1:2" x14ac:dyDescent="0.25">
      <c r="A129" s="1" t="s">
        <v>130</v>
      </c>
      <c r="B129" s="1" t="s">
        <v>1782</v>
      </c>
    </row>
    <row r="130" spans="1:2" x14ac:dyDescent="0.25">
      <c r="A130" s="1" t="s">
        <v>130</v>
      </c>
      <c r="B130" s="1" t="s">
        <v>1783</v>
      </c>
    </row>
    <row r="131" spans="1:2" x14ac:dyDescent="0.25">
      <c r="A131" s="1" t="s">
        <v>130</v>
      </c>
      <c r="B131" s="1" t="s">
        <v>1784</v>
      </c>
    </row>
    <row r="132" spans="1:2" x14ac:dyDescent="0.25">
      <c r="A132" s="1" t="s">
        <v>130</v>
      </c>
      <c r="B132" s="1" t="s">
        <v>1785</v>
      </c>
    </row>
    <row r="133" spans="1:2" x14ac:dyDescent="0.25">
      <c r="A133" s="1" t="s">
        <v>130</v>
      </c>
      <c r="B133" s="1" t="s">
        <v>1786</v>
      </c>
    </row>
    <row r="134" spans="1:2" x14ac:dyDescent="0.25">
      <c r="A134" s="1" t="s">
        <v>130</v>
      </c>
      <c r="B134" s="1" t="s">
        <v>1787</v>
      </c>
    </row>
    <row r="135" spans="1:2" x14ac:dyDescent="0.25">
      <c r="A135" s="1" t="s">
        <v>130</v>
      </c>
      <c r="B135" s="1" t="s">
        <v>1788</v>
      </c>
    </row>
    <row r="136" spans="1:2" x14ac:dyDescent="0.25">
      <c r="A136" s="1" t="s">
        <v>130</v>
      </c>
      <c r="B136" s="1" t="s">
        <v>1789</v>
      </c>
    </row>
    <row r="137" spans="1:2" x14ac:dyDescent="0.25">
      <c r="A137" s="1" t="s">
        <v>130</v>
      </c>
      <c r="B137" s="1" t="s">
        <v>1790</v>
      </c>
    </row>
    <row r="138" spans="1:2" x14ac:dyDescent="0.25">
      <c r="A138" s="1" t="s">
        <v>130</v>
      </c>
      <c r="B138" s="1" t="s">
        <v>1791</v>
      </c>
    </row>
    <row r="139" spans="1:2" x14ac:dyDescent="0.25">
      <c r="A139" s="1" t="s">
        <v>130</v>
      </c>
      <c r="B139" s="1" t="s">
        <v>1792</v>
      </c>
    </row>
    <row r="140" spans="1:2" x14ac:dyDescent="0.25">
      <c r="A140" s="1" t="s">
        <v>130</v>
      </c>
      <c r="B140" s="1" t="s">
        <v>1793</v>
      </c>
    </row>
    <row r="141" spans="1:2" x14ac:dyDescent="0.25">
      <c r="A141" s="1" t="s">
        <v>130</v>
      </c>
      <c r="B141" s="1" t="s">
        <v>1794</v>
      </c>
    </row>
    <row r="142" spans="1:2" x14ac:dyDescent="0.25">
      <c r="A142" s="1" t="s">
        <v>130</v>
      </c>
      <c r="B142" s="1" t="s">
        <v>1795</v>
      </c>
    </row>
    <row r="143" spans="1:2" x14ac:dyDescent="0.25">
      <c r="A143" s="1" t="s">
        <v>130</v>
      </c>
      <c r="B143" s="1" t="s">
        <v>1884</v>
      </c>
    </row>
    <row r="144" spans="1:2" x14ac:dyDescent="0.25">
      <c r="A144" s="1" t="s">
        <v>130</v>
      </c>
      <c r="B144" s="1" t="s">
        <v>1796</v>
      </c>
    </row>
    <row r="145" spans="1:2" x14ac:dyDescent="0.25">
      <c r="A145" s="1" t="s">
        <v>130</v>
      </c>
      <c r="B145" s="1" t="s">
        <v>1797</v>
      </c>
    </row>
    <row r="146" spans="1:2" x14ac:dyDescent="0.25">
      <c r="A146" s="1" t="s">
        <v>130</v>
      </c>
      <c r="B146" s="1" t="s">
        <v>1798</v>
      </c>
    </row>
    <row r="147" spans="1:2" x14ac:dyDescent="0.25">
      <c r="A147" s="1" t="s">
        <v>130</v>
      </c>
      <c r="B147" s="1" t="s">
        <v>1799</v>
      </c>
    </row>
    <row r="148" spans="1:2" x14ac:dyDescent="0.25">
      <c r="A148" s="1" t="s">
        <v>130</v>
      </c>
      <c r="B148" s="1" t="s">
        <v>1800</v>
      </c>
    </row>
    <row r="149" spans="1:2" x14ac:dyDescent="0.25">
      <c r="A149" s="1" t="s">
        <v>130</v>
      </c>
      <c r="B149" s="1" t="s">
        <v>1801</v>
      </c>
    </row>
    <row r="150" spans="1:2" x14ac:dyDescent="0.25">
      <c r="A150" s="1" t="s">
        <v>130</v>
      </c>
      <c r="B150" s="1" t="s">
        <v>1802</v>
      </c>
    </row>
    <row r="151" spans="1:2" x14ac:dyDescent="0.25">
      <c r="A151" s="1" t="s">
        <v>130</v>
      </c>
      <c r="B151" s="1" t="s">
        <v>160</v>
      </c>
    </row>
    <row r="152" spans="1:2" x14ac:dyDescent="0.25">
      <c r="A152" s="1" t="s">
        <v>130</v>
      </c>
      <c r="B152" s="1" t="s">
        <v>1803</v>
      </c>
    </row>
    <row r="153" spans="1:2" x14ac:dyDescent="0.25">
      <c r="A153" s="1" t="s">
        <v>130</v>
      </c>
      <c r="B153" s="1" t="s">
        <v>1804</v>
      </c>
    </row>
    <row r="154" spans="1:2" x14ac:dyDescent="0.25">
      <c r="A154" s="1" t="s">
        <v>130</v>
      </c>
      <c r="B154" s="1" t="s">
        <v>1805</v>
      </c>
    </row>
    <row r="155" spans="1:2" x14ac:dyDescent="0.25">
      <c r="A155" s="1" t="s">
        <v>130</v>
      </c>
      <c r="B155" s="1" t="s">
        <v>1806</v>
      </c>
    </row>
    <row r="156" spans="1:2" x14ac:dyDescent="0.25">
      <c r="A156" s="1" t="s">
        <v>130</v>
      </c>
      <c r="B156" s="1" t="s">
        <v>1807</v>
      </c>
    </row>
    <row r="157" spans="1:2" x14ac:dyDescent="0.25">
      <c r="A157" s="1" t="s">
        <v>130</v>
      </c>
      <c r="B157" s="1" t="s">
        <v>1808</v>
      </c>
    </row>
    <row r="158" spans="1:2" x14ac:dyDescent="0.25">
      <c r="A158" s="1" t="s">
        <v>130</v>
      </c>
      <c r="B158" s="1" t="s">
        <v>1809</v>
      </c>
    </row>
    <row r="159" spans="1:2" x14ac:dyDescent="0.25">
      <c r="A159" s="1" t="s">
        <v>130</v>
      </c>
      <c r="B159" s="1" t="s">
        <v>1810</v>
      </c>
    </row>
    <row r="160" spans="1:2" x14ac:dyDescent="0.25">
      <c r="A160" s="1" t="s">
        <v>130</v>
      </c>
      <c r="B160" s="1" t="s">
        <v>1811</v>
      </c>
    </row>
    <row r="161" spans="1:2" x14ac:dyDescent="0.25">
      <c r="A161" s="1" t="s">
        <v>130</v>
      </c>
      <c r="B161" s="1" t="s">
        <v>1812</v>
      </c>
    </row>
    <row r="162" spans="1:2" x14ac:dyDescent="0.25">
      <c r="A162" s="1" t="s">
        <v>130</v>
      </c>
      <c r="B162" s="1" t="s">
        <v>1813</v>
      </c>
    </row>
    <row r="163" spans="1:2" x14ac:dyDescent="0.25">
      <c r="A163" s="1" t="s">
        <v>130</v>
      </c>
      <c r="B163" s="1" t="s">
        <v>1814</v>
      </c>
    </row>
    <row r="164" spans="1:2" x14ac:dyDescent="0.25">
      <c r="A164" s="1" t="s">
        <v>130</v>
      </c>
      <c r="B164" s="1" t="s">
        <v>1815</v>
      </c>
    </row>
    <row r="165" spans="1:2" x14ac:dyDescent="0.25">
      <c r="A165" s="1" t="s">
        <v>130</v>
      </c>
      <c r="B165" s="1" t="s">
        <v>1816</v>
      </c>
    </row>
    <row r="166" spans="1:2" x14ac:dyDescent="0.25">
      <c r="A166" s="1" t="s">
        <v>130</v>
      </c>
      <c r="B166" s="1" t="s">
        <v>1818</v>
      </c>
    </row>
    <row r="167" spans="1:2" x14ac:dyDescent="0.25">
      <c r="A167" s="1" t="s">
        <v>130</v>
      </c>
      <c r="B167" s="1" t="s">
        <v>1822</v>
      </c>
    </row>
    <row r="168" spans="1:2" x14ac:dyDescent="0.25">
      <c r="A168" s="1" t="s">
        <v>130</v>
      </c>
      <c r="B168" s="1" t="s">
        <v>1823</v>
      </c>
    </row>
    <row r="169" spans="1:2" x14ac:dyDescent="0.25">
      <c r="A169" s="1" t="s">
        <v>130</v>
      </c>
      <c r="B169" s="1" t="s">
        <v>1824</v>
      </c>
    </row>
    <row r="170" spans="1:2" x14ac:dyDescent="0.25">
      <c r="A170" s="1" t="s">
        <v>130</v>
      </c>
      <c r="B170" s="1" t="s">
        <v>1825</v>
      </c>
    </row>
    <row r="171" spans="1:2" x14ac:dyDescent="0.25">
      <c r="A171" s="1" t="s">
        <v>130</v>
      </c>
      <c r="B171" s="1" t="s">
        <v>1829</v>
      </c>
    </row>
    <row r="172" spans="1:2" x14ac:dyDescent="0.25">
      <c r="A172" s="1" t="s">
        <v>130</v>
      </c>
      <c r="B172" s="1" t="s">
        <v>1830</v>
      </c>
    </row>
    <row r="173" spans="1:2" x14ac:dyDescent="0.25">
      <c r="A173" s="1" t="s">
        <v>130</v>
      </c>
      <c r="B173" s="1" t="s">
        <v>1831</v>
      </c>
    </row>
    <row r="174" spans="1:2" x14ac:dyDescent="0.25">
      <c r="A174" s="1" t="s">
        <v>130</v>
      </c>
      <c r="B174" s="1" t="s">
        <v>1836</v>
      </c>
    </row>
    <row r="175" spans="1:2" x14ac:dyDescent="0.25">
      <c r="A175" s="1" t="s">
        <v>130</v>
      </c>
      <c r="B175" s="1" t="s">
        <v>1837</v>
      </c>
    </row>
    <row r="176" spans="1:2" x14ac:dyDescent="0.25">
      <c r="A176" s="1" t="s">
        <v>130</v>
      </c>
      <c r="B176" s="1" t="s">
        <v>1885</v>
      </c>
    </row>
    <row r="177" spans="1:2" x14ac:dyDescent="0.25">
      <c r="A177" s="1" t="s">
        <v>130</v>
      </c>
      <c r="B177" s="1" t="s">
        <v>1886</v>
      </c>
    </row>
    <row r="178" spans="1:2" x14ac:dyDescent="0.25">
      <c r="A178" s="1" t="s">
        <v>130</v>
      </c>
      <c r="B178" s="1" t="s">
        <v>1840</v>
      </c>
    </row>
    <row r="179" spans="1:2" x14ac:dyDescent="0.25">
      <c r="A179" s="1" t="s">
        <v>130</v>
      </c>
      <c r="B179" s="1" t="s">
        <v>1841</v>
      </c>
    </row>
    <row r="180" spans="1:2" x14ac:dyDescent="0.25">
      <c r="A180" s="1" t="s">
        <v>130</v>
      </c>
      <c r="B180" s="1" t="s">
        <v>1842</v>
      </c>
    </row>
    <row r="181" spans="1:2" x14ac:dyDescent="0.25">
      <c r="A181" s="1" t="s">
        <v>130</v>
      </c>
      <c r="B181" s="1" t="s">
        <v>1843</v>
      </c>
    </row>
    <row r="182" spans="1:2" x14ac:dyDescent="0.25">
      <c r="A182" s="1" t="s">
        <v>130</v>
      </c>
      <c r="B182" s="1" t="s">
        <v>1844</v>
      </c>
    </row>
    <row r="183" spans="1:2" x14ac:dyDescent="0.25">
      <c r="A183" s="1" t="s">
        <v>130</v>
      </c>
      <c r="B183" s="1" t="s">
        <v>1845</v>
      </c>
    </row>
    <row r="184" spans="1:2" x14ac:dyDescent="0.25">
      <c r="A184" s="1" t="s">
        <v>130</v>
      </c>
      <c r="B184" s="1" t="s">
        <v>1846</v>
      </c>
    </row>
    <row r="185" spans="1:2" x14ac:dyDescent="0.25">
      <c r="A185" s="1" t="s">
        <v>130</v>
      </c>
      <c r="B185" s="1" t="s">
        <v>1847</v>
      </c>
    </row>
    <row r="186" spans="1:2" x14ac:dyDescent="0.25">
      <c r="A186" s="1" t="s">
        <v>130</v>
      </c>
      <c r="B186" s="1" t="s">
        <v>1848</v>
      </c>
    </row>
    <row r="187" spans="1:2" x14ac:dyDescent="0.25">
      <c r="A187" s="1" t="s">
        <v>130</v>
      </c>
      <c r="B187" s="1" t="s">
        <v>1849</v>
      </c>
    </row>
    <row r="188" spans="1:2" x14ac:dyDescent="0.25">
      <c r="A188" s="1" t="s">
        <v>130</v>
      </c>
      <c r="B188" s="1" t="s">
        <v>1850</v>
      </c>
    </row>
    <row r="189" spans="1:2" x14ac:dyDescent="0.25">
      <c r="A189" s="1" t="s">
        <v>130</v>
      </c>
      <c r="B189" s="1" t="s">
        <v>1851</v>
      </c>
    </row>
    <row r="190" spans="1:2" x14ac:dyDescent="0.25">
      <c r="A190" s="1" t="s">
        <v>130</v>
      </c>
      <c r="B190" s="1" t="s">
        <v>1852</v>
      </c>
    </row>
    <row r="191" spans="1:2" x14ac:dyDescent="0.25">
      <c r="A191" s="1" t="s">
        <v>130</v>
      </c>
      <c r="B191" s="1" t="s">
        <v>1853</v>
      </c>
    </row>
    <row r="192" spans="1:2" x14ac:dyDescent="0.25">
      <c r="A192" s="1" t="s">
        <v>130</v>
      </c>
      <c r="B192" s="1" t="s">
        <v>1854</v>
      </c>
    </row>
    <row r="193" spans="1:2" x14ac:dyDescent="0.25">
      <c r="A193" s="1" t="s">
        <v>130</v>
      </c>
      <c r="B193" s="1" t="s">
        <v>1855</v>
      </c>
    </row>
    <row r="194" spans="1:2" x14ac:dyDescent="0.25">
      <c r="A194" s="1" t="s">
        <v>130</v>
      </c>
      <c r="B194" s="1" t="s">
        <v>1856</v>
      </c>
    </row>
    <row r="195" spans="1:2" x14ac:dyDescent="0.25">
      <c r="A195" s="1" t="s">
        <v>130</v>
      </c>
      <c r="B195" s="1" t="s">
        <v>1887</v>
      </c>
    </row>
    <row r="196" spans="1:2" x14ac:dyDescent="0.25">
      <c r="A196" s="1" t="s">
        <v>130</v>
      </c>
      <c r="B196" s="1" t="s">
        <v>1857</v>
      </c>
    </row>
    <row r="197" spans="1:2" x14ac:dyDescent="0.25">
      <c r="A197" s="1" t="s">
        <v>130</v>
      </c>
      <c r="B197" s="1" t="s">
        <v>141</v>
      </c>
    </row>
    <row r="198" spans="1:2" x14ac:dyDescent="0.25">
      <c r="A198" s="1" t="s">
        <v>130</v>
      </c>
      <c r="B198" s="1" t="s">
        <v>1859</v>
      </c>
    </row>
    <row r="199" spans="1:2" x14ac:dyDescent="0.25">
      <c r="A199" s="1" t="s">
        <v>130</v>
      </c>
      <c r="B199" s="1" t="s">
        <v>1860</v>
      </c>
    </row>
    <row r="200" spans="1:2" x14ac:dyDescent="0.25">
      <c r="A200" s="1" t="s">
        <v>130</v>
      </c>
      <c r="B200" s="1" t="s">
        <v>1861</v>
      </c>
    </row>
    <row r="201" spans="1:2" x14ac:dyDescent="0.25">
      <c r="A201" s="1" t="s">
        <v>130</v>
      </c>
      <c r="B201" s="1" t="s">
        <v>1863</v>
      </c>
    </row>
    <row r="202" spans="1:2" x14ac:dyDescent="0.25">
      <c r="A202" s="1" t="s">
        <v>130</v>
      </c>
      <c r="B202" s="1" t="s">
        <v>1864</v>
      </c>
    </row>
    <row r="203" spans="1:2" x14ac:dyDescent="0.25">
      <c r="A203" s="1" t="s">
        <v>130</v>
      </c>
      <c r="B203" s="1" t="s">
        <v>1865</v>
      </c>
    </row>
    <row r="204" spans="1:2" x14ac:dyDescent="0.25">
      <c r="A204" s="1" t="s">
        <v>130</v>
      </c>
      <c r="B204" s="1" t="s">
        <v>1866</v>
      </c>
    </row>
    <row r="205" spans="1:2" x14ac:dyDescent="0.25">
      <c r="A205" s="1" t="s">
        <v>130</v>
      </c>
      <c r="B205" s="1" t="s">
        <v>1867</v>
      </c>
    </row>
    <row r="206" spans="1:2" x14ac:dyDescent="0.25">
      <c r="A206" s="1" t="s">
        <v>130</v>
      </c>
      <c r="B206" s="1" t="s">
        <v>1888</v>
      </c>
    </row>
    <row r="207" spans="1:2" x14ac:dyDescent="0.25">
      <c r="A207" s="1" t="s">
        <v>130</v>
      </c>
      <c r="B207" s="1" t="s">
        <v>1869</v>
      </c>
    </row>
    <row r="208" spans="1:2" x14ac:dyDescent="0.25">
      <c r="A208" s="1" t="s">
        <v>130</v>
      </c>
      <c r="B208" s="1" t="s">
        <v>1870</v>
      </c>
    </row>
    <row r="209" spans="1:2" x14ac:dyDescent="0.25">
      <c r="A209" s="1" t="s">
        <v>130</v>
      </c>
      <c r="B209" s="1" t="s">
        <v>1871</v>
      </c>
    </row>
    <row r="210" spans="1:2" x14ac:dyDescent="0.25">
      <c r="A210" s="1" t="s">
        <v>130</v>
      </c>
      <c r="B210" s="1" t="s">
        <v>1872</v>
      </c>
    </row>
    <row r="211" spans="1:2" x14ac:dyDescent="0.25">
      <c r="A211" s="1" t="s">
        <v>130</v>
      </c>
      <c r="B211" s="1" t="s">
        <v>1873</v>
      </c>
    </row>
    <row r="212" spans="1:2" x14ac:dyDescent="0.25">
      <c r="A212" s="1" t="s">
        <v>130</v>
      </c>
      <c r="B212" s="1" t="s">
        <v>1874</v>
      </c>
    </row>
    <row r="213" spans="1:2" x14ac:dyDescent="0.25">
      <c r="A213" s="1" t="s">
        <v>130</v>
      </c>
      <c r="B213" s="1" t="s">
        <v>1875</v>
      </c>
    </row>
    <row r="214" spans="1:2" x14ac:dyDescent="0.25">
      <c r="A214" s="1" t="s">
        <v>130</v>
      </c>
      <c r="B214" s="1" t="s">
        <v>1876</v>
      </c>
    </row>
    <row r="215" spans="1:2" x14ac:dyDescent="0.25">
      <c r="A215" s="1" t="s">
        <v>130</v>
      </c>
      <c r="B215" s="1" t="s">
        <v>1877</v>
      </c>
    </row>
    <row r="216" spans="1:2" x14ac:dyDescent="0.25">
      <c r="A216" s="1" t="s">
        <v>138</v>
      </c>
      <c r="B216" s="1" t="s">
        <v>141</v>
      </c>
    </row>
    <row r="217" spans="1:2" x14ac:dyDescent="0.25">
      <c r="A217" s="1" t="s">
        <v>144</v>
      </c>
      <c r="B217" s="1" t="s">
        <v>1770</v>
      </c>
    </row>
    <row r="218" spans="1:2" x14ac:dyDescent="0.25">
      <c r="A218" s="1" t="s">
        <v>144</v>
      </c>
      <c r="B218" s="1" t="s">
        <v>1771</v>
      </c>
    </row>
    <row r="219" spans="1:2" x14ac:dyDescent="0.25">
      <c r="A219" s="1" t="s">
        <v>144</v>
      </c>
      <c r="B219" s="1" t="s">
        <v>1772</v>
      </c>
    </row>
    <row r="220" spans="1:2" x14ac:dyDescent="0.25">
      <c r="A220" s="1" t="s">
        <v>144</v>
      </c>
      <c r="B220" s="1" t="s">
        <v>1773</v>
      </c>
    </row>
    <row r="221" spans="1:2" x14ac:dyDescent="0.25">
      <c r="A221" s="1" t="s">
        <v>144</v>
      </c>
      <c r="B221" s="1" t="s">
        <v>1774</v>
      </c>
    </row>
    <row r="222" spans="1:2" x14ac:dyDescent="0.25">
      <c r="A222" s="1" t="s">
        <v>144</v>
      </c>
      <c r="B222" s="1" t="s">
        <v>1775</v>
      </c>
    </row>
    <row r="223" spans="1:2" x14ac:dyDescent="0.25">
      <c r="A223" s="1" t="s">
        <v>144</v>
      </c>
      <c r="B223" s="1" t="s">
        <v>1776</v>
      </c>
    </row>
    <row r="224" spans="1:2" x14ac:dyDescent="0.25">
      <c r="A224" s="1" t="s">
        <v>144</v>
      </c>
      <c r="B224" s="1" t="s">
        <v>1777</v>
      </c>
    </row>
    <row r="225" spans="1:2" x14ac:dyDescent="0.25">
      <c r="A225" s="1" t="s">
        <v>144</v>
      </c>
      <c r="B225" s="1" t="s">
        <v>1778</v>
      </c>
    </row>
    <row r="226" spans="1:2" x14ac:dyDescent="0.25">
      <c r="A226" s="1" t="s">
        <v>144</v>
      </c>
      <c r="B226" s="1" t="s">
        <v>1779</v>
      </c>
    </row>
    <row r="227" spans="1:2" x14ac:dyDescent="0.25">
      <c r="A227" s="1" t="s">
        <v>144</v>
      </c>
      <c r="B227" s="1" t="s">
        <v>1780</v>
      </c>
    </row>
    <row r="228" spans="1:2" x14ac:dyDescent="0.25">
      <c r="A228" s="1" t="s">
        <v>144</v>
      </c>
      <c r="B228" s="1" t="s">
        <v>1781</v>
      </c>
    </row>
    <row r="229" spans="1:2" x14ac:dyDescent="0.25">
      <c r="A229" s="1" t="s">
        <v>144</v>
      </c>
      <c r="B229" s="1" t="s">
        <v>1794</v>
      </c>
    </row>
    <row r="230" spans="1:2" x14ac:dyDescent="0.25">
      <c r="A230" s="1" t="s">
        <v>144</v>
      </c>
      <c r="B230" s="1" t="s">
        <v>1814</v>
      </c>
    </row>
    <row r="231" spans="1:2" x14ac:dyDescent="0.25">
      <c r="A231" s="1" t="s">
        <v>144</v>
      </c>
      <c r="B231" s="1" t="s">
        <v>1815</v>
      </c>
    </row>
    <row r="232" spans="1:2" x14ac:dyDescent="0.25">
      <c r="A232" s="1" t="s">
        <v>144</v>
      </c>
      <c r="B232" s="1" t="s">
        <v>1817</v>
      </c>
    </row>
    <row r="233" spans="1:2" x14ac:dyDescent="0.25">
      <c r="A233" s="1" t="s">
        <v>144</v>
      </c>
      <c r="B233" s="1" t="s">
        <v>1818</v>
      </c>
    </row>
    <row r="234" spans="1:2" x14ac:dyDescent="0.25">
      <c r="A234" s="1" t="s">
        <v>144</v>
      </c>
      <c r="B234" s="1" t="s">
        <v>1820</v>
      </c>
    </row>
    <row r="235" spans="1:2" x14ac:dyDescent="0.25">
      <c r="A235" s="1" t="s">
        <v>144</v>
      </c>
      <c r="B235" s="1" t="s">
        <v>1821</v>
      </c>
    </row>
    <row r="236" spans="1:2" x14ac:dyDescent="0.25">
      <c r="A236" s="1" t="s">
        <v>144</v>
      </c>
      <c r="B236" s="1" t="s">
        <v>1824</v>
      </c>
    </row>
    <row r="237" spans="1:2" x14ac:dyDescent="0.25">
      <c r="A237" s="1" t="s">
        <v>144</v>
      </c>
      <c r="B237" s="1" t="s">
        <v>1825</v>
      </c>
    </row>
    <row r="238" spans="1:2" x14ac:dyDescent="0.25">
      <c r="A238" s="1" t="s">
        <v>144</v>
      </c>
      <c r="B238" s="1" t="s">
        <v>1826</v>
      </c>
    </row>
    <row r="239" spans="1:2" x14ac:dyDescent="0.25">
      <c r="A239" s="1" t="s">
        <v>144</v>
      </c>
      <c r="B239" s="1" t="s">
        <v>1827</v>
      </c>
    </row>
    <row r="240" spans="1:2" x14ac:dyDescent="0.25">
      <c r="A240" s="1" t="s">
        <v>144</v>
      </c>
      <c r="B240" s="1" t="s">
        <v>1828</v>
      </c>
    </row>
    <row r="241" spans="1:2" x14ac:dyDescent="0.25">
      <c r="A241" s="1" t="s">
        <v>144</v>
      </c>
      <c r="B241" s="1" t="s">
        <v>1829</v>
      </c>
    </row>
    <row r="242" spans="1:2" x14ac:dyDescent="0.25">
      <c r="A242" s="1" t="s">
        <v>144</v>
      </c>
      <c r="B242" s="1" t="s">
        <v>1830</v>
      </c>
    </row>
    <row r="243" spans="1:2" x14ac:dyDescent="0.25">
      <c r="A243" s="1" t="s">
        <v>144</v>
      </c>
      <c r="B243" s="1" t="s">
        <v>1831</v>
      </c>
    </row>
    <row r="244" spans="1:2" x14ac:dyDescent="0.25">
      <c r="A244" s="1" t="s">
        <v>144</v>
      </c>
      <c r="B244" s="1" t="s">
        <v>1832</v>
      </c>
    </row>
    <row r="245" spans="1:2" x14ac:dyDescent="0.25">
      <c r="A245" s="1" t="s">
        <v>144</v>
      </c>
      <c r="B245" s="1" t="s">
        <v>1833</v>
      </c>
    </row>
    <row r="246" spans="1:2" x14ac:dyDescent="0.25">
      <c r="A246" s="1" t="s">
        <v>144</v>
      </c>
      <c r="B246" s="1" t="s">
        <v>1834</v>
      </c>
    </row>
    <row r="247" spans="1:2" x14ac:dyDescent="0.25">
      <c r="A247" s="1" t="s">
        <v>144</v>
      </c>
      <c r="B247" s="1" t="s">
        <v>1835</v>
      </c>
    </row>
    <row r="248" spans="1:2" x14ac:dyDescent="0.25">
      <c r="A248" s="1" t="s">
        <v>144</v>
      </c>
      <c r="B248" s="1" t="s">
        <v>1836</v>
      </c>
    </row>
    <row r="249" spans="1:2" x14ac:dyDescent="0.25">
      <c r="A249" s="1" t="s">
        <v>144</v>
      </c>
      <c r="B249" s="1" t="s">
        <v>1837</v>
      </c>
    </row>
    <row r="250" spans="1:2" x14ac:dyDescent="0.25">
      <c r="A250" s="1" t="s">
        <v>144</v>
      </c>
      <c r="B250" s="1" t="s">
        <v>1838</v>
      </c>
    </row>
    <row r="251" spans="1:2" x14ac:dyDescent="0.25">
      <c r="A251" s="1" t="s">
        <v>144</v>
      </c>
      <c r="B251" s="1" t="s">
        <v>1839</v>
      </c>
    </row>
    <row r="252" spans="1:2" x14ac:dyDescent="0.25">
      <c r="A252" s="1" t="s">
        <v>144</v>
      </c>
      <c r="B252" s="1" t="s">
        <v>1866</v>
      </c>
    </row>
    <row r="253" spans="1:2" x14ac:dyDescent="0.25">
      <c r="A253" s="1" t="s">
        <v>144</v>
      </c>
      <c r="B253" s="1" t="s">
        <v>1889</v>
      </c>
    </row>
    <row r="254" spans="1:2" x14ac:dyDescent="0.25">
      <c r="A254" s="1" t="s">
        <v>144</v>
      </c>
      <c r="B254" s="1" t="s">
        <v>1890</v>
      </c>
    </row>
    <row r="255" spans="1:2" x14ac:dyDescent="0.25">
      <c r="A255" s="1" t="s">
        <v>144</v>
      </c>
      <c r="B255" s="1" t="s">
        <v>1840</v>
      </c>
    </row>
    <row r="256" spans="1:2" x14ac:dyDescent="0.25">
      <c r="A256" s="1" t="s">
        <v>144</v>
      </c>
      <c r="B256" s="1" t="s">
        <v>1841</v>
      </c>
    </row>
    <row r="257" spans="1:2" x14ac:dyDescent="0.25">
      <c r="A257" s="1" t="s">
        <v>144</v>
      </c>
      <c r="B257" s="1" t="s">
        <v>1842</v>
      </c>
    </row>
    <row r="258" spans="1:2" x14ac:dyDescent="0.25">
      <c r="A258" s="1" t="s">
        <v>144</v>
      </c>
      <c r="B258" s="1" t="s">
        <v>1843</v>
      </c>
    </row>
    <row r="259" spans="1:2" x14ac:dyDescent="0.25">
      <c r="A259" s="1" t="s">
        <v>144</v>
      </c>
      <c r="B259" s="1" t="s">
        <v>1891</v>
      </c>
    </row>
    <row r="260" spans="1:2" x14ac:dyDescent="0.25">
      <c r="A260" s="1" t="s">
        <v>144</v>
      </c>
      <c r="B260" s="1" t="s">
        <v>1844</v>
      </c>
    </row>
    <row r="261" spans="1:2" x14ac:dyDescent="0.25">
      <c r="A261" s="1" t="s">
        <v>144</v>
      </c>
      <c r="B261" s="1" t="s">
        <v>1892</v>
      </c>
    </row>
    <row r="262" spans="1:2" x14ac:dyDescent="0.25">
      <c r="A262" s="1" t="s">
        <v>144</v>
      </c>
      <c r="B262" s="1" t="s">
        <v>1845</v>
      </c>
    </row>
    <row r="263" spans="1:2" x14ac:dyDescent="0.25">
      <c r="A263" s="1" t="s">
        <v>144</v>
      </c>
      <c r="B263" s="1" t="s">
        <v>1846</v>
      </c>
    </row>
    <row r="264" spans="1:2" x14ac:dyDescent="0.25">
      <c r="A264" s="1" t="s">
        <v>144</v>
      </c>
      <c r="B264" s="1" t="s">
        <v>1847</v>
      </c>
    </row>
    <row r="265" spans="1:2" x14ac:dyDescent="0.25">
      <c r="A265" s="1" t="s">
        <v>144</v>
      </c>
      <c r="B265" s="1" t="s">
        <v>1848</v>
      </c>
    </row>
    <row r="266" spans="1:2" x14ac:dyDescent="0.25">
      <c r="A266" s="1" t="s">
        <v>144</v>
      </c>
      <c r="B266" s="1" t="s">
        <v>1849</v>
      </c>
    </row>
    <row r="267" spans="1:2" x14ac:dyDescent="0.25">
      <c r="A267" s="1" t="s">
        <v>144</v>
      </c>
      <c r="B267" s="1" t="s">
        <v>1850</v>
      </c>
    </row>
    <row r="268" spans="1:2" x14ac:dyDescent="0.25">
      <c r="A268" s="1" t="s">
        <v>144</v>
      </c>
      <c r="B268" s="1" t="s">
        <v>1851</v>
      </c>
    </row>
    <row r="269" spans="1:2" x14ac:dyDescent="0.25">
      <c r="A269" s="1" t="s">
        <v>144</v>
      </c>
      <c r="B269" s="1" t="s">
        <v>1852</v>
      </c>
    </row>
    <row r="270" spans="1:2" x14ac:dyDescent="0.25">
      <c r="A270" s="1" t="s">
        <v>144</v>
      </c>
      <c r="B270" s="1" t="s">
        <v>1853</v>
      </c>
    </row>
    <row r="271" spans="1:2" x14ac:dyDescent="0.25">
      <c r="A271" s="1" t="s">
        <v>144</v>
      </c>
      <c r="B271" s="1" t="s">
        <v>1854</v>
      </c>
    </row>
    <row r="272" spans="1:2" x14ac:dyDescent="0.25">
      <c r="A272" s="1" t="s">
        <v>144</v>
      </c>
      <c r="B272" s="1" t="s">
        <v>1855</v>
      </c>
    </row>
    <row r="273" spans="1:2" x14ac:dyDescent="0.25">
      <c r="A273" s="1" t="s">
        <v>144</v>
      </c>
      <c r="B273" s="1" t="s">
        <v>1856</v>
      </c>
    </row>
    <row r="274" spans="1:2" x14ac:dyDescent="0.25">
      <c r="A274" s="1" t="s">
        <v>144</v>
      </c>
      <c r="B274" s="1" t="s">
        <v>1857</v>
      </c>
    </row>
    <row r="275" spans="1:2" x14ac:dyDescent="0.25">
      <c r="A275" s="1" t="s">
        <v>144</v>
      </c>
      <c r="B275" s="1" t="s">
        <v>141</v>
      </c>
    </row>
    <row r="276" spans="1:2" x14ac:dyDescent="0.25">
      <c r="A276" s="1" t="s">
        <v>144</v>
      </c>
      <c r="B276" s="1" t="s">
        <v>1858</v>
      </c>
    </row>
    <row r="277" spans="1:2" x14ac:dyDescent="0.25">
      <c r="A277" s="1" t="s">
        <v>144</v>
      </c>
      <c r="B277" s="1" t="s">
        <v>1893</v>
      </c>
    </row>
    <row r="278" spans="1:2" x14ac:dyDescent="0.25">
      <c r="A278" s="1" t="s">
        <v>144</v>
      </c>
      <c r="B278" s="1" t="s">
        <v>1859</v>
      </c>
    </row>
    <row r="279" spans="1:2" x14ac:dyDescent="0.25">
      <c r="A279" s="1" t="s">
        <v>144</v>
      </c>
      <c r="B279" s="1" t="s">
        <v>1822</v>
      </c>
    </row>
    <row r="280" spans="1:2" x14ac:dyDescent="0.25">
      <c r="A280" s="1" t="s">
        <v>144</v>
      </c>
      <c r="B280" s="1" t="s">
        <v>1823</v>
      </c>
    </row>
    <row r="281" spans="1:2" x14ac:dyDescent="0.25">
      <c r="A281" s="1" t="s">
        <v>144</v>
      </c>
      <c r="B281" s="1" t="s">
        <v>1894</v>
      </c>
    </row>
    <row r="282" spans="1:2" x14ac:dyDescent="0.25">
      <c r="A282" s="1" t="s">
        <v>144</v>
      </c>
      <c r="B282" s="1" t="s">
        <v>1860</v>
      </c>
    </row>
    <row r="283" spans="1:2" x14ac:dyDescent="0.25">
      <c r="A283" s="1" t="s">
        <v>144</v>
      </c>
      <c r="B283" s="1" t="s">
        <v>1861</v>
      </c>
    </row>
    <row r="284" spans="1:2" x14ac:dyDescent="0.25">
      <c r="A284" s="1" t="s">
        <v>144</v>
      </c>
      <c r="B284" s="1" t="s">
        <v>1862</v>
      </c>
    </row>
    <row r="285" spans="1:2" x14ac:dyDescent="0.25">
      <c r="A285" s="1" t="s">
        <v>144</v>
      </c>
      <c r="B285" s="1" t="s">
        <v>1863</v>
      </c>
    </row>
    <row r="286" spans="1:2" x14ac:dyDescent="0.25">
      <c r="A286" s="1" t="s">
        <v>144</v>
      </c>
      <c r="B286" s="1" t="s">
        <v>1864</v>
      </c>
    </row>
    <row r="287" spans="1:2" x14ac:dyDescent="0.25">
      <c r="A287" s="1" t="s">
        <v>144</v>
      </c>
      <c r="B287" s="1" t="s">
        <v>1865</v>
      </c>
    </row>
    <row r="288" spans="1:2" x14ac:dyDescent="0.25">
      <c r="A288" s="1" t="s">
        <v>144</v>
      </c>
      <c r="B288" s="1" t="s">
        <v>1895</v>
      </c>
    </row>
    <row r="289" spans="1:2" x14ac:dyDescent="0.25">
      <c r="A289" s="1" t="s">
        <v>144</v>
      </c>
      <c r="B289" s="1" t="s">
        <v>1867</v>
      </c>
    </row>
    <row r="290" spans="1:2" x14ac:dyDescent="0.25">
      <c r="A290" s="1" t="s">
        <v>144</v>
      </c>
      <c r="B290" s="1" t="s">
        <v>1868</v>
      </c>
    </row>
    <row r="291" spans="1:2" x14ac:dyDescent="0.25">
      <c r="A291" s="1" t="s">
        <v>144</v>
      </c>
      <c r="B291" s="1" t="s">
        <v>1795</v>
      </c>
    </row>
    <row r="292" spans="1:2" x14ac:dyDescent="0.25">
      <c r="A292" s="1" t="s">
        <v>144</v>
      </c>
      <c r="B292" s="1" t="s">
        <v>1796</v>
      </c>
    </row>
    <row r="293" spans="1:2" x14ac:dyDescent="0.25">
      <c r="A293" s="1" t="s">
        <v>144</v>
      </c>
      <c r="B293" s="1" t="s">
        <v>1797</v>
      </c>
    </row>
    <row r="294" spans="1:2" x14ac:dyDescent="0.25">
      <c r="A294" s="1" t="s">
        <v>144</v>
      </c>
      <c r="B294" s="1" t="s">
        <v>1798</v>
      </c>
    </row>
    <row r="295" spans="1:2" x14ac:dyDescent="0.25">
      <c r="A295" s="1" t="s">
        <v>144</v>
      </c>
      <c r="B295" s="1" t="s">
        <v>1799</v>
      </c>
    </row>
    <row r="296" spans="1:2" x14ac:dyDescent="0.25">
      <c r="A296" s="1" t="s">
        <v>144</v>
      </c>
      <c r="B296" s="1" t="s">
        <v>1800</v>
      </c>
    </row>
    <row r="297" spans="1:2" x14ac:dyDescent="0.25">
      <c r="A297" s="1" t="s">
        <v>144</v>
      </c>
      <c r="B297" s="1" t="s">
        <v>1801</v>
      </c>
    </row>
    <row r="298" spans="1:2" x14ac:dyDescent="0.25">
      <c r="A298" s="1" t="s">
        <v>144</v>
      </c>
      <c r="B298" s="1" t="s">
        <v>1802</v>
      </c>
    </row>
    <row r="299" spans="1:2" x14ac:dyDescent="0.25">
      <c r="A299" s="1" t="s">
        <v>144</v>
      </c>
      <c r="B299" s="1" t="s">
        <v>160</v>
      </c>
    </row>
    <row r="300" spans="1:2" x14ac:dyDescent="0.25">
      <c r="A300" s="1" t="s">
        <v>144</v>
      </c>
      <c r="B300" s="1" t="s">
        <v>1803</v>
      </c>
    </row>
    <row r="301" spans="1:2" x14ac:dyDescent="0.25">
      <c r="A301" s="1" t="s">
        <v>144</v>
      </c>
      <c r="B301" s="1" t="s">
        <v>1804</v>
      </c>
    </row>
    <row r="302" spans="1:2" x14ac:dyDescent="0.25">
      <c r="A302" s="1" t="s">
        <v>144</v>
      </c>
      <c r="B302" s="1" t="s">
        <v>1782</v>
      </c>
    </row>
    <row r="303" spans="1:2" x14ac:dyDescent="0.25">
      <c r="A303" s="1" t="s">
        <v>144</v>
      </c>
      <c r="B303" s="1" t="s">
        <v>1896</v>
      </c>
    </row>
    <row r="304" spans="1:2" x14ac:dyDescent="0.25">
      <c r="A304" s="1" t="s">
        <v>144</v>
      </c>
      <c r="B304" s="1" t="s">
        <v>1805</v>
      </c>
    </row>
    <row r="305" spans="1:2" x14ac:dyDescent="0.25">
      <c r="A305" s="1" t="s">
        <v>144</v>
      </c>
      <c r="B305" s="1" t="s">
        <v>1806</v>
      </c>
    </row>
    <row r="306" spans="1:2" x14ac:dyDescent="0.25">
      <c r="A306" s="1" t="s">
        <v>144</v>
      </c>
      <c r="B306" s="1" t="s">
        <v>171</v>
      </c>
    </row>
    <row r="307" spans="1:2" x14ac:dyDescent="0.25">
      <c r="A307" s="1" t="s">
        <v>144</v>
      </c>
      <c r="B307" s="1" t="s">
        <v>1807</v>
      </c>
    </row>
    <row r="308" spans="1:2" x14ac:dyDescent="0.25">
      <c r="A308" s="1" t="s">
        <v>144</v>
      </c>
      <c r="B308" s="1" t="s">
        <v>1808</v>
      </c>
    </row>
    <row r="309" spans="1:2" x14ac:dyDescent="0.25">
      <c r="A309" s="1" t="s">
        <v>144</v>
      </c>
      <c r="B309" s="1" t="s">
        <v>1809</v>
      </c>
    </row>
    <row r="310" spans="1:2" x14ac:dyDescent="0.25">
      <c r="A310" s="1" t="s">
        <v>144</v>
      </c>
      <c r="B310" s="1" t="s">
        <v>1810</v>
      </c>
    </row>
    <row r="311" spans="1:2" x14ac:dyDescent="0.25">
      <c r="A311" s="1" t="s">
        <v>144</v>
      </c>
      <c r="B311" s="1" t="s">
        <v>1811</v>
      </c>
    </row>
    <row r="312" spans="1:2" x14ac:dyDescent="0.25">
      <c r="A312" s="1" t="s">
        <v>144</v>
      </c>
      <c r="B312" s="1" t="s">
        <v>1783</v>
      </c>
    </row>
    <row r="313" spans="1:2" x14ac:dyDescent="0.25">
      <c r="A313" s="1" t="s">
        <v>144</v>
      </c>
      <c r="B313" s="1" t="s">
        <v>1784</v>
      </c>
    </row>
    <row r="314" spans="1:2" x14ac:dyDescent="0.25">
      <c r="A314" s="1" t="s">
        <v>144</v>
      </c>
      <c r="B314" s="1" t="s">
        <v>1812</v>
      </c>
    </row>
    <row r="315" spans="1:2" x14ac:dyDescent="0.25">
      <c r="A315" s="1" t="s">
        <v>144</v>
      </c>
      <c r="B315" s="1" t="s">
        <v>1813</v>
      </c>
    </row>
    <row r="316" spans="1:2" x14ac:dyDescent="0.25">
      <c r="A316" s="1" t="s">
        <v>144</v>
      </c>
      <c r="B316" s="1" t="s">
        <v>1888</v>
      </c>
    </row>
    <row r="317" spans="1:2" x14ac:dyDescent="0.25">
      <c r="A317" s="1" t="s">
        <v>144</v>
      </c>
      <c r="B317" s="1" t="s">
        <v>1785</v>
      </c>
    </row>
    <row r="318" spans="1:2" x14ac:dyDescent="0.25">
      <c r="A318" s="1" t="s">
        <v>144</v>
      </c>
      <c r="B318" s="1" t="s">
        <v>1786</v>
      </c>
    </row>
    <row r="319" spans="1:2" x14ac:dyDescent="0.25">
      <c r="A319" s="1" t="s">
        <v>144</v>
      </c>
      <c r="B319" s="1" t="s">
        <v>1897</v>
      </c>
    </row>
    <row r="320" spans="1:2" x14ac:dyDescent="0.25">
      <c r="A320" s="1" t="s">
        <v>144</v>
      </c>
      <c r="B320" s="1" t="s">
        <v>1787</v>
      </c>
    </row>
    <row r="321" spans="1:2" x14ac:dyDescent="0.25">
      <c r="A321" s="1" t="s">
        <v>144</v>
      </c>
      <c r="B321" s="1" t="s">
        <v>1788</v>
      </c>
    </row>
    <row r="322" spans="1:2" x14ac:dyDescent="0.25">
      <c r="A322" s="1" t="s">
        <v>144</v>
      </c>
      <c r="B322" s="1" t="s">
        <v>1789</v>
      </c>
    </row>
    <row r="323" spans="1:2" x14ac:dyDescent="0.25">
      <c r="A323" s="1" t="s">
        <v>144</v>
      </c>
      <c r="B323" s="1" t="s">
        <v>1790</v>
      </c>
    </row>
    <row r="324" spans="1:2" x14ac:dyDescent="0.25">
      <c r="A324" s="1" t="s">
        <v>144</v>
      </c>
      <c r="B324" s="1" t="s">
        <v>1791</v>
      </c>
    </row>
    <row r="325" spans="1:2" x14ac:dyDescent="0.25">
      <c r="A325" s="1" t="s">
        <v>144</v>
      </c>
      <c r="B325" s="1" t="s">
        <v>1792</v>
      </c>
    </row>
    <row r="326" spans="1:2" x14ac:dyDescent="0.25">
      <c r="A326" s="1" t="s">
        <v>144</v>
      </c>
      <c r="B326" s="1" t="s">
        <v>1898</v>
      </c>
    </row>
    <row r="327" spans="1:2" x14ac:dyDescent="0.25">
      <c r="A327" s="1" t="s">
        <v>144</v>
      </c>
      <c r="B327" s="1" t="s">
        <v>1899</v>
      </c>
    </row>
    <row r="328" spans="1:2" x14ac:dyDescent="0.25">
      <c r="A328" s="1" t="s">
        <v>144</v>
      </c>
      <c r="B328" s="1" t="s">
        <v>1793</v>
      </c>
    </row>
    <row r="329" spans="1:2" x14ac:dyDescent="0.25">
      <c r="A329" s="1" t="s">
        <v>144</v>
      </c>
      <c r="B329" s="1" t="s">
        <v>1816</v>
      </c>
    </row>
    <row r="330" spans="1:2" x14ac:dyDescent="0.25">
      <c r="A330" s="1" t="s">
        <v>144</v>
      </c>
      <c r="B330" s="1" t="s">
        <v>1819</v>
      </c>
    </row>
    <row r="331" spans="1:2" x14ac:dyDescent="0.25">
      <c r="A331" s="1" t="s">
        <v>144</v>
      </c>
      <c r="B331" s="1" t="s">
        <v>1869</v>
      </c>
    </row>
    <row r="332" spans="1:2" x14ac:dyDescent="0.25">
      <c r="A332" s="1" t="s">
        <v>144</v>
      </c>
      <c r="B332" s="1" t="s">
        <v>1870</v>
      </c>
    </row>
    <row r="333" spans="1:2" x14ac:dyDescent="0.25">
      <c r="A333" s="1" t="s">
        <v>144</v>
      </c>
      <c r="B333" s="1" t="s">
        <v>1871</v>
      </c>
    </row>
    <row r="334" spans="1:2" x14ac:dyDescent="0.25">
      <c r="A334" s="1" t="s">
        <v>144</v>
      </c>
      <c r="B334" s="1" t="s">
        <v>1872</v>
      </c>
    </row>
    <row r="335" spans="1:2" x14ac:dyDescent="0.25">
      <c r="A335" s="1" t="s">
        <v>144</v>
      </c>
      <c r="B335" s="1" t="s">
        <v>1873</v>
      </c>
    </row>
    <row r="336" spans="1:2" x14ac:dyDescent="0.25">
      <c r="A336" s="1" t="s">
        <v>144</v>
      </c>
      <c r="B336" s="1" t="s">
        <v>1874</v>
      </c>
    </row>
    <row r="337" spans="1:2" x14ac:dyDescent="0.25">
      <c r="A337" s="1" t="s">
        <v>144</v>
      </c>
      <c r="B337" s="1" t="s">
        <v>1875</v>
      </c>
    </row>
    <row r="338" spans="1:2" x14ac:dyDescent="0.25">
      <c r="A338" s="1" t="s">
        <v>144</v>
      </c>
      <c r="B338" s="1" t="s">
        <v>1876</v>
      </c>
    </row>
    <row r="339" spans="1:2" x14ac:dyDescent="0.25">
      <c r="A339" s="1" t="s">
        <v>144</v>
      </c>
      <c r="B339" s="1" t="s">
        <v>1900</v>
      </c>
    </row>
    <row r="340" spans="1:2" x14ac:dyDescent="0.25">
      <c r="A340" s="1" t="s">
        <v>144</v>
      </c>
      <c r="B340" s="1" t="s">
        <v>1877</v>
      </c>
    </row>
    <row r="341" spans="1:2" x14ac:dyDescent="0.25">
      <c r="A341" s="1" t="s">
        <v>144</v>
      </c>
      <c r="B341" s="1" t="s">
        <v>1878</v>
      </c>
    </row>
    <row r="342" spans="1:2" x14ac:dyDescent="0.25">
      <c r="A342" s="1" t="s">
        <v>144</v>
      </c>
      <c r="B342" s="1" t="s">
        <v>1901</v>
      </c>
    </row>
    <row r="343" spans="1:2" x14ac:dyDescent="0.25">
      <c r="A343" s="1" t="s">
        <v>144</v>
      </c>
      <c r="B343" s="1" t="s">
        <v>1879</v>
      </c>
    </row>
    <row r="344" spans="1:2" x14ac:dyDescent="0.25">
      <c r="A344" s="1" t="s">
        <v>144</v>
      </c>
      <c r="B344" s="1" t="s">
        <v>1880</v>
      </c>
    </row>
    <row r="345" spans="1:2" x14ac:dyDescent="0.25">
      <c r="A345" s="1" t="s">
        <v>144</v>
      </c>
      <c r="B345" s="1" t="s">
        <v>1881</v>
      </c>
    </row>
    <row r="346" spans="1:2" x14ac:dyDescent="0.25">
      <c r="A346" s="1" t="s">
        <v>144</v>
      </c>
      <c r="B346" s="1" t="s">
        <v>1882</v>
      </c>
    </row>
    <row r="347" spans="1:2" x14ac:dyDescent="0.25">
      <c r="A347" s="1" t="s">
        <v>369</v>
      </c>
      <c r="B347" s="1" t="s">
        <v>160</v>
      </c>
    </row>
    <row r="348" spans="1:2" x14ac:dyDescent="0.25">
      <c r="A348" s="1" t="s">
        <v>161</v>
      </c>
      <c r="B348" s="1" t="s">
        <v>163</v>
      </c>
    </row>
    <row r="349" spans="1:2" x14ac:dyDescent="0.25">
      <c r="A349" s="1" t="s">
        <v>167</v>
      </c>
      <c r="B349" s="1" t="s">
        <v>171</v>
      </c>
    </row>
    <row r="350" spans="1:2" x14ac:dyDescent="0.25">
      <c r="A350" s="1" t="s">
        <v>173</v>
      </c>
      <c r="B350" s="1" t="s">
        <v>1770</v>
      </c>
    </row>
    <row r="351" spans="1:2" x14ac:dyDescent="0.25">
      <c r="A351" s="1" t="s">
        <v>173</v>
      </c>
      <c r="B351" s="1" t="s">
        <v>1771</v>
      </c>
    </row>
    <row r="352" spans="1:2" x14ac:dyDescent="0.25">
      <c r="A352" s="1" t="s">
        <v>173</v>
      </c>
      <c r="B352" s="1" t="s">
        <v>1772</v>
      </c>
    </row>
    <row r="353" spans="1:2" x14ac:dyDescent="0.25">
      <c r="A353" s="1" t="s">
        <v>173</v>
      </c>
      <c r="B353" s="1" t="s">
        <v>1773</v>
      </c>
    </row>
    <row r="354" spans="1:2" x14ac:dyDescent="0.25">
      <c r="A354" s="1" t="s">
        <v>173</v>
      </c>
      <c r="B354" s="1" t="s">
        <v>1774</v>
      </c>
    </row>
    <row r="355" spans="1:2" x14ac:dyDescent="0.25">
      <c r="A355" s="1" t="s">
        <v>173</v>
      </c>
      <c r="B355" s="1" t="s">
        <v>1775</v>
      </c>
    </row>
    <row r="356" spans="1:2" x14ac:dyDescent="0.25">
      <c r="A356" s="1" t="s">
        <v>173</v>
      </c>
      <c r="B356" s="1" t="s">
        <v>1776</v>
      </c>
    </row>
    <row r="357" spans="1:2" x14ac:dyDescent="0.25">
      <c r="A357" s="1" t="s">
        <v>173</v>
      </c>
      <c r="B357" s="1" t="s">
        <v>1777</v>
      </c>
    </row>
    <row r="358" spans="1:2" x14ac:dyDescent="0.25">
      <c r="A358" s="1" t="s">
        <v>173</v>
      </c>
      <c r="B358" s="1" t="s">
        <v>1778</v>
      </c>
    </row>
    <row r="359" spans="1:2" x14ac:dyDescent="0.25">
      <c r="A359" s="1" t="s">
        <v>173</v>
      </c>
      <c r="B359" s="1" t="s">
        <v>1779</v>
      </c>
    </row>
    <row r="360" spans="1:2" x14ac:dyDescent="0.25">
      <c r="A360" s="1" t="s">
        <v>173</v>
      </c>
      <c r="B360" s="1" t="s">
        <v>1780</v>
      </c>
    </row>
    <row r="361" spans="1:2" x14ac:dyDescent="0.25">
      <c r="A361" s="1" t="s">
        <v>173</v>
      </c>
      <c r="B361" s="1" t="s">
        <v>1781</v>
      </c>
    </row>
    <row r="362" spans="1:2" x14ac:dyDescent="0.25">
      <c r="A362" s="1" t="s">
        <v>173</v>
      </c>
      <c r="B362" s="1" t="s">
        <v>1785</v>
      </c>
    </row>
    <row r="363" spans="1:2" x14ac:dyDescent="0.25">
      <c r="A363" s="1" t="s">
        <v>173</v>
      </c>
      <c r="B363" s="1" t="s">
        <v>1786</v>
      </c>
    </row>
    <row r="364" spans="1:2" x14ac:dyDescent="0.25">
      <c r="A364" s="1" t="s">
        <v>173</v>
      </c>
      <c r="B364" s="1" t="s">
        <v>1788</v>
      </c>
    </row>
    <row r="365" spans="1:2" x14ac:dyDescent="0.25">
      <c r="A365" s="1" t="s">
        <v>173</v>
      </c>
      <c r="B365" s="1" t="s">
        <v>1789</v>
      </c>
    </row>
    <row r="366" spans="1:2" x14ac:dyDescent="0.25">
      <c r="A366" s="1" t="s">
        <v>173</v>
      </c>
      <c r="B366" s="1" t="s">
        <v>1791</v>
      </c>
    </row>
    <row r="367" spans="1:2" x14ac:dyDescent="0.25">
      <c r="A367" s="1" t="s">
        <v>173</v>
      </c>
      <c r="B367" s="1" t="s">
        <v>1792</v>
      </c>
    </row>
    <row r="368" spans="1:2" x14ac:dyDescent="0.25">
      <c r="A368" s="1" t="s">
        <v>173</v>
      </c>
      <c r="B368" s="1" t="s">
        <v>1793</v>
      </c>
    </row>
    <row r="369" spans="1:2" x14ac:dyDescent="0.25">
      <c r="A369" s="1" t="s">
        <v>173</v>
      </c>
      <c r="B369" s="1" t="s">
        <v>1794</v>
      </c>
    </row>
    <row r="370" spans="1:2" x14ac:dyDescent="0.25">
      <c r="A370" s="1" t="s">
        <v>173</v>
      </c>
      <c r="B370" s="1" t="s">
        <v>1814</v>
      </c>
    </row>
    <row r="371" spans="1:2" x14ac:dyDescent="0.25">
      <c r="A371" s="1" t="s">
        <v>173</v>
      </c>
      <c r="B371" s="1" t="s">
        <v>1815</v>
      </c>
    </row>
    <row r="372" spans="1:2" x14ac:dyDescent="0.25">
      <c r="A372" s="1" t="s">
        <v>173</v>
      </c>
      <c r="B372" s="1" t="s">
        <v>1817</v>
      </c>
    </row>
    <row r="373" spans="1:2" x14ac:dyDescent="0.25">
      <c r="A373" s="1" t="s">
        <v>173</v>
      </c>
      <c r="B373" s="1" t="s">
        <v>1818</v>
      </c>
    </row>
    <row r="374" spans="1:2" x14ac:dyDescent="0.25">
      <c r="A374" s="1" t="s">
        <v>173</v>
      </c>
      <c r="B374" s="1" t="s">
        <v>1820</v>
      </c>
    </row>
    <row r="375" spans="1:2" x14ac:dyDescent="0.25">
      <c r="A375" s="1" t="s">
        <v>173</v>
      </c>
      <c r="B375" s="1" t="s">
        <v>1821</v>
      </c>
    </row>
    <row r="376" spans="1:2" x14ac:dyDescent="0.25">
      <c r="A376" s="1" t="s">
        <v>173</v>
      </c>
      <c r="B376" s="1" t="s">
        <v>1824</v>
      </c>
    </row>
    <row r="377" spans="1:2" x14ac:dyDescent="0.25">
      <c r="A377" s="1" t="s">
        <v>173</v>
      </c>
      <c r="B377" s="1" t="s">
        <v>1825</v>
      </c>
    </row>
    <row r="378" spans="1:2" x14ac:dyDescent="0.25">
      <c r="A378" s="1" t="s">
        <v>173</v>
      </c>
      <c r="B378" s="1" t="s">
        <v>1826</v>
      </c>
    </row>
    <row r="379" spans="1:2" x14ac:dyDescent="0.25">
      <c r="A379" s="1" t="s">
        <v>173</v>
      </c>
      <c r="B379" s="1" t="s">
        <v>1827</v>
      </c>
    </row>
    <row r="380" spans="1:2" x14ac:dyDescent="0.25">
      <c r="A380" s="1" t="s">
        <v>173</v>
      </c>
      <c r="B380" s="1" t="s">
        <v>1828</v>
      </c>
    </row>
    <row r="381" spans="1:2" x14ac:dyDescent="0.25">
      <c r="A381" s="1" t="s">
        <v>173</v>
      </c>
      <c r="B381" s="1" t="s">
        <v>1829</v>
      </c>
    </row>
    <row r="382" spans="1:2" x14ac:dyDescent="0.25">
      <c r="A382" s="1" t="s">
        <v>173</v>
      </c>
      <c r="B382" s="1" t="s">
        <v>1830</v>
      </c>
    </row>
    <row r="383" spans="1:2" x14ac:dyDescent="0.25">
      <c r="A383" s="1" t="s">
        <v>173</v>
      </c>
      <c r="B383" s="1" t="s">
        <v>1831</v>
      </c>
    </row>
    <row r="384" spans="1:2" x14ac:dyDescent="0.25">
      <c r="A384" s="1" t="s">
        <v>173</v>
      </c>
      <c r="B384" s="1" t="s">
        <v>1832</v>
      </c>
    </row>
    <row r="385" spans="1:2" x14ac:dyDescent="0.25">
      <c r="A385" s="1" t="s">
        <v>173</v>
      </c>
      <c r="B385" s="1" t="s">
        <v>1833</v>
      </c>
    </row>
    <row r="386" spans="1:2" x14ac:dyDescent="0.25">
      <c r="A386" s="1" t="s">
        <v>173</v>
      </c>
      <c r="B386" s="1" t="s">
        <v>1834</v>
      </c>
    </row>
    <row r="387" spans="1:2" x14ac:dyDescent="0.25">
      <c r="A387" s="1" t="s">
        <v>173</v>
      </c>
      <c r="B387" s="1" t="s">
        <v>1835</v>
      </c>
    </row>
    <row r="388" spans="1:2" x14ac:dyDescent="0.25">
      <c r="A388" s="1" t="s">
        <v>173</v>
      </c>
      <c r="B388" s="1" t="s">
        <v>1836</v>
      </c>
    </row>
    <row r="389" spans="1:2" x14ac:dyDescent="0.25">
      <c r="A389" s="1" t="s">
        <v>173</v>
      </c>
      <c r="B389" s="1" t="s">
        <v>1837</v>
      </c>
    </row>
    <row r="390" spans="1:2" x14ac:dyDescent="0.25">
      <c r="A390" s="1" t="s">
        <v>173</v>
      </c>
      <c r="B390" s="1" t="s">
        <v>1838</v>
      </c>
    </row>
    <row r="391" spans="1:2" x14ac:dyDescent="0.25">
      <c r="A391" s="1" t="s">
        <v>173</v>
      </c>
      <c r="B391" s="1" t="s">
        <v>1839</v>
      </c>
    </row>
    <row r="392" spans="1:2" x14ac:dyDescent="0.25">
      <c r="A392" s="1" t="s">
        <v>173</v>
      </c>
      <c r="B392" s="1" t="s">
        <v>1886</v>
      </c>
    </row>
    <row r="393" spans="1:2" x14ac:dyDescent="0.25">
      <c r="A393" s="1" t="s">
        <v>173</v>
      </c>
      <c r="B393" s="1" t="s">
        <v>1840</v>
      </c>
    </row>
    <row r="394" spans="1:2" x14ac:dyDescent="0.25">
      <c r="A394" s="1" t="s">
        <v>173</v>
      </c>
      <c r="B394" s="1" t="s">
        <v>1841</v>
      </c>
    </row>
    <row r="395" spans="1:2" x14ac:dyDescent="0.25">
      <c r="A395" s="1" t="s">
        <v>173</v>
      </c>
      <c r="B395" s="1" t="s">
        <v>1842</v>
      </c>
    </row>
    <row r="396" spans="1:2" x14ac:dyDescent="0.25">
      <c r="A396" s="1" t="s">
        <v>173</v>
      </c>
      <c r="B396" s="1" t="s">
        <v>1843</v>
      </c>
    </row>
    <row r="397" spans="1:2" x14ac:dyDescent="0.25">
      <c r="A397" s="1" t="s">
        <v>173</v>
      </c>
      <c r="B397" s="1" t="s">
        <v>1844</v>
      </c>
    </row>
    <row r="398" spans="1:2" x14ac:dyDescent="0.25">
      <c r="A398" s="1" t="s">
        <v>173</v>
      </c>
      <c r="B398" s="1" t="s">
        <v>1845</v>
      </c>
    </row>
    <row r="399" spans="1:2" x14ac:dyDescent="0.25">
      <c r="A399" s="1" t="s">
        <v>173</v>
      </c>
      <c r="B399" s="1" t="s">
        <v>1846</v>
      </c>
    </row>
    <row r="400" spans="1:2" x14ac:dyDescent="0.25">
      <c r="A400" s="1" t="s">
        <v>173</v>
      </c>
      <c r="B400" s="1" t="s">
        <v>1847</v>
      </c>
    </row>
    <row r="401" spans="1:2" x14ac:dyDescent="0.25">
      <c r="A401" s="1" t="s">
        <v>173</v>
      </c>
      <c r="B401" s="1" t="s">
        <v>1848</v>
      </c>
    </row>
    <row r="402" spans="1:2" x14ac:dyDescent="0.25">
      <c r="A402" s="1" t="s">
        <v>173</v>
      </c>
      <c r="B402" s="1" t="s">
        <v>1849</v>
      </c>
    </row>
    <row r="403" spans="1:2" x14ac:dyDescent="0.25">
      <c r="A403" s="1" t="s">
        <v>173</v>
      </c>
      <c r="B403" s="1" t="s">
        <v>1850</v>
      </c>
    </row>
    <row r="404" spans="1:2" x14ac:dyDescent="0.25">
      <c r="A404" s="1" t="s">
        <v>173</v>
      </c>
      <c r="B404" s="1" t="s">
        <v>1851</v>
      </c>
    </row>
    <row r="405" spans="1:2" x14ac:dyDescent="0.25">
      <c r="A405" s="1" t="s">
        <v>173</v>
      </c>
      <c r="B405" s="1" t="s">
        <v>1852</v>
      </c>
    </row>
    <row r="406" spans="1:2" x14ac:dyDescent="0.25">
      <c r="A406" s="1" t="s">
        <v>173</v>
      </c>
      <c r="B406" s="1" t="s">
        <v>1853</v>
      </c>
    </row>
    <row r="407" spans="1:2" x14ac:dyDescent="0.25">
      <c r="A407" s="1" t="s">
        <v>173</v>
      </c>
      <c r="B407" s="1" t="s">
        <v>1854</v>
      </c>
    </row>
    <row r="408" spans="1:2" x14ac:dyDescent="0.25">
      <c r="A408" s="1" t="s">
        <v>173</v>
      </c>
      <c r="B408" s="1" t="s">
        <v>1855</v>
      </c>
    </row>
    <row r="409" spans="1:2" x14ac:dyDescent="0.25">
      <c r="A409" s="1" t="s">
        <v>173</v>
      </c>
      <c r="B409" s="1" t="s">
        <v>1856</v>
      </c>
    </row>
    <row r="410" spans="1:2" x14ac:dyDescent="0.25">
      <c r="A410" s="1" t="s">
        <v>173</v>
      </c>
      <c r="B410" s="1" t="s">
        <v>1857</v>
      </c>
    </row>
    <row r="411" spans="1:2" x14ac:dyDescent="0.25">
      <c r="A411" s="1" t="s">
        <v>173</v>
      </c>
      <c r="B411" s="1" t="s">
        <v>141</v>
      </c>
    </row>
    <row r="412" spans="1:2" x14ac:dyDescent="0.25">
      <c r="A412" s="1" t="s">
        <v>173</v>
      </c>
      <c r="B412" s="1" t="s">
        <v>1858</v>
      </c>
    </row>
    <row r="413" spans="1:2" x14ac:dyDescent="0.25">
      <c r="A413" s="1" t="s">
        <v>173</v>
      </c>
      <c r="B413" s="1" t="s">
        <v>1859</v>
      </c>
    </row>
    <row r="414" spans="1:2" x14ac:dyDescent="0.25">
      <c r="A414" s="1" t="s">
        <v>173</v>
      </c>
      <c r="B414" s="1" t="s">
        <v>1822</v>
      </c>
    </row>
    <row r="415" spans="1:2" x14ac:dyDescent="0.25">
      <c r="A415" s="1" t="s">
        <v>173</v>
      </c>
      <c r="B415" s="1" t="s">
        <v>1823</v>
      </c>
    </row>
    <row r="416" spans="1:2" x14ac:dyDescent="0.25">
      <c r="A416" s="1" t="s">
        <v>173</v>
      </c>
      <c r="B416" s="1" t="s">
        <v>1860</v>
      </c>
    </row>
    <row r="417" spans="1:2" x14ac:dyDescent="0.25">
      <c r="A417" s="1" t="s">
        <v>173</v>
      </c>
      <c r="B417" s="1" t="s">
        <v>1861</v>
      </c>
    </row>
    <row r="418" spans="1:2" x14ac:dyDescent="0.25">
      <c r="A418" s="1" t="s">
        <v>173</v>
      </c>
      <c r="B418" s="1" t="s">
        <v>1862</v>
      </c>
    </row>
    <row r="419" spans="1:2" x14ac:dyDescent="0.25">
      <c r="A419" s="1" t="s">
        <v>173</v>
      </c>
      <c r="B419" s="1" t="s">
        <v>1863</v>
      </c>
    </row>
    <row r="420" spans="1:2" x14ac:dyDescent="0.25">
      <c r="A420" s="1" t="s">
        <v>173</v>
      </c>
      <c r="B420" s="1" t="s">
        <v>1864</v>
      </c>
    </row>
    <row r="421" spans="1:2" x14ac:dyDescent="0.25">
      <c r="A421" s="1" t="s">
        <v>173</v>
      </c>
      <c r="B421" s="1" t="s">
        <v>1865</v>
      </c>
    </row>
    <row r="422" spans="1:2" x14ac:dyDescent="0.25">
      <c r="A422" s="1" t="s">
        <v>173</v>
      </c>
      <c r="B422" s="1" t="s">
        <v>1866</v>
      </c>
    </row>
    <row r="423" spans="1:2" x14ac:dyDescent="0.25">
      <c r="A423" s="1" t="s">
        <v>173</v>
      </c>
      <c r="B423" s="1" t="s">
        <v>1867</v>
      </c>
    </row>
    <row r="424" spans="1:2" x14ac:dyDescent="0.25">
      <c r="A424" s="1" t="s">
        <v>173</v>
      </c>
      <c r="B424" s="1" t="s">
        <v>1868</v>
      </c>
    </row>
    <row r="425" spans="1:2" x14ac:dyDescent="0.25">
      <c r="A425" s="1" t="s">
        <v>173</v>
      </c>
      <c r="B425" s="1" t="s">
        <v>1795</v>
      </c>
    </row>
    <row r="426" spans="1:2" x14ac:dyDescent="0.25">
      <c r="A426" s="1" t="s">
        <v>173</v>
      </c>
      <c r="B426" s="1" t="s">
        <v>1796</v>
      </c>
    </row>
    <row r="427" spans="1:2" x14ac:dyDescent="0.25">
      <c r="A427" s="1" t="s">
        <v>173</v>
      </c>
      <c r="B427" s="1" t="s">
        <v>1797</v>
      </c>
    </row>
    <row r="428" spans="1:2" x14ac:dyDescent="0.25">
      <c r="A428" s="1" t="s">
        <v>173</v>
      </c>
      <c r="B428" s="1" t="s">
        <v>1798</v>
      </c>
    </row>
    <row r="429" spans="1:2" x14ac:dyDescent="0.25">
      <c r="A429" s="1" t="s">
        <v>173</v>
      </c>
      <c r="B429" s="1" t="s">
        <v>1799</v>
      </c>
    </row>
    <row r="430" spans="1:2" x14ac:dyDescent="0.25">
      <c r="A430" s="1" t="s">
        <v>173</v>
      </c>
      <c r="B430" s="1" t="s">
        <v>1800</v>
      </c>
    </row>
    <row r="431" spans="1:2" x14ac:dyDescent="0.25">
      <c r="A431" s="1" t="s">
        <v>173</v>
      </c>
      <c r="B431" s="1" t="s">
        <v>1801</v>
      </c>
    </row>
    <row r="432" spans="1:2" x14ac:dyDescent="0.25">
      <c r="A432" s="1" t="s">
        <v>173</v>
      </c>
      <c r="B432" s="1" t="s">
        <v>1802</v>
      </c>
    </row>
    <row r="433" spans="1:2" x14ac:dyDescent="0.25">
      <c r="A433" s="1" t="s">
        <v>173</v>
      </c>
      <c r="B433" s="1" t="s">
        <v>160</v>
      </c>
    </row>
    <row r="434" spans="1:2" x14ac:dyDescent="0.25">
      <c r="A434" s="1" t="s">
        <v>173</v>
      </c>
      <c r="B434" s="1" t="s">
        <v>1803</v>
      </c>
    </row>
    <row r="435" spans="1:2" x14ac:dyDescent="0.25">
      <c r="A435" s="1" t="s">
        <v>173</v>
      </c>
      <c r="B435" s="1" t="s">
        <v>1804</v>
      </c>
    </row>
    <row r="436" spans="1:2" x14ac:dyDescent="0.25">
      <c r="A436" s="1" t="s">
        <v>173</v>
      </c>
      <c r="B436" s="1" t="s">
        <v>1782</v>
      </c>
    </row>
    <row r="437" spans="1:2" x14ac:dyDescent="0.25">
      <c r="A437" s="1" t="s">
        <v>173</v>
      </c>
      <c r="B437" s="1" t="s">
        <v>1805</v>
      </c>
    </row>
    <row r="438" spans="1:2" x14ac:dyDescent="0.25">
      <c r="A438" s="1" t="s">
        <v>173</v>
      </c>
      <c r="B438" s="1" t="s">
        <v>1806</v>
      </c>
    </row>
    <row r="439" spans="1:2" x14ac:dyDescent="0.25">
      <c r="A439" s="1" t="s">
        <v>173</v>
      </c>
      <c r="B439" s="1" t="s">
        <v>1807</v>
      </c>
    </row>
    <row r="440" spans="1:2" x14ac:dyDescent="0.25">
      <c r="A440" s="1" t="s">
        <v>173</v>
      </c>
      <c r="B440" s="1" t="s">
        <v>1808</v>
      </c>
    </row>
    <row r="441" spans="1:2" x14ac:dyDescent="0.25">
      <c r="A441" s="1" t="s">
        <v>173</v>
      </c>
      <c r="B441" s="1" t="s">
        <v>1809</v>
      </c>
    </row>
    <row r="442" spans="1:2" x14ac:dyDescent="0.25">
      <c r="A442" s="1" t="s">
        <v>173</v>
      </c>
      <c r="B442" s="1" t="s">
        <v>1810</v>
      </c>
    </row>
    <row r="443" spans="1:2" x14ac:dyDescent="0.25">
      <c r="A443" s="1" t="s">
        <v>173</v>
      </c>
      <c r="B443" s="1" t="s">
        <v>1811</v>
      </c>
    </row>
    <row r="444" spans="1:2" x14ac:dyDescent="0.25">
      <c r="A444" s="1" t="s">
        <v>173</v>
      </c>
      <c r="B444" s="1" t="s">
        <v>1783</v>
      </c>
    </row>
    <row r="445" spans="1:2" x14ac:dyDescent="0.25">
      <c r="A445" s="1" t="s">
        <v>173</v>
      </c>
      <c r="B445" s="1" t="s">
        <v>1784</v>
      </c>
    </row>
    <row r="446" spans="1:2" x14ac:dyDescent="0.25">
      <c r="A446" s="1" t="s">
        <v>173</v>
      </c>
      <c r="B446" s="1" t="s">
        <v>1812</v>
      </c>
    </row>
    <row r="447" spans="1:2" x14ac:dyDescent="0.25">
      <c r="A447" s="1" t="s">
        <v>173</v>
      </c>
      <c r="B447" s="1" t="s">
        <v>1813</v>
      </c>
    </row>
    <row r="448" spans="1:2" x14ac:dyDescent="0.25">
      <c r="A448" s="1" t="s">
        <v>173</v>
      </c>
      <c r="B448" s="1" t="s">
        <v>1787</v>
      </c>
    </row>
    <row r="449" spans="1:2" x14ac:dyDescent="0.25">
      <c r="A449" s="1" t="s">
        <v>173</v>
      </c>
      <c r="B449" s="1" t="s">
        <v>1790</v>
      </c>
    </row>
    <row r="450" spans="1:2" x14ac:dyDescent="0.25">
      <c r="A450" s="1" t="s">
        <v>173</v>
      </c>
      <c r="B450" s="1" t="s">
        <v>1816</v>
      </c>
    </row>
    <row r="451" spans="1:2" x14ac:dyDescent="0.25">
      <c r="A451" s="1" t="s">
        <v>173</v>
      </c>
      <c r="B451" s="1" t="s">
        <v>1819</v>
      </c>
    </row>
    <row r="452" spans="1:2" x14ac:dyDescent="0.25">
      <c r="A452" s="1" t="s">
        <v>173</v>
      </c>
      <c r="B452" s="1" t="s">
        <v>1869</v>
      </c>
    </row>
    <row r="453" spans="1:2" x14ac:dyDescent="0.25">
      <c r="A453" s="1" t="s">
        <v>173</v>
      </c>
      <c r="B453" s="1" t="s">
        <v>1870</v>
      </c>
    </row>
    <row r="454" spans="1:2" x14ac:dyDescent="0.25">
      <c r="A454" s="1" t="s">
        <v>173</v>
      </c>
      <c r="B454" s="1" t="s">
        <v>1871</v>
      </c>
    </row>
    <row r="455" spans="1:2" x14ac:dyDescent="0.25">
      <c r="A455" s="1" t="s">
        <v>173</v>
      </c>
      <c r="B455" s="1" t="s">
        <v>1872</v>
      </c>
    </row>
    <row r="456" spans="1:2" x14ac:dyDescent="0.25">
      <c r="A456" s="1" t="s">
        <v>173</v>
      </c>
      <c r="B456" s="1" t="s">
        <v>1873</v>
      </c>
    </row>
    <row r="457" spans="1:2" x14ac:dyDescent="0.25">
      <c r="A457" s="1" t="s">
        <v>173</v>
      </c>
      <c r="B457" s="1" t="s">
        <v>1874</v>
      </c>
    </row>
    <row r="458" spans="1:2" x14ac:dyDescent="0.25">
      <c r="A458" s="1" t="s">
        <v>173</v>
      </c>
      <c r="B458" s="1" t="s">
        <v>1875</v>
      </c>
    </row>
    <row r="459" spans="1:2" x14ac:dyDescent="0.25">
      <c r="A459" s="1" t="s">
        <v>173</v>
      </c>
      <c r="B459" s="1" t="s">
        <v>1876</v>
      </c>
    </row>
    <row r="460" spans="1:2" x14ac:dyDescent="0.25">
      <c r="A460" s="1" t="s">
        <v>173</v>
      </c>
      <c r="B460" s="1" t="s">
        <v>1877</v>
      </c>
    </row>
    <row r="461" spans="1:2" x14ac:dyDescent="0.25">
      <c r="A461" s="1" t="s">
        <v>173</v>
      </c>
      <c r="B461" s="1" t="s">
        <v>1878</v>
      </c>
    </row>
    <row r="462" spans="1:2" x14ac:dyDescent="0.25">
      <c r="A462" s="1" t="s">
        <v>173</v>
      </c>
      <c r="B462" s="1" t="s">
        <v>1879</v>
      </c>
    </row>
    <row r="463" spans="1:2" x14ac:dyDescent="0.25">
      <c r="A463" s="1" t="s">
        <v>173</v>
      </c>
      <c r="B463" s="1" t="s">
        <v>1880</v>
      </c>
    </row>
    <row r="464" spans="1:2" x14ac:dyDescent="0.25">
      <c r="A464" s="1" t="s">
        <v>173</v>
      </c>
      <c r="B464" s="1" t="s">
        <v>1881</v>
      </c>
    </row>
    <row r="465" spans="1:2" x14ac:dyDescent="0.25">
      <c r="A465" s="1" t="s">
        <v>173</v>
      </c>
      <c r="B465" s="1" t="s">
        <v>1882</v>
      </c>
    </row>
    <row r="466" spans="1:2" x14ac:dyDescent="0.25">
      <c r="A466" s="1" t="s">
        <v>177</v>
      </c>
      <c r="B466" s="1" t="s">
        <v>180</v>
      </c>
    </row>
    <row r="467" spans="1:2" x14ac:dyDescent="0.25">
      <c r="A467" s="1" t="s">
        <v>187</v>
      </c>
      <c r="B467" s="1" t="s">
        <v>1902</v>
      </c>
    </row>
    <row r="468" spans="1:2" x14ac:dyDescent="0.25">
      <c r="A468" s="1" t="s">
        <v>187</v>
      </c>
      <c r="B468" s="1" t="s">
        <v>1903</v>
      </c>
    </row>
    <row r="469" spans="1:2" x14ac:dyDescent="0.25">
      <c r="A469" s="1" t="s">
        <v>187</v>
      </c>
      <c r="B469" s="1" t="s">
        <v>1904</v>
      </c>
    </row>
    <row r="470" spans="1:2" x14ac:dyDescent="0.25">
      <c r="A470" s="1" t="s">
        <v>187</v>
      </c>
      <c r="B470" s="1" t="s">
        <v>1905</v>
      </c>
    </row>
    <row r="471" spans="1:2" x14ac:dyDescent="0.25">
      <c r="A471" s="1" t="s">
        <v>187</v>
      </c>
      <c r="B471" s="1" t="s">
        <v>1906</v>
      </c>
    </row>
    <row r="472" spans="1:2" x14ac:dyDescent="0.25">
      <c r="A472" s="1" t="s">
        <v>187</v>
      </c>
      <c r="B472" s="1" t="s">
        <v>1907</v>
      </c>
    </row>
    <row r="473" spans="1:2" x14ac:dyDescent="0.25">
      <c r="A473" s="1" t="s">
        <v>187</v>
      </c>
      <c r="B473" s="1" t="s">
        <v>1908</v>
      </c>
    </row>
    <row r="474" spans="1:2" x14ac:dyDescent="0.25">
      <c r="A474" s="1" t="s">
        <v>204</v>
      </c>
      <c r="B474" s="1" t="s">
        <v>1909</v>
      </c>
    </row>
    <row r="475" spans="1:2" x14ac:dyDescent="0.25">
      <c r="A475" s="1" t="s">
        <v>204</v>
      </c>
      <c r="B475" s="1" t="s">
        <v>1902</v>
      </c>
    </row>
    <row r="476" spans="1:2" x14ac:dyDescent="0.25">
      <c r="A476" s="1" t="s">
        <v>204</v>
      </c>
      <c r="B476" s="1" t="s">
        <v>1903</v>
      </c>
    </row>
    <row r="477" spans="1:2" x14ac:dyDescent="0.25">
      <c r="A477" s="1" t="s">
        <v>204</v>
      </c>
      <c r="B477" s="1" t="s">
        <v>1905</v>
      </c>
    </row>
    <row r="478" spans="1:2" x14ac:dyDescent="0.25">
      <c r="A478" s="1" t="s">
        <v>210</v>
      </c>
      <c r="B478" s="1" t="s">
        <v>180</v>
      </c>
    </row>
    <row r="479" spans="1:2" x14ac:dyDescent="0.25">
      <c r="A479" s="1" t="s">
        <v>213</v>
      </c>
      <c r="B479" s="1" t="s">
        <v>215</v>
      </c>
    </row>
    <row r="480" spans="1:2" x14ac:dyDescent="0.25">
      <c r="A480" s="1" t="s">
        <v>224</v>
      </c>
      <c r="B480" s="1" t="s">
        <v>215</v>
      </c>
    </row>
    <row r="481" spans="1:2" x14ac:dyDescent="0.25">
      <c r="A481" s="1" t="s">
        <v>224</v>
      </c>
      <c r="B481" s="1" t="s">
        <v>1910</v>
      </c>
    </row>
    <row r="482" spans="1:2" x14ac:dyDescent="0.25">
      <c r="A482" s="1" t="s">
        <v>224</v>
      </c>
      <c r="B482" s="1" t="s">
        <v>1911</v>
      </c>
    </row>
    <row r="483" spans="1:2" x14ac:dyDescent="0.25">
      <c r="A483" s="1" t="s">
        <v>224</v>
      </c>
      <c r="B483" s="1" t="s">
        <v>1912</v>
      </c>
    </row>
    <row r="484" spans="1:2" x14ac:dyDescent="0.25">
      <c r="A484" s="1" t="s">
        <v>224</v>
      </c>
      <c r="B484" s="1" t="s">
        <v>1913</v>
      </c>
    </row>
    <row r="485" spans="1:2" x14ac:dyDescent="0.25">
      <c r="A485" s="1" t="s">
        <v>224</v>
      </c>
      <c r="B485" s="1" t="s">
        <v>1914</v>
      </c>
    </row>
    <row r="486" spans="1:2" x14ac:dyDescent="0.25">
      <c r="A486" s="1" t="s">
        <v>224</v>
      </c>
      <c r="B486" s="1" t="s">
        <v>1915</v>
      </c>
    </row>
    <row r="487" spans="1:2" x14ac:dyDescent="0.25">
      <c r="A487" s="1" t="s">
        <v>224</v>
      </c>
      <c r="B487" s="1" t="s">
        <v>1916</v>
      </c>
    </row>
    <row r="488" spans="1:2" x14ac:dyDescent="0.25">
      <c r="A488" s="1" t="s">
        <v>224</v>
      </c>
      <c r="B488" s="1" t="s">
        <v>1917</v>
      </c>
    </row>
    <row r="489" spans="1:2" x14ac:dyDescent="0.25">
      <c r="A489" s="1" t="s">
        <v>224</v>
      </c>
      <c r="B489" s="1" t="s">
        <v>1918</v>
      </c>
    </row>
    <row r="490" spans="1:2" x14ac:dyDescent="0.25">
      <c r="A490" s="1" t="s">
        <v>224</v>
      </c>
      <c r="B490" s="1" t="s">
        <v>1919</v>
      </c>
    </row>
    <row r="491" spans="1:2" x14ac:dyDescent="0.25">
      <c r="A491" s="1" t="s">
        <v>224</v>
      </c>
      <c r="B491" s="1" t="s">
        <v>180</v>
      </c>
    </row>
    <row r="492" spans="1:2" x14ac:dyDescent="0.25">
      <c r="A492" s="1" t="s">
        <v>224</v>
      </c>
      <c r="B492" s="1" t="s">
        <v>1920</v>
      </c>
    </row>
    <row r="493" spans="1:2" x14ac:dyDescent="0.25">
      <c r="A493" s="1" t="s">
        <v>247</v>
      </c>
      <c r="B493" s="1" t="s">
        <v>1921</v>
      </c>
    </row>
    <row r="494" spans="1:2" x14ac:dyDescent="0.25">
      <c r="A494" s="1" t="s">
        <v>247</v>
      </c>
      <c r="B494" s="1" t="s">
        <v>309</v>
      </c>
    </row>
    <row r="495" spans="1:2" x14ac:dyDescent="0.25">
      <c r="A495" s="1" t="s">
        <v>247</v>
      </c>
      <c r="B495" s="1" t="s">
        <v>1922</v>
      </c>
    </row>
    <row r="496" spans="1:2" x14ac:dyDescent="0.25">
      <c r="A496" s="1" t="s">
        <v>247</v>
      </c>
      <c r="B496" s="1" t="s">
        <v>1923</v>
      </c>
    </row>
    <row r="497" spans="1:2" x14ac:dyDescent="0.25">
      <c r="A497" s="1" t="s">
        <v>247</v>
      </c>
      <c r="B497" s="1" t="s">
        <v>1924</v>
      </c>
    </row>
    <row r="498" spans="1:2" x14ac:dyDescent="0.25">
      <c r="A498" s="1" t="s">
        <v>247</v>
      </c>
      <c r="B498" s="1" t="s">
        <v>361</v>
      </c>
    </row>
    <row r="499" spans="1:2" x14ac:dyDescent="0.25">
      <c r="A499" s="1" t="s">
        <v>247</v>
      </c>
      <c r="B499" s="1" t="s">
        <v>1925</v>
      </c>
    </row>
    <row r="500" spans="1:2" x14ac:dyDescent="0.25">
      <c r="A500" s="1" t="s">
        <v>247</v>
      </c>
      <c r="B500" s="1" t="s">
        <v>1926</v>
      </c>
    </row>
    <row r="501" spans="1:2" x14ac:dyDescent="0.25">
      <c r="A501" s="1" t="s">
        <v>247</v>
      </c>
      <c r="B501" s="1" t="s">
        <v>1927</v>
      </c>
    </row>
    <row r="502" spans="1:2" x14ac:dyDescent="0.25">
      <c r="A502" s="1" t="s">
        <v>247</v>
      </c>
      <c r="B502" s="1" t="s">
        <v>1928</v>
      </c>
    </row>
    <row r="503" spans="1:2" x14ac:dyDescent="0.25">
      <c r="A503" s="1" t="s">
        <v>247</v>
      </c>
      <c r="B503" s="1" t="s">
        <v>320</v>
      </c>
    </row>
    <row r="504" spans="1:2" x14ac:dyDescent="0.25">
      <c r="A504" s="1" t="s">
        <v>247</v>
      </c>
      <c r="B504" s="1" t="s">
        <v>1929</v>
      </c>
    </row>
    <row r="505" spans="1:2" x14ac:dyDescent="0.25">
      <c r="A505" s="1" t="s">
        <v>281</v>
      </c>
      <c r="B505" s="1" t="s">
        <v>1921</v>
      </c>
    </row>
    <row r="506" spans="1:2" x14ac:dyDescent="0.25">
      <c r="A506" s="1" t="s">
        <v>281</v>
      </c>
      <c r="B506" s="1" t="s">
        <v>1930</v>
      </c>
    </row>
    <row r="507" spans="1:2" x14ac:dyDescent="0.25">
      <c r="A507" s="1" t="s">
        <v>281</v>
      </c>
      <c r="B507" s="1" t="s">
        <v>309</v>
      </c>
    </row>
    <row r="508" spans="1:2" x14ac:dyDescent="0.25">
      <c r="A508" s="1" t="s">
        <v>281</v>
      </c>
      <c r="B508" s="1" t="s">
        <v>1922</v>
      </c>
    </row>
    <row r="509" spans="1:2" x14ac:dyDescent="0.25">
      <c r="A509" s="1" t="s">
        <v>281</v>
      </c>
      <c r="B509" s="1" t="s">
        <v>1923</v>
      </c>
    </row>
    <row r="510" spans="1:2" x14ac:dyDescent="0.25">
      <c r="A510" s="1" t="s">
        <v>281</v>
      </c>
      <c r="B510" s="1" t="s">
        <v>1931</v>
      </c>
    </row>
    <row r="511" spans="1:2" x14ac:dyDescent="0.25">
      <c r="A511" s="1" t="s">
        <v>281</v>
      </c>
      <c r="B511" s="1" t="s">
        <v>1924</v>
      </c>
    </row>
    <row r="512" spans="1:2" x14ac:dyDescent="0.25">
      <c r="A512" s="1" t="s">
        <v>281</v>
      </c>
      <c r="B512" s="1" t="s">
        <v>1929</v>
      </c>
    </row>
    <row r="513" spans="1:2" x14ac:dyDescent="0.25">
      <c r="A513" s="1" t="s">
        <v>287</v>
      </c>
      <c r="B513" s="1" t="s">
        <v>1932</v>
      </c>
    </row>
    <row r="514" spans="1:2" x14ac:dyDescent="0.25">
      <c r="A514" s="1" t="s">
        <v>287</v>
      </c>
      <c r="B514" s="1" t="s">
        <v>1921</v>
      </c>
    </row>
    <row r="515" spans="1:2" x14ac:dyDescent="0.25">
      <c r="A515" s="1" t="s">
        <v>287</v>
      </c>
      <c r="B515" s="1" t="s">
        <v>1933</v>
      </c>
    </row>
    <row r="516" spans="1:2" x14ac:dyDescent="0.25">
      <c r="A516" s="1" t="s">
        <v>287</v>
      </c>
      <c r="B516" s="1" t="s">
        <v>1934</v>
      </c>
    </row>
    <row r="517" spans="1:2" x14ac:dyDescent="0.25">
      <c r="A517" s="1" t="s">
        <v>287</v>
      </c>
      <c r="B517" s="1" t="s">
        <v>1923</v>
      </c>
    </row>
    <row r="518" spans="1:2" x14ac:dyDescent="0.25">
      <c r="A518" s="1" t="s">
        <v>287</v>
      </c>
      <c r="B518" s="1" t="s">
        <v>361</v>
      </c>
    </row>
    <row r="519" spans="1:2" x14ac:dyDescent="0.25">
      <c r="A519" s="1" t="s">
        <v>287</v>
      </c>
      <c r="B519" s="1" t="s">
        <v>1925</v>
      </c>
    </row>
    <row r="520" spans="1:2" x14ac:dyDescent="0.25">
      <c r="A520" s="1" t="s">
        <v>287</v>
      </c>
      <c r="B520" s="1" t="s">
        <v>1926</v>
      </c>
    </row>
    <row r="521" spans="1:2" x14ac:dyDescent="0.25">
      <c r="A521" s="1" t="s">
        <v>287</v>
      </c>
      <c r="B521" s="1" t="s">
        <v>320</v>
      </c>
    </row>
    <row r="522" spans="1:2" x14ac:dyDescent="0.25">
      <c r="A522" s="1" t="s">
        <v>287</v>
      </c>
      <c r="B522" s="1" t="s">
        <v>1929</v>
      </c>
    </row>
    <row r="523" spans="1:2" x14ac:dyDescent="0.25">
      <c r="A523" s="1" t="s">
        <v>305</v>
      </c>
      <c r="B523" s="1" t="s">
        <v>309</v>
      </c>
    </row>
    <row r="524" spans="1:2" x14ac:dyDescent="0.25">
      <c r="A524" s="1" t="s">
        <v>310</v>
      </c>
      <c r="B524" s="1" t="s">
        <v>1921</v>
      </c>
    </row>
    <row r="525" spans="1:2" x14ac:dyDescent="0.25">
      <c r="A525" s="1" t="s">
        <v>310</v>
      </c>
      <c r="B525" s="1" t="s">
        <v>1929</v>
      </c>
    </row>
    <row r="526" spans="1:2" x14ac:dyDescent="0.25">
      <c r="A526" s="1" t="s">
        <v>314</v>
      </c>
      <c r="B526" s="1" t="s">
        <v>309</v>
      </c>
    </row>
    <row r="527" spans="1:2" x14ac:dyDescent="0.25">
      <c r="A527" s="1" t="s">
        <v>314</v>
      </c>
      <c r="B527" s="1" t="s">
        <v>1923</v>
      </c>
    </row>
    <row r="528" spans="1:2" x14ac:dyDescent="0.25">
      <c r="A528" s="1" t="s">
        <v>314</v>
      </c>
      <c r="B528" s="1" t="s">
        <v>1924</v>
      </c>
    </row>
    <row r="529" spans="1:2" x14ac:dyDescent="0.25">
      <c r="A529" s="1" t="s">
        <v>314</v>
      </c>
      <c r="B529" s="1" t="s">
        <v>361</v>
      </c>
    </row>
    <row r="530" spans="1:2" x14ac:dyDescent="0.25">
      <c r="A530" s="1" t="s">
        <v>314</v>
      </c>
      <c r="B530" s="1" t="s">
        <v>1926</v>
      </c>
    </row>
    <row r="531" spans="1:2" x14ac:dyDescent="0.25">
      <c r="A531" s="1" t="s">
        <v>314</v>
      </c>
      <c r="B531" s="1" t="s">
        <v>320</v>
      </c>
    </row>
    <row r="532" spans="1:2" x14ac:dyDescent="0.25">
      <c r="A532" s="1" t="s">
        <v>314</v>
      </c>
      <c r="B532" s="1" t="s">
        <v>1921</v>
      </c>
    </row>
    <row r="533" spans="1:2" x14ac:dyDescent="0.25">
      <c r="A533" s="1" t="s">
        <v>314</v>
      </c>
      <c r="B533" s="1" t="s">
        <v>1929</v>
      </c>
    </row>
    <row r="534" spans="1:2" x14ac:dyDescent="0.25">
      <c r="A534" s="1" t="s">
        <v>318</v>
      </c>
      <c r="B534" s="1" t="s">
        <v>320</v>
      </c>
    </row>
    <row r="535" spans="1:2" x14ac:dyDescent="0.25">
      <c r="A535" s="1" t="s">
        <v>323</v>
      </c>
      <c r="B535" s="1" t="s">
        <v>320</v>
      </c>
    </row>
    <row r="536" spans="1:2" x14ac:dyDescent="0.25">
      <c r="A536" s="1" t="s">
        <v>326</v>
      </c>
      <c r="B536" s="1" t="s">
        <v>329</v>
      </c>
    </row>
    <row r="537" spans="1:2" x14ac:dyDescent="0.25">
      <c r="A537" s="1" t="s">
        <v>337</v>
      </c>
      <c r="B537" s="1" t="s">
        <v>339</v>
      </c>
    </row>
    <row r="538" spans="1:2" x14ac:dyDescent="0.25">
      <c r="A538" s="1" t="s">
        <v>342</v>
      </c>
      <c r="B538" s="1" t="s">
        <v>309</v>
      </c>
    </row>
    <row r="539" spans="1:2" x14ac:dyDescent="0.25">
      <c r="A539" s="1" t="s">
        <v>342</v>
      </c>
      <c r="B539" s="1" t="s">
        <v>1923</v>
      </c>
    </row>
    <row r="540" spans="1:2" x14ac:dyDescent="0.25">
      <c r="A540" s="1" t="s">
        <v>342</v>
      </c>
      <c r="B540" s="1" t="s">
        <v>1935</v>
      </c>
    </row>
    <row r="541" spans="1:2" x14ac:dyDescent="0.25">
      <c r="A541" s="1" t="s">
        <v>342</v>
      </c>
      <c r="B541" s="1" t="s">
        <v>1924</v>
      </c>
    </row>
    <row r="542" spans="1:2" x14ac:dyDescent="0.25">
      <c r="A542" s="1" t="s">
        <v>342</v>
      </c>
      <c r="B542" s="1" t="s">
        <v>1927</v>
      </c>
    </row>
    <row r="543" spans="1:2" x14ac:dyDescent="0.25">
      <c r="A543" s="1" t="s">
        <v>342</v>
      </c>
      <c r="B543" s="1" t="s">
        <v>320</v>
      </c>
    </row>
    <row r="544" spans="1:2" x14ac:dyDescent="0.25">
      <c r="A544" s="1" t="s">
        <v>342</v>
      </c>
      <c r="B544" s="1" t="s">
        <v>1929</v>
      </c>
    </row>
    <row r="545" spans="1:2" x14ac:dyDescent="0.25">
      <c r="A545" s="1" t="s">
        <v>342</v>
      </c>
      <c r="B545" s="1" t="s">
        <v>1936</v>
      </c>
    </row>
    <row r="546" spans="1:2" x14ac:dyDescent="0.25">
      <c r="A546" s="1" t="s">
        <v>342</v>
      </c>
      <c r="B546" s="1" t="s">
        <v>1937</v>
      </c>
    </row>
    <row r="547" spans="1:2" x14ac:dyDescent="0.25">
      <c r="A547" s="1" t="s">
        <v>342</v>
      </c>
      <c r="B547" s="1" t="s">
        <v>1921</v>
      </c>
    </row>
    <row r="548" spans="1:2" x14ac:dyDescent="0.25">
      <c r="A548" s="1" t="s">
        <v>346</v>
      </c>
      <c r="B548" s="1" t="s">
        <v>348</v>
      </c>
    </row>
    <row r="549" spans="1:2" x14ac:dyDescent="0.25">
      <c r="A549" s="1" t="s">
        <v>351</v>
      </c>
      <c r="B549" s="1" t="s">
        <v>309</v>
      </c>
    </row>
    <row r="550" spans="1:2" x14ac:dyDescent="0.25">
      <c r="A550" s="1" t="s">
        <v>351</v>
      </c>
      <c r="B550" s="1" t="s">
        <v>1923</v>
      </c>
    </row>
    <row r="551" spans="1:2" x14ac:dyDescent="0.25">
      <c r="A551" s="1" t="s">
        <v>351</v>
      </c>
      <c r="B551" s="1" t="s">
        <v>1924</v>
      </c>
    </row>
    <row r="552" spans="1:2" x14ac:dyDescent="0.25">
      <c r="A552" s="1" t="s">
        <v>355</v>
      </c>
      <c r="B552" s="1" t="s">
        <v>1926</v>
      </c>
    </row>
    <row r="553" spans="1:2" x14ac:dyDescent="0.25">
      <c r="A553" s="1" t="s">
        <v>355</v>
      </c>
      <c r="B553" s="1" t="s">
        <v>1927</v>
      </c>
    </row>
    <row r="554" spans="1:2" x14ac:dyDescent="0.25">
      <c r="A554" s="1" t="s">
        <v>355</v>
      </c>
      <c r="B554" s="1" t="s">
        <v>1921</v>
      </c>
    </row>
    <row r="555" spans="1:2" x14ac:dyDescent="0.25">
      <c r="A555" s="1" t="s">
        <v>355</v>
      </c>
      <c r="B555" s="1" t="s">
        <v>1937</v>
      </c>
    </row>
    <row r="556" spans="1:2" x14ac:dyDescent="0.25">
      <c r="A556" s="1" t="s">
        <v>359</v>
      </c>
      <c r="B556" s="1" t="s">
        <v>361</v>
      </c>
    </row>
    <row r="557" spans="1:2" x14ac:dyDescent="0.25">
      <c r="A557" s="1" t="s">
        <v>364</v>
      </c>
      <c r="B557" s="1" t="s">
        <v>361</v>
      </c>
    </row>
    <row r="558" spans="1:2" x14ac:dyDescent="0.25">
      <c r="A558" s="1" t="s">
        <v>364</v>
      </c>
      <c r="B558" s="1" t="s">
        <v>1926</v>
      </c>
    </row>
    <row r="559" spans="1:2" x14ac:dyDescent="0.25">
      <c r="A559" s="1" t="s">
        <v>364</v>
      </c>
      <c r="B559" s="1" t="s">
        <v>320</v>
      </c>
    </row>
  </sheetData>
  <pageMargins left="0.7" right="0.7" top="0.75" bottom="0.75" header="0.3" footer="0.3"/>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2FD8AF-211C-4AE9-A5E9-66D406D69BC5}">
  <dimension ref="A1:J3136"/>
  <sheetViews>
    <sheetView tabSelected="1" topLeftCell="A445" workbookViewId="0">
      <selection activeCell="A445" sqref="A445"/>
    </sheetView>
  </sheetViews>
  <sheetFormatPr defaultRowHeight="15" x14ac:dyDescent="0.25"/>
  <cols>
    <col min="1" max="1" width="16.85546875" bestFit="1" customWidth="1"/>
    <col min="2" max="3" width="56.5703125" bestFit="1" customWidth="1"/>
    <col min="4" max="4" width="49" bestFit="1" customWidth="1"/>
    <col min="5" max="5" width="30.28515625" bestFit="1" customWidth="1"/>
    <col min="6" max="6" width="26.5703125" customWidth="1"/>
    <col min="7" max="7" width="19.42578125" customWidth="1"/>
  </cols>
  <sheetData>
    <row r="1" spans="1:10" x14ac:dyDescent="0.25">
      <c r="A1" s="1" t="s">
        <v>7</v>
      </c>
      <c r="B1" s="1" t="s">
        <v>0</v>
      </c>
      <c r="C1" s="1" t="s">
        <v>15</v>
      </c>
      <c r="D1" t="s">
        <v>14</v>
      </c>
      <c r="E1" t="s">
        <v>1938</v>
      </c>
      <c r="F1" t="s">
        <v>1944</v>
      </c>
      <c r="G1" t="s">
        <v>1942</v>
      </c>
      <c r="H1" t="s">
        <v>1941</v>
      </c>
      <c r="I1" t="s">
        <v>1943</v>
      </c>
      <c r="J1" t="s">
        <v>1961</v>
      </c>
    </row>
    <row r="2" spans="1:10" x14ac:dyDescent="0.25">
      <c r="A2" s="1" t="s">
        <v>20</v>
      </c>
      <c r="B2"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AD Holdings Inc\T-211</v>
      </c>
      <c r="C2" s="1" t="s">
        <v>28</v>
      </c>
      <c r="D2" s="1" t="str">
        <f>LEFT(Supplemental_Type_Certificates__STC___5[[#This Row],[Column1]],SEARCH("\",Supplemental_Type_Certificates__STC___5[[#This Row],[Column1]])-1)</f>
        <v>AD Holdings Inc</v>
      </c>
      <c r="E2" s="1" t="str">
        <f>RIGHT(Supplemental_Type_Certificates__STC___5[[#This Row],[Column1]],LEN(Supplemental_Type_Certificates__STC___5[[#This Row],[Column1]])-SEARCH("\",Supplemental_Type_Certificates__STC___5[[#This Row],[Column1]]))</f>
        <v>T-211</v>
      </c>
      <c r="F2" s="1" t="str">
        <f>INDEX(Sheet1!A:D,MATCH(Supplemental_Type_Certificates__STC___5[[#This Row],[Make]],Sheet1!D:D,0),1)</f>
        <v>AD Holdings</v>
      </c>
      <c r="G2"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AD Holdings</v>
      </c>
      <c r="H2"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E2:E2</v>
      </c>
      <c r="I2" s="1" t="str">
        <f ca="1">IF(LEN(Supplemental_Type_Certificates__STC___5[[#This Row],[First]])&lt;&gt;0,Supplemental_Type_Certificates__STC___5[[#This Row],[First]]&amp;": "&amp;_xlfn.TEXTJOIN(", ",TRUE,INDIRECT(Supplemental_Type_Certificates__STC___5[[#This Row],[Range]])),"")</f>
        <v>AD Holdings: T-211</v>
      </c>
      <c r="J2"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3" spans="1:10" x14ac:dyDescent="0.25">
      <c r="A3" s="1" t="s">
        <v>20</v>
      </c>
      <c r="B3"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Aermacchi S.p.A.\F.260</v>
      </c>
      <c r="C3" s="1" t="s">
        <v>411</v>
      </c>
      <c r="D3" s="1" t="str">
        <f>LEFT(Supplemental_Type_Certificates__STC___5[[#This Row],[Column1]],SEARCH("\",Supplemental_Type_Certificates__STC___5[[#This Row],[Column1]])-1)</f>
        <v>Aermacchi S.p.A.</v>
      </c>
      <c r="E3" s="1" t="str">
        <f>RIGHT(Supplemental_Type_Certificates__STC___5[[#This Row],[Column1]],LEN(Supplemental_Type_Certificates__STC___5[[#This Row],[Column1]])-SEARCH("\",Supplemental_Type_Certificates__STC___5[[#This Row],[Column1]]))</f>
        <v>F.260</v>
      </c>
      <c r="F3" s="1" t="str">
        <f>INDEX(Sheet1!A:D,MATCH(Supplemental_Type_Certificates__STC___5[[#This Row],[Make]],Sheet1!D:D,0),1)</f>
        <v>Aermacchi</v>
      </c>
      <c r="G3"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Aermacchi</v>
      </c>
      <c r="H3"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E3:E19</v>
      </c>
      <c r="I3" s="1" t="str">
        <f ca="1">IF(LEN(Supplemental_Type_Certificates__STC___5[[#This Row],[First]])&lt;&gt;0,Supplemental_Type_Certificates__STC___5[[#This Row],[First]]&amp;": "&amp;_xlfn.TEXTJOIN(", ",TRUE,INDIRECT(Supplemental_Type_Certificates__STC___5[[#This Row],[Range]])),"")</f>
        <v>Aermacchi: F.260, F.260B, F.260C, F.260D, F.260E, F.260F, S.205 - 18/F, S.205 - 18/R, S.205 - 20/F, S.205 - 20/R, S.205 - 22/R, S.208, S.208A, Falco F.8.L., AL 60-B, AL 60-C5, AL 60-F5</v>
      </c>
      <c r="J3"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4" spans="1:10" x14ac:dyDescent="0.25">
      <c r="A4" s="1" t="s">
        <v>20</v>
      </c>
      <c r="B4"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Aermacchi S.p.A.\F.260B</v>
      </c>
      <c r="C4" s="1" t="s">
        <v>412</v>
      </c>
      <c r="D4" s="1" t="str">
        <f>LEFT(Supplemental_Type_Certificates__STC___5[[#This Row],[Column1]],SEARCH("\",Supplemental_Type_Certificates__STC___5[[#This Row],[Column1]])-1)</f>
        <v>Aermacchi S.p.A.</v>
      </c>
      <c r="E4" s="1" t="str">
        <f>RIGHT(Supplemental_Type_Certificates__STC___5[[#This Row],[Column1]],LEN(Supplemental_Type_Certificates__STC___5[[#This Row],[Column1]])-SEARCH("\",Supplemental_Type_Certificates__STC___5[[#This Row],[Column1]]))</f>
        <v>F.260B</v>
      </c>
      <c r="F4" s="1" t="str">
        <f>INDEX(Sheet1!A:D,MATCH(Supplemental_Type_Certificates__STC___5[[#This Row],[Make]],Sheet1!D:D,0),1)</f>
        <v>Aermacchi</v>
      </c>
      <c r="G4"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4"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E3:E19</v>
      </c>
      <c r="I4" s="1" t="str">
        <f ca="1">IF(LEN(Supplemental_Type_Certificates__STC___5[[#This Row],[First]])&lt;&gt;0,Supplemental_Type_Certificates__STC___5[[#This Row],[First]]&amp;": "&amp;_xlfn.TEXTJOIN(", ",TRUE,INDIRECT(Supplemental_Type_Certificates__STC___5[[#This Row],[Range]])),"")</f>
        <v/>
      </c>
      <c r="J4"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5" spans="1:10" x14ac:dyDescent="0.25">
      <c r="A5" s="1" t="s">
        <v>20</v>
      </c>
      <c r="B5"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Aermacchi S.p.A.\F.260C</v>
      </c>
      <c r="C5" s="1" t="s">
        <v>413</v>
      </c>
      <c r="D5" s="1" t="str">
        <f>LEFT(Supplemental_Type_Certificates__STC___5[[#This Row],[Column1]],SEARCH("\",Supplemental_Type_Certificates__STC___5[[#This Row],[Column1]])-1)</f>
        <v>Aermacchi S.p.A.</v>
      </c>
      <c r="E5" s="1" t="str">
        <f>RIGHT(Supplemental_Type_Certificates__STC___5[[#This Row],[Column1]],LEN(Supplemental_Type_Certificates__STC___5[[#This Row],[Column1]])-SEARCH("\",Supplemental_Type_Certificates__STC___5[[#This Row],[Column1]]))</f>
        <v>F.260C</v>
      </c>
      <c r="F5" s="1" t="str">
        <f>INDEX(Sheet1!A:D,MATCH(Supplemental_Type_Certificates__STC___5[[#This Row],[Make]],Sheet1!D:D,0),1)</f>
        <v>Aermacchi</v>
      </c>
      <c r="G5"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5"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E3:E19</v>
      </c>
      <c r="I5" s="1" t="str">
        <f ca="1">IF(LEN(Supplemental_Type_Certificates__STC___5[[#This Row],[First]])&lt;&gt;0,Supplemental_Type_Certificates__STC___5[[#This Row],[First]]&amp;": "&amp;_xlfn.TEXTJOIN(", ",TRUE,INDIRECT(Supplemental_Type_Certificates__STC___5[[#This Row],[Range]])),"")</f>
        <v/>
      </c>
      <c r="J5"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6" spans="1:10" x14ac:dyDescent="0.25">
      <c r="A6" s="1" t="s">
        <v>20</v>
      </c>
      <c r="B6"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Aermacchi S.p.A.\F.260D</v>
      </c>
      <c r="C6" s="1" t="s">
        <v>414</v>
      </c>
      <c r="D6" s="1" t="str">
        <f>LEFT(Supplemental_Type_Certificates__STC___5[[#This Row],[Column1]],SEARCH("\",Supplemental_Type_Certificates__STC___5[[#This Row],[Column1]])-1)</f>
        <v>Aermacchi S.p.A.</v>
      </c>
      <c r="E6" s="1" t="str">
        <f>RIGHT(Supplemental_Type_Certificates__STC___5[[#This Row],[Column1]],LEN(Supplemental_Type_Certificates__STC___5[[#This Row],[Column1]])-SEARCH("\",Supplemental_Type_Certificates__STC___5[[#This Row],[Column1]]))</f>
        <v>F.260D</v>
      </c>
      <c r="F6" s="1" t="str">
        <f>INDEX(Sheet1!A:D,MATCH(Supplemental_Type_Certificates__STC___5[[#This Row],[Make]],Sheet1!D:D,0),1)</f>
        <v>Aermacchi</v>
      </c>
      <c r="G6"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6"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E3:E19</v>
      </c>
      <c r="I6" s="1" t="str">
        <f ca="1">IF(LEN(Supplemental_Type_Certificates__STC___5[[#This Row],[First]])&lt;&gt;0,Supplemental_Type_Certificates__STC___5[[#This Row],[First]]&amp;": "&amp;_xlfn.TEXTJOIN(", ",TRUE,INDIRECT(Supplemental_Type_Certificates__STC___5[[#This Row],[Range]])),"")</f>
        <v/>
      </c>
      <c r="J6"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7" spans="1:10" x14ac:dyDescent="0.25">
      <c r="A7" s="1" t="s">
        <v>20</v>
      </c>
      <c r="B7"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Aermacchi S.p.A.\F.260E</v>
      </c>
      <c r="C7" s="1" t="s">
        <v>415</v>
      </c>
      <c r="D7" s="1" t="str">
        <f>LEFT(Supplemental_Type_Certificates__STC___5[[#This Row],[Column1]],SEARCH("\",Supplemental_Type_Certificates__STC___5[[#This Row],[Column1]])-1)</f>
        <v>Aermacchi S.p.A.</v>
      </c>
      <c r="E7" s="1" t="str">
        <f>RIGHT(Supplemental_Type_Certificates__STC___5[[#This Row],[Column1]],LEN(Supplemental_Type_Certificates__STC___5[[#This Row],[Column1]])-SEARCH("\",Supplemental_Type_Certificates__STC___5[[#This Row],[Column1]]))</f>
        <v>F.260E</v>
      </c>
      <c r="F7" s="1" t="str">
        <f>INDEX(Sheet1!A:D,MATCH(Supplemental_Type_Certificates__STC___5[[#This Row],[Make]],Sheet1!D:D,0),1)</f>
        <v>Aermacchi</v>
      </c>
      <c r="G7"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7"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E3:E19</v>
      </c>
      <c r="I7" s="1" t="str">
        <f ca="1">IF(LEN(Supplemental_Type_Certificates__STC___5[[#This Row],[First]])&lt;&gt;0,Supplemental_Type_Certificates__STC___5[[#This Row],[First]]&amp;": "&amp;_xlfn.TEXTJOIN(", ",TRUE,INDIRECT(Supplemental_Type_Certificates__STC___5[[#This Row],[Range]])),"")</f>
        <v/>
      </c>
      <c r="J7"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8" spans="1:10" x14ac:dyDescent="0.25">
      <c r="A8" s="1" t="s">
        <v>20</v>
      </c>
      <c r="B8"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Aermacchi S.p.A.\F.260F</v>
      </c>
      <c r="C8" s="1" t="s">
        <v>416</v>
      </c>
      <c r="D8" s="1" t="str">
        <f>LEFT(Supplemental_Type_Certificates__STC___5[[#This Row],[Column1]],SEARCH("\",Supplemental_Type_Certificates__STC___5[[#This Row],[Column1]])-1)</f>
        <v>Aermacchi S.p.A.</v>
      </c>
      <c r="E8" s="1" t="str">
        <f>RIGHT(Supplemental_Type_Certificates__STC___5[[#This Row],[Column1]],LEN(Supplemental_Type_Certificates__STC___5[[#This Row],[Column1]])-SEARCH("\",Supplemental_Type_Certificates__STC___5[[#This Row],[Column1]]))</f>
        <v>F.260F</v>
      </c>
      <c r="F8" s="1" t="str">
        <f>INDEX(Sheet1!A:D,MATCH(Supplemental_Type_Certificates__STC___5[[#This Row],[Make]],Sheet1!D:D,0),1)</f>
        <v>Aermacchi</v>
      </c>
      <c r="G8"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8"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E3:E19</v>
      </c>
      <c r="I8" s="1" t="str">
        <f ca="1">IF(LEN(Supplemental_Type_Certificates__STC___5[[#This Row],[First]])&lt;&gt;0,Supplemental_Type_Certificates__STC___5[[#This Row],[First]]&amp;": "&amp;_xlfn.TEXTJOIN(", ",TRUE,INDIRECT(Supplemental_Type_Certificates__STC___5[[#This Row],[Range]])),"")</f>
        <v/>
      </c>
      <c r="J8"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9" spans="1:10" x14ac:dyDescent="0.25">
      <c r="A9" s="1" t="s">
        <v>20</v>
      </c>
      <c r="B9"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Aermacchi S.p.A.\S.205 - 18/F</v>
      </c>
      <c r="C9" s="1" t="s">
        <v>417</v>
      </c>
      <c r="D9" s="1" t="str">
        <f>LEFT(Supplemental_Type_Certificates__STC___5[[#This Row],[Column1]],SEARCH("\",Supplemental_Type_Certificates__STC___5[[#This Row],[Column1]])-1)</f>
        <v>Aermacchi S.p.A.</v>
      </c>
      <c r="E9" s="1" t="str">
        <f>RIGHT(Supplemental_Type_Certificates__STC___5[[#This Row],[Column1]],LEN(Supplemental_Type_Certificates__STC___5[[#This Row],[Column1]])-SEARCH("\",Supplemental_Type_Certificates__STC___5[[#This Row],[Column1]]))</f>
        <v>S.205 - 18/F</v>
      </c>
      <c r="F9" s="1" t="str">
        <f>INDEX(Sheet1!A:D,MATCH(Supplemental_Type_Certificates__STC___5[[#This Row],[Make]],Sheet1!D:D,0),1)</f>
        <v>Aermacchi</v>
      </c>
      <c r="G9"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9"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E3:E19</v>
      </c>
      <c r="I9" s="1" t="str">
        <f ca="1">IF(LEN(Supplemental_Type_Certificates__STC___5[[#This Row],[First]])&lt;&gt;0,Supplemental_Type_Certificates__STC___5[[#This Row],[First]]&amp;": "&amp;_xlfn.TEXTJOIN(", ",TRUE,INDIRECT(Supplemental_Type_Certificates__STC___5[[#This Row],[Range]])),"")</f>
        <v/>
      </c>
      <c r="J9"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10" spans="1:10" x14ac:dyDescent="0.25">
      <c r="A10" s="1" t="s">
        <v>20</v>
      </c>
      <c r="B10"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Aermacchi S.p.A.\S.205 - 18/R</v>
      </c>
      <c r="C10" s="1" t="s">
        <v>418</v>
      </c>
      <c r="D10" s="1" t="str">
        <f>LEFT(Supplemental_Type_Certificates__STC___5[[#This Row],[Column1]],SEARCH("\",Supplemental_Type_Certificates__STC___5[[#This Row],[Column1]])-1)</f>
        <v>Aermacchi S.p.A.</v>
      </c>
      <c r="E10" s="1" t="str">
        <f>RIGHT(Supplemental_Type_Certificates__STC___5[[#This Row],[Column1]],LEN(Supplemental_Type_Certificates__STC___5[[#This Row],[Column1]])-SEARCH("\",Supplemental_Type_Certificates__STC___5[[#This Row],[Column1]]))</f>
        <v>S.205 - 18/R</v>
      </c>
      <c r="F10" s="1" t="str">
        <f>INDEX(Sheet1!A:D,MATCH(Supplemental_Type_Certificates__STC___5[[#This Row],[Make]],Sheet1!D:D,0),1)</f>
        <v>Aermacchi</v>
      </c>
      <c r="G10"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0"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E3:E19</v>
      </c>
      <c r="I10" s="1" t="str">
        <f ca="1">IF(LEN(Supplemental_Type_Certificates__STC___5[[#This Row],[First]])&lt;&gt;0,Supplemental_Type_Certificates__STC___5[[#This Row],[First]]&amp;": "&amp;_xlfn.TEXTJOIN(", ",TRUE,INDIRECT(Supplemental_Type_Certificates__STC___5[[#This Row],[Range]])),"")</f>
        <v/>
      </c>
      <c r="J10"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11" spans="1:10" x14ac:dyDescent="0.25">
      <c r="A11" s="1" t="s">
        <v>20</v>
      </c>
      <c r="B11"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Aermacchi S.p.A.\S.205 - 20/F</v>
      </c>
      <c r="C11" s="1" t="s">
        <v>419</v>
      </c>
      <c r="D11" s="1" t="str">
        <f>LEFT(Supplemental_Type_Certificates__STC___5[[#This Row],[Column1]],SEARCH("\",Supplemental_Type_Certificates__STC___5[[#This Row],[Column1]])-1)</f>
        <v>Aermacchi S.p.A.</v>
      </c>
      <c r="E11" s="1" t="str">
        <f>RIGHT(Supplemental_Type_Certificates__STC___5[[#This Row],[Column1]],LEN(Supplemental_Type_Certificates__STC___5[[#This Row],[Column1]])-SEARCH("\",Supplemental_Type_Certificates__STC___5[[#This Row],[Column1]]))</f>
        <v>S.205 - 20/F</v>
      </c>
      <c r="F11" s="1" t="str">
        <f>INDEX(Sheet1!A:D,MATCH(Supplemental_Type_Certificates__STC___5[[#This Row],[Make]],Sheet1!D:D,0),1)</f>
        <v>Aermacchi</v>
      </c>
      <c r="G11"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1"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E3:E19</v>
      </c>
      <c r="I11" s="1" t="str">
        <f ca="1">IF(LEN(Supplemental_Type_Certificates__STC___5[[#This Row],[First]])&lt;&gt;0,Supplemental_Type_Certificates__STC___5[[#This Row],[First]]&amp;": "&amp;_xlfn.TEXTJOIN(", ",TRUE,INDIRECT(Supplemental_Type_Certificates__STC___5[[#This Row],[Range]])),"")</f>
        <v/>
      </c>
      <c r="J11"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12" spans="1:10" x14ac:dyDescent="0.25">
      <c r="A12" s="1" t="s">
        <v>20</v>
      </c>
      <c r="B12"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Aermacchi S.p.A.\S.205 - 20/R</v>
      </c>
      <c r="C12" s="1" t="s">
        <v>420</v>
      </c>
      <c r="D12" s="1" t="str">
        <f>LEFT(Supplemental_Type_Certificates__STC___5[[#This Row],[Column1]],SEARCH("\",Supplemental_Type_Certificates__STC___5[[#This Row],[Column1]])-1)</f>
        <v>Aermacchi S.p.A.</v>
      </c>
      <c r="E12" s="1" t="str">
        <f>RIGHT(Supplemental_Type_Certificates__STC___5[[#This Row],[Column1]],LEN(Supplemental_Type_Certificates__STC___5[[#This Row],[Column1]])-SEARCH("\",Supplemental_Type_Certificates__STC___5[[#This Row],[Column1]]))</f>
        <v>S.205 - 20/R</v>
      </c>
      <c r="F12" s="1" t="str">
        <f>INDEX(Sheet1!A:D,MATCH(Supplemental_Type_Certificates__STC___5[[#This Row],[Make]],Sheet1!D:D,0),1)</f>
        <v>Aermacchi</v>
      </c>
      <c r="G12"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2"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E3:E19</v>
      </c>
      <c r="I12" s="1" t="str">
        <f ca="1">IF(LEN(Supplemental_Type_Certificates__STC___5[[#This Row],[First]])&lt;&gt;0,Supplemental_Type_Certificates__STC___5[[#This Row],[First]]&amp;": "&amp;_xlfn.TEXTJOIN(", ",TRUE,INDIRECT(Supplemental_Type_Certificates__STC___5[[#This Row],[Range]])),"")</f>
        <v/>
      </c>
      <c r="J12"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13" spans="1:10" x14ac:dyDescent="0.25">
      <c r="A13" s="1" t="s">
        <v>20</v>
      </c>
      <c r="B13"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Aermacchi S.p.A.\S.205 - 22/R</v>
      </c>
      <c r="C13" s="1" t="s">
        <v>421</v>
      </c>
      <c r="D13" s="1" t="str">
        <f>LEFT(Supplemental_Type_Certificates__STC___5[[#This Row],[Column1]],SEARCH("\",Supplemental_Type_Certificates__STC___5[[#This Row],[Column1]])-1)</f>
        <v>Aermacchi S.p.A.</v>
      </c>
      <c r="E13" s="1" t="str">
        <f>RIGHT(Supplemental_Type_Certificates__STC___5[[#This Row],[Column1]],LEN(Supplemental_Type_Certificates__STC___5[[#This Row],[Column1]])-SEARCH("\",Supplemental_Type_Certificates__STC___5[[#This Row],[Column1]]))</f>
        <v>S.205 - 22/R</v>
      </c>
      <c r="F13" s="1" t="str">
        <f>INDEX(Sheet1!A:D,MATCH(Supplemental_Type_Certificates__STC___5[[#This Row],[Make]],Sheet1!D:D,0),1)</f>
        <v>Aermacchi</v>
      </c>
      <c r="G13"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3"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E3:E19</v>
      </c>
      <c r="I13" s="1" t="str">
        <f ca="1">IF(LEN(Supplemental_Type_Certificates__STC___5[[#This Row],[First]])&lt;&gt;0,Supplemental_Type_Certificates__STC___5[[#This Row],[First]]&amp;": "&amp;_xlfn.TEXTJOIN(", ",TRUE,INDIRECT(Supplemental_Type_Certificates__STC___5[[#This Row],[Range]])),"")</f>
        <v/>
      </c>
      <c r="J13"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14" spans="1:10" x14ac:dyDescent="0.25">
      <c r="A14" s="1" t="s">
        <v>20</v>
      </c>
      <c r="B14"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Aermacchi S.p.A.\S.208</v>
      </c>
      <c r="C14" s="1" t="s">
        <v>422</v>
      </c>
      <c r="D14" s="1" t="str">
        <f>LEFT(Supplemental_Type_Certificates__STC___5[[#This Row],[Column1]],SEARCH("\",Supplemental_Type_Certificates__STC___5[[#This Row],[Column1]])-1)</f>
        <v>Aermacchi S.p.A.</v>
      </c>
      <c r="E14" s="1" t="str">
        <f>RIGHT(Supplemental_Type_Certificates__STC___5[[#This Row],[Column1]],LEN(Supplemental_Type_Certificates__STC___5[[#This Row],[Column1]])-SEARCH("\",Supplemental_Type_Certificates__STC___5[[#This Row],[Column1]]))</f>
        <v>S.208</v>
      </c>
      <c r="F14" s="1" t="str">
        <f>INDEX(Sheet1!A:D,MATCH(Supplemental_Type_Certificates__STC___5[[#This Row],[Make]],Sheet1!D:D,0),1)</f>
        <v>Aermacchi</v>
      </c>
      <c r="G14"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4"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E3:E19</v>
      </c>
      <c r="I14" s="1" t="str">
        <f ca="1">IF(LEN(Supplemental_Type_Certificates__STC___5[[#This Row],[First]])&lt;&gt;0,Supplemental_Type_Certificates__STC___5[[#This Row],[First]]&amp;": "&amp;_xlfn.TEXTJOIN(", ",TRUE,INDIRECT(Supplemental_Type_Certificates__STC___5[[#This Row],[Range]])),"")</f>
        <v/>
      </c>
      <c r="J14"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15" spans="1:10" x14ac:dyDescent="0.25">
      <c r="A15" s="1" t="s">
        <v>20</v>
      </c>
      <c r="B15"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Aermacchi S.p.A.\S.208A</v>
      </c>
      <c r="C15" s="1" t="s">
        <v>423</v>
      </c>
      <c r="D15" s="1" t="str">
        <f>LEFT(Supplemental_Type_Certificates__STC___5[[#This Row],[Column1]],SEARCH("\",Supplemental_Type_Certificates__STC___5[[#This Row],[Column1]])-1)</f>
        <v>Aermacchi S.p.A.</v>
      </c>
      <c r="E15" s="1" t="str">
        <f>RIGHT(Supplemental_Type_Certificates__STC___5[[#This Row],[Column1]],LEN(Supplemental_Type_Certificates__STC___5[[#This Row],[Column1]])-SEARCH("\",Supplemental_Type_Certificates__STC___5[[#This Row],[Column1]]))</f>
        <v>S.208A</v>
      </c>
      <c r="F15" s="1" t="str">
        <f>INDEX(Sheet1!A:D,MATCH(Supplemental_Type_Certificates__STC___5[[#This Row],[Make]],Sheet1!D:D,0),1)</f>
        <v>Aermacchi</v>
      </c>
      <c r="G15"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5"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E3:E19</v>
      </c>
      <c r="I15" s="1" t="str">
        <f ca="1">IF(LEN(Supplemental_Type_Certificates__STC___5[[#This Row],[First]])&lt;&gt;0,Supplemental_Type_Certificates__STC___5[[#This Row],[First]]&amp;": "&amp;_xlfn.TEXTJOIN(", ",TRUE,INDIRECT(Supplemental_Type_Certificates__STC___5[[#This Row],[Range]])),"")</f>
        <v/>
      </c>
      <c r="J15"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16" spans="1:10" x14ac:dyDescent="0.25">
      <c r="A16" s="1" t="s">
        <v>20</v>
      </c>
      <c r="B16"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Aeromere S.A.\Falco F.8.L.</v>
      </c>
      <c r="C16" s="1" t="s">
        <v>424</v>
      </c>
      <c r="D16" s="1" t="str">
        <f>LEFT(Supplemental_Type_Certificates__STC___5[[#This Row],[Column1]],SEARCH("\",Supplemental_Type_Certificates__STC___5[[#This Row],[Column1]])-1)</f>
        <v>Aeromere S.A.</v>
      </c>
      <c r="E16" s="1" t="str">
        <f>RIGHT(Supplemental_Type_Certificates__STC___5[[#This Row],[Column1]],LEN(Supplemental_Type_Certificates__STC___5[[#This Row],[Column1]])-SEARCH("\",Supplemental_Type_Certificates__STC___5[[#This Row],[Column1]]))</f>
        <v>Falco F.8.L.</v>
      </c>
      <c r="F16" s="1" t="str">
        <f>INDEX(Sheet1!A:D,MATCH(Supplemental_Type_Certificates__STC___5[[#This Row],[Make]],Sheet1!D:D,0),1)</f>
        <v>Aeromere</v>
      </c>
      <c r="G16"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Aeromere</v>
      </c>
      <c r="H16"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E16:E16</v>
      </c>
      <c r="I16" s="1" t="str">
        <f ca="1">IF(LEN(Supplemental_Type_Certificates__STC___5[[#This Row],[First]])&lt;&gt;0,Supplemental_Type_Certificates__STC___5[[#This Row],[First]]&amp;": "&amp;_xlfn.TEXTJOIN(", ",TRUE,INDIRECT(Supplemental_Type_Certificates__STC___5[[#This Row],[Range]])),"")</f>
        <v>Aeromere: Falco F.8.L.</v>
      </c>
      <c r="J16"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17" spans="1:10" x14ac:dyDescent="0.25">
      <c r="A17" s="1" t="s">
        <v>20</v>
      </c>
      <c r="B17"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Aeronautica Macchi S.p.A.\AL 60-B</v>
      </c>
      <c r="C17" s="1" t="s">
        <v>425</v>
      </c>
      <c r="D17" s="1" t="str">
        <f>LEFT(Supplemental_Type_Certificates__STC___5[[#This Row],[Column1]],SEARCH("\",Supplemental_Type_Certificates__STC___5[[#This Row],[Column1]])-1)</f>
        <v>Aeronautica Macchi S.p.A.</v>
      </c>
      <c r="E17" s="1" t="str">
        <f>RIGHT(Supplemental_Type_Certificates__STC___5[[#This Row],[Column1]],LEN(Supplemental_Type_Certificates__STC___5[[#This Row],[Column1]])-SEARCH("\",Supplemental_Type_Certificates__STC___5[[#This Row],[Column1]]))</f>
        <v>AL 60-B</v>
      </c>
      <c r="F17" s="1" t="str">
        <f>INDEX(Sheet1!A:D,MATCH(Supplemental_Type_Certificates__STC___5[[#This Row],[Make]],Sheet1!D:D,0),1)</f>
        <v>Aermacchi</v>
      </c>
      <c r="G17"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Aermacchi</v>
      </c>
      <c r="H17"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E17:E33</v>
      </c>
      <c r="I17" s="1" t="str">
        <f ca="1">IF(LEN(Supplemental_Type_Certificates__STC___5[[#This Row],[First]])&lt;&gt;0,Supplemental_Type_Certificates__STC___5[[#This Row],[First]]&amp;": "&amp;_xlfn.TEXTJOIN(", ",TRUE,INDIRECT(Supplemental_Type_Certificates__STC___5[[#This Row],[Range]])),"")</f>
        <v>Aermacchi: AL 60-B, AL 60-C5, AL 60-F5, AL 60, 360, 400, PA-60-600 (Aerostar 600), PA-60-601 (Aerostar 601), PA-60-601P (Aerostar 601P), PA-60-602P (Aerostar 602P), PA-60-700P (Aerostar 700P), 14-19-2, 14-19-3, 14-19-3A, 14-19, 17-30, 17-30A</v>
      </c>
      <c r="J17"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18" spans="1:10" x14ac:dyDescent="0.25">
      <c r="A18" s="1" t="s">
        <v>20</v>
      </c>
      <c r="B18"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Aeronautica Macchi S.p.A.\AL 60-C5</v>
      </c>
      <c r="C18" s="1" t="s">
        <v>426</v>
      </c>
      <c r="D18" s="1" t="str">
        <f>LEFT(Supplemental_Type_Certificates__STC___5[[#This Row],[Column1]],SEARCH("\",Supplemental_Type_Certificates__STC___5[[#This Row],[Column1]])-1)</f>
        <v>Aeronautica Macchi S.p.A.</v>
      </c>
      <c r="E18" s="1" t="str">
        <f>RIGHT(Supplemental_Type_Certificates__STC___5[[#This Row],[Column1]],LEN(Supplemental_Type_Certificates__STC___5[[#This Row],[Column1]])-SEARCH("\",Supplemental_Type_Certificates__STC___5[[#This Row],[Column1]]))</f>
        <v>AL 60-C5</v>
      </c>
      <c r="F18" s="1" t="str">
        <f>INDEX(Sheet1!A:D,MATCH(Supplemental_Type_Certificates__STC___5[[#This Row],[Make]],Sheet1!D:D,0),1)</f>
        <v>Aermacchi</v>
      </c>
      <c r="G18"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8"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E17:E33</v>
      </c>
      <c r="I18" s="1" t="str">
        <f ca="1">IF(LEN(Supplemental_Type_Certificates__STC___5[[#This Row],[First]])&lt;&gt;0,Supplemental_Type_Certificates__STC___5[[#This Row],[First]]&amp;": "&amp;_xlfn.TEXTJOIN(", ",TRUE,INDIRECT(Supplemental_Type_Certificates__STC___5[[#This Row],[Range]])),"")</f>
        <v/>
      </c>
      <c r="J18"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19" spans="1:10" x14ac:dyDescent="0.25">
      <c r="A19" s="1" t="s">
        <v>20</v>
      </c>
      <c r="B19"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Aeronautica Macchi S.p.A.\AL 60-F5</v>
      </c>
      <c r="C19" s="1" t="s">
        <v>427</v>
      </c>
      <c r="D19" s="1" t="str">
        <f>LEFT(Supplemental_Type_Certificates__STC___5[[#This Row],[Column1]],SEARCH("\",Supplemental_Type_Certificates__STC___5[[#This Row],[Column1]])-1)</f>
        <v>Aeronautica Macchi S.p.A.</v>
      </c>
      <c r="E19" s="1" t="str">
        <f>RIGHT(Supplemental_Type_Certificates__STC___5[[#This Row],[Column1]],LEN(Supplemental_Type_Certificates__STC___5[[#This Row],[Column1]])-SEARCH("\",Supplemental_Type_Certificates__STC___5[[#This Row],[Column1]]))</f>
        <v>AL 60-F5</v>
      </c>
      <c r="F19" s="1" t="str">
        <f>INDEX(Sheet1!A:D,MATCH(Supplemental_Type_Certificates__STC___5[[#This Row],[Make]],Sheet1!D:D,0),1)</f>
        <v>Aermacchi</v>
      </c>
      <c r="G19"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9"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E17:E33</v>
      </c>
      <c r="I19" s="1" t="str">
        <f ca="1">IF(LEN(Supplemental_Type_Certificates__STC___5[[#This Row],[First]])&lt;&gt;0,Supplemental_Type_Certificates__STC___5[[#This Row],[First]]&amp;": "&amp;_xlfn.TEXTJOIN(", ",TRUE,INDIRECT(Supplemental_Type_Certificates__STC___5[[#This Row],[Range]])),"")</f>
        <v/>
      </c>
      <c r="J19"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20" spans="1:10" x14ac:dyDescent="0.25">
      <c r="A20" s="1" t="s">
        <v>20</v>
      </c>
      <c r="B20"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Aeronautica Macchi S.p.A.\AL 60</v>
      </c>
      <c r="C20" s="1" t="s">
        <v>428</v>
      </c>
      <c r="D20" s="1" t="str">
        <f>LEFT(Supplemental_Type_Certificates__STC___5[[#This Row],[Column1]],SEARCH("\",Supplemental_Type_Certificates__STC___5[[#This Row],[Column1]])-1)</f>
        <v>Aeronautica Macchi S.p.A.</v>
      </c>
      <c r="E20" s="1" t="str">
        <f>RIGHT(Supplemental_Type_Certificates__STC___5[[#This Row],[Column1]],LEN(Supplemental_Type_Certificates__STC___5[[#This Row],[Column1]])-SEARCH("\",Supplemental_Type_Certificates__STC___5[[#This Row],[Column1]]))</f>
        <v>AL 60</v>
      </c>
      <c r="F20" s="1" t="str">
        <f>INDEX(Sheet1!A:D,MATCH(Supplemental_Type_Certificates__STC___5[[#This Row],[Make]],Sheet1!D:D,0),1)</f>
        <v>Aermacchi</v>
      </c>
      <c r="G20"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0"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E17:E33</v>
      </c>
      <c r="I20" s="1" t="str">
        <f ca="1">IF(LEN(Supplemental_Type_Certificates__STC___5[[#This Row],[First]])&lt;&gt;0,Supplemental_Type_Certificates__STC___5[[#This Row],[First]]&amp;": "&amp;_xlfn.TEXTJOIN(", ",TRUE,INDIRECT(Supplemental_Type_Certificates__STC___5[[#This Row],[Range]])),"")</f>
        <v/>
      </c>
      <c r="J20"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21" spans="1:10" x14ac:dyDescent="0.25">
      <c r="A21" s="1" t="s">
        <v>20</v>
      </c>
      <c r="B21"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Aerostar Aircraft Corporation\360</v>
      </c>
      <c r="C21" s="1" t="s">
        <v>429</v>
      </c>
      <c r="D21" s="1" t="str">
        <f>LEFT(Supplemental_Type_Certificates__STC___5[[#This Row],[Column1]],SEARCH("\",Supplemental_Type_Certificates__STC___5[[#This Row],[Column1]])-1)</f>
        <v>Aerostar Aircraft Corporation</v>
      </c>
      <c r="E21" s="1" t="str">
        <f>RIGHT(Supplemental_Type_Certificates__STC___5[[#This Row],[Column1]],LEN(Supplemental_Type_Certificates__STC___5[[#This Row],[Column1]])-SEARCH("\",Supplemental_Type_Certificates__STC___5[[#This Row],[Column1]]))</f>
        <v>360</v>
      </c>
      <c r="F21" s="1" t="str">
        <f>INDEX(Sheet1!A:D,MATCH(Supplemental_Type_Certificates__STC___5[[#This Row],[Make]],Sheet1!D:D,0),1)</f>
        <v>Aerostar</v>
      </c>
      <c r="G21"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Aerostar</v>
      </c>
      <c r="H21"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E21:E27</v>
      </c>
      <c r="I21" s="1" t="str">
        <f ca="1">IF(LEN(Supplemental_Type_Certificates__STC___5[[#This Row],[First]])&lt;&gt;0,Supplemental_Type_Certificates__STC___5[[#This Row],[First]]&amp;": "&amp;_xlfn.TEXTJOIN(", ",TRUE,INDIRECT(Supplemental_Type_Certificates__STC___5[[#This Row],[Range]])),"")</f>
        <v>Aerostar: 360, 400, PA-60-600 (Aerostar 600), PA-60-601 (Aerostar 601), PA-60-601P (Aerostar 601P), PA-60-602P (Aerostar 602P), PA-60-700P (Aerostar 700P)</v>
      </c>
      <c r="J21"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22" spans="1:10" x14ac:dyDescent="0.25">
      <c r="A22" s="1" t="s">
        <v>20</v>
      </c>
      <c r="B22"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Aerostar Aircraft Corporation\400</v>
      </c>
      <c r="C22" s="1" t="s">
        <v>430</v>
      </c>
      <c r="D22" s="1" t="str">
        <f>LEFT(Supplemental_Type_Certificates__STC___5[[#This Row],[Column1]],SEARCH("\",Supplemental_Type_Certificates__STC___5[[#This Row],[Column1]])-1)</f>
        <v>Aerostar Aircraft Corporation</v>
      </c>
      <c r="E22" s="1" t="str">
        <f>RIGHT(Supplemental_Type_Certificates__STC___5[[#This Row],[Column1]],LEN(Supplemental_Type_Certificates__STC___5[[#This Row],[Column1]])-SEARCH("\",Supplemental_Type_Certificates__STC___5[[#This Row],[Column1]]))</f>
        <v>400</v>
      </c>
      <c r="F22" s="1" t="str">
        <f>INDEX(Sheet1!A:D,MATCH(Supplemental_Type_Certificates__STC___5[[#This Row],[Make]],Sheet1!D:D,0),1)</f>
        <v>Aerostar</v>
      </c>
      <c r="G22"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2"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E21:E27</v>
      </c>
      <c r="I22" s="1" t="str">
        <f ca="1">IF(LEN(Supplemental_Type_Certificates__STC___5[[#This Row],[First]])&lt;&gt;0,Supplemental_Type_Certificates__STC___5[[#This Row],[First]]&amp;": "&amp;_xlfn.TEXTJOIN(", ",TRUE,INDIRECT(Supplemental_Type_Certificates__STC___5[[#This Row],[Range]])),"")</f>
        <v/>
      </c>
      <c r="J22"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23" spans="1:10" x14ac:dyDescent="0.25">
      <c r="A23" s="1" t="s">
        <v>20</v>
      </c>
      <c r="B23"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Aerostar Aircraft Corporation\PA-60-600 (Aerostar 600)</v>
      </c>
      <c r="C23" s="1" t="s">
        <v>431</v>
      </c>
      <c r="D23" s="1" t="str">
        <f>LEFT(Supplemental_Type_Certificates__STC___5[[#This Row],[Column1]],SEARCH("\",Supplemental_Type_Certificates__STC___5[[#This Row],[Column1]])-1)</f>
        <v>Aerostar Aircraft Corporation</v>
      </c>
      <c r="E23" s="1" t="str">
        <f>RIGHT(Supplemental_Type_Certificates__STC___5[[#This Row],[Column1]],LEN(Supplemental_Type_Certificates__STC___5[[#This Row],[Column1]])-SEARCH("\",Supplemental_Type_Certificates__STC___5[[#This Row],[Column1]]))</f>
        <v>PA-60-600 (Aerostar 600)</v>
      </c>
      <c r="F23" s="1" t="str">
        <f>INDEX(Sheet1!A:D,MATCH(Supplemental_Type_Certificates__STC___5[[#This Row],[Make]],Sheet1!D:D,0),1)</f>
        <v>Aerostar</v>
      </c>
      <c r="G23"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3"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E21:E27</v>
      </c>
      <c r="I23" s="1" t="str">
        <f ca="1">IF(LEN(Supplemental_Type_Certificates__STC___5[[#This Row],[First]])&lt;&gt;0,Supplemental_Type_Certificates__STC___5[[#This Row],[First]]&amp;": "&amp;_xlfn.TEXTJOIN(", ",TRUE,INDIRECT(Supplemental_Type_Certificates__STC___5[[#This Row],[Range]])),"")</f>
        <v/>
      </c>
      <c r="J23"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24" spans="1:10" x14ac:dyDescent="0.25">
      <c r="A24" s="1" t="s">
        <v>20</v>
      </c>
      <c r="B24"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Aerostar Aircraft Corporation\PA-60-601 (Aerostar 601)</v>
      </c>
      <c r="C24" s="1" t="s">
        <v>432</v>
      </c>
      <c r="D24" s="1" t="str">
        <f>LEFT(Supplemental_Type_Certificates__STC___5[[#This Row],[Column1]],SEARCH("\",Supplemental_Type_Certificates__STC___5[[#This Row],[Column1]])-1)</f>
        <v>Aerostar Aircraft Corporation</v>
      </c>
      <c r="E24" s="1" t="str">
        <f>RIGHT(Supplemental_Type_Certificates__STC___5[[#This Row],[Column1]],LEN(Supplemental_Type_Certificates__STC___5[[#This Row],[Column1]])-SEARCH("\",Supplemental_Type_Certificates__STC___5[[#This Row],[Column1]]))</f>
        <v>PA-60-601 (Aerostar 601)</v>
      </c>
      <c r="F24" s="1" t="str">
        <f>INDEX(Sheet1!A:D,MATCH(Supplemental_Type_Certificates__STC___5[[#This Row],[Make]],Sheet1!D:D,0),1)</f>
        <v>Aerostar</v>
      </c>
      <c r="G24"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4"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E21:E27</v>
      </c>
      <c r="I24" s="1" t="str">
        <f ca="1">IF(LEN(Supplemental_Type_Certificates__STC___5[[#This Row],[First]])&lt;&gt;0,Supplemental_Type_Certificates__STC___5[[#This Row],[First]]&amp;": "&amp;_xlfn.TEXTJOIN(", ",TRUE,INDIRECT(Supplemental_Type_Certificates__STC___5[[#This Row],[Range]])),"")</f>
        <v/>
      </c>
      <c r="J24"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25" spans="1:10" x14ac:dyDescent="0.25">
      <c r="A25" s="1" t="s">
        <v>20</v>
      </c>
      <c r="B25"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Aerostar Aircraft Corporation\PA-60-601P (Aerostar 601P)</v>
      </c>
      <c r="C25" s="1" t="s">
        <v>433</v>
      </c>
      <c r="D25" s="1" t="str">
        <f>LEFT(Supplemental_Type_Certificates__STC___5[[#This Row],[Column1]],SEARCH("\",Supplemental_Type_Certificates__STC___5[[#This Row],[Column1]])-1)</f>
        <v>Aerostar Aircraft Corporation</v>
      </c>
      <c r="E25" s="1" t="str">
        <f>RIGHT(Supplemental_Type_Certificates__STC___5[[#This Row],[Column1]],LEN(Supplemental_Type_Certificates__STC___5[[#This Row],[Column1]])-SEARCH("\",Supplemental_Type_Certificates__STC___5[[#This Row],[Column1]]))</f>
        <v>PA-60-601P (Aerostar 601P)</v>
      </c>
      <c r="F25" s="1" t="str">
        <f>INDEX(Sheet1!A:D,MATCH(Supplemental_Type_Certificates__STC___5[[#This Row],[Make]],Sheet1!D:D,0),1)</f>
        <v>Aerostar</v>
      </c>
      <c r="G25"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5"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E21:E27</v>
      </c>
      <c r="I25" s="1" t="str">
        <f ca="1">IF(LEN(Supplemental_Type_Certificates__STC___5[[#This Row],[First]])&lt;&gt;0,Supplemental_Type_Certificates__STC___5[[#This Row],[First]]&amp;": "&amp;_xlfn.TEXTJOIN(", ",TRUE,INDIRECT(Supplemental_Type_Certificates__STC___5[[#This Row],[Range]])),"")</f>
        <v/>
      </c>
      <c r="J25"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26" spans="1:10" x14ac:dyDescent="0.25">
      <c r="A26" s="1" t="s">
        <v>20</v>
      </c>
      <c r="B26"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Aerostar Aircraft Corporation\PA-60-602P (Aerostar 602P)</v>
      </c>
      <c r="C26" s="1" t="s">
        <v>434</v>
      </c>
      <c r="D26" s="1" t="str">
        <f>LEFT(Supplemental_Type_Certificates__STC___5[[#This Row],[Column1]],SEARCH("\",Supplemental_Type_Certificates__STC___5[[#This Row],[Column1]])-1)</f>
        <v>Aerostar Aircraft Corporation</v>
      </c>
      <c r="E26" s="1" t="str">
        <f>RIGHT(Supplemental_Type_Certificates__STC___5[[#This Row],[Column1]],LEN(Supplemental_Type_Certificates__STC___5[[#This Row],[Column1]])-SEARCH("\",Supplemental_Type_Certificates__STC___5[[#This Row],[Column1]]))</f>
        <v>PA-60-602P (Aerostar 602P)</v>
      </c>
      <c r="F26" s="1" t="str">
        <f>INDEX(Sheet1!A:D,MATCH(Supplemental_Type_Certificates__STC___5[[#This Row],[Make]],Sheet1!D:D,0),1)</f>
        <v>Aerostar</v>
      </c>
      <c r="G26"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6"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E21:E27</v>
      </c>
      <c r="I26" s="1" t="str">
        <f ca="1">IF(LEN(Supplemental_Type_Certificates__STC___5[[#This Row],[First]])&lt;&gt;0,Supplemental_Type_Certificates__STC___5[[#This Row],[First]]&amp;": "&amp;_xlfn.TEXTJOIN(", ",TRUE,INDIRECT(Supplemental_Type_Certificates__STC___5[[#This Row],[Range]])),"")</f>
        <v/>
      </c>
      <c r="J26"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27" spans="1:10" x14ac:dyDescent="0.25">
      <c r="A27" s="1" t="s">
        <v>20</v>
      </c>
      <c r="B27"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Aerostar Aircraft Corporation\PA-60-700P (Aerostar 700P)</v>
      </c>
      <c r="C27" s="1" t="s">
        <v>435</v>
      </c>
      <c r="D27" s="1" t="str">
        <f>LEFT(Supplemental_Type_Certificates__STC___5[[#This Row],[Column1]],SEARCH("\",Supplemental_Type_Certificates__STC___5[[#This Row],[Column1]])-1)</f>
        <v>Aerostar Aircraft Corporation</v>
      </c>
      <c r="E27" s="1" t="str">
        <f>RIGHT(Supplemental_Type_Certificates__STC___5[[#This Row],[Column1]],LEN(Supplemental_Type_Certificates__STC___5[[#This Row],[Column1]])-SEARCH("\",Supplemental_Type_Certificates__STC___5[[#This Row],[Column1]]))</f>
        <v>PA-60-700P (Aerostar 700P)</v>
      </c>
      <c r="F27" s="1" t="str">
        <f>INDEX(Sheet1!A:D,MATCH(Supplemental_Type_Certificates__STC___5[[#This Row],[Make]],Sheet1!D:D,0),1)</f>
        <v>Aerostar</v>
      </c>
      <c r="G27"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7"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E21:E27</v>
      </c>
      <c r="I27" s="1" t="str">
        <f ca="1">IF(LEN(Supplemental_Type_Certificates__STC___5[[#This Row],[First]])&lt;&gt;0,Supplemental_Type_Certificates__STC___5[[#This Row],[First]]&amp;": "&amp;_xlfn.TEXTJOIN(", ",TRUE,INDIRECT(Supplemental_Type_Certificates__STC___5[[#This Row],[Range]])),"")</f>
        <v/>
      </c>
      <c r="J27"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28" spans="1:10" x14ac:dyDescent="0.25">
      <c r="A28" s="1" t="s">
        <v>20</v>
      </c>
      <c r="B28"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Alexandria Aircraft, LLC\14-19-2</v>
      </c>
      <c r="C28" s="1" t="s">
        <v>436</v>
      </c>
      <c r="D28" s="1" t="str">
        <f>LEFT(Supplemental_Type_Certificates__STC___5[[#This Row],[Column1]],SEARCH("\",Supplemental_Type_Certificates__STC___5[[#This Row],[Column1]])-1)</f>
        <v>Alexandria Aircraft, LLC</v>
      </c>
      <c r="E28" s="1" t="str">
        <f>RIGHT(Supplemental_Type_Certificates__STC___5[[#This Row],[Column1]],LEN(Supplemental_Type_Certificates__STC___5[[#This Row],[Column1]])-SEARCH("\",Supplemental_Type_Certificates__STC___5[[#This Row],[Column1]]))</f>
        <v>14-19-2</v>
      </c>
      <c r="F28" s="1" t="str">
        <f>INDEX(Sheet1!A:D,MATCH(Supplemental_Type_Certificates__STC___5[[#This Row],[Make]],Sheet1!D:D,0),1)</f>
        <v>Alexandria Aircraft</v>
      </c>
      <c r="G28"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Alexandria Aircraft</v>
      </c>
      <c r="H28"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E28:E37</v>
      </c>
      <c r="I28" s="1" t="str">
        <f ca="1">IF(LEN(Supplemental_Type_Certificates__STC___5[[#This Row],[First]])&lt;&gt;0,Supplemental_Type_Certificates__STC___5[[#This Row],[First]]&amp;": "&amp;_xlfn.TEXTJOIN(", ",TRUE,INDIRECT(Supplemental_Type_Certificates__STC___5[[#This Row],[Range]])),"")</f>
        <v>Alexandria Aircraft: 14-19-2, 14-19-3, 14-19-3A, 14-19, 17-30, 17-30A, 17-31, 17-31A, 17-31ATC, 17-31TC</v>
      </c>
      <c r="J28"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29" spans="1:10" x14ac:dyDescent="0.25">
      <c r="A29" s="1" t="s">
        <v>20</v>
      </c>
      <c r="B29"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Alexandria Aircraft, LLC\14-19-3</v>
      </c>
      <c r="C29" s="1" t="s">
        <v>437</v>
      </c>
      <c r="D29" s="1" t="str">
        <f>LEFT(Supplemental_Type_Certificates__STC___5[[#This Row],[Column1]],SEARCH("\",Supplemental_Type_Certificates__STC___5[[#This Row],[Column1]])-1)</f>
        <v>Alexandria Aircraft, LLC</v>
      </c>
      <c r="E29" s="1" t="str">
        <f>RIGHT(Supplemental_Type_Certificates__STC___5[[#This Row],[Column1]],LEN(Supplemental_Type_Certificates__STC___5[[#This Row],[Column1]])-SEARCH("\",Supplemental_Type_Certificates__STC___5[[#This Row],[Column1]]))</f>
        <v>14-19-3</v>
      </c>
      <c r="F29" s="1" t="str">
        <f>INDEX(Sheet1!A:D,MATCH(Supplemental_Type_Certificates__STC___5[[#This Row],[Make]],Sheet1!D:D,0),1)</f>
        <v>Alexandria Aircraft</v>
      </c>
      <c r="G29"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9"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E28:E37</v>
      </c>
      <c r="I29" s="1" t="str">
        <f ca="1">IF(LEN(Supplemental_Type_Certificates__STC___5[[#This Row],[First]])&lt;&gt;0,Supplemental_Type_Certificates__STC___5[[#This Row],[First]]&amp;": "&amp;_xlfn.TEXTJOIN(", ",TRUE,INDIRECT(Supplemental_Type_Certificates__STC___5[[#This Row],[Range]])),"")</f>
        <v/>
      </c>
      <c r="J29"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30" spans="1:10" x14ac:dyDescent="0.25">
      <c r="A30" s="1" t="s">
        <v>20</v>
      </c>
      <c r="B30"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Alexandria Aircraft, LLC\14-19-3A</v>
      </c>
      <c r="C30" s="1" t="s">
        <v>438</v>
      </c>
      <c r="D30" s="1" t="str">
        <f>LEFT(Supplemental_Type_Certificates__STC___5[[#This Row],[Column1]],SEARCH("\",Supplemental_Type_Certificates__STC___5[[#This Row],[Column1]])-1)</f>
        <v>Alexandria Aircraft, LLC</v>
      </c>
      <c r="E30" s="1" t="str">
        <f>RIGHT(Supplemental_Type_Certificates__STC___5[[#This Row],[Column1]],LEN(Supplemental_Type_Certificates__STC___5[[#This Row],[Column1]])-SEARCH("\",Supplemental_Type_Certificates__STC___5[[#This Row],[Column1]]))</f>
        <v>14-19-3A</v>
      </c>
      <c r="F30" s="1" t="str">
        <f>INDEX(Sheet1!A:D,MATCH(Supplemental_Type_Certificates__STC___5[[#This Row],[Make]],Sheet1!D:D,0),1)</f>
        <v>Alexandria Aircraft</v>
      </c>
      <c r="G30"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30"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E28:E37</v>
      </c>
      <c r="I30" s="1" t="str">
        <f ca="1">IF(LEN(Supplemental_Type_Certificates__STC___5[[#This Row],[First]])&lt;&gt;0,Supplemental_Type_Certificates__STC___5[[#This Row],[First]]&amp;": "&amp;_xlfn.TEXTJOIN(", ",TRUE,INDIRECT(Supplemental_Type_Certificates__STC___5[[#This Row],[Range]])),"")</f>
        <v/>
      </c>
      <c r="J30"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31" spans="1:10" x14ac:dyDescent="0.25">
      <c r="A31" s="1" t="s">
        <v>20</v>
      </c>
      <c r="B31"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Alexandria Aircraft, LLC\14-19</v>
      </c>
      <c r="C31" s="1" t="s">
        <v>439</v>
      </c>
      <c r="D31" s="1" t="str">
        <f>LEFT(Supplemental_Type_Certificates__STC___5[[#This Row],[Column1]],SEARCH("\",Supplemental_Type_Certificates__STC___5[[#This Row],[Column1]])-1)</f>
        <v>Alexandria Aircraft, LLC</v>
      </c>
      <c r="E31" s="1" t="str">
        <f>RIGHT(Supplemental_Type_Certificates__STC___5[[#This Row],[Column1]],LEN(Supplemental_Type_Certificates__STC___5[[#This Row],[Column1]])-SEARCH("\",Supplemental_Type_Certificates__STC___5[[#This Row],[Column1]]))</f>
        <v>14-19</v>
      </c>
      <c r="F31" s="1" t="str">
        <f>INDEX(Sheet1!A:D,MATCH(Supplemental_Type_Certificates__STC___5[[#This Row],[Make]],Sheet1!D:D,0),1)</f>
        <v>Alexandria Aircraft</v>
      </c>
      <c r="G31"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31"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E28:E37</v>
      </c>
      <c r="I31" s="1" t="str">
        <f ca="1">IF(LEN(Supplemental_Type_Certificates__STC___5[[#This Row],[First]])&lt;&gt;0,Supplemental_Type_Certificates__STC___5[[#This Row],[First]]&amp;": "&amp;_xlfn.TEXTJOIN(", ",TRUE,INDIRECT(Supplemental_Type_Certificates__STC___5[[#This Row],[Range]])),"")</f>
        <v/>
      </c>
      <c r="J31"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32" spans="1:10" x14ac:dyDescent="0.25">
      <c r="A32" s="1" t="s">
        <v>20</v>
      </c>
      <c r="B32"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AlexandriaAircraft, LLC\17-30</v>
      </c>
      <c r="C32" s="1" t="s">
        <v>440</v>
      </c>
      <c r="D32" s="1" t="str">
        <f>LEFT(Supplemental_Type_Certificates__STC___5[[#This Row],[Column1]],SEARCH("\",Supplemental_Type_Certificates__STC___5[[#This Row],[Column1]])-1)</f>
        <v>AlexandriaAircraft, LLC</v>
      </c>
      <c r="E32" s="1" t="str">
        <f>RIGHT(Supplemental_Type_Certificates__STC___5[[#This Row],[Column1]],LEN(Supplemental_Type_Certificates__STC___5[[#This Row],[Column1]])-SEARCH("\",Supplemental_Type_Certificates__STC___5[[#This Row],[Column1]]))</f>
        <v>17-30</v>
      </c>
      <c r="F32" s="1" t="str">
        <f>INDEX(Sheet1!A:D,MATCH(Supplemental_Type_Certificates__STC___5[[#This Row],[Make]],Sheet1!D:D,0),1)</f>
        <v>Alexandria Aircraft</v>
      </c>
      <c r="G32"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32"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E28:E37</v>
      </c>
      <c r="I32" s="1" t="str">
        <f ca="1">IF(LEN(Supplemental_Type_Certificates__STC___5[[#This Row],[First]])&lt;&gt;0,Supplemental_Type_Certificates__STC___5[[#This Row],[First]]&amp;": "&amp;_xlfn.TEXTJOIN(", ",TRUE,INDIRECT(Supplemental_Type_Certificates__STC___5[[#This Row],[Range]])),"")</f>
        <v/>
      </c>
      <c r="J32"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33" spans="1:10" x14ac:dyDescent="0.25">
      <c r="A33" s="1" t="s">
        <v>20</v>
      </c>
      <c r="B33"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Alexandria Aircraft, LLC\17-30A</v>
      </c>
      <c r="C33" s="1" t="s">
        <v>441</v>
      </c>
      <c r="D33" s="1" t="str">
        <f>LEFT(Supplemental_Type_Certificates__STC___5[[#This Row],[Column1]],SEARCH("\",Supplemental_Type_Certificates__STC___5[[#This Row],[Column1]])-1)</f>
        <v>Alexandria Aircraft, LLC</v>
      </c>
      <c r="E33" s="1" t="str">
        <f>RIGHT(Supplemental_Type_Certificates__STC___5[[#This Row],[Column1]],LEN(Supplemental_Type_Certificates__STC___5[[#This Row],[Column1]])-SEARCH("\",Supplemental_Type_Certificates__STC___5[[#This Row],[Column1]]))</f>
        <v>17-30A</v>
      </c>
      <c r="F33" s="1" t="str">
        <f>INDEX(Sheet1!A:D,MATCH(Supplemental_Type_Certificates__STC___5[[#This Row],[Make]],Sheet1!D:D,0),1)</f>
        <v>Alexandria Aircraft</v>
      </c>
      <c r="G33"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33"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E28:E37</v>
      </c>
      <c r="I33" s="1" t="str">
        <f ca="1">IF(LEN(Supplemental_Type_Certificates__STC___5[[#This Row],[First]])&lt;&gt;0,Supplemental_Type_Certificates__STC___5[[#This Row],[First]]&amp;": "&amp;_xlfn.TEXTJOIN(", ",TRUE,INDIRECT(Supplemental_Type_Certificates__STC___5[[#This Row],[Range]])),"")</f>
        <v/>
      </c>
      <c r="J33"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34" spans="1:10" x14ac:dyDescent="0.25">
      <c r="A34" s="1" t="s">
        <v>20</v>
      </c>
      <c r="B34"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Alexandria Aircraft, LLC\17-31</v>
      </c>
      <c r="C34" s="1" t="s">
        <v>442</v>
      </c>
      <c r="D34" s="1" t="str">
        <f>LEFT(Supplemental_Type_Certificates__STC___5[[#This Row],[Column1]],SEARCH("\",Supplemental_Type_Certificates__STC___5[[#This Row],[Column1]])-1)</f>
        <v>Alexandria Aircraft, LLC</v>
      </c>
      <c r="E34" s="1" t="str">
        <f>RIGHT(Supplemental_Type_Certificates__STC___5[[#This Row],[Column1]],LEN(Supplemental_Type_Certificates__STC___5[[#This Row],[Column1]])-SEARCH("\",Supplemental_Type_Certificates__STC___5[[#This Row],[Column1]]))</f>
        <v>17-31</v>
      </c>
      <c r="F34" s="1" t="str">
        <f>INDEX(Sheet1!A:D,MATCH(Supplemental_Type_Certificates__STC___5[[#This Row],[Make]],Sheet1!D:D,0),1)</f>
        <v>Alexandria Aircraft</v>
      </c>
      <c r="G34"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34"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E28:E37</v>
      </c>
      <c r="I34" s="1" t="str">
        <f ca="1">IF(LEN(Supplemental_Type_Certificates__STC___5[[#This Row],[First]])&lt;&gt;0,Supplemental_Type_Certificates__STC___5[[#This Row],[First]]&amp;": "&amp;_xlfn.TEXTJOIN(", ",TRUE,INDIRECT(Supplemental_Type_Certificates__STC___5[[#This Row],[Range]])),"")</f>
        <v/>
      </c>
      <c r="J34"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35" spans="1:10" x14ac:dyDescent="0.25">
      <c r="A35" s="1" t="s">
        <v>20</v>
      </c>
      <c r="B35"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Alexandria Aircraft, LLC\17-31A</v>
      </c>
      <c r="C35" s="1" t="s">
        <v>443</v>
      </c>
      <c r="D35" s="1" t="str">
        <f>LEFT(Supplemental_Type_Certificates__STC___5[[#This Row],[Column1]],SEARCH("\",Supplemental_Type_Certificates__STC___5[[#This Row],[Column1]])-1)</f>
        <v>Alexandria Aircraft, LLC</v>
      </c>
      <c r="E35" s="1" t="str">
        <f>RIGHT(Supplemental_Type_Certificates__STC___5[[#This Row],[Column1]],LEN(Supplemental_Type_Certificates__STC___5[[#This Row],[Column1]])-SEARCH("\",Supplemental_Type_Certificates__STC___5[[#This Row],[Column1]]))</f>
        <v>17-31A</v>
      </c>
      <c r="F35" s="1" t="str">
        <f>INDEX(Sheet1!A:D,MATCH(Supplemental_Type_Certificates__STC___5[[#This Row],[Make]],Sheet1!D:D,0),1)</f>
        <v>Alexandria Aircraft</v>
      </c>
      <c r="G35"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35"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E28:E37</v>
      </c>
      <c r="I35" s="1" t="str">
        <f ca="1">IF(LEN(Supplemental_Type_Certificates__STC___5[[#This Row],[First]])&lt;&gt;0,Supplemental_Type_Certificates__STC___5[[#This Row],[First]]&amp;": "&amp;_xlfn.TEXTJOIN(", ",TRUE,INDIRECT(Supplemental_Type_Certificates__STC___5[[#This Row],[Range]])),"")</f>
        <v/>
      </c>
      <c r="J35"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36" spans="1:10" x14ac:dyDescent="0.25">
      <c r="A36" s="1" t="s">
        <v>20</v>
      </c>
      <c r="B36"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Alexandria Aircraft, LLC\17-31ATC</v>
      </c>
      <c r="C36" s="1" t="s">
        <v>444</v>
      </c>
      <c r="D36" s="1" t="str">
        <f>LEFT(Supplemental_Type_Certificates__STC___5[[#This Row],[Column1]],SEARCH("\",Supplemental_Type_Certificates__STC___5[[#This Row],[Column1]])-1)</f>
        <v>Alexandria Aircraft, LLC</v>
      </c>
      <c r="E36" s="1" t="str">
        <f>RIGHT(Supplemental_Type_Certificates__STC___5[[#This Row],[Column1]],LEN(Supplemental_Type_Certificates__STC___5[[#This Row],[Column1]])-SEARCH("\",Supplemental_Type_Certificates__STC___5[[#This Row],[Column1]]))</f>
        <v>17-31ATC</v>
      </c>
      <c r="F36" s="1" t="str">
        <f>INDEX(Sheet1!A:D,MATCH(Supplemental_Type_Certificates__STC___5[[#This Row],[Make]],Sheet1!D:D,0),1)</f>
        <v>Alexandria Aircraft</v>
      </c>
      <c r="G36"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36"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E28:E37</v>
      </c>
      <c r="I36" s="1" t="str">
        <f ca="1">IF(LEN(Supplemental_Type_Certificates__STC___5[[#This Row],[First]])&lt;&gt;0,Supplemental_Type_Certificates__STC___5[[#This Row],[First]]&amp;": "&amp;_xlfn.TEXTJOIN(", ",TRUE,INDIRECT(Supplemental_Type_Certificates__STC___5[[#This Row],[Range]])),"")</f>
        <v/>
      </c>
      <c r="J36"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37" spans="1:10" x14ac:dyDescent="0.25">
      <c r="A37" s="1" t="s">
        <v>20</v>
      </c>
      <c r="B37"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Alexandria Aircraft, LLC\17-31TC</v>
      </c>
      <c r="C37" s="1" t="s">
        <v>445</v>
      </c>
      <c r="D37" s="1" t="str">
        <f>LEFT(Supplemental_Type_Certificates__STC___5[[#This Row],[Column1]],SEARCH("\",Supplemental_Type_Certificates__STC___5[[#This Row],[Column1]])-1)</f>
        <v>Alexandria Aircraft, LLC</v>
      </c>
      <c r="E37" s="1" t="str">
        <f>RIGHT(Supplemental_Type_Certificates__STC___5[[#This Row],[Column1]],LEN(Supplemental_Type_Certificates__STC___5[[#This Row],[Column1]])-SEARCH("\",Supplemental_Type_Certificates__STC___5[[#This Row],[Column1]]))</f>
        <v>17-31TC</v>
      </c>
      <c r="F37" s="1" t="str">
        <f>INDEX(Sheet1!A:D,MATCH(Supplemental_Type_Certificates__STC___5[[#This Row],[Make]],Sheet1!D:D,0),1)</f>
        <v>Alexandria Aircraft</v>
      </c>
      <c r="G37"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37"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E28:E37</v>
      </c>
      <c r="I37" s="1" t="str">
        <f ca="1">IF(LEN(Supplemental_Type_Certificates__STC___5[[#This Row],[First]])&lt;&gt;0,Supplemental_Type_Certificates__STC___5[[#This Row],[First]]&amp;": "&amp;_xlfn.TEXTJOIN(", ",TRUE,INDIRECT(Supplemental_Type_Certificates__STC___5[[#This Row],[Range]])),"")</f>
        <v/>
      </c>
      <c r="J37"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38" spans="1:10" x14ac:dyDescent="0.25">
      <c r="A38" s="1" t="s">
        <v>20</v>
      </c>
      <c r="B38"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American Champion Aircraft Corp.\8GCBC</v>
      </c>
      <c r="C38" s="1" t="s">
        <v>446</v>
      </c>
      <c r="D38" s="1" t="str">
        <f>LEFT(Supplemental_Type_Certificates__STC___5[[#This Row],[Column1]],SEARCH("\",Supplemental_Type_Certificates__STC___5[[#This Row],[Column1]])-1)</f>
        <v>American Champion Aircraft Corp.</v>
      </c>
      <c r="E38" s="1" t="str">
        <f>RIGHT(Supplemental_Type_Certificates__STC___5[[#This Row],[Column1]],LEN(Supplemental_Type_Certificates__STC___5[[#This Row],[Column1]])-SEARCH("\",Supplemental_Type_Certificates__STC___5[[#This Row],[Column1]]))</f>
        <v>8GCBC</v>
      </c>
      <c r="F38" s="1" t="str">
        <f>INDEX(Sheet1!A:D,MATCH(Supplemental_Type_Certificates__STC___5[[#This Row],[Make]],Sheet1!D:D,0),1)</f>
        <v>American Champion</v>
      </c>
      <c r="G38"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American Champion</v>
      </c>
      <c r="H38"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E38:E39</v>
      </c>
      <c r="I38" s="1" t="str">
        <f ca="1">IF(LEN(Supplemental_Type_Certificates__STC___5[[#This Row],[First]])&lt;&gt;0,Supplemental_Type_Certificates__STC___5[[#This Row],[First]]&amp;": "&amp;_xlfn.TEXTJOIN(", ",TRUE,INDIRECT(Supplemental_Type_Certificates__STC___5[[#This Row],[Range]])),"")</f>
        <v>American Champion: 8GCBC, 8KCAB</v>
      </c>
      <c r="J38"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39" spans="1:10" x14ac:dyDescent="0.25">
      <c r="A39" s="1" t="s">
        <v>20</v>
      </c>
      <c r="B39"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American Champion Aircraft Corp.\8KCAB</v>
      </c>
      <c r="C39" s="1" t="s">
        <v>447</v>
      </c>
      <c r="D39" s="1" t="str">
        <f>LEFT(Supplemental_Type_Certificates__STC___5[[#This Row],[Column1]],SEARCH("\",Supplemental_Type_Certificates__STC___5[[#This Row],[Column1]])-1)</f>
        <v>American Champion Aircraft Corp.</v>
      </c>
      <c r="E39" s="1" t="str">
        <f>RIGHT(Supplemental_Type_Certificates__STC___5[[#This Row],[Column1]],LEN(Supplemental_Type_Certificates__STC___5[[#This Row],[Column1]])-SEARCH("\",Supplemental_Type_Certificates__STC___5[[#This Row],[Column1]]))</f>
        <v>8KCAB</v>
      </c>
      <c r="F39" s="1" t="str">
        <f>INDEX(Sheet1!A:D,MATCH(Supplemental_Type_Certificates__STC___5[[#This Row],[Make]],Sheet1!D:D,0),1)</f>
        <v>American Champion</v>
      </c>
      <c r="G39"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39"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E38:E39</v>
      </c>
      <c r="I39" s="1" t="str">
        <f ca="1">IF(LEN(Supplemental_Type_Certificates__STC___5[[#This Row],[First]])&lt;&gt;0,Supplemental_Type_Certificates__STC___5[[#This Row],[First]]&amp;": "&amp;_xlfn.TEXTJOIN(", ",TRUE,INDIRECT(Supplemental_Type_Certificates__STC___5[[#This Row],[Range]])),"")</f>
        <v/>
      </c>
      <c r="J39"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40" spans="1:10" x14ac:dyDescent="0.25">
      <c r="A40" s="1" t="s">
        <v>20</v>
      </c>
      <c r="B40"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APEX Aircraft\CAP 10 B</v>
      </c>
      <c r="C40" s="1" t="s">
        <v>448</v>
      </c>
      <c r="D40" s="1" t="str">
        <f>LEFT(Supplemental_Type_Certificates__STC___5[[#This Row],[Column1]],SEARCH("\",Supplemental_Type_Certificates__STC___5[[#This Row],[Column1]])-1)</f>
        <v>APEX Aircraft</v>
      </c>
      <c r="E40" s="1" t="str">
        <f>RIGHT(Supplemental_Type_Certificates__STC___5[[#This Row],[Column1]],LEN(Supplemental_Type_Certificates__STC___5[[#This Row],[Column1]])-SEARCH("\",Supplemental_Type_Certificates__STC___5[[#This Row],[Column1]]))</f>
        <v>CAP 10 B</v>
      </c>
      <c r="F40" s="1" t="str">
        <f>INDEX(Sheet1!A:D,MATCH(Supplemental_Type_Certificates__STC___5[[#This Row],[Make]],Sheet1!D:D,0),1)</f>
        <v>APEX</v>
      </c>
      <c r="G40"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APEX</v>
      </c>
      <c r="H40"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E40:E40</v>
      </c>
      <c r="I40" s="1" t="str">
        <f ca="1">IF(LEN(Supplemental_Type_Certificates__STC___5[[#This Row],[First]])&lt;&gt;0,Supplemental_Type_Certificates__STC___5[[#This Row],[First]]&amp;": "&amp;_xlfn.TEXTJOIN(", ",TRUE,INDIRECT(Supplemental_Type_Certificates__STC___5[[#This Row],[Range]])),"")</f>
        <v>APEX: CAP 10 B</v>
      </c>
      <c r="J40"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41" spans="1:10" x14ac:dyDescent="0.25">
      <c r="A41" s="1" t="s">
        <v>20</v>
      </c>
      <c r="B41"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B-N Group Ltd.\BN2A MK. III-2</v>
      </c>
      <c r="C41" s="1" t="s">
        <v>449</v>
      </c>
      <c r="D41" s="1" t="str">
        <f>LEFT(Supplemental_Type_Certificates__STC___5[[#This Row],[Column1]],SEARCH("\",Supplemental_Type_Certificates__STC___5[[#This Row],[Column1]])-1)</f>
        <v>B-N Group Ltd.</v>
      </c>
      <c r="E41" s="1" t="str">
        <f>RIGHT(Supplemental_Type_Certificates__STC___5[[#This Row],[Column1]],LEN(Supplemental_Type_Certificates__STC___5[[#This Row],[Column1]])-SEARCH("\",Supplemental_Type_Certificates__STC___5[[#This Row],[Column1]]))</f>
        <v>BN2A MK. III-2</v>
      </c>
      <c r="F41" s="1" t="str">
        <f>INDEX(Sheet1!A:D,MATCH(Supplemental_Type_Certificates__STC___5[[#This Row],[Make]],Sheet1!D:D,0),1)</f>
        <v>B-N</v>
      </c>
      <c r="G41"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B-N</v>
      </c>
      <c r="H41"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E41:E43</v>
      </c>
      <c r="I41" s="1" t="str">
        <f ca="1">IF(LEN(Supplemental_Type_Certificates__STC___5[[#This Row],[First]])&lt;&gt;0,Supplemental_Type_Certificates__STC___5[[#This Row],[First]]&amp;": "&amp;_xlfn.TEXTJOIN(", ",TRUE,INDIRECT(Supplemental_Type_Certificates__STC___5[[#This Row],[Range]])),"")</f>
        <v>B-N: BN2A MK. III-2, BN2A MK. III-3, BN2A MK. III</v>
      </c>
      <c r="J41"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42" spans="1:10" x14ac:dyDescent="0.25">
      <c r="A42" s="1" t="s">
        <v>20</v>
      </c>
      <c r="B42"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B-N Group Ltd.\BN2A MK. III-3</v>
      </c>
      <c r="C42" s="1" t="s">
        <v>450</v>
      </c>
      <c r="D42" s="1" t="str">
        <f>LEFT(Supplemental_Type_Certificates__STC___5[[#This Row],[Column1]],SEARCH("\",Supplemental_Type_Certificates__STC___5[[#This Row],[Column1]])-1)</f>
        <v>B-N Group Ltd.</v>
      </c>
      <c r="E42" s="1" t="str">
        <f>RIGHT(Supplemental_Type_Certificates__STC___5[[#This Row],[Column1]],LEN(Supplemental_Type_Certificates__STC___5[[#This Row],[Column1]])-SEARCH("\",Supplemental_Type_Certificates__STC___5[[#This Row],[Column1]]))</f>
        <v>BN2A MK. III-3</v>
      </c>
      <c r="F42" s="1" t="str">
        <f>INDEX(Sheet1!A:D,MATCH(Supplemental_Type_Certificates__STC___5[[#This Row],[Make]],Sheet1!D:D,0),1)</f>
        <v>B-N</v>
      </c>
      <c r="G42"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42"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E41:E43</v>
      </c>
      <c r="I42" s="1" t="str">
        <f ca="1">IF(LEN(Supplemental_Type_Certificates__STC___5[[#This Row],[First]])&lt;&gt;0,Supplemental_Type_Certificates__STC___5[[#This Row],[First]]&amp;": "&amp;_xlfn.TEXTJOIN(", ",TRUE,INDIRECT(Supplemental_Type_Certificates__STC___5[[#This Row],[Range]])),"")</f>
        <v/>
      </c>
      <c r="J42"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43" spans="1:10" x14ac:dyDescent="0.25">
      <c r="A43" s="1" t="s">
        <v>20</v>
      </c>
      <c r="B43"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B-N Group Ltd.\BN2A MK. III</v>
      </c>
      <c r="C43" s="1" t="s">
        <v>451</v>
      </c>
      <c r="D43" s="1" t="str">
        <f>LEFT(Supplemental_Type_Certificates__STC___5[[#This Row],[Column1]],SEARCH("\",Supplemental_Type_Certificates__STC___5[[#This Row],[Column1]])-1)</f>
        <v>B-N Group Ltd.</v>
      </c>
      <c r="E43" s="1" t="str">
        <f>RIGHT(Supplemental_Type_Certificates__STC___5[[#This Row],[Column1]],LEN(Supplemental_Type_Certificates__STC___5[[#This Row],[Column1]])-SEARCH("\",Supplemental_Type_Certificates__STC___5[[#This Row],[Column1]]))</f>
        <v>BN2A MK. III</v>
      </c>
      <c r="F43" s="1" t="str">
        <f>INDEX(Sheet1!A:D,MATCH(Supplemental_Type_Certificates__STC___5[[#This Row],[Make]],Sheet1!D:D,0),1)</f>
        <v>B-N</v>
      </c>
      <c r="G43"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43"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E41:E43</v>
      </c>
      <c r="I43" s="1" t="str">
        <f ca="1">IF(LEN(Supplemental_Type_Certificates__STC___5[[#This Row],[First]])&lt;&gt;0,Supplemental_Type_Certificates__STC___5[[#This Row],[First]]&amp;": "&amp;_xlfn.TEXTJOIN(", ",TRUE,INDIRECT(Supplemental_Type_Certificates__STC___5[[#This Row],[Range]])),"")</f>
        <v/>
      </c>
      <c r="J43"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44" spans="1:10" x14ac:dyDescent="0.25">
      <c r="A44" s="1" t="s">
        <v>20</v>
      </c>
      <c r="B44"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Beechcraft Corporation\19A</v>
      </c>
      <c r="C44" s="1" t="s">
        <v>452</v>
      </c>
      <c r="D44" s="1" t="str">
        <f>LEFT(Supplemental_Type_Certificates__STC___5[[#This Row],[Column1]],SEARCH("\",Supplemental_Type_Certificates__STC___5[[#This Row],[Column1]])-1)</f>
        <v>Beechcraft Corporation</v>
      </c>
      <c r="E44" s="1" t="str">
        <f>RIGHT(Supplemental_Type_Certificates__STC___5[[#This Row],[Column1]],LEN(Supplemental_Type_Certificates__STC___5[[#This Row],[Column1]])-SEARCH("\",Supplemental_Type_Certificates__STC___5[[#This Row],[Column1]]))</f>
        <v>19A</v>
      </c>
      <c r="F44" s="1" t="str">
        <f>INDEX(Sheet1!A:D,MATCH(Supplemental_Type_Certificates__STC___5[[#This Row],[Make]],Sheet1!D:D,0),1)</f>
        <v>Beechcraft</v>
      </c>
      <c r="G44"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Beechcraft</v>
      </c>
      <c r="H44"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E44:E148</v>
      </c>
      <c r="I44" s="1" t="str">
        <f ca="1">IF(LEN(Supplemental_Type_Certificates__STC___5[[#This Row],[First]])&lt;&gt;0,Supplemental_Type_Certificates__STC___5[[#This Row],[First]]&amp;": "&amp;_xlfn.TEXTJOIN(", ",TRUE,INDIRECT(Supplemental_Type_Certificates__STC___5[[#This Row],[Range]])),"")</f>
        <v>Beechcraft: 19A, 23, 35-33, 35-A33, 35-B33, 35-C33, 35-C33A, 35, 35R, 36, 45 (Military YT-34), 50, 56TC, 58, 58A, 58P, 58PA, 58TC, 58TCA, 60, 65-80, 65-88, 65-A80-8800, 65-A80, 65-B80, 65, 70, 76, 77, 95-55, 95-A55, 95-B55, 95-B55A, 95-B55B, 95-C55, 95-C55A, 95, A23-19, A23-24, A23, A23A, A24, A24R, A35, A36, A36TC, A45 (Military T-34A, B-45), A56TC, A60, A65-8200, A65, B19, B23, B24R, B35, B36TC, B50, B60, B95, B95A, C23, C24R, C35, C50, D35, D45 (Military T-34B), D50, D50A, D50B, D50C, D50E-5990, D50E, D55, D55A, D95A, E33, E33A, E33C, E35, E50, E55, E55A, E95, F33, F33A, F33C, F35, F50, G17S, G33, G35, G50, H35, H50, J35, J50, K35, M19A, M35, N35, P35, S35, V35, V35A, V35B</v>
      </c>
      <c r="J44"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45" spans="1:10" x14ac:dyDescent="0.25">
      <c r="A45" s="1" t="s">
        <v>20</v>
      </c>
      <c r="B45"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Beechcraft Corporation\23</v>
      </c>
      <c r="C45" s="1" t="s">
        <v>453</v>
      </c>
      <c r="D45" s="1" t="str">
        <f>LEFT(Supplemental_Type_Certificates__STC___5[[#This Row],[Column1]],SEARCH("\",Supplemental_Type_Certificates__STC___5[[#This Row],[Column1]])-1)</f>
        <v>Beechcraft Corporation</v>
      </c>
      <c r="E45" s="1" t="str">
        <f>RIGHT(Supplemental_Type_Certificates__STC___5[[#This Row],[Column1]],LEN(Supplemental_Type_Certificates__STC___5[[#This Row],[Column1]])-SEARCH("\",Supplemental_Type_Certificates__STC___5[[#This Row],[Column1]]))</f>
        <v>23</v>
      </c>
      <c r="F45" s="1" t="str">
        <f>INDEX(Sheet1!A:D,MATCH(Supplemental_Type_Certificates__STC___5[[#This Row],[Make]],Sheet1!D:D,0),1)</f>
        <v>Beechcraft</v>
      </c>
      <c r="G45"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45"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E44:E148</v>
      </c>
      <c r="I45" s="1" t="str">
        <f ca="1">IF(LEN(Supplemental_Type_Certificates__STC___5[[#This Row],[First]])&lt;&gt;0,Supplemental_Type_Certificates__STC___5[[#This Row],[First]]&amp;": "&amp;_xlfn.TEXTJOIN(", ",TRUE,INDIRECT(Supplemental_Type_Certificates__STC___5[[#This Row],[Range]])),"")</f>
        <v/>
      </c>
      <c r="J45"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46" spans="1:10" x14ac:dyDescent="0.25">
      <c r="A46" s="1" t="s">
        <v>20</v>
      </c>
      <c r="B46"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Beechcraft Corporation\35-33</v>
      </c>
      <c r="C46" s="1" t="s">
        <v>454</v>
      </c>
      <c r="D46" s="1" t="str">
        <f>LEFT(Supplemental_Type_Certificates__STC___5[[#This Row],[Column1]],SEARCH("\",Supplemental_Type_Certificates__STC___5[[#This Row],[Column1]])-1)</f>
        <v>Beechcraft Corporation</v>
      </c>
      <c r="E46" s="1" t="str">
        <f>RIGHT(Supplemental_Type_Certificates__STC___5[[#This Row],[Column1]],LEN(Supplemental_Type_Certificates__STC___5[[#This Row],[Column1]])-SEARCH("\",Supplemental_Type_Certificates__STC___5[[#This Row],[Column1]]))</f>
        <v>35-33</v>
      </c>
      <c r="F46" s="1" t="str">
        <f>INDEX(Sheet1!A:D,MATCH(Supplemental_Type_Certificates__STC___5[[#This Row],[Make]],Sheet1!D:D,0),1)</f>
        <v>Beechcraft</v>
      </c>
      <c r="G46"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46"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E44:E148</v>
      </c>
      <c r="I46" s="1" t="str">
        <f ca="1">IF(LEN(Supplemental_Type_Certificates__STC___5[[#This Row],[First]])&lt;&gt;0,Supplemental_Type_Certificates__STC___5[[#This Row],[First]]&amp;": "&amp;_xlfn.TEXTJOIN(", ",TRUE,INDIRECT(Supplemental_Type_Certificates__STC___5[[#This Row],[Range]])),"")</f>
        <v/>
      </c>
      <c r="J46"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47" spans="1:10" x14ac:dyDescent="0.25">
      <c r="A47" s="1" t="s">
        <v>20</v>
      </c>
      <c r="B47"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Beechcraft Corporation\35-A33</v>
      </c>
      <c r="C47" s="1" t="s">
        <v>455</v>
      </c>
      <c r="D47" s="1" t="str">
        <f>LEFT(Supplemental_Type_Certificates__STC___5[[#This Row],[Column1]],SEARCH("\",Supplemental_Type_Certificates__STC___5[[#This Row],[Column1]])-1)</f>
        <v>Beechcraft Corporation</v>
      </c>
      <c r="E47" s="1" t="str">
        <f>RIGHT(Supplemental_Type_Certificates__STC___5[[#This Row],[Column1]],LEN(Supplemental_Type_Certificates__STC___5[[#This Row],[Column1]])-SEARCH("\",Supplemental_Type_Certificates__STC___5[[#This Row],[Column1]]))</f>
        <v>35-A33</v>
      </c>
      <c r="F47" s="1" t="str">
        <f>INDEX(Sheet1!A:D,MATCH(Supplemental_Type_Certificates__STC___5[[#This Row],[Make]],Sheet1!D:D,0),1)</f>
        <v>Beechcraft</v>
      </c>
      <c r="G47"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47"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E44:E148</v>
      </c>
      <c r="I47" s="1" t="str">
        <f ca="1">IF(LEN(Supplemental_Type_Certificates__STC___5[[#This Row],[First]])&lt;&gt;0,Supplemental_Type_Certificates__STC___5[[#This Row],[First]]&amp;": "&amp;_xlfn.TEXTJOIN(", ",TRUE,INDIRECT(Supplemental_Type_Certificates__STC___5[[#This Row],[Range]])),"")</f>
        <v/>
      </c>
      <c r="J47"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48" spans="1:10" x14ac:dyDescent="0.25">
      <c r="A48" s="1" t="s">
        <v>20</v>
      </c>
      <c r="B48"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Beechcraft Corporation\35-B33</v>
      </c>
      <c r="C48" s="1" t="s">
        <v>456</v>
      </c>
      <c r="D48" s="1" t="str">
        <f>LEFT(Supplemental_Type_Certificates__STC___5[[#This Row],[Column1]],SEARCH("\",Supplemental_Type_Certificates__STC___5[[#This Row],[Column1]])-1)</f>
        <v>Beechcraft Corporation</v>
      </c>
      <c r="E48" s="1" t="str">
        <f>RIGHT(Supplemental_Type_Certificates__STC___5[[#This Row],[Column1]],LEN(Supplemental_Type_Certificates__STC___5[[#This Row],[Column1]])-SEARCH("\",Supplemental_Type_Certificates__STC___5[[#This Row],[Column1]]))</f>
        <v>35-B33</v>
      </c>
      <c r="F48" s="1" t="str">
        <f>INDEX(Sheet1!A:D,MATCH(Supplemental_Type_Certificates__STC___5[[#This Row],[Make]],Sheet1!D:D,0),1)</f>
        <v>Beechcraft</v>
      </c>
      <c r="G48"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48"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E44:E148</v>
      </c>
      <c r="I48" s="1" t="str">
        <f ca="1">IF(LEN(Supplemental_Type_Certificates__STC___5[[#This Row],[First]])&lt;&gt;0,Supplemental_Type_Certificates__STC___5[[#This Row],[First]]&amp;": "&amp;_xlfn.TEXTJOIN(", ",TRUE,INDIRECT(Supplemental_Type_Certificates__STC___5[[#This Row],[Range]])),"")</f>
        <v/>
      </c>
      <c r="J48"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49" spans="1:10" x14ac:dyDescent="0.25">
      <c r="A49" s="1" t="s">
        <v>20</v>
      </c>
      <c r="B49"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Beechcraft Corporation\35-C33</v>
      </c>
      <c r="C49" s="1" t="s">
        <v>457</v>
      </c>
      <c r="D49" s="1" t="str">
        <f>LEFT(Supplemental_Type_Certificates__STC___5[[#This Row],[Column1]],SEARCH("\",Supplemental_Type_Certificates__STC___5[[#This Row],[Column1]])-1)</f>
        <v>Beechcraft Corporation</v>
      </c>
      <c r="E49" s="1" t="str">
        <f>RIGHT(Supplemental_Type_Certificates__STC___5[[#This Row],[Column1]],LEN(Supplemental_Type_Certificates__STC___5[[#This Row],[Column1]])-SEARCH("\",Supplemental_Type_Certificates__STC___5[[#This Row],[Column1]]))</f>
        <v>35-C33</v>
      </c>
      <c r="F49" s="1" t="str">
        <f>INDEX(Sheet1!A:D,MATCH(Supplemental_Type_Certificates__STC___5[[#This Row],[Make]],Sheet1!D:D,0),1)</f>
        <v>Beechcraft</v>
      </c>
      <c r="G49"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49"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E44:E148</v>
      </c>
      <c r="I49" s="1" t="str">
        <f ca="1">IF(LEN(Supplemental_Type_Certificates__STC___5[[#This Row],[First]])&lt;&gt;0,Supplemental_Type_Certificates__STC___5[[#This Row],[First]]&amp;": "&amp;_xlfn.TEXTJOIN(", ",TRUE,INDIRECT(Supplemental_Type_Certificates__STC___5[[#This Row],[Range]])),"")</f>
        <v/>
      </c>
      <c r="J49"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50" spans="1:10" x14ac:dyDescent="0.25">
      <c r="A50" s="1" t="s">
        <v>20</v>
      </c>
      <c r="B50"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Beechcraft Corporation\35-C33A</v>
      </c>
      <c r="C50" s="1" t="s">
        <v>458</v>
      </c>
      <c r="D50" s="1" t="str">
        <f>LEFT(Supplemental_Type_Certificates__STC___5[[#This Row],[Column1]],SEARCH("\",Supplemental_Type_Certificates__STC___5[[#This Row],[Column1]])-1)</f>
        <v>Beechcraft Corporation</v>
      </c>
      <c r="E50" s="1" t="str">
        <f>RIGHT(Supplemental_Type_Certificates__STC___5[[#This Row],[Column1]],LEN(Supplemental_Type_Certificates__STC___5[[#This Row],[Column1]])-SEARCH("\",Supplemental_Type_Certificates__STC___5[[#This Row],[Column1]]))</f>
        <v>35-C33A</v>
      </c>
      <c r="F50" s="1" t="str">
        <f>INDEX(Sheet1!A:D,MATCH(Supplemental_Type_Certificates__STC___5[[#This Row],[Make]],Sheet1!D:D,0),1)</f>
        <v>Beechcraft</v>
      </c>
      <c r="G50"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50"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E44:E148</v>
      </c>
      <c r="I50" s="1" t="str">
        <f ca="1">IF(LEN(Supplemental_Type_Certificates__STC___5[[#This Row],[First]])&lt;&gt;0,Supplemental_Type_Certificates__STC___5[[#This Row],[First]]&amp;": "&amp;_xlfn.TEXTJOIN(", ",TRUE,INDIRECT(Supplemental_Type_Certificates__STC___5[[#This Row],[Range]])),"")</f>
        <v/>
      </c>
      <c r="J50"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51" spans="1:10" x14ac:dyDescent="0.25">
      <c r="A51" s="1" t="s">
        <v>20</v>
      </c>
      <c r="B51"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Beechcraft Corporation\35</v>
      </c>
      <c r="C51" s="1" t="s">
        <v>459</v>
      </c>
      <c r="D51" s="1" t="str">
        <f>LEFT(Supplemental_Type_Certificates__STC___5[[#This Row],[Column1]],SEARCH("\",Supplemental_Type_Certificates__STC___5[[#This Row],[Column1]])-1)</f>
        <v>Beechcraft Corporation</v>
      </c>
      <c r="E51" s="1" t="str">
        <f>RIGHT(Supplemental_Type_Certificates__STC___5[[#This Row],[Column1]],LEN(Supplemental_Type_Certificates__STC___5[[#This Row],[Column1]])-SEARCH("\",Supplemental_Type_Certificates__STC___5[[#This Row],[Column1]]))</f>
        <v>35</v>
      </c>
      <c r="F51" s="1" t="str">
        <f>INDEX(Sheet1!A:D,MATCH(Supplemental_Type_Certificates__STC___5[[#This Row],[Make]],Sheet1!D:D,0),1)</f>
        <v>Beechcraft</v>
      </c>
      <c r="G51"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51"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E44:E148</v>
      </c>
      <c r="I51" s="1" t="str">
        <f ca="1">IF(LEN(Supplemental_Type_Certificates__STC___5[[#This Row],[First]])&lt;&gt;0,Supplemental_Type_Certificates__STC___5[[#This Row],[First]]&amp;": "&amp;_xlfn.TEXTJOIN(", ",TRUE,INDIRECT(Supplemental_Type_Certificates__STC___5[[#This Row],[Range]])),"")</f>
        <v/>
      </c>
      <c r="J51"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52" spans="1:10" x14ac:dyDescent="0.25">
      <c r="A52" s="1" t="s">
        <v>20</v>
      </c>
      <c r="B52"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Beechcraft Corporation\35R</v>
      </c>
      <c r="C52" s="1" t="s">
        <v>460</v>
      </c>
      <c r="D52" s="1" t="str">
        <f>LEFT(Supplemental_Type_Certificates__STC___5[[#This Row],[Column1]],SEARCH("\",Supplemental_Type_Certificates__STC___5[[#This Row],[Column1]])-1)</f>
        <v>Beechcraft Corporation</v>
      </c>
      <c r="E52" s="1" t="str">
        <f>RIGHT(Supplemental_Type_Certificates__STC___5[[#This Row],[Column1]],LEN(Supplemental_Type_Certificates__STC___5[[#This Row],[Column1]])-SEARCH("\",Supplemental_Type_Certificates__STC___5[[#This Row],[Column1]]))</f>
        <v>35R</v>
      </c>
      <c r="F52" s="1" t="str">
        <f>INDEX(Sheet1!A:D,MATCH(Supplemental_Type_Certificates__STC___5[[#This Row],[Make]],Sheet1!D:D,0),1)</f>
        <v>Beechcraft</v>
      </c>
      <c r="G52"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52"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E44:E148</v>
      </c>
      <c r="I52" s="1" t="str">
        <f ca="1">IF(LEN(Supplemental_Type_Certificates__STC___5[[#This Row],[First]])&lt;&gt;0,Supplemental_Type_Certificates__STC___5[[#This Row],[First]]&amp;": "&amp;_xlfn.TEXTJOIN(", ",TRUE,INDIRECT(Supplemental_Type_Certificates__STC___5[[#This Row],[Range]])),"")</f>
        <v/>
      </c>
      <c r="J52"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53" spans="1:10" x14ac:dyDescent="0.25">
      <c r="A53" s="1" t="s">
        <v>20</v>
      </c>
      <c r="B53"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Beechcraft Corporation\36</v>
      </c>
      <c r="C53" s="1" t="s">
        <v>461</v>
      </c>
      <c r="D53" s="1" t="str">
        <f>LEFT(Supplemental_Type_Certificates__STC___5[[#This Row],[Column1]],SEARCH("\",Supplemental_Type_Certificates__STC___5[[#This Row],[Column1]])-1)</f>
        <v>Beechcraft Corporation</v>
      </c>
      <c r="E53" s="1" t="str">
        <f>RIGHT(Supplemental_Type_Certificates__STC___5[[#This Row],[Column1]],LEN(Supplemental_Type_Certificates__STC___5[[#This Row],[Column1]])-SEARCH("\",Supplemental_Type_Certificates__STC___5[[#This Row],[Column1]]))</f>
        <v>36</v>
      </c>
      <c r="F53" s="1" t="str">
        <f>INDEX(Sheet1!A:D,MATCH(Supplemental_Type_Certificates__STC___5[[#This Row],[Make]],Sheet1!D:D,0),1)</f>
        <v>Beechcraft</v>
      </c>
      <c r="G53"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53"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E44:E148</v>
      </c>
      <c r="I53" s="1" t="str">
        <f ca="1">IF(LEN(Supplemental_Type_Certificates__STC___5[[#This Row],[First]])&lt;&gt;0,Supplemental_Type_Certificates__STC___5[[#This Row],[First]]&amp;": "&amp;_xlfn.TEXTJOIN(", ",TRUE,INDIRECT(Supplemental_Type_Certificates__STC___5[[#This Row],[Range]])),"")</f>
        <v/>
      </c>
      <c r="J53"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54" spans="1:10" x14ac:dyDescent="0.25">
      <c r="A54" s="1" t="s">
        <v>20</v>
      </c>
      <c r="B54"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Beechcraft Corporation\45 (Military YT-34)</v>
      </c>
      <c r="C54" s="1" t="s">
        <v>462</v>
      </c>
      <c r="D54" s="1" t="str">
        <f>LEFT(Supplemental_Type_Certificates__STC___5[[#This Row],[Column1]],SEARCH("\",Supplemental_Type_Certificates__STC___5[[#This Row],[Column1]])-1)</f>
        <v>Beechcraft Corporation</v>
      </c>
      <c r="E54" s="1" t="str">
        <f>RIGHT(Supplemental_Type_Certificates__STC___5[[#This Row],[Column1]],LEN(Supplemental_Type_Certificates__STC___5[[#This Row],[Column1]])-SEARCH("\",Supplemental_Type_Certificates__STC___5[[#This Row],[Column1]]))</f>
        <v>45 (Military YT-34)</v>
      </c>
      <c r="F54" s="1" t="str">
        <f>INDEX(Sheet1!A:D,MATCH(Supplemental_Type_Certificates__STC___5[[#This Row],[Make]],Sheet1!D:D,0),1)</f>
        <v>Beechcraft</v>
      </c>
      <c r="G54"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54"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E44:E148</v>
      </c>
      <c r="I54" s="1" t="str">
        <f ca="1">IF(LEN(Supplemental_Type_Certificates__STC___5[[#This Row],[First]])&lt;&gt;0,Supplemental_Type_Certificates__STC___5[[#This Row],[First]]&amp;": "&amp;_xlfn.TEXTJOIN(", ",TRUE,INDIRECT(Supplemental_Type_Certificates__STC___5[[#This Row],[Range]])),"")</f>
        <v/>
      </c>
      <c r="J54"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55" spans="1:10" x14ac:dyDescent="0.25">
      <c r="A55" s="1" t="s">
        <v>20</v>
      </c>
      <c r="B55"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Beechcraft Corporation\50</v>
      </c>
      <c r="C55" s="1" t="s">
        <v>463</v>
      </c>
      <c r="D55" s="1" t="str">
        <f>LEFT(Supplemental_Type_Certificates__STC___5[[#This Row],[Column1]],SEARCH("\",Supplemental_Type_Certificates__STC___5[[#This Row],[Column1]])-1)</f>
        <v>Beechcraft Corporation</v>
      </c>
      <c r="E55" s="1" t="str">
        <f>RIGHT(Supplemental_Type_Certificates__STC___5[[#This Row],[Column1]],LEN(Supplemental_Type_Certificates__STC___5[[#This Row],[Column1]])-SEARCH("\",Supplemental_Type_Certificates__STC___5[[#This Row],[Column1]]))</f>
        <v>50</v>
      </c>
      <c r="F55" s="1" t="str">
        <f>INDEX(Sheet1!A:D,MATCH(Supplemental_Type_Certificates__STC___5[[#This Row],[Make]],Sheet1!D:D,0),1)</f>
        <v>Beechcraft</v>
      </c>
      <c r="G55"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55"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E44:E148</v>
      </c>
      <c r="I55" s="1" t="str">
        <f ca="1">IF(LEN(Supplemental_Type_Certificates__STC___5[[#This Row],[First]])&lt;&gt;0,Supplemental_Type_Certificates__STC___5[[#This Row],[First]]&amp;": "&amp;_xlfn.TEXTJOIN(", ",TRUE,INDIRECT(Supplemental_Type_Certificates__STC___5[[#This Row],[Range]])),"")</f>
        <v/>
      </c>
      <c r="J55"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56" spans="1:10" x14ac:dyDescent="0.25">
      <c r="A56" s="1" t="s">
        <v>20</v>
      </c>
      <c r="B56"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Beechcraft Corporation\56TC</v>
      </c>
      <c r="C56" s="1" t="s">
        <v>464</v>
      </c>
      <c r="D56" s="1" t="str">
        <f>LEFT(Supplemental_Type_Certificates__STC___5[[#This Row],[Column1]],SEARCH("\",Supplemental_Type_Certificates__STC___5[[#This Row],[Column1]])-1)</f>
        <v>Beechcraft Corporation</v>
      </c>
      <c r="E56" s="1" t="str">
        <f>RIGHT(Supplemental_Type_Certificates__STC___5[[#This Row],[Column1]],LEN(Supplemental_Type_Certificates__STC___5[[#This Row],[Column1]])-SEARCH("\",Supplemental_Type_Certificates__STC___5[[#This Row],[Column1]]))</f>
        <v>56TC</v>
      </c>
      <c r="F56" s="1" t="str">
        <f>INDEX(Sheet1!A:D,MATCH(Supplemental_Type_Certificates__STC___5[[#This Row],[Make]],Sheet1!D:D,0),1)</f>
        <v>Beechcraft</v>
      </c>
      <c r="G56"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56"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E44:E148</v>
      </c>
      <c r="I56" s="1" t="str">
        <f ca="1">IF(LEN(Supplemental_Type_Certificates__STC___5[[#This Row],[First]])&lt;&gt;0,Supplemental_Type_Certificates__STC___5[[#This Row],[First]]&amp;": "&amp;_xlfn.TEXTJOIN(", ",TRUE,INDIRECT(Supplemental_Type_Certificates__STC___5[[#This Row],[Range]])),"")</f>
        <v/>
      </c>
      <c r="J56"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57" spans="1:10" x14ac:dyDescent="0.25">
      <c r="A57" s="1" t="s">
        <v>20</v>
      </c>
      <c r="B57"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Beechcraft Corporation\58</v>
      </c>
      <c r="C57" s="1" t="s">
        <v>465</v>
      </c>
      <c r="D57" s="1" t="str">
        <f>LEFT(Supplemental_Type_Certificates__STC___5[[#This Row],[Column1]],SEARCH("\",Supplemental_Type_Certificates__STC___5[[#This Row],[Column1]])-1)</f>
        <v>Beechcraft Corporation</v>
      </c>
      <c r="E57" s="1" t="str">
        <f>RIGHT(Supplemental_Type_Certificates__STC___5[[#This Row],[Column1]],LEN(Supplemental_Type_Certificates__STC___5[[#This Row],[Column1]])-SEARCH("\",Supplemental_Type_Certificates__STC___5[[#This Row],[Column1]]))</f>
        <v>58</v>
      </c>
      <c r="F57" s="1" t="str">
        <f>INDEX(Sheet1!A:D,MATCH(Supplemental_Type_Certificates__STC___5[[#This Row],[Make]],Sheet1!D:D,0),1)</f>
        <v>Beechcraft</v>
      </c>
      <c r="G57"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57"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E44:E148</v>
      </c>
      <c r="I57" s="1" t="str">
        <f ca="1">IF(LEN(Supplemental_Type_Certificates__STC___5[[#This Row],[First]])&lt;&gt;0,Supplemental_Type_Certificates__STC___5[[#This Row],[First]]&amp;": "&amp;_xlfn.TEXTJOIN(", ",TRUE,INDIRECT(Supplemental_Type_Certificates__STC___5[[#This Row],[Range]])),"")</f>
        <v/>
      </c>
      <c r="J57"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58" spans="1:10" x14ac:dyDescent="0.25">
      <c r="A58" s="1" t="s">
        <v>20</v>
      </c>
      <c r="B58"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Beechcraft Corporation\58A</v>
      </c>
      <c r="C58" s="1" t="s">
        <v>466</v>
      </c>
      <c r="D58" s="1" t="str">
        <f>LEFT(Supplemental_Type_Certificates__STC___5[[#This Row],[Column1]],SEARCH("\",Supplemental_Type_Certificates__STC___5[[#This Row],[Column1]])-1)</f>
        <v>Beechcraft Corporation</v>
      </c>
      <c r="E58" s="1" t="str">
        <f>RIGHT(Supplemental_Type_Certificates__STC___5[[#This Row],[Column1]],LEN(Supplemental_Type_Certificates__STC___5[[#This Row],[Column1]])-SEARCH("\",Supplemental_Type_Certificates__STC___5[[#This Row],[Column1]]))</f>
        <v>58A</v>
      </c>
      <c r="F58" s="1" t="str">
        <f>INDEX(Sheet1!A:D,MATCH(Supplemental_Type_Certificates__STC___5[[#This Row],[Make]],Sheet1!D:D,0),1)</f>
        <v>Beechcraft</v>
      </c>
      <c r="G58"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58"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E44:E148</v>
      </c>
      <c r="I58" s="1" t="str">
        <f ca="1">IF(LEN(Supplemental_Type_Certificates__STC___5[[#This Row],[First]])&lt;&gt;0,Supplemental_Type_Certificates__STC___5[[#This Row],[First]]&amp;": "&amp;_xlfn.TEXTJOIN(", ",TRUE,INDIRECT(Supplemental_Type_Certificates__STC___5[[#This Row],[Range]])),"")</f>
        <v/>
      </c>
      <c r="J58"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59" spans="1:10" x14ac:dyDescent="0.25">
      <c r="A59" s="1" t="s">
        <v>20</v>
      </c>
      <c r="B59"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Beechcraft Corporation\58P</v>
      </c>
      <c r="C59" s="1" t="s">
        <v>467</v>
      </c>
      <c r="D59" s="1" t="str">
        <f>LEFT(Supplemental_Type_Certificates__STC___5[[#This Row],[Column1]],SEARCH("\",Supplemental_Type_Certificates__STC___5[[#This Row],[Column1]])-1)</f>
        <v>Beechcraft Corporation</v>
      </c>
      <c r="E59" s="1" t="str">
        <f>RIGHT(Supplemental_Type_Certificates__STC___5[[#This Row],[Column1]],LEN(Supplemental_Type_Certificates__STC___5[[#This Row],[Column1]])-SEARCH("\",Supplemental_Type_Certificates__STC___5[[#This Row],[Column1]]))</f>
        <v>58P</v>
      </c>
      <c r="F59" s="1" t="str">
        <f>INDEX(Sheet1!A:D,MATCH(Supplemental_Type_Certificates__STC___5[[#This Row],[Make]],Sheet1!D:D,0),1)</f>
        <v>Beechcraft</v>
      </c>
      <c r="G59"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59"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E44:E148</v>
      </c>
      <c r="I59" s="1" t="str">
        <f ca="1">IF(LEN(Supplemental_Type_Certificates__STC___5[[#This Row],[First]])&lt;&gt;0,Supplemental_Type_Certificates__STC___5[[#This Row],[First]]&amp;": "&amp;_xlfn.TEXTJOIN(", ",TRUE,INDIRECT(Supplemental_Type_Certificates__STC___5[[#This Row],[Range]])),"")</f>
        <v/>
      </c>
      <c r="J59"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60" spans="1:10" x14ac:dyDescent="0.25">
      <c r="A60" s="1" t="s">
        <v>20</v>
      </c>
      <c r="B60"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Beechcraft Corporation\58PA</v>
      </c>
      <c r="C60" s="1" t="s">
        <v>468</v>
      </c>
      <c r="D60" s="1" t="str">
        <f>LEFT(Supplemental_Type_Certificates__STC___5[[#This Row],[Column1]],SEARCH("\",Supplemental_Type_Certificates__STC___5[[#This Row],[Column1]])-1)</f>
        <v>Beechcraft Corporation</v>
      </c>
      <c r="E60" s="1" t="str">
        <f>RIGHT(Supplemental_Type_Certificates__STC___5[[#This Row],[Column1]],LEN(Supplemental_Type_Certificates__STC___5[[#This Row],[Column1]])-SEARCH("\",Supplemental_Type_Certificates__STC___5[[#This Row],[Column1]]))</f>
        <v>58PA</v>
      </c>
      <c r="F60" s="1" t="str">
        <f>INDEX(Sheet1!A:D,MATCH(Supplemental_Type_Certificates__STC___5[[#This Row],[Make]],Sheet1!D:D,0),1)</f>
        <v>Beechcraft</v>
      </c>
      <c r="G60"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60"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E44:E148</v>
      </c>
      <c r="I60" s="1" t="str">
        <f ca="1">IF(LEN(Supplemental_Type_Certificates__STC___5[[#This Row],[First]])&lt;&gt;0,Supplemental_Type_Certificates__STC___5[[#This Row],[First]]&amp;": "&amp;_xlfn.TEXTJOIN(", ",TRUE,INDIRECT(Supplemental_Type_Certificates__STC___5[[#This Row],[Range]])),"")</f>
        <v/>
      </c>
      <c r="J60"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61" spans="1:10" x14ac:dyDescent="0.25">
      <c r="A61" s="1" t="s">
        <v>20</v>
      </c>
      <c r="B61"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Beechcraft Corporation\58TC</v>
      </c>
      <c r="C61" s="1" t="s">
        <v>469</v>
      </c>
      <c r="D61" s="1" t="str">
        <f>LEFT(Supplemental_Type_Certificates__STC___5[[#This Row],[Column1]],SEARCH("\",Supplemental_Type_Certificates__STC___5[[#This Row],[Column1]])-1)</f>
        <v>Beechcraft Corporation</v>
      </c>
      <c r="E61" s="1" t="str">
        <f>RIGHT(Supplemental_Type_Certificates__STC___5[[#This Row],[Column1]],LEN(Supplemental_Type_Certificates__STC___5[[#This Row],[Column1]])-SEARCH("\",Supplemental_Type_Certificates__STC___5[[#This Row],[Column1]]))</f>
        <v>58TC</v>
      </c>
      <c r="F61" s="1" t="str">
        <f>INDEX(Sheet1!A:D,MATCH(Supplemental_Type_Certificates__STC___5[[#This Row],[Make]],Sheet1!D:D,0),1)</f>
        <v>Beechcraft</v>
      </c>
      <c r="G61"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61"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E44:E148</v>
      </c>
      <c r="I61" s="1" t="str">
        <f ca="1">IF(LEN(Supplemental_Type_Certificates__STC___5[[#This Row],[First]])&lt;&gt;0,Supplemental_Type_Certificates__STC___5[[#This Row],[First]]&amp;": "&amp;_xlfn.TEXTJOIN(", ",TRUE,INDIRECT(Supplemental_Type_Certificates__STC___5[[#This Row],[Range]])),"")</f>
        <v/>
      </c>
      <c r="J61"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62" spans="1:10" x14ac:dyDescent="0.25">
      <c r="A62" s="1" t="s">
        <v>20</v>
      </c>
      <c r="B62"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Beechcraft Corporation\58TCA</v>
      </c>
      <c r="C62" s="1" t="s">
        <v>470</v>
      </c>
      <c r="D62" s="1" t="str">
        <f>LEFT(Supplemental_Type_Certificates__STC___5[[#This Row],[Column1]],SEARCH("\",Supplemental_Type_Certificates__STC___5[[#This Row],[Column1]])-1)</f>
        <v>Beechcraft Corporation</v>
      </c>
      <c r="E62" s="1" t="str">
        <f>RIGHT(Supplemental_Type_Certificates__STC___5[[#This Row],[Column1]],LEN(Supplemental_Type_Certificates__STC___5[[#This Row],[Column1]])-SEARCH("\",Supplemental_Type_Certificates__STC___5[[#This Row],[Column1]]))</f>
        <v>58TCA</v>
      </c>
      <c r="F62" s="1" t="str">
        <f>INDEX(Sheet1!A:D,MATCH(Supplemental_Type_Certificates__STC___5[[#This Row],[Make]],Sheet1!D:D,0),1)</f>
        <v>Beechcraft</v>
      </c>
      <c r="G62"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62"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E44:E148</v>
      </c>
      <c r="I62" s="1" t="str">
        <f ca="1">IF(LEN(Supplemental_Type_Certificates__STC___5[[#This Row],[First]])&lt;&gt;0,Supplemental_Type_Certificates__STC___5[[#This Row],[First]]&amp;": "&amp;_xlfn.TEXTJOIN(", ",TRUE,INDIRECT(Supplemental_Type_Certificates__STC___5[[#This Row],[Range]])),"")</f>
        <v/>
      </c>
      <c r="J62"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63" spans="1:10" x14ac:dyDescent="0.25">
      <c r="A63" s="1" t="s">
        <v>20</v>
      </c>
      <c r="B63"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Beechcraft Corporation\60</v>
      </c>
      <c r="C63" s="1" t="s">
        <v>471</v>
      </c>
      <c r="D63" s="1" t="str">
        <f>LEFT(Supplemental_Type_Certificates__STC___5[[#This Row],[Column1]],SEARCH("\",Supplemental_Type_Certificates__STC___5[[#This Row],[Column1]])-1)</f>
        <v>Beechcraft Corporation</v>
      </c>
      <c r="E63" s="1" t="str">
        <f>RIGHT(Supplemental_Type_Certificates__STC___5[[#This Row],[Column1]],LEN(Supplemental_Type_Certificates__STC___5[[#This Row],[Column1]])-SEARCH("\",Supplemental_Type_Certificates__STC___5[[#This Row],[Column1]]))</f>
        <v>60</v>
      </c>
      <c r="F63" s="1" t="str">
        <f>INDEX(Sheet1!A:D,MATCH(Supplemental_Type_Certificates__STC___5[[#This Row],[Make]],Sheet1!D:D,0),1)</f>
        <v>Beechcraft</v>
      </c>
      <c r="G63"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63"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E44:E148</v>
      </c>
      <c r="I63" s="1" t="str">
        <f ca="1">IF(LEN(Supplemental_Type_Certificates__STC___5[[#This Row],[First]])&lt;&gt;0,Supplemental_Type_Certificates__STC___5[[#This Row],[First]]&amp;": "&amp;_xlfn.TEXTJOIN(", ",TRUE,INDIRECT(Supplemental_Type_Certificates__STC___5[[#This Row],[Range]])),"")</f>
        <v/>
      </c>
      <c r="J63"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64" spans="1:10" x14ac:dyDescent="0.25">
      <c r="A64" s="1" t="s">
        <v>20</v>
      </c>
      <c r="B64"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Beechcraft Corporation\65-80</v>
      </c>
      <c r="C64" s="1" t="s">
        <v>472</v>
      </c>
      <c r="D64" s="1" t="str">
        <f>LEFT(Supplemental_Type_Certificates__STC___5[[#This Row],[Column1]],SEARCH("\",Supplemental_Type_Certificates__STC___5[[#This Row],[Column1]])-1)</f>
        <v>Beechcraft Corporation</v>
      </c>
      <c r="E64" s="1" t="str">
        <f>RIGHT(Supplemental_Type_Certificates__STC___5[[#This Row],[Column1]],LEN(Supplemental_Type_Certificates__STC___5[[#This Row],[Column1]])-SEARCH("\",Supplemental_Type_Certificates__STC___5[[#This Row],[Column1]]))</f>
        <v>65-80</v>
      </c>
      <c r="F64" s="1" t="str">
        <f>INDEX(Sheet1!A:D,MATCH(Supplemental_Type_Certificates__STC___5[[#This Row],[Make]],Sheet1!D:D,0),1)</f>
        <v>Beechcraft</v>
      </c>
      <c r="G64"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64"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E44:E148</v>
      </c>
      <c r="I64" s="1" t="str">
        <f ca="1">IF(LEN(Supplemental_Type_Certificates__STC___5[[#This Row],[First]])&lt;&gt;0,Supplemental_Type_Certificates__STC___5[[#This Row],[First]]&amp;": "&amp;_xlfn.TEXTJOIN(", ",TRUE,INDIRECT(Supplemental_Type_Certificates__STC___5[[#This Row],[Range]])),"")</f>
        <v/>
      </c>
      <c r="J64"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65" spans="1:10" x14ac:dyDescent="0.25">
      <c r="A65" s="1" t="s">
        <v>20</v>
      </c>
      <c r="B65"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Beechcraft Corporation\65-88</v>
      </c>
      <c r="C65" s="1" t="s">
        <v>473</v>
      </c>
      <c r="D65" s="1" t="str">
        <f>LEFT(Supplemental_Type_Certificates__STC___5[[#This Row],[Column1]],SEARCH("\",Supplemental_Type_Certificates__STC___5[[#This Row],[Column1]])-1)</f>
        <v>Beechcraft Corporation</v>
      </c>
      <c r="E65" s="1" t="str">
        <f>RIGHT(Supplemental_Type_Certificates__STC___5[[#This Row],[Column1]],LEN(Supplemental_Type_Certificates__STC___5[[#This Row],[Column1]])-SEARCH("\",Supplemental_Type_Certificates__STC___5[[#This Row],[Column1]]))</f>
        <v>65-88</v>
      </c>
      <c r="F65" s="1" t="str">
        <f>INDEX(Sheet1!A:D,MATCH(Supplemental_Type_Certificates__STC___5[[#This Row],[Make]],Sheet1!D:D,0),1)</f>
        <v>Beechcraft</v>
      </c>
      <c r="G65"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65"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E44:E148</v>
      </c>
      <c r="I65" s="1" t="str">
        <f ca="1">IF(LEN(Supplemental_Type_Certificates__STC___5[[#This Row],[First]])&lt;&gt;0,Supplemental_Type_Certificates__STC___5[[#This Row],[First]]&amp;": "&amp;_xlfn.TEXTJOIN(", ",TRUE,INDIRECT(Supplemental_Type_Certificates__STC___5[[#This Row],[Range]])),"")</f>
        <v/>
      </c>
      <c r="J65"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66" spans="1:10" x14ac:dyDescent="0.25">
      <c r="A66" s="1" t="s">
        <v>20</v>
      </c>
      <c r="B66"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Beechcraft Corporation\65-A80-8800</v>
      </c>
      <c r="C66" s="1" t="s">
        <v>474</v>
      </c>
      <c r="D66" s="1" t="str">
        <f>LEFT(Supplemental_Type_Certificates__STC___5[[#This Row],[Column1]],SEARCH("\",Supplemental_Type_Certificates__STC___5[[#This Row],[Column1]])-1)</f>
        <v>Beechcraft Corporation</v>
      </c>
      <c r="E66" s="1" t="str">
        <f>RIGHT(Supplemental_Type_Certificates__STC___5[[#This Row],[Column1]],LEN(Supplemental_Type_Certificates__STC___5[[#This Row],[Column1]])-SEARCH("\",Supplemental_Type_Certificates__STC___5[[#This Row],[Column1]]))</f>
        <v>65-A80-8800</v>
      </c>
      <c r="F66" s="1" t="str">
        <f>INDEX(Sheet1!A:D,MATCH(Supplemental_Type_Certificates__STC___5[[#This Row],[Make]],Sheet1!D:D,0),1)</f>
        <v>Beechcraft</v>
      </c>
      <c r="G66"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66"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E44:E148</v>
      </c>
      <c r="I66" s="1" t="str">
        <f ca="1">IF(LEN(Supplemental_Type_Certificates__STC___5[[#This Row],[First]])&lt;&gt;0,Supplemental_Type_Certificates__STC___5[[#This Row],[First]]&amp;": "&amp;_xlfn.TEXTJOIN(", ",TRUE,INDIRECT(Supplemental_Type_Certificates__STC___5[[#This Row],[Range]])),"")</f>
        <v/>
      </c>
      <c r="J66"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67" spans="1:10" x14ac:dyDescent="0.25">
      <c r="A67" s="1" t="s">
        <v>20</v>
      </c>
      <c r="B67"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Beechcraft Corporation\65-A80</v>
      </c>
      <c r="C67" s="1" t="s">
        <v>475</v>
      </c>
      <c r="D67" s="1" t="str">
        <f>LEFT(Supplemental_Type_Certificates__STC___5[[#This Row],[Column1]],SEARCH("\",Supplemental_Type_Certificates__STC___5[[#This Row],[Column1]])-1)</f>
        <v>Beechcraft Corporation</v>
      </c>
      <c r="E67" s="1" t="str">
        <f>RIGHT(Supplemental_Type_Certificates__STC___5[[#This Row],[Column1]],LEN(Supplemental_Type_Certificates__STC___5[[#This Row],[Column1]])-SEARCH("\",Supplemental_Type_Certificates__STC___5[[#This Row],[Column1]]))</f>
        <v>65-A80</v>
      </c>
      <c r="F67" s="1" t="str">
        <f>INDEX(Sheet1!A:D,MATCH(Supplemental_Type_Certificates__STC___5[[#This Row],[Make]],Sheet1!D:D,0),1)</f>
        <v>Beechcraft</v>
      </c>
      <c r="G67"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67"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E44:E148</v>
      </c>
      <c r="I67" s="1" t="str">
        <f ca="1">IF(LEN(Supplemental_Type_Certificates__STC___5[[#This Row],[First]])&lt;&gt;0,Supplemental_Type_Certificates__STC___5[[#This Row],[First]]&amp;": "&amp;_xlfn.TEXTJOIN(", ",TRUE,INDIRECT(Supplemental_Type_Certificates__STC___5[[#This Row],[Range]])),"")</f>
        <v/>
      </c>
      <c r="J67"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68" spans="1:10" x14ac:dyDescent="0.25">
      <c r="A68" s="1" t="s">
        <v>20</v>
      </c>
      <c r="B68"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Beechcraft Corporation\65-B80</v>
      </c>
      <c r="C68" s="1" t="s">
        <v>476</v>
      </c>
      <c r="D68" s="1" t="str">
        <f>LEFT(Supplemental_Type_Certificates__STC___5[[#This Row],[Column1]],SEARCH("\",Supplemental_Type_Certificates__STC___5[[#This Row],[Column1]])-1)</f>
        <v>Beechcraft Corporation</v>
      </c>
      <c r="E68" s="1" t="str">
        <f>RIGHT(Supplemental_Type_Certificates__STC___5[[#This Row],[Column1]],LEN(Supplemental_Type_Certificates__STC___5[[#This Row],[Column1]])-SEARCH("\",Supplemental_Type_Certificates__STC___5[[#This Row],[Column1]]))</f>
        <v>65-B80</v>
      </c>
      <c r="F68" s="1" t="str">
        <f>INDEX(Sheet1!A:D,MATCH(Supplemental_Type_Certificates__STC___5[[#This Row],[Make]],Sheet1!D:D,0),1)</f>
        <v>Beechcraft</v>
      </c>
      <c r="G68"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68"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E44:E148</v>
      </c>
      <c r="I68" s="1" t="str">
        <f ca="1">IF(LEN(Supplemental_Type_Certificates__STC___5[[#This Row],[First]])&lt;&gt;0,Supplemental_Type_Certificates__STC___5[[#This Row],[First]]&amp;": "&amp;_xlfn.TEXTJOIN(", ",TRUE,INDIRECT(Supplemental_Type_Certificates__STC___5[[#This Row],[Range]])),"")</f>
        <v/>
      </c>
      <c r="J68"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69" spans="1:10" x14ac:dyDescent="0.25">
      <c r="A69" s="1" t="s">
        <v>20</v>
      </c>
      <c r="B69"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Beechcraft Corporation\65</v>
      </c>
      <c r="C69" s="1" t="s">
        <v>477</v>
      </c>
      <c r="D69" s="1" t="str">
        <f>LEFT(Supplemental_Type_Certificates__STC___5[[#This Row],[Column1]],SEARCH("\",Supplemental_Type_Certificates__STC___5[[#This Row],[Column1]])-1)</f>
        <v>Beechcraft Corporation</v>
      </c>
      <c r="E69" s="1" t="str">
        <f>RIGHT(Supplemental_Type_Certificates__STC___5[[#This Row],[Column1]],LEN(Supplemental_Type_Certificates__STC___5[[#This Row],[Column1]])-SEARCH("\",Supplemental_Type_Certificates__STC___5[[#This Row],[Column1]]))</f>
        <v>65</v>
      </c>
      <c r="F69" s="1" t="str">
        <f>INDEX(Sheet1!A:D,MATCH(Supplemental_Type_Certificates__STC___5[[#This Row],[Make]],Sheet1!D:D,0),1)</f>
        <v>Beechcraft</v>
      </c>
      <c r="G69"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69"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E44:E148</v>
      </c>
      <c r="I69" s="1" t="str">
        <f ca="1">IF(LEN(Supplemental_Type_Certificates__STC___5[[#This Row],[First]])&lt;&gt;0,Supplemental_Type_Certificates__STC___5[[#This Row],[First]]&amp;": "&amp;_xlfn.TEXTJOIN(", ",TRUE,INDIRECT(Supplemental_Type_Certificates__STC___5[[#This Row],[Range]])),"")</f>
        <v/>
      </c>
      <c r="J69"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70" spans="1:10" x14ac:dyDescent="0.25">
      <c r="A70" s="1" t="s">
        <v>20</v>
      </c>
      <c r="B70"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Beechcraft Corporation\70</v>
      </c>
      <c r="C70" s="1" t="s">
        <v>478</v>
      </c>
      <c r="D70" s="1" t="str">
        <f>LEFT(Supplemental_Type_Certificates__STC___5[[#This Row],[Column1]],SEARCH("\",Supplemental_Type_Certificates__STC___5[[#This Row],[Column1]])-1)</f>
        <v>Beechcraft Corporation</v>
      </c>
      <c r="E70" s="1" t="str">
        <f>RIGHT(Supplemental_Type_Certificates__STC___5[[#This Row],[Column1]],LEN(Supplemental_Type_Certificates__STC___5[[#This Row],[Column1]])-SEARCH("\",Supplemental_Type_Certificates__STC___5[[#This Row],[Column1]]))</f>
        <v>70</v>
      </c>
      <c r="F70" s="1" t="str">
        <f>INDEX(Sheet1!A:D,MATCH(Supplemental_Type_Certificates__STC___5[[#This Row],[Make]],Sheet1!D:D,0),1)</f>
        <v>Beechcraft</v>
      </c>
      <c r="G70"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70"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E44:E148</v>
      </c>
      <c r="I70" s="1" t="str">
        <f ca="1">IF(LEN(Supplemental_Type_Certificates__STC___5[[#This Row],[First]])&lt;&gt;0,Supplemental_Type_Certificates__STC___5[[#This Row],[First]]&amp;": "&amp;_xlfn.TEXTJOIN(", ",TRUE,INDIRECT(Supplemental_Type_Certificates__STC___5[[#This Row],[Range]])),"")</f>
        <v/>
      </c>
      <c r="J70"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71" spans="1:10" x14ac:dyDescent="0.25">
      <c r="A71" s="1" t="s">
        <v>20</v>
      </c>
      <c r="B71"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Beechcraft Corporation\76</v>
      </c>
      <c r="C71" s="1" t="s">
        <v>479</v>
      </c>
      <c r="D71" s="1" t="str">
        <f>LEFT(Supplemental_Type_Certificates__STC___5[[#This Row],[Column1]],SEARCH("\",Supplemental_Type_Certificates__STC___5[[#This Row],[Column1]])-1)</f>
        <v>Beechcraft Corporation</v>
      </c>
      <c r="E71" s="1" t="str">
        <f>RIGHT(Supplemental_Type_Certificates__STC___5[[#This Row],[Column1]],LEN(Supplemental_Type_Certificates__STC___5[[#This Row],[Column1]])-SEARCH("\",Supplemental_Type_Certificates__STC___5[[#This Row],[Column1]]))</f>
        <v>76</v>
      </c>
      <c r="F71" s="1" t="str">
        <f>INDEX(Sheet1!A:D,MATCH(Supplemental_Type_Certificates__STC___5[[#This Row],[Make]],Sheet1!D:D,0),1)</f>
        <v>Beechcraft</v>
      </c>
      <c r="G71"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71"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E44:E148</v>
      </c>
      <c r="I71" s="1" t="str">
        <f ca="1">IF(LEN(Supplemental_Type_Certificates__STC___5[[#This Row],[First]])&lt;&gt;0,Supplemental_Type_Certificates__STC___5[[#This Row],[First]]&amp;": "&amp;_xlfn.TEXTJOIN(", ",TRUE,INDIRECT(Supplemental_Type_Certificates__STC___5[[#This Row],[Range]])),"")</f>
        <v/>
      </c>
      <c r="J71"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72" spans="1:10" x14ac:dyDescent="0.25">
      <c r="A72" s="1" t="s">
        <v>20</v>
      </c>
      <c r="B72"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Beechcraft Corporation\77</v>
      </c>
      <c r="C72" s="1" t="s">
        <v>480</v>
      </c>
      <c r="D72" s="1" t="str">
        <f>LEFT(Supplemental_Type_Certificates__STC___5[[#This Row],[Column1]],SEARCH("\",Supplemental_Type_Certificates__STC___5[[#This Row],[Column1]])-1)</f>
        <v>Beechcraft Corporation</v>
      </c>
      <c r="E72" s="1" t="str">
        <f>RIGHT(Supplemental_Type_Certificates__STC___5[[#This Row],[Column1]],LEN(Supplemental_Type_Certificates__STC___5[[#This Row],[Column1]])-SEARCH("\",Supplemental_Type_Certificates__STC___5[[#This Row],[Column1]]))</f>
        <v>77</v>
      </c>
      <c r="F72" s="1" t="str">
        <f>INDEX(Sheet1!A:D,MATCH(Supplemental_Type_Certificates__STC___5[[#This Row],[Make]],Sheet1!D:D,0),1)</f>
        <v>Beechcraft</v>
      </c>
      <c r="G72"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72"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E44:E148</v>
      </c>
      <c r="I72" s="1" t="str">
        <f ca="1">IF(LEN(Supplemental_Type_Certificates__STC___5[[#This Row],[First]])&lt;&gt;0,Supplemental_Type_Certificates__STC___5[[#This Row],[First]]&amp;": "&amp;_xlfn.TEXTJOIN(", ",TRUE,INDIRECT(Supplemental_Type_Certificates__STC___5[[#This Row],[Range]])),"")</f>
        <v/>
      </c>
      <c r="J72"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73" spans="1:10" x14ac:dyDescent="0.25">
      <c r="A73" s="1" t="s">
        <v>20</v>
      </c>
      <c r="B73"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Beechcraft Corporation\95-55</v>
      </c>
      <c r="C73" s="1" t="s">
        <v>481</v>
      </c>
      <c r="D73" s="1" t="str">
        <f>LEFT(Supplemental_Type_Certificates__STC___5[[#This Row],[Column1]],SEARCH("\",Supplemental_Type_Certificates__STC___5[[#This Row],[Column1]])-1)</f>
        <v>Beechcraft Corporation</v>
      </c>
      <c r="E73" s="1" t="str">
        <f>RIGHT(Supplemental_Type_Certificates__STC___5[[#This Row],[Column1]],LEN(Supplemental_Type_Certificates__STC___5[[#This Row],[Column1]])-SEARCH("\",Supplemental_Type_Certificates__STC___5[[#This Row],[Column1]]))</f>
        <v>95-55</v>
      </c>
      <c r="F73" s="1" t="str">
        <f>INDEX(Sheet1!A:D,MATCH(Supplemental_Type_Certificates__STC___5[[#This Row],[Make]],Sheet1!D:D,0),1)</f>
        <v>Beechcraft</v>
      </c>
      <c r="G73"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73"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E44:E148</v>
      </c>
      <c r="I73" s="1" t="str">
        <f ca="1">IF(LEN(Supplemental_Type_Certificates__STC___5[[#This Row],[First]])&lt;&gt;0,Supplemental_Type_Certificates__STC___5[[#This Row],[First]]&amp;": "&amp;_xlfn.TEXTJOIN(", ",TRUE,INDIRECT(Supplemental_Type_Certificates__STC___5[[#This Row],[Range]])),"")</f>
        <v/>
      </c>
      <c r="J73"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74" spans="1:10" x14ac:dyDescent="0.25">
      <c r="A74" s="1" t="s">
        <v>20</v>
      </c>
      <c r="B74"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Beechcraft Corporation\95-A55</v>
      </c>
      <c r="C74" s="1" t="s">
        <v>482</v>
      </c>
      <c r="D74" s="1" t="str">
        <f>LEFT(Supplemental_Type_Certificates__STC___5[[#This Row],[Column1]],SEARCH("\",Supplemental_Type_Certificates__STC___5[[#This Row],[Column1]])-1)</f>
        <v>Beechcraft Corporation</v>
      </c>
      <c r="E74" s="1" t="str">
        <f>RIGHT(Supplemental_Type_Certificates__STC___5[[#This Row],[Column1]],LEN(Supplemental_Type_Certificates__STC___5[[#This Row],[Column1]])-SEARCH("\",Supplemental_Type_Certificates__STC___5[[#This Row],[Column1]]))</f>
        <v>95-A55</v>
      </c>
      <c r="F74" s="1" t="str">
        <f>INDEX(Sheet1!A:D,MATCH(Supplemental_Type_Certificates__STC___5[[#This Row],[Make]],Sheet1!D:D,0),1)</f>
        <v>Beechcraft</v>
      </c>
      <c r="G74"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74"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E44:E148</v>
      </c>
      <c r="I74" s="1" t="str">
        <f ca="1">IF(LEN(Supplemental_Type_Certificates__STC___5[[#This Row],[First]])&lt;&gt;0,Supplemental_Type_Certificates__STC___5[[#This Row],[First]]&amp;": "&amp;_xlfn.TEXTJOIN(", ",TRUE,INDIRECT(Supplemental_Type_Certificates__STC___5[[#This Row],[Range]])),"")</f>
        <v/>
      </c>
      <c r="J74"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75" spans="1:10" x14ac:dyDescent="0.25">
      <c r="A75" s="1" t="s">
        <v>20</v>
      </c>
      <c r="B75"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Beechcraft Corporation\95-B55</v>
      </c>
      <c r="C75" s="1" t="s">
        <v>483</v>
      </c>
      <c r="D75" s="1" t="str">
        <f>LEFT(Supplemental_Type_Certificates__STC___5[[#This Row],[Column1]],SEARCH("\",Supplemental_Type_Certificates__STC___5[[#This Row],[Column1]])-1)</f>
        <v>Beechcraft Corporation</v>
      </c>
      <c r="E75" s="1" t="str">
        <f>RIGHT(Supplemental_Type_Certificates__STC___5[[#This Row],[Column1]],LEN(Supplemental_Type_Certificates__STC___5[[#This Row],[Column1]])-SEARCH("\",Supplemental_Type_Certificates__STC___5[[#This Row],[Column1]]))</f>
        <v>95-B55</v>
      </c>
      <c r="F75" s="1" t="str">
        <f>INDEX(Sheet1!A:D,MATCH(Supplemental_Type_Certificates__STC___5[[#This Row],[Make]],Sheet1!D:D,0),1)</f>
        <v>Beechcraft</v>
      </c>
      <c r="G75"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75"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E44:E148</v>
      </c>
      <c r="I75" s="1" t="str">
        <f ca="1">IF(LEN(Supplemental_Type_Certificates__STC___5[[#This Row],[First]])&lt;&gt;0,Supplemental_Type_Certificates__STC___5[[#This Row],[First]]&amp;": "&amp;_xlfn.TEXTJOIN(", ",TRUE,INDIRECT(Supplemental_Type_Certificates__STC___5[[#This Row],[Range]])),"")</f>
        <v/>
      </c>
      <c r="J75"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76" spans="1:10" x14ac:dyDescent="0.25">
      <c r="A76" s="1" t="s">
        <v>20</v>
      </c>
      <c r="B76"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Beechcraft Corporation\95-B55A</v>
      </c>
      <c r="C76" s="1" t="s">
        <v>484</v>
      </c>
      <c r="D76" s="1" t="str">
        <f>LEFT(Supplemental_Type_Certificates__STC___5[[#This Row],[Column1]],SEARCH("\",Supplemental_Type_Certificates__STC___5[[#This Row],[Column1]])-1)</f>
        <v>Beechcraft Corporation</v>
      </c>
      <c r="E76" s="1" t="str">
        <f>RIGHT(Supplemental_Type_Certificates__STC___5[[#This Row],[Column1]],LEN(Supplemental_Type_Certificates__STC___5[[#This Row],[Column1]])-SEARCH("\",Supplemental_Type_Certificates__STC___5[[#This Row],[Column1]]))</f>
        <v>95-B55A</v>
      </c>
      <c r="F76" s="1" t="str">
        <f>INDEX(Sheet1!A:D,MATCH(Supplemental_Type_Certificates__STC___5[[#This Row],[Make]],Sheet1!D:D,0),1)</f>
        <v>Beechcraft</v>
      </c>
      <c r="G76"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76"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E44:E148</v>
      </c>
      <c r="I76" s="1" t="str">
        <f ca="1">IF(LEN(Supplemental_Type_Certificates__STC___5[[#This Row],[First]])&lt;&gt;0,Supplemental_Type_Certificates__STC___5[[#This Row],[First]]&amp;": "&amp;_xlfn.TEXTJOIN(", ",TRUE,INDIRECT(Supplemental_Type_Certificates__STC___5[[#This Row],[Range]])),"")</f>
        <v/>
      </c>
      <c r="J76"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77" spans="1:10" x14ac:dyDescent="0.25">
      <c r="A77" s="1" t="s">
        <v>20</v>
      </c>
      <c r="B77"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Beechcraft Corporation\95-B55B</v>
      </c>
      <c r="C77" s="1" t="s">
        <v>485</v>
      </c>
      <c r="D77" s="1" t="str">
        <f>LEFT(Supplemental_Type_Certificates__STC___5[[#This Row],[Column1]],SEARCH("\",Supplemental_Type_Certificates__STC___5[[#This Row],[Column1]])-1)</f>
        <v>Beechcraft Corporation</v>
      </c>
      <c r="E77" s="1" t="str">
        <f>RIGHT(Supplemental_Type_Certificates__STC___5[[#This Row],[Column1]],LEN(Supplemental_Type_Certificates__STC___5[[#This Row],[Column1]])-SEARCH("\",Supplemental_Type_Certificates__STC___5[[#This Row],[Column1]]))</f>
        <v>95-B55B</v>
      </c>
      <c r="F77" s="1" t="str">
        <f>INDEX(Sheet1!A:D,MATCH(Supplemental_Type_Certificates__STC___5[[#This Row],[Make]],Sheet1!D:D,0),1)</f>
        <v>Beechcraft</v>
      </c>
      <c r="G77"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77"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E44:E148</v>
      </c>
      <c r="I77" s="1" t="str">
        <f ca="1">IF(LEN(Supplemental_Type_Certificates__STC___5[[#This Row],[First]])&lt;&gt;0,Supplemental_Type_Certificates__STC___5[[#This Row],[First]]&amp;": "&amp;_xlfn.TEXTJOIN(", ",TRUE,INDIRECT(Supplemental_Type_Certificates__STC___5[[#This Row],[Range]])),"")</f>
        <v/>
      </c>
      <c r="J77"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78" spans="1:10" x14ac:dyDescent="0.25">
      <c r="A78" s="1" t="s">
        <v>20</v>
      </c>
      <c r="B78"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Beechcraft Corporation\95-C55</v>
      </c>
      <c r="C78" s="1" t="s">
        <v>486</v>
      </c>
      <c r="D78" s="1" t="str">
        <f>LEFT(Supplemental_Type_Certificates__STC___5[[#This Row],[Column1]],SEARCH("\",Supplemental_Type_Certificates__STC___5[[#This Row],[Column1]])-1)</f>
        <v>Beechcraft Corporation</v>
      </c>
      <c r="E78" s="1" t="str">
        <f>RIGHT(Supplemental_Type_Certificates__STC___5[[#This Row],[Column1]],LEN(Supplemental_Type_Certificates__STC___5[[#This Row],[Column1]])-SEARCH("\",Supplemental_Type_Certificates__STC___5[[#This Row],[Column1]]))</f>
        <v>95-C55</v>
      </c>
      <c r="F78" s="1" t="str">
        <f>INDEX(Sheet1!A:D,MATCH(Supplemental_Type_Certificates__STC___5[[#This Row],[Make]],Sheet1!D:D,0),1)</f>
        <v>Beechcraft</v>
      </c>
      <c r="G78"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78"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E44:E148</v>
      </c>
      <c r="I78" s="1" t="str">
        <f ca="1">IF(LEN(Supplemental_Type_Certificates__STC___5[[#This Row],[First]])&lt;&gt;0,Supplemental_Type_Certificates__STC___5[[#This Row],[First]]&amp;": "&amp;_xlfn.TEXTJOIN(", ",TRUE,INDIRECT(Supplemental_Type_Certificates__STC___5[[#This Row],[Range]])),"")</f>
        <v/>
      </c>
      <c r="J78"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79" spans="1:10" x14ac:dyDescent="0.25">
      <c r="A79" s="1" t="s">
        <v>20</v>
      </c>
      <c r="B79"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Beechcraft Corporation\95-C55A</v>
      </c>
      <c r="C79" s="1" t="s">
        <v>487</v>
      </c>
      <c r="D79" s="1" t="str">
        <f>LEFT(Supplemental_Type_Certificates__STC___5[[#This Row],[Column1]],SEARCH("\",Supplemental_Type_Certificates__STC___5[[#This Row],[Column1]])-1)</f>
        <v>Beechcraft Corporation</v>
      </c>
      <c r="E79" s="1" t="str">
        <f>RIGHT(Supplemental_Type_Certificates__STC___5[[#This Row],[Column1]],LEN(Supplemental_Type_Certificates__STC___5[[#This Row],[Column1]])-SEARCH("\",Supplemental_Type_Certificates__STC___5[[#This Row],[Column1]]))</f>
        <v>95-C55A</v>
      </c>
      <c r="F79" s="1" t="str">
        <f>INDEX(Sheet1!A:D,MATCH(Supplemental_Type_Certificates__STC___5[[#This Row],[Make]],Sheet1!D:D,0),1)</f>
        <v>Beechcraft</v>
      </c>
      <c r="G79"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79"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E44:E148</v>
      </c>
      <c r="I79" s="1" t="str">
        <f ca="1">IF(LEN(Supplemental_Type_Certificates__STC___5[[#This Row],[First]])&lt;&gt;0,Supplemental_Type_Certificates__STC___5[[#This Row],[First]]&amp;": "&amp;_xlfn.TEXTJOIN(", ",TRUE,INDIRECT(Supplemental_Type_Certificates__STC___5[[#This Row],[Range]])),"")</f>
        <v/>
      </c>
      <c r="J79"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80" spans="1:10" x14ac:dyDescent="0.25">
      <c r="A80" s="1" t="s">
        <v>20</v>
      </c>
      <c r="B80"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Beechcraft Corporation\95</v>
      </c>
      <c r="C80" s="1" t="s">
        <v>488</v>
      </c>
      <c r="D80" s="1" t="str">
        <f>LEFT(Supplemental_Type_Certificates__STC___5[[#This Row],[Column1]],SEARCH("\",Supplemental_Type_Certificates__STC___5[[#This Row],[Column1]])-1)</f>
        <v>Beechcraft Corporation</v>
      </c>
      <c r="E80" s="1" t="str">
        <f>RIGHT(Supplemental_Type_Certificates__STC___5[[#This Row],[Column1]],LEN(Supplemental_Type_Certificates__STC___5[[#This Row],[Column1]])-SEARCH("\",Supplemental_Type_Certificates__STC___5[[#This Row],[Column1]]))</f>
        <v>95</v>
      </c>
      <c r="F80" s="1" t="str">
        <f>INDEX(Sheet1!A:D,MATCH(Supplemental_Type_Certificates__STC___5[[#This Row],[Make]],Sheet1!D:D,0),1)</f>
        <v>Beechcraft</v>
      </c>
      <c r="G80"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80"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E44:E148</v>
      </c>
      <c r="I80" s="1" t="str">
        <f ca="1">IF(LEN(Supplemental_Type_Certificates__STC___5[[#This Row],[First]])&lt;&gt;0,Supplemental_Type_Certificates__STC___5[[#This Row],[First]]&amp;": "&amp;_xlfn.TEXTJOIN(", ",TRUE,INDIRECT(Supplemental_Type_Certificates__STC___5[[#This Row],[Range]])),"")</f>
        <v/>
      </c>
      <c r="J80"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81" spans="1:10" x14ac:dyDescent="0.25">
      <c r="A81" s="1" t="s">
        <v>20</v>
      </c>
      <c r="B81"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Beechcraft Corporation\A23-19</v>
      </c>
      <c r="C81" s="1" t="s">
        <v>489</v>
      </c>
      <c r="D81" s="1" t="str">
        <f>LEFT(Supplemental_Type_Certificates__STC___5[[#This Row],[Column1]],SEARCH("\",Supplemental_Type_Certificates__STC___5[[#This Row],[Column1]])-1)</f>
        <v>Beechcraft Corporation</v>
      </c>
      <c r="E81" s="1" t="str">
        <f>RIGHT(Supplemental_Type_Certificates__STC___5[[#This Row],[Column1]],LEN(Supplemental_Type_Certificates__STC___5[[#This Row],[Column1]])-SEARCH("\",Supplemental_Type_Certificates__STC___5[[#This Row],[Column1]]))</f>
        <v>A23-19</v>
      </c>
      <c r="F81" s="1" t="str">
        <f>INDEX(Sheet1!A:D,MATCH(Supplemental_Type_Certificates__STC___5[[#This Row],[Make]],Sheet1!D:D,0),1)</f>
        <v>Beechcraft</v>
      </c>
      <c r="G81"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81"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E44:E148</v>
      </c>
      <c r="I81" s="1" t="str">
        <f ca="1">IF(LEN(Supplemental_Type_Certificates__STC___5[[#This Row],[First]])&lt;&gt;0,Supplemental_Type_Certificates__STC___5[[#This Row],[First]]&amp;": "&amp;_xlfn.TEXTJOIN(", ",TRUE,INDIRECT(Supplemental_Type_Certificates__STC___5[[#This Row],[Range]])),"")</f>
        <v/>
      </c>
      <c r="J81"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82" spans="1:10" x14ac:dyDescent="0.25">
      <c r="A82" s="1" t="s">
        <v>20</v>
      </c>
      <c r="B82"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Beechcraft Corporation\A23-24</v>
      </c>
      <c r="C82" s="1" t="s">
        <v>490</v>
      </c>
      <c r="D82" s="1" t="str">
        <f>LEFT(Supplemental_Type_Certificates__STC___5[[#This Row],[Column1]],SEARCH("\",Supplemental_Type_Certificates__STC___5[[#This Row],[Column1]])-1)</f>
        <v>Beechcraft Corporation</v>
      </c>
      <c r="E82" s="1" t="str">
        <f>RIGHT(Supplemental_Type_Certificates__STC___5[[#This Row],[Column1]],LEN(Supplemental_Type_Certificates__STC___5[[#This Row],[Column1]])-SEARCH("\",Supplemental_Type_Certificates__STC___5[[#This Row],[Column1]]))</f>
        <v>A23-24</v>
      </c>
      <c r="F82" s="1" t="str">
        <f>INDEX(Sheet1!A:D,MATCH(Supplemental_Type_Certificates__STC___5[[#This Row],[Make]],Sheet1!D:D,0),1)</f>
        <v>Beechcraft</v>
      </c>
      <c r="G82"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82"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E44:E148</v>
      </c>
      <c r="I82" s="1" t="str">
        <f ca="1">IF(LEN(Supplemental_Type_Certificates__STC___5[[#This Row],[First]])&lt;&gt;0,Supplemental_Type_Certificates__STC___5[[#This Row],[First]]&amp;": "&amp;_xlfn.TEXTJOIN(", ",TRUE,INDIRECT(Supplemental_Type_Certificates__STC___5[[#This Row],[Range]])),"")</f>
        <v/>
      </c>
      <c r="J82"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83" spans="1:10" x14ac:dyDescent="0.25">
      <c r="A83" s="1" t="s">
        <v>20</v>
      </c>
      <c r="B83"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Beechcraft Corporation\A23</v>
      </c>
      <c r="C83" s="1" t="s">
        <v>491</v>
      </c>
      <c r="D83" s="1" t="str">
        <f>LEFT(Supplemental_Type_Certificates__STC___5[[#This Row],[Column1]],SEARCH("\",Supplemental_Type_Certificates__STC___5[[#This Row],[Column1]])-1)</f>
        <v>Beechcraft Corporation</v>
      </c>
      <c r="E83" s="1" t="str">
        <f>RIGHT(Supplemental_Type_Certificates__STC___5[[#This Row],[Column1]],LEN(Supplemental_Type_Certificates__STC___5[[#This Row],[Column1]])-SEARCH("\",Supplemental_Type_Certificates__STC___5[[#This Row],[Column1]]))</f>
        <v>A23</v>
      </c>
      <c r="F83" s="1" t="str">
        <f>INDEX(Sheet1!A:D,MATCH(Supplemental_Type_Certificates__STC___5[[#This Row],[Make]],Sheet1!D:D,0),1)</f>
        <v>Beechcraft</v>
      </c>
      <c r="G83"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83"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E44:E148</v>
      </c>
      <c r="I83" s="1" t="str">
        <f ca="1">IF(LEN(Supplemental_Type_Certificates__STC___5[[#This Row],[First]])&lt;&gt;0,Supplemental_Type_Certificates__STC___5[[#This Row],[First]]&amp;": "&amp;_xlfn.TEXTJOIN(", ",TRUE,INDIRECT(Supplemental_Type_Certificates__STC___5[[#This Row],[Range]])),"")</f>
        <v/>
      </c>
      <c r="J83"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84" spans="1:10" x14ac:dyDescent="0.25">
      <c r="A84" s="1" t="s">
        <v>20</v>
      </c>
      <c r="B84"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Beechcraft Corporation\A23A</v>
      </c>
      <c r="C84" s="1" t="s">
        <v>492</v>
      </c>
      <c r="D84" s="1" t="str">
        <f>LEFT(Supplemental_Type_Certificates__STC___5[[#This Row],[Column1]],SEARCH("\",Supplemental_Type_Certificates__STC___5[[#This Row],[Column1]])-1)</f>
        <v>Beechcraft Corporation</v>
      </c>
      <c r="E84" s="1" t="str">
        <f>RIGHT(Supplemental_Type_Certificates__STC___5[[#This Row],[Column1]],LEN(Supplemental_Type_Certificates__STC___5[[#This Row],[Column1]])-SEARCH("\",Supplemental_Type_Certificates__STC___5[[#This Row],[Column1]]))</f>
        <v>A23A</v>
      </c>
      <c r="F84" s="1" t="str">
        <f>INDEX(Sheet1!A:D,MATCH(Supplemental_Type_Certificates__STC___5[[#This Row],[Make]],Sheet1!D:D,0),1)</f>
        <v>Beechcraft</v>
      </c>
      <c r="G84"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84"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E44:E148</v>
      </c>
      <c r="I84" s="1" t="str">
        <f ca="1">IF(LEN(Supplemental_Type_Certificates__STC___5[[#This Row],[First]])&lt;&gt;0,Supplemental_Type_Certificates__STC___5[[#This Row],[First]]&amp;": "&amp;_xlfn.TEXTJOIN(", ",TRUE,INDIRECT(Supplemental_Type_Certificates__STC___5[[#This Row],[Range]])),"")</f>
        <v/>
      </c>
      <c r="J84"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85" spans="1:10" x14ac:dyDescent="0.25">
      <c r="A85" s="1" t="s">
        <v>20</v>
      </c>
      <c r="B85"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Beechcraft Corporation\A24</v>
      </c>
      <c r="C85" s="1" t="s">
        <v>493</v>
      </c>
      <c r="D85" s="1" t="str">
        <f>LEFT(Supplemental_Type_Certificates__STC___5[[#This Row],[Column1]],SEARCH("\",Supplemental_Type_Certificates__STC___5[[#This Row],[Column1]])-1)</f>
        <v>Beechcraft Corporation</v>
      </c>
      <c r="E85" s="1" t="str">
        <f>RIGHT(Supplemental_Type_Certificates__STC___5[[#This Row],[Column1]],LEN(Supplemental_Type_Certificates__STC___5[[#This Row],[Column1]])-SEARCH("\",Supplemental_Type_Certificates__STC___5[[#This Row],[Column1]]))</f>
        <v>A24</v>
      </c>
      <c r="F85" s="1" t="str">
        <f>INDEX(Sheet1!A:D,MATCH(Supplemental_Type_Certificates__STC___5[[#This Row],[Make]],Sheet1!D:D,0),1)</f>
        <v>Beechcraft</v>
      </c>
      <c r="G85"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85"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E44:E148</v>
      </c>
      <c r="I85" s="1" t="str">
        <f ca="1">IF(LEN(Supplemental_Type_Certificates__STC___5[[#This Row],[First]])&lt;&gt;0,Supplemental_Type_Certificates__STC___5[[#This Row],[First]]&amp;": "&amp;_xlfn.TEXTJOIN(", ",TRUE,INDIRECT(Supplemental_Type_Certificates__STC___5[[#This Row],[Range]])),"")</f>
        <v/>
      </c>
      <c r="J85"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86" spans="1:10" x14ac:dyDescent="0.25">
      <c r="A86" s="1" t="s">
        <v>20</v>
      </c>
      <c r="B86"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Beechcraft Corporation\A24R</v>
      </c>
      <c r="C86" s="1" t="s">
        <v>494</v>
      </c>
      <c r="D86" s="1" t="str">
        <f>LEFT(Supplemental_Type_Certificates__STC___5[[#This Row],[Column1]],SEARCH("\",Supplemental_Type_Certificates__STC___5[[#This Row],[Column1]])-1)</f>
        <v>Beechcraft Corporation</v>
      </c>
      <c r="E86" s="1" t="str">
        <f>RIGHT(Supplemental_Type_Certificates__STC___5[[#This Row],[Column1]],LEN(Supplemental_Type_Certificates__STC___5[[#This Row],[Column1]])-SEARCH("\",Supplemental_Type_Certificates__STC___5[[#This Row],[Column1]]))</f>
        <v>A24R</v>
      </c>
      <c r="F86" s="1" t="str">
        <f>INDEX(Sheet1!A:D,MATCH(Supplemental_Type_Certificates__STC___5[[#This Row],[Make]],Sheet1!D:D,0),1)</f>
        <v>Beechcraft</v>
      </c>
      <c r="G86"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86"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E44:E148</v>
      </c>
      <c r="I86" s="1" t="str">
        <f ca="1">IF(LEN(Supplemental_Type_Certificates__STC___5[[#This Row],[First]])&lt;&gt;0,Supplemental_Type_Certificates__STC___5[[#This Row],[First]]&amp;": "&amp;_xlfn.TEXTJOIN(", ",TRUE,INDIRECT(Supplemental_Type_Certificates__STC___5[[#This Row],[Range]])),"")</f>
        <v/>
      </c>
      <c r="J86"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87" spans="1:10" x14ac:dyDescent="0.25">
      <c r="A87" s="1" t="s">
        <v>20</v>
      </c>
      <c r="B87"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Beechcraft Corporation\A35</v>
      </c>
      <c r="C87" s="1" t="s">
        <v>495</v>
      </c>
      <c r="D87" s="1" t="str">
        <f>LEFT(Supplemental_Type_Certificates__STC___5[[#This Row],[Column1]],SEARCH("\",Supplemental_Type_Certificates__STC___5[[#This Row],[Column1]])-1)</f>
        <v>Beechcraft Corporation</v>
      </c>
      <c r="E87" s="1" t="str">
        <f>RIGHT(Supplemental_Type_Certificates__STC___5[[#This Row],[Column1]],LEN(Supplemental_Type_Certificates__STC___5[[#This Row],[Column1]])-SEARCH("\",Supplemental_Type_Certificates__STC___5[[#This Row],[Column1]]))</f>
        <v>A35</v>
      </c>
      <c r="F87" s="1" t="str">
        <f>INDEX(Sheet1!A:D,MATCH(Supplemental_Type_Certificates__STC___5[[#This Row],[Make]],Sheet1!D:D,0),1)</f>
        <v>Beechcraft</v>
      </c>
      <c r="G87"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87"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E44:E148</v>
      </c>
      <c r="I87" s="1" t="str">
        <f ca="1">IF(LEN(Supplemental_Type_Certificates__STC___5[[#This Row],[First]])&lt;&gt;0,Supplemental_Type_Certificates__STC___5[[#This Row],[First]]&amp;": "&amp;_xlfn.TEXTJOIN(", ",TRUE,INDIRECT(Supplemental_Type_Certificates__STC___5[[#This Row],[Range]])),"")</f>
        <v/>
      </c>
      <c r="J87"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88" spans="1:10" x14ac:dyDescent="0.25">
      <c r="A88" s="1" t="s">
        <v>20</v>
      </c>
      <c r="B88"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Beechcraft Corporation\A36</v>
      </c>
      <c r="C88" s="1" t="s">
        <v>496</v>
      </c>
      <c r="D88" s="1" t="str">
        <f>LEFT(Supplemental_Type_Certificates__STC___5[[#This Row],[Column1]],SEARCH("\",Supplemental_Type_Certificates__STC___5[[#This Row],[Column1]])-1)</f>
        <v>Beechcraft Corporation</v>
      </c>
      <c r="E88" s="1" t="str">
        <f>RIGHT(Supplemental_Type_Certificates__STC___5[[#This Row],[Column1]],LEN(Supplemental_Type_Certificates__STC___5[[#This Row],[Column1]])-SEARCH("\",Supplemental_Type_Certificates__STC___5[[#This Row],[Column1]]))</f>
        <v>A36</v>
      </c>
      <c r="F88" s="1" t="str">
        <f>INDEX(Sheet1!A:D,MATCH(Supplemental_Type_Certificates__STC___5[[#This Row],[Make]],Sheet1!D:D,0),1)</f>
        <v>Beechcraft</v>
      </c>
      <c r="G88"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88"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E44:E148</v>
      </c>
      <c r="I88" s="1" t="str">
        <f ca="1">IF(LEN(Supplemental_Type_Certificates__STC___5[[#This Row],[First]])&lt;&gt;0,Supplemental_Type_Certificates__STC___5[[#This Row],[First]]&amp;": "&amp;_xlfn.TEXTJOIN(", ",TRUE,INDIRECT(Supplemental_Type_Certificates__STC___5[[#This Row],[Range]])),"")</f>
        <v/>
      </c>
      <c r="J88"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89" spans="1:10" x14ac:dyDescent="0.25">
      <c r="A89" s="1" t="s">
        <v>20</v>
      </c>
      <c r="B89"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Beechcraft Corporation\A36TC</v>
      </c>
      <c r="C89" s="1" t="s">
        <v>497</v>
      </c>
      <c r="D89" s="1" t="str">
        <f>LEFT(Supplemental_Type_Certificates__STC___5[[#This Row],[Column1]],SEARCH("\",Supplemental_Type_Certificates__STC___5[[#This Row],[Column1]])-1)</f>
        <v>Beechcraft Corporation</v>
      </c>
      <c r="E89" s="1" t="str">
        <f>RIGHT(Supplemental_Type_Certificates__STC___5[[#This Row],[Column1]],LEN(Supplemental_Type_Certificates__STC___5[[#This Row],[Column1]])-SEARCH("\",Supplemental_Type_Certificates__STC___5[[#This Row],[Column1]]))</f>
        <v>A36TC</v>
      </c>
      <c r="F89" s="1" t="str">
        <f>INDEX(Sheet1!A:D,MATCH(Supplemental_Type_Certificates__STC___5[[#This Row],[Make]],Sheet1!D:D,0),1)</f>
        <v>Beechcraft</v>
      </c>
      <c r="G89"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89"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E44:E148</v>
      </c>
      <c r="I89" s="1" t="str">
        <f ca="1">IF(LEN(Supplemental_Type_Certificates__STC___5[[#This Row],[First]])&lt;&gt;0,Supplemental_Type_Certificates__STC___5[[#This Row],[First]]&amp;": "&amp;_xlfn.TEXTJOIN(", ",TRUE,INDIRECT(Supplemental_Type_Certificates__STC___5[[#This Row],[Range]])),"")</f>
        <v/>
      </c>
      <c r="J89"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90" spans="1:10" x14ac:dyDescent="0.25">
      <c r="A90" s="1" t="s">
        <v>20</v>
      </c>
      <c r="B90"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Beechcraft Corporation\A45 (Military T-34A, B-45)</v>
      </c>
      <c r="C90" s="1" t="s">
        <v>498</v>
      </c>
      <c r="D90" s="1" t="str">
        <f>LEFT(Supplemental_Type_Certificates__STC___5[[#This Row],[Column1]],SEARCH("\",Supplemental_Type_Certificates__STC___5[[#This Row],[Column1]])-1)</f>
        <v>Beechcraft Corporation</v>
      </c>
      <c r="E90" s="1" t="str">
        <f>RIGHT(Supplemental_Type_Certificates__STC___5[[#This Row],[Column1]],LEN(Supplemental_Type_Certificates__STC___5[[#This Row],[Column1]])-SEARCH("\",Supplemental_Type_Certificates__STC___5[[#This Row],[Column1]]))</f>
        <v>A45 (Military T-34A, B-45)</v>
      </c>
      <c r="F90" s="1" t="str">
        <f>INDEX(Sheet1!A:D,MATCH(Supplemental_Type_Certificates__STC___5[[#This Row],[Make]],Sheet1!D:D,0),1)</f>
        <v>Beechcraft</v>
      </c>
      <c r="G90"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90"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E44:E148</v>
      </c>
      <c r="I90" s="1" t="str">
        <f ca="1">IF(LEN(Supplemental_Type_Certificates__STC___5[[#This Row],[First]])&lt;&gt;0,Supplemental_Type_Certificates__STC___5[[#This Row],[First]]&amp;": "&amp;_xlfn.TEXTJOIN(", ",TRUE,INDIRECT(Supplemental_Type_Certificates__STC___5[[#This Row],[Range]])),"")</f>
        <v/>
      </c>
      <c r="J90"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91" spans="1:10" x14ac:dyDescent="0.25">
      <c r="A91" s="1" t="s">
        <v>20</v>
      </c>
      <c r="B91"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Beechcraft Corporation\A56TC</v>
      </c>
      <c r="C91" s="1" t="s">
        <v>499</v>
      </c>
      <c r="D91" s="1" t="str">
        <f>LEFT(Supplemental_Type_Certificates__STC___5[[#This Row],[Column1]],SEARCH("\",Supplemental_Type_Certificates__STC___5[[#This Row],[Column1]])-1)</f>
        <v>Beechcraft Corporation</v>
      </c>
      <c r="E91" s="1" t="str">
        <f>RIGHT(Supplemental_Type_Certificates__STC___5[[#This Row],[Column1]],LEN(Supplemental_Type_Certificates__STC___5[[#This Row],[Column1]])-SEARCH("\",Supplemental_Type_Certificates__STC___5[[#This Row],[Column1]]))</f>
        <v>A56TC</v>
      </c>
      <c r="F91" s="1" t="str">
        <f>INDEX(Sheet1!A:D,MATCH(Supplemental_Type_Certificates__STC___5[[#This Row],[Make]],Sheet1!D:D,0),1)</f>
        <v>Beechcraft</v>
      </c>
      <c r="G91"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91"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E44:E148</v>
      </c>
      <c r="I91" s="1" t="str">
        <f ca="1">IF(LEN(Supplemental_Type_Certificates__STC___5[[#This Row],[First]])&lt;&gt;0,Supplemental_Type_Certificates__STC___5[[#This Row],[First]]&amp;": "&amp;_xlfn.TEXTJOIN(", ",TRUE,INDIRECT(Supplemental_Type_Certificates__STC___5[[#This Row],[Range]])),"")</f>
        <v/>
      </c>
      <c r="J91"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92" spans="1:10" x14ac:dyDescent="0.25">
      <c r="A92" s="1" t="s">
        <v>20</v>
      </c>
      <c r="B92"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Beechcraft Corporation\A60</v>
      </c>
      <c r="C92" s="1" t="s">
        <v>500</v>
      </c>
      <c r="D92" s="1" t="str">
        <f>LEFT(Supplemental_Type_Certificates__STC___5[[#This Row],[Column1]],SEARCH("\",Supplemental_Type_Certificates__STC___5[[#This Row],[Column1]])-1)</f>
        <v>Beechcraft Corporation</v>
      </c>
      <c r="E92" s="1" t="str">
        <f>RIGHT(Supplemental_Type_Certificates__STC___5[[#This Row],[Column1]],LEN(Supplemental_Type_Certificates__STC___5[[#This Row],[Column1]])-SEARCH("\",Supplemental_Type_Certificates__STC___5[[#This Row],[Column1]]))</f>
        <v>A60</v>
      </c>
      <c r="F92" s="1" t="str">
        <f>INDEX(Sheet1!A:D,MATCH(Supplemental_Type_Certificates__STC___5[[#This Row],[Make]],Sheet1!D:D,0),1)</f>
        <v>Beechcraft</v>
      </c>
      <c r="G92"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92"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E44:E148</v>
      </c>
      <c r="I92" s="1" t="str">
        <f ca="1">IF(LEN(Supplemental_Type_Certificates__STC___5[[#This Row],[First]])&lt;&gt;0,Supplemental_Type_Certificates__STC___5[[#This Row],[First]]&amp;": "&amp;_xlfn.TEXTJOIN(", ",TRUE,INDIRECT(Supplemental_Type_Certificates__STC___5[[#This Row],[Range]])),"")</f>
        <v/>
      </c>
      <c r="J92"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93" spans="1:10" x14ac:dyDescent="0.25">
      <c r="A93" s="1" t="s">
        <v>20</v>
      </c>
      <c r="B93"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Beechcraft Corporation\A65-8200</v>
      </c>
      <c r="C93" s="1" t="s">
        <v>501</v>
      </c>
      <c r="D93" s="1" t="str">
        <f>LEFT(Supplemental_Type_Certificates__STC___5[[#This Row],[Column1]],SEARCH("\",Supplemental_Type_Certificates__STC___5[[#This Row],[Column1]])-1)</f>
        <v>Beechcraft Corporation</v>
      </c>
      <c r="E93" s="1" t="str">
        <f>RIGHT(Supplemental_Type_Certificates__STC___5[[#This Row],[Column1]],LEN(Supplemental_Type_Certificates__STC___5[[#This Row],[Column1]])-SEARCH("\",Supplemental_Type_Certificates__STC___5[[#This Row],[Column1]]))</f>
        <v>A65-8200</v>
      </c>
      <c r="F93" s="1" t="str">
        <f>INDEX(Sheet1!A:D,MATCH(Supplemental_Type_Certificates__STC___5[[#This Row],[Make]],Sheet1!D:D,0),1)</f>
        <v>Beechcraft</v>
      </c>
      <c r="G93"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93"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E44:E148</v>
      </c>
      <c r="I93" s="1" t="str">
        <f ca="1">IF(LEN(Supplemental_Type_Certificates__STC___5[[#This Row],[First]])&lt;&gt;0,Supplemental_Type_Certificates__STC___5[[#This Row],[First]]&amp;": "&amp;_xlfn.TEXTJOIN(", ",TRUE,INDIRECT(Supplemental_Type_Certificates__STC___5[[#This Row],[Range]])),"")</f>
        <v/>
      </c>
      <c r="J93"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94" spans="1:10" x14ac:dyDescent="0.25">
      <c r="A94" s="1" t="s">
        <v>20</v>
      </c>
      <c r="B94"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Beechcraft Corporation\A65</v>
      </c>
      <c r="C94" s="1" t="s">
        <v>502</v>
      </c>
      <c r="D94" s="1" t="str">
        <f>LEFT(Supplemental_Type_Certificates__STC___5[[#This Row],[Column1]],SEARCH("\",Supplemental_Type_Certificates__STC___5[[#This Row],[Column1]])-1)</f>
        <v>Beechcraft Corporation</v>
      </c>
      <c r="E94" s="1" t="str">
        <f>RIGHT(Supplemental_Type_Certificates__STC___5[[#This Row],[Column1]],LEN(Supplemental_Type_Certificates__STC___5[[#This Row],[Column1]])-SEARCH("\",Supplemental_Type_Certificates__STC___5[[#This Row],[Column1]]))</f>
        <v>A65</v>
      </c>
      <c r="F94" s="1" t="str">
        <f>INDEX(Sheet1!A:D,MATCH(Supplemental_Type_Certificates__STC___5[[#This Row],[Make]],Sheet1!D:D,0),1)</f>
        <v>Beechcraft</v>
      </c>
      <c r="G94"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94"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E44:E148</v>
      </c>
      <c r="I94" s="1" t="str">
        <f ca="1">IF(LEN(Supplemental_Type_Certificates__STC___5[[#This Row],[First]])&lt;&gt;0,Supplemental_Type_Certificates__STC___5[[#This Row],[First]]&amp;": "&amp;_xlfn.TEXTJOIN(", ",TRUE,INDIRECT(Supplemental_Type_Certificates__STC___5[[#This Row],[Range]])),"")</f>
        <v/>
      </c>
      <c r="J94"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95" spans="1:10" x14ac:dyDescent="0.25">
      <c r="A95" s="1" t="s">
        <v>20</v>
      </c>
      <c r="B95"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Beechcraft Corporation\B19</v>
      </c>
      <c r="C95" s="1" t="s">
        <v>503</v>
      </c>
      <c r="D95" s="1" t="str">
        <f>LEFT(Supplemental_Type_Certificates__STC___5[[#This Row],[Column1]],SEARCH("\",Supplemental_Type_Certificates__STC___5[[#This Row],[Column1]])-1)</f>
        <v>Beechcraft Corporation</v>
      </c>
      <c r="E95" s="1" t="str">
        <f>RIGHT(Supplemental_Type_Certificates__STC___5[[#This Row],[Column1]],LEN(Supplemental_Type_Certificates__STC___5[[#This Row],[Column1]])-SEARCH("\",Supplemental_Type_Certificates__STC___5[[#This Row],[Column1]]))</f>
        <v>B19</v>
      </c>
      <c r="F95" s="1" t="str">
        <f>INDEX(Sheet1!A:D,MATCH(Supplemental_Type_Certificates__STC___5[[#This Row],[Make]],Sheet1!D:D,0),1)</f>
        <v>Beechcraft</v>
      </c>
      <c r="G95"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95"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E44:E148</v>
      </c>
      <c r="I95" s="1" t="str">
        <f ca="1">IF(LEN(Supplemental_Type_Certificates__STC___5[[#This Row],[First]])&lt;&gt;0,Supplemental_Type_Certificates__STC___5[[#This Row],[First]]&amp;": "&amp;_xlfn.TEXTJOIN(", ",TRUE,INDIRECT(Supplemental_Type_Certificates__STC___5[[#This Row],[Range]])),"")</f>
        <v/>
      </c>
      <c r="J95"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96" spans="1:10" x14ac:dyDescent="0.25">
      <c r="A96" s="1" t="s">
        <v>20</v>
      </c>
      <c r="B96"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Beechcraft Corporation\B23</v>
      </c>
      <c r="C96" s="1" t="s">
        <v>504</v>
      </c>
      <c r="D96" s="1" t="str">
        <f>LEFT(Supplemental_Type_Certificates__STC___5[[#This Row],[Column1]],SEARCH("\",Supplemental_Type_Certificates__STC___5[[#This Row],[Column1]])-1)</f>
        <v>Beechcraft Corporation</v>
      </c>
      <c r="E96" s="1" t="str">
        <f>RIGHT(Supplemental_Type_Certificates__STC___5[[#This Row],[Column1]],LEN(Supplemental_Type_Certificates__STC___5[[#This Row],[Column1]])-SEARCH("\",Supplemental_Type_Certificates__STC___5[[#This Row],[Column1]]))</f>
        <v>B23</v>
      </c>
      <c r="F96" s="1" t="str">
        <f>INDEX(Sheet1!A:D,MATCH(Supplemental_Type_Certificates__STC___5[[#This Row],[Make]],Sheet1!D:D,0),1)</f>
        <v>Beechcraft</v>
      </c>
      <c r="G96"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96"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E44:E148</v>
      </c>
      <c r="I96" s="1" t="str">
        <f ca="1">IF(LEN(Supplemental_Type_Certificates__STC___5[[#This Row],[First]])&lt;&gt;0,Supplemental_Type_Certificates__STC___5[[#This Row],[First]]&amp;": "&amp;_xlfn.TEXTJOIN(", ",TRUE,INDIRECT(Supplemental_Type_Certificates__STC___5[[#This Row],[Range]])),"")</f>
        <v/>
      </c>
      <c r="J96"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97" spans="1:10" x14ac:dyDescent="0.25">
      <c r="A97" s="1" t="s">
        <v>20</v>
      </c>
      <c r="B97"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Beechcraft Corporation\B24R</v>
      </c>
      <c r="C97" s="1" t="s">
        <v>505</v>
      </c>
      <c r="D97" s="1" t="str">
        <f>LEFT(Supplemental_Type_Certificates__STC___5[[#This Row],[Column1]],SEARCH("\",Supplemental_Type_Certificates__STC___5[[#This Row],[Column1]])-1)</f>
        <v>Beechcraft Corporation</v>
      </c>
      <c r="E97" s="1" t="str">
        <f>RIGHT(Supplemental_Type_Certificates__STC___5[[#This Row],[Column1]],LEN(Supplemental_Type_Certificates__STC___5[[#This Row],[Column1]])-SEARCH("\",Supplemental_Type_Certificates__STC___5[[#This Row],[Column1]]))</f>
        <v>B24R</v>
      </c>
      <c r="F97" s="1" t="str">
        <f>INDEX(Sheet1!A:D,MATCH(Supplemental_Type_Certificates__STC___5[[#This Row],[Make]],Sheet1!D:D,0),1)</f>
        <v>Beechcraft</v>
      </c>
      <c r="G97"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97"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E44:E148</v>
      </c>
      <c r="I97" s="1" t="str">
        <f ca="1">IF(LEN(Supplemental_Type_Certificates__STC___5[[#This Row],[First]])&lt;&gt;0,Supplemental_Type_Certificates__STC___5[[#This Row],[First]]&amp;": "&amp;_xlfn.TEXTJOIN(", ",TRUE,INDIRECT(Supplemental_Type_Certificates__STC___5[[#This Row],[Range]])),"")</f>
        <v/>
      </c>
      <c r="J97"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98" spans="1:10" x14ac:dyDescent="0.25">
      <c r="A98" s="1" t="s">
        <v>20</v>
      </c>
      <c r="B98"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Beechcraft Corporation\B35</v>
      </c>
      <c r="C98" s="1" t="s">
        <v>506</v>
      </c>
      <c r="D98" s="1" t="str">
        <f>LEFT(Supplemental_Type_Certificates__STC___5[[#This Row],[Column1]],SEARCH("\",Supplemental_Type_Certificates__STC___5[[#This Row],[Column1]])-1)</f>
        <v>Beechcraft Corporation</v>
      </c>
      <c r="E98" s="1" t="str">
        <f>RIGHT(Supplemental_Type_Certificates__STC___5[[#This Row],[Column1]],LEN(Supplemental_Type_Certificates__STC___5[[#This Row],[Column1]])-SEARCH("\",Supplemental_Type_Certificates__STC___5[[#This Row],[Column1]]))</f>
        <v>B35</v>
      </c>
      <c r="F98" s="1" t="str">
        <f>INDEX(Sheet1!A:D,MATCH(Supplemental_Type_Certificates__STC___5[[#This Row],[Make]],Sheet1!D:D,0),1)</f>
        <v>Beechcraft</v>
      </c>
      <c r="G98"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98"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E44:E148</v>
      </c>
      <c r="I98" s="1" t="str">
        <f ca="1">IF(LEN(Supplemental_Type_Certificates__STC___5[[#This Row],[First]])&lt;&gt;0,Supplemental_Type_Certificates__STC___5[[#This Row],[First]]&amp;": "&amp;_xlfn.TEXTJOIN(", ",TRUE,INDIRECT(Supplemental_Type_Certificates__STC___5[[#This Row],[Range]])),"")</f>
        <v/>
      </c>
      <c r="J98"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99" spans="1:10" x14ac:dyDescent="0.25">
      <c r="A99" s="1" t="s">
        <v>20</v>
      </c>
      <c r="B99"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Beechcraft Corporation\B36TC</v>
      </c>
      <c r="C99" s="1" t="s">
        <v>507</v>
      </c>
      <c r="D99" s="1" t="str">
        <f>LEFT(Supplemental_Type_Certificates__STC___5[[#This Row],[Column1]],SEARCH("\",Supplemental_Type_Certificates__STC___5[[#This Row],[Column1]])-1)</f>
        <v>Beechcraft Corporation</v>
      </c>
      <c r="E99" s="1" t="str">
        <f>RIGHT(Supplemental_Type_Certificates__STC___5[[#This Row],[Column1]],LEN(Supplemental_Type_Certificates__STC___5[[#This Row],[Column1]])-SEARCH("\",Supplemental_Type_Certificates__STC___5[[#This Row],[Column1]]))</f>
        <v>B36TC</v>
      </c>
      <c r="F99" s="1" t="str">
        <f>INDEX(Sheet1!A:D,MATCH(Supplemental_Type_Certificates__STC___5[[#This Row],[Make]],Sheet1!D:D,0),1)</f>
        <v>Beechcraft</v>
      </c>
      <c r="G99"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99"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E44:E148</v>
      </c>
      <c r="I99" s="1" t="str">
        <f ca="1">IF(LEN(Supplemental_Type_Certificates__STC___5[[#This Row],[First]])&lt;&gt;0,Supplemental_Type_Certificates__STC___5[[#This Row],[First]]&amp;": "&amp;_xlfn.TEXTJOIN(", ",TRUE,INDIRECT(Supplemental_Type_Certificates__STC___5[[#This Row],[Range]])),"")</f>
        <v/>
      </c>
      <c r="J99"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100" spans="1:10" x14ac:dyDescent="0.25">
      <c r="A100" s="1" t="s">
        <v>20</v>
      </c>
      <c r="B100"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Beechcraft Corporation\B50</v>
      </c>
      <c r="C100" s="1" t="s">
        <v>508</v>
      </c>
      <c r="D100" s="1" t="str">
        <f>LEFT(Supplemental_Type_Certificates__STC___5[[#This Row],[Column1]],SEARCH("\",Supplemental_Type_Certificates__STC___5[[#This Row],[Column1]])-1)</f>
        <v>Beechcraft Corporation</v>
      </c>
      <c r="E100" s="1" t="str">
        <f>RIGHT(Supplemental_Type_Certificates__STC___5[[#This Row],[Column1]],LEN(Supplemental_Type_Certificates__STC___5[[#This Row],[Column1]])-SEARCH("\",Supplemental_Type_Certificates__STC___5[[#This Row],[Column1]]))</f>
        <v>B50</v>
      </c>
      <c r="F100" s="1" t="str">
        <f>INDEX(Sheet1!A:D,MATCH(Supplemental_Type_Certificates__STC___5[[#This Row],[Make]],Sheet1!D:D,0),1)</f>
        <v>Beechcraft</v>
      </c>
      <c r="G100"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00"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E44:E148</v>
      </c>
      <c r="I100" s="1" t="str">
        <f ca="1">IF(LEN(Supplemental_Type_Certificates__STC___5[[#This Row],[First]])&lt;&gt;0,Supplemental_Type_Certificates__STC___5[[#This Row],[First]]&amp;": "&amp;_xlfn.TEXTJOIN(", ",TRUE,INDIRECT(Supplemental_Type_Certificates__STC___5[[#This Row],[Range]])),"")</f>
        <v/>
      </c>
      <c r="J100"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101" spans="1:10" x14ac:dyDescent="0.25">
      <c r="A101" s="1" t="s">
        <v>20</v>
      </c>
      <c r="B101"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Beechcraft Corporation\B60</v>
      </c>
      <c r="C101" s="1" t="s">
        <v>509</v>
      </c>
      <c r="D101" s="1" t="str">
        <f>LEFT(Supplemental_Type_Certificates__STC___5[[#This Row],[Column1]],SEARCH("\",Supplemental_Type_Certificates__STC___5[[#This Row],[Column1]])-1)</f>
        <v>Beechcraft Corporation</v>
      </c>
      <c r="E101" s="1" t="str">
        <f>RIGHT(Supplemental_Type_Certificates__STC___5[[#This Row],[Column1]],LEN(Supplemental_Type_Certificates__STC___5[[#This Row],[Column1]])-SEARCH("\",Supplemental_Type_Certificates__STC___5[[#This Row],[Column1]]))</f>
        <v>B60</v>
      </c>
      <c r="F101" s="1" t="str">
        <f>INDEX(Sheet1!A:D,MATCH(Supplemental_Type_Certificates__STC___5[[#This Row],[Make]],Sheet1!D:D,0),1)</f>
        <v>Beechcraft</v>
      </c>
      <c r="G101"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01"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E44:E148</v>
      </c>
      <c r="I101" s="1" t="str">
        <f ca="1">IF(LEN(Supplemental_Type_Certificates__STC___5[[#This Row],[First]])&lt;&gt;0,Supplemental_Type_Certificates__STC___5[[#This Row],[First]]&amp;": "&amp;_xlfn.TEXTJOIN(", ",TRUE,INDIRECT(Supplemental_Type_Certificates__STC___5[[#This Row],[Range]])),"")</f>
        <v/>
      </c>
      <c r="J101"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102" spans="1:10" x14ac:dyDescent="0.25">
      <c r="A102" s="1" t="s">
        <v>20</v>
      </c>
      <c r="B102"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Beechcraft Corporation\B95</v>
      </c>
      <c r="C102" s="1" t="s">
        <v>510</v>
      </c>
      <c r="D102" s="1" t="str">
        <f>LEFT(Supplemental_Type_Certificates__STC___5[[#This Row],[Column1]],SEARCH("\",Supplemental_Type_Certificates__STC___5[[#This Row],[Column1]])-1)</f>
        <v>Beechcraft Corporation</v>
      </c>
      <c r="E102" s="1" t="str">
        <f>RIGHT(Supplemental_Type_Certificates__STC___5[[#This Row],[Column1]],LEN(Supplemental_Type_Certificates__STC___5[[#This Row],[Column1]])-SEARCH("\",Supplemental_Type_Certificates__STC___5[[#This Row],[Column1]]))</f>
        <v>B95</v>
      </c>
      <c r="F102" s="1" t="str">
        <f>INDEX(Sheet1!A:D,MATCH(Supplemental_Type_Certificates__STC___5[[#This Row],[Make]],Sheet1!D:D,0),1)</f>
        <v>Beechcraft</v>
      </c>
      <c r="G102"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02"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E44:E148</v>
      </c>
      <c r="I102" s="1" t="str">
        <f ca="1">IF(LEN(Supplemental_Type_Certificates__STC___5[[#This Row],[First]])&lt;&gt;0,Supplemental_Type_Certificates__STC___5[[#This Row],[First]]&amp;": "&amp;_xlfn.TEXTJOIN(", ",TRUE,INDIRECT(Supplemental_Type_Certificates__STC___5[[#This Row],[Range]])),"")</f>
        <v/>
      </c>
      <c r="J102"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103" spans="1:10" x14ac:dyDescent="0.25">
      <c r="A103" s="1" t="s">
        <v>20</v>
      </c>
      <c r="B103"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Beechcraft Corporation\B95A</v>
      </c>
      <c r="C103" s="1" t="s">
        <v>511</v>
      </c>
      <c r="D103" s="1" t="str">
        <f>LEFT(Supplemental_Type_Certificates__STC___5[[#This Row],[Column1]],SEARCH("\",Supplemental_Type_Certificates__STC___5[[#This Row],[Column1]])-1)</f>
        <v>Beechcraft Corporation</v>
      </c>
      <c r="E103" s="1" t="str">
        <f>RIGHT(Supplemental_Type_Certificates__STC___5[[#This Row],[Column1]],LEN(Supplemental_Type_Certificates__STC___5[[#This Row],[Column1]])-SEARCH("\",Supplemental_Type_Certificates__STC___5[[#This Row],[Column1]]))</f>
        <v>B95A</v>
      </c>
      <c r="F103" s="1" t="str">
        <f>INDEX(Sheet1!A:D,MATCH(Supplemental_Type_Certificates__STC___5[[#This Row],[Make]],Sheet1!D:D,0),1)</f>
        <v>Beechcraft</v>
      </c>
      <c r="G103"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03"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E44:E148</v>
      </c>
      <c r="I103" s="1" t="str">
        <f ca="1">IF(LEN(Supplemental_Type_Certificates__STC___5[[#This Row],[First]])&lt;&gt;0,Supplemental_Type_Certificates__STC___5[[#This Row],[First]]&amp;": "&amp;_xlfn.TEXTJOIN(", ",TRUE,INDIRECT(Supplemental_Type_Certificates__STC___5[[#This Row],[Range]])),"")</f>
        <v/>
      </c>
      <c r="J103"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104" spans="1:10" x14ac:dyDescent="0.25">
      <c r="A104" s="1" t="s">
        <v>20</v>
      </c>
      <c r="B104"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Beechcraft Corporation\C23</v>
      </c>
      <c r="C104" s="1" t="s">
        <v>512</v>
      </c>
      <c r="D104" s="1" t="str">
        <f>LEFT(Supplemental_Type_Certificates__STC___5[[#This Row],[Column1]],SEARCH("\",Supplemental_Type_Certificates__STC___5[[#This Row],[Column1]])-1)</f>
        <v>Beechcraft Corporation</v>
      </c>
      <c r="E104" s="1" t="str">
        <f>RIGHT(Supplemental_Type_Certificates__STC___5[[#This Row],[Column1]],LEN(Supplemental_Type_Certificates__STC___5[[#This Row],[Column1]])-SEARCH("\",Supplemental_Type_Certificates__STC___5[[#This Row],[Column1]]))</f>
        <v>C23</v>
      </c>
      <c r="F104" s="1" t="str">
        <f>INDEX(Sheet1!A:D,MATCH(Supplemental_Type_Certificates__STC___5[[#This Row],[Make]],Sheet1!D:D,0),1)</f>
        <v>Beechcraft</v>
      </c>
      <c r="G104"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04"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E44:E148</v>
      </c>
      <c r="I104" s="1" t="str">
        <f ca="1">IF(LEN(Supplemental_Type_Certificates__STC___5[[#This Row],[First]])&lt;&gt;0,Supplemental_Type_Certificates__STC___5[[#This Row],[First]]&amp;": "&amp;_xlfn.TEXTJOIN(", ",TRUE,INDIRECT(Supplemental_Type_Certificates__STC___5[[#This Row],[Range]])),"")</f>
        <v/>
      </c>
      <c r="J104"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105" spans="1:10" x14ac:dyDescent="0.25">
      <c r="A105" s="1" t="s">
        <v>20</v>
      </c>
      <c r="B105"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Beechcraft Corporation\C24R</v>
      </c>
      <c r="C105" s="1" t="s">
        <v>513</v>
      </c>
      <c r="D105" s="1" t="str">
        <f>LEFT(Supplemental_Type_Certificates__STC___5[[#This Row],[Column1]],SEARCH("\",Supplemental_Type_Certificates__STC___5[[#This Row],[Column1]])-1)</f>
        <v>Beechcraft Corporation</v>
      </c>
      <c r="E105" s="1" t="str">
        <f>RIGHT(Supplemental_Type_Certificates__STC___5[[#This Row],[Column1]],LEN(Supplemental_Type_Certificates__STC___5[[#This Row],[Column1]])-SEARCH("\",Supplemental_Type_Certificates__STC___5[[#This Row],[Column1]]))</f>
        <v>C24R</v>
      </c>
      <c r="F105" s="1" t="str">
        <f>INDEX(Sheet1!A:D,MATCH(Supplemental_Type_Certificates__STC___5[[#This Row],[Make]],Sheet1!D:D,0),1)</f>
        <v>Beechcraft</v>
      </c>
      <c r="G105"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05"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E44:E148</v>
      </c>
      <c r="I105" s="1" t="str">
        <f ca="1">IF(LEN(Supplemental_Type_Certificates__STC___5[[#This Row],[First]])&lt;&gt;0,Supplemental_Type_Certificates__STC___5[[#This Row],[First]]&amp;": "&amp;_xlfn.TEXTJOIN(", ",TRUE,INDIRECT(Supplemental_Type_Certificates__STC___5[[#This Row],[Range]])),"")</f>
        <v/>
      </c>
      <c r="J105"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106" spans="1:10" x14ac:dyDescent="0.25">
      <c r="A106" s="1" t="s">
        <v>20</v>
      </c>
      <c r="B106"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Beechcraft Corporation\C35</v>
      </c>
      <c r="C106" s="1" t="s">
        <v>514</v>
      </c>
      <c r="D106" s="1" t="str">
        <f>LEFT(Supplemental_Type_Certificates__STC___5[[#This Row],[Column1]],SEARCH("\",Supplemental_Type_Certificates__STC___5[[#This Row],[Column1]])-1)</f>
        <v>Beechcraft Corporation</v>
      </c>
      <c r="E106" s="1" t="str">
        <f>RIGHT(Supplemental_Type_Certificates__STC___5[[#This Row],[Column1]],LEN(Supplemental_Type_Certificates__STC___5[[#This Row],[Column1]])-SEARCH("\",Supplemental_Type_Certificates__STC___5[[#This Row],[Column1]]))</f>
        <v>C35</v>
      </c>
      <c r="F106" s="1" t="str">
        <f>INDEX(Sheet1!A:D,MATCH(Supplemental_Type_Certificates__STC___5[[#This Row],[Make]],Sheet1!D:D,0),1)</f>
        <v>Beechcraft</v>
      </c>
      <c r="G106"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06"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E44:E148</v>
      </c>
      <c r="I106" s="1" t="str">
        <f ca="1">IF(LEN(Supplemental_Type_Certificates__STC___5[[#This Row],[First]])&lt;&gt;0,Supplemental_Type_Certificates__STC___5[[#This Row],[First]]&amp;": "&amp;_xlfn.TEXTJOIN(", ",TRUE,INDIRECT(Supplemental_Type_Certificates__STC___5[[#This Row],[Range]])),"")</f>
        <v/>
      </c>
      <c r="J106"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107" spans="1:10" x14ac:dyDescent="0.25">
      <c r="A107" s="1" t="s">
        <v>20</v>
      </c>
      <c r="B107"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Beechcraft Corporation\C50</v>
      </c>
      <c r="C107" s="1" t="s">
        <v>515</v>
      </c>
      <c r="D107" s="1" t="str">
        <f>LEFT(Supplemental_Type_Certificates__STC___5[[#This Row],[Column1]],SEARCH("\",Supplemental_Type_Certificates__STC___5[[#This Row],[Column1]])-1)</f>
        <v>Beechcraft Corporation</v>
      </c>
      <c r="E107" s="1" t="str">
        <f>RIGHT(Supplemental_Type_Certificates__STC___5[[#This Row],[Column1]],LEN(Supplemental_Type_Certificates__STC___5[[#This Row],[Column1]])-SEARCH("\",Supplemental_Type_Certificates__STC___5[[#This Row],[Column1]]))</f>
        <v>C50</v>
      </c>
      <c r="F107" s="1" t="str">
        <f>INDEX(Sheet1!A:D,MATCH(Supplemental_Type_Certificates__STC___5[[#This Row],[Make]],Sheet1!D:D,0),1)</f>
        <v>Beechcraft</v>
      </c>
      <c r="G107"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07"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E44:E148</v>
      </c>
      <c r="I107" s="1" t="str">
        <f ca="1">IF(LEN(Supplemental_Type_Certificates__STC___5[[#This Row],[First]])&lt;&gt;0,Supplemental_Type_Certificates__STC___5[[#This Row],[First]]&amp;": "&amp;_xlfn.TEXTJOIN(", ",TRUE,INDIRECT(Supplemental_Type_Certificates__STC___5[[#This Row],[Range]])),"")</f>
        <v/>
      </c>
      <c r="J107"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108" spans="1:10" x14ac:dyDescent="0.25">
      <c r="A108" s="1" t="s">
        <v>20</v>
      </c>
      <c r="B108"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Beechcraft Corporation\D35</v>
      </c>
      <c r="C108" s="1" t="s">
        <v>516</v>
      </c>
      <c r="D108" s="1" t="str">
        <f>LEFT(Supplemental_Type_Certificates__STC___5[[#This Row],[Column1]],SEARCH("\",Supplemental_Type_Certificates__STC___5[[#This Row],[Column1]])-1)</f>
        <v>Beechcraft Corporation</v>
      </c>
      <c r="E108" s="1" t="str">
        <f>RIGHT(Supplemental_Type_Certificates__STC___5[[#This Row],[Column1]],LEN(Supplemental_Type_Certificates__STC___5[[#This Row],[Column1]])-SEARCH("\",Supplemental_Type_Certificates__STC___5[[#This Row],[Column1]]))</f>
        <v>D35</v>
      </c>
      <c r="F108" s="1" t="str">
        <f>INDEX(Sheet1!A:D,MATCH(Supplemental_Type_Certificates__STC___5[[#This Row],[Make]],Sheet1!D:D,0),1)</f>
        <v>Beechcraft</v>
      </c>
      <c r="G108"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08"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E44:E148</v>
      </c>
      <c r="I108" s="1" t="str">
        <f ca="1">IF(LEN(Supplemental_Type_Certificates__STC___5[[#This Row],[First]])&lt;&gt;0,Supplemental_Type_Certificates__STC___5[[#This Row],[First]]&amp;": "&amp;_xlfn.TEXTJOIN(", ",TRUE,INDIRECT(Supplemental_Type_Certificates__STC___5[[#This Row],[Range]])),"")</f>
        <v/>
      </c>
      <c r="J108"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109" spans="1:10" x14ac:dyDescent="0.25">
      <c r="A109" s="1" t="s">
        <v>20</v>
      </c>
      <c r="B109"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Beechcraft Corporation\D45 (Military T-34B)</v>
      </c>
      <c r="C109" s="1" t="s">
        <v>517</v>
      </c>
      <c r="D109" s="1" t="str">
        <f>LEFT(Supplemental_Type_Certificates__STC___5[[#This Row],[Column1]],SEARCH("\",Supplemental_Type_Certificates__STC___5[[#This Row],[Column1]])-1)</f>
        <v>Beechcraft Corporation</v>
      </c>
      <c r="E109" s="1" t="str">
        <f>RIGHT(Supplemental_Type_Certificates__STC___5[[#This Row],[Column1]],LEN(Supplemental_Type_Certificates__STC___5[[#This Row],[Column1]])-SEARCH("\",Supplemental_Type_Certificates__STC___5[[#This Row],[Column1]]))</f>
        <v>D45 (Military T-34B)</v>
      </c>
      <c r="F109" s="1" t="str">
        <f>INDEX(Sheet1!A:D,MATCH(Supplemental_Type_Certificates__STC___5[[#This Row],[Make]],Sheet1!D:D,0),1)</f>
        <v>Beechcraft</v>
      </c>
      <c r="G109"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09"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E44:E148</v>
      </c>
      <c r="I109" s="1" t="str">
        <f ca="1">IF(LEN(Supplemental_Type_Certificates__STC___5[[#This Row],[First]])&lt;&gt;0,Supplemental_Type_Certificates__STC___5[[#This Row],[First]]&amp;": "&amp;_xlfn.TEXTJOIN(", ",TRUE,INDIRECT(Supplemental_Type_Certificates__STC___5[[#This Row],[Range]])),"")</f>
        <v/>
      </c>
      <c r="J109"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110" spans="1:10" x14ac:dyDescent="0.25">
      <c r="A110" s="1" t="s">
        <v>20</v>
      </c>
      <c r="B110"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Beechcraft Corporation\D50</v>
      </c>
      <c r="C110" s="1" t="s">
        <v>518</v>
      </c>
      <c r="D110" s="1" t="str">
        <f>LEFT(Supplemental_Type_Certificates__STC___5[[#This Row],[Column1]],SEARCH("\",Supplemental_Type_Certificates__STC___5[[#This Row],[Column1]])-1)</f>
        <v>Beechcraft Corporation</v>
      </c>
      <c r="E110" s="1" t="str">
        <f>RIGHT(Supplemental_Type_Certificates__STC___5[[#This Row],[Column1]],LEN(Supplemental_Type_Certificates__STC___5[[#This Row],[Column1]])-SEARCH("\",Supplemental_Type_Certificates__STC___5[[#This Row],[Column1]]))</f>
        <v>D50</v>
      </c>
      <c r="F110" s="1" t="str">
        <f>INDEX(Sheet1!A:D,MATCH(Supplemental_Type_Certificates__STC___5[[#This Row],[Make]],Sheet1!D:D,0),1)</f>
        <v>Beechcraft</v>
      </c>
      <c r="G110"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10"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E44:E148</v>
      </c>
      <c r="I110" s="1" t="str">
        <f ca="1">IF(LEN(Supplemental_Type_Certificates__STC___5[[#This Row],[First]])&lt;&gt;0,Supplemental_Type_Certificates__STC___5[[#This Row],[First]]&amp;": "&amp;_xlfn.TEXTJOIN(", ",TRUE,INDIRECT(Supplemental_Type_Certificates__STC___5[[#This Row],[Range]])),"")</f>
        <v/>
      </c>
      <c r="J110"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111" spans="1:10" x14ac:dyDescent="0.25">
      <c r="A111" s="1" t="s">
        <v>20</v>
      </c>
      <c r="B111"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Beechcraft Corporation\D50A</v>
      </c>
      <c r="C111" s="1" t="s">
        <v>519</v>
      </c>
      <c r="D111" s="1" t="str">
        <f>LEFT(Supplemental_Type_Certificates__STC___5[[#This Row],[Column1]],SEARCH("\",Supplemental_Type_Certificates__STC___5[[#This Row],[Column1]])-1)</f>
        <v>Beechcraft Corporation</v>
      </c>
      <c r="E111" s="1" t="str">
        <f>RIGHT(Supplemental_Type_Certificates__STC___5[[#This Row],[Column1]],LEN(Supplemental_Type_Certificates__STC___5[[#This Row],[Column1]])-SEARCH("\",Supplemental_Type_Certificates__STC___5[[#This Row],[Column1]]))</f>
        <v>D50A</v>
      </c>
      <c r="F111" s="1" t="str">
        <f>INDEX(Sheet1!A:D,MATCH(Supplemental_Type_Certificates__STC___5[[#This Row],[Make]],Sheet1!D:D,0),1)</f>
        <v>Beechcraft</v>
      </c>
      <c r="G111"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11"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E44:E148</v>
      </c>
      <c r="I111" s="1" t="str">
        <f ca="1">IF(LEN(Supplemental_Type_Certificates__STC___5[[#This Row],[First]])&lt;&gt;0,Supplemental_Type_Certificates__STC___5[[#This Row],[First]]&amp;": "&amp;_xlfn.TEXTJOIN(", ",TRUE,INDIRECT(Supplemental_Type_Certificates__STC___5[[#This Row],[Range]])),"")</f>
        <v/>
      </c>
      <c r="J111"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112" spans="1:10" x14ac:dyDescent="0.25">
      <c r="A112" s="1" t="s">
        <v>20</v>
      </c>
      <c r="B112"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Beechcraft Corporation\D50B</v>
      </c>
      <c r="C112" s="1" t="s">
        <v>520</v>
      </c>
      <c r="D112" s="1" t="str">
        <f>LEFT(Supplemental_Type_Certificates__STC___5[[#This Row],[Column1]],SEARCH("\",Supplemental_Type_Certificates__STC___5[[#This Row],[Column1]])-1)</f>
        <v>Beechcraft Corporation</v>
      </c>
      <c r="E112" s="1" t="str">
        <f>RIGHT(Supplemental_Type_Certificates__STC___5[[#This Row],[Column1]],LEN(Supplemental_Type_Certificates__STC___5[[#This Row],[Column1]])-SEARCH("\",Supplemental_Type_Certificates__STC___5[[#This Row],[Column1]]))</f>
        <v>D50B</v>
      </c>
      <c r="F112" s="1" t="str">
        <f>INDEX(Sheet1!A:D,MATCH(Supplemental_Type_Certificates__STC___5[[#This Row],[Make]],Sheet1!D:D,0),1)</f>
        <v>Beechcraft</v>
      </c>
      <c r="G112"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12"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E44:E148</v>
      </c>
      <c r="I112" s="1" t="str">
        <f ca="1">IF(LEN(Supplemental_Type_Certificates__STC___5[[#This Row],[First]])&lt;&gt;0,Supplemental_Type_Certificates__STC___5[[#This Row],[First]]&amp;": "&amp;_xlfn.TEXTJOIN(", ",TRUE,INDIRECT(Supplemental_Type_Certificates__STC___5[[#This Row],[Range]])),"")</f>
        <v/>
      </c>
      <c r="J112"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113" spans="1:10" x14ac:dyDescent="0.25">
      <c r="A113" s="1" t="s">
        <v>20</v>
      </c>
      <c r="B113"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Beechcraft Corporation\D50C</v>
      </c>
      <c r="C113" s="1" t="s">
        <v>521</v>
      </c>
      <c r="D113" s="1" t="str">
        <f>LEFT(Supplemental_Type_Certificates__STC___5[[#This Row],[Column1]],SEARCH("\",Supplemental_Type_Certificates__STC___5[[#This Row],[Column1]])-1)</f>
        <v>Beechcraft Corporation</v>
      </c>
      <c r="E113" s="1" t="str">
        <f>RIGHT(Supplemental_Type_Certificates__STC___5[[#This Row],[Column1]],LEN(Supplemental_Type_Certificates__STC___5[[#This Row],[Column1]])-SEARCH("\",Supplemental_Type_Certificates__STC___5[[#This Row],[Column1]]))</f>
        <v>D50C</v>
      </c>
      <c r="F113" s="1" t="str">
        <f>INDEX(Sheet1!A:D,MATCH(Supplemental_Type_Certificates__STC___5[[#This Row],[Make]],Sheet1!D:D,0),1)</f>
        <v>Beechcraft</v>
      </c>
      <c r="G113"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13"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E44:E148</v>
      </c>
      <c r="I113" s="1" t="str">
        <f ca="1">IF(LEN(Supplemental_Type_Certificates__STC___5[[#This Row],[First]])&lt;&gt;0,Supplemental_Type_Certificates__STC___5[[#This Row],[First]]&amp;": "&amp;_xlfn.TEXTJOIN(", ",TRUE,INDIRECT(Supplemental_Type_Certificates__STC___5[[#This Row],[Range]])),"")</f>
        <v/>
      </c>
      <c r="J113"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114" spans="1:10" x14ac:dyDescent="0.25">
      <c r="A114" s="1" t="s">
        <v>20</v>
      </c>
      <c r="B114"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Beechcraft Corporation\D50E-5990</v>
      </c>
      <c r="C114" s="1" t="s">
        <v>522</v>
      </c>
      <c r="D114" s="1" t="str">
        <f>LEFT(Supplemental_Type_Certificates__STC___5[[#This Row],[Column1]],SEARCH("\",Supplemental_Type_Certificates__STC___5[[#This Row],[Column1]])-1)</f>
        <v>Beechcraft Corporation</v>
      </c>
      <c r="E114" s="1" t="str">
        <f>RIGHT(Supplemental_Type_Certificates__STC___5[[#This Row],[Column1]],LEN(Supplemental_Type_Certificates__STC___5[[#This Row],[Column1]])-SEARCH("\",Supplemental_Type_Certificates__STC___5[[#This Row],[Column1]]))</f>
        <v>D50E-5990</v>
      </c>
      <c r="F114" s="1" t="str">
        <f>INDEX(Sheet1!A:D,MATCH(Supplemental_Type_Certificates__STC___5[[#This Row],[Make]],Sheet1!D:D,0),1)</f>
        <v>Beechcraft</v>
      </c>
      <c r="G114"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14"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E44:E148</v>
      </c>
      <c r="I114" s="1" t="str">
        <f ca="1">IF(LEN(Supplemental_Type_Certificates__STC___5[[#This Row],[First]])&lt;&gt;0,Supplemental_Type_Certificates__STC___5[[#This Row],[First]]&amp;": "&amp;_xlfn.TEXTJOIN(", ",TRUE,INDIRECT(Supplemental_Type_Certificates__STC___5[[#This Row],[Range]])),"")</f>
        <v/>
      </c>
      <c r="J114"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115" spans="1:10" x14ac:dyDescent="0.25">
      <c r="A115" s="1" t="s">
        <v>20</v>
      </c>
      <c r="B115"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Beechcraft Corporation\D50E</v>
      </c>
      <c r="C115" s="1" t="s">
        <v>523</v>
      </c>
      <c r="D115" s="1" t="str">
        <f>LEFT(Supplemental_Type_Certificates__STC___5[[#This Row],[Column1]],SEARCH("\",Supplemental_Type_Certificates__STC___5[[#This Row],[Column1]])-1)</f>
        <v>Beechcraft Corporation</v>
      </c>
      <c r="E115" s="1" t="str">
        <f>RIGHT(Supplemental_Type_Certificates__STC___5[[#This Row],[Column1]],LEN(Supplemental_Type_Certificates__STC___5[[#This Row],[Column1]])-SEARCH("\",Supplemental_Type_Certificates__STC___5[[#This Row],[Column1]]))</f>
        <v>D50E</v>
      </c>
      <c r="F115" s="1" t="str">
        <f>INDEX(Sheet1!A:D,MATCH(Supplemental_Type_Certificates__STC___5[[#This Row],[Make]],Sheet1!D:D,0),1)</f>
        <v>Beechcraft</v>
      </c>
      <c r="G115"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15"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E44:E148</v>
      </c>
      <c r="I115" s="1" t="str">
        <f ca="1">IF(LEN(Supplemental_Type_Certificates__STC___5[[#This Row],[First]])&lt;&gt;0,Supplemental_Type_Certificates__STC___5[[#This Row],[First]]&amp;": "&amp;_xlfn.TEXTJOIN(", ",TRUE,INDIRECT(Supplemental_Type_Certificates__STC___5[[#This Row],[Range]])),"")</f>
        <v/>
      </c>
      <c r="J115"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116" spans="1:10" x14ac:dyDescent="0.25">
      <c r="A116" s="1" t="s">
        <v>20</v>
      </c>
      <c r="B116"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Beechcraft Corporation\D55</v>
      </c>
      <c r="C116" s="1" t="s">
        <v>524</v>
      </c>
      <c r="D116" s="1" t="str">
        <f>LEFT(Supplemental_Type_Certificates__STC___5[[#This Row],[Column1]],SEARCH("\",Supplemental_Type_Certificates__STC___5[[#This Row],[Column1]])-1)</f>
        <v>Beechcraft Corporation</v>
      </c>
      <c r="E116" s="1" t="str">
        <f>RIGHT(Supplemental_Type_Certificates__STC___5[[#This Row],[Column1]],LEN(Supplemental_Type_Certificates__STC___5[[#This Row],[Column1]])-SEARCH("\",Supplemental_Type_Certificates__STC___5[[#This Row],[Column1]]))</f>
        <v>D55</v>
      </c>
      <c r="F116" s="1" t="str">
        <f>INDEX(Sheet1!A:D,MATCH(Supplemental_Type_Certificates__STC___5[[#This Row],[Make]],Sheet1!D:D,0),1)</f>
        <v>Beechcraft</v>
      </c>
      <c r="G116"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16"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E44:E148</v>
      </c>
      <c r="I116" s="1" t="str">
        <f ca="1">IF(LEN(Supplemental_Type_Certificates__STC___5[[#This Row],[First]])&lt;&gt;0,Supplemental_Type_Certificates__STC___5[[#This Row],[First]]&amp;": "&amp;_xlfn.TEXTJOIN(", ",TRUE,INDIRECT(Supplemental_Type_Certificates__STC___5[[#This Row],[Range]])),"")</f>
        <v/>
      </c>
      <c r="J116"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117" spans="1:10" x14ac:dyDescent="0.25">
      <c r="A117" s="1" t="s">
        <v>20</v>
      </c>
      <c r="B117"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Beechcraft Corporation\D55A</v>
      </c>
      <c r="C117" s="1" t="s">
        <v>525</v>
      </c>
      <c r="D117" s="1" t="str">
        <f>LEFT(Supplemental_Type_Certificates__STC___5[[#This Row],[Column1]],SEARCH("\",Supplemental_Type_Certificates__STC___5[[#This Row],[Column1]])-1)</f>
        <v>Beechcraft Corporation</v>
      </c>
      <c r="E117" s="1" t="str">
        <f>RIGHT(Supplemental_Type_Certificates__STC___5[[#This Row],[Column1]],LEN(Supplemental_Type_Certificates__STC___5[[#This Row],[Column1]])-SEARCH("\",Supplemental_Type_Certificates__STC___5[[#This Row],[Column1]]))</f>
        <v>D55A</v>
      </c>
      <c r="F117" s="1" t="str">
        <f>INDEX(Sheet1!A:D,MATCH(Supplemental_Type_Certificates__STC___5[[#This Row],[Make]],Sheet1!D:D,0),1)</f>
        <v>Beechcraft</v>
      </c>
      <c r="G117"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17"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E44:E148</v>
      </c>
      <c r="I117" s="1" t="str">
        <f ca="1">IF(LEN(Supplemental_Type_Certificates__STC___5[[#This Row],[First]])&lt;&gt;0,Supplemental_Type_Certificates__STC___5[[#This Row],[First]]&amp;": "&amp;_xlfn.TEXTJOIN(", ",TRUE,INDIRECT(Supplemental_Type_Certificates__STC___5[[#This Row],[Range]])),"")</f>
        <v/>
      </c>
      <c r="J117"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118" spans="1:10" x14ac:dyDescent="0.25">
      <c r="A118" s="1" t="s">
        <v>20</v>
      </c>
      <c r="B118"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Beechcraft Corporation\D95A</v>
      </c>
      <c r="C118" s="1" t="s">
        <v>526</v>
      </c>
      <c r="D118" s="1" t="str">
        <f>LEFT(Supplemental_Type_Certificates__STC___5[[#This Row],[Column1]],SEARCH("\",Supplemental_Type_Certificates__STC___5[[#This Row],[Column1]])-1)</f>
        <v>Beechcraft Corporation</v>
      </c>
      <c r="E118" s="1" t="str">
        <f>RIGHT(Supplemental_Type_Certificates__STC___5[[#This Row],[Column1]],LEN(Supplemental_Type_Certificates__STC___5[[#This Row],[Column1]])-SEARCH("\",Supplemental_Type_Certificates__STC___5[[#This Row],[Column1]]))</f>
        <v>D95A</v>
      </c>
      <c r="F118" s="1" t="str">
        <f>INDEX(Sheet1!A:D,MATCH(Supplemental_Type_Certificates__STC___5[[#This Row],[Make]],Sheet1!D:D,0),1)</f>
        <v>Beechcraft</v>
      </c>
      <c r="G118"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18"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E44:E148</v>
      </c>
      <c r="I118" s="1" t="str">
        <f ca="1">IF(LEN(Supplemental_Type_Certificates__STC___5[[#This Row],[First]])&lt;&gt;0,Supplemental_Type_Certificates__STC___5[[#This Row],[First]]&amp;": "&amp;_xlfn.TEXTJOIN(", ",TRUE,INDIRECT(Supplemental_Type_Certificates__STC___5[[#This Row],[Range]])),"")</f>
        <v/>
      </c>
      <c r="J118"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119" spans="1:10" x14ac:dyDescent="0.25">
      <c r="A119" s="1" t="s">
        <v>20</v>
      </c>
      <c r="B119"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Beechcraft Corporation\E33</v>
      </c>
      <c r="C119" s="1" t="s">
        <v>527</v>
      </c>
      <c r="D119" s="1" t="str">
        <f>LEFT(Supplemental_Type_Certificates__STC___5[[#This Row],[Column1]],SEARCH("\",Supplemental_Type_Certificates__STC___5[[#This Row],[Column1]])-1)</f>
        <v>Beechcraft Corporation</v>
      </c>
      <c r="E119" s="1" t="str">
        <f>RIGHT(Supplemental_Type_Certificates__STC___5[[#This Row],[Column1]],LEN(Supplemental_Type_Certificates__STC___5[[#This Row],[Column1]])-SEARCH("\",Supplemental_Type_Certificates__STC___5[[#This Row],[Column1]]))</f>
        <v>E33</v>
      </c>
      <c r="F119" s="1" t="str">
        <f>INDEX(Sheet1!A:D,MATCH(Supplemental_Type_Certificates__STC___5[[#This Row],[Make]],Sheet1!D:D,0),1)</f>
        <v>Beechcraft</v>
      </c>
      <c r="G119"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19"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E44:E148</v>
      </c>
      <c r="I119" s="1" t="str">
        <f ca="1">IF(LEN(Supplemental_Type_Certificates__STC___5[[#This Row],[First]])&lt;&gt;0,Supplemental_Type_Certificates__STC___5[[#This Row],[First]]&amp;": "&amp;_xlfn.TEXTJOIN(", ",TRUE,INDIRECT(Supplemental_Type_Certificates__STC___5[[#This Row],[Range]])),"")</f>
        <v/>
      </c>
      <c r="J119"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120" spans="1:10" x14ac:dyDescent="0.25">
      <c r="A120" s="1" t="s">
        <v>20</v>
      </c>
      <c r="B120"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Beechcraft Corporation\E33A</v>
      </c>
      <c r="C120" s="1" t="s">
        <v>528</v>
      </c>
      <c r="D120" s="1" t="str">
        <f>LEFT(Supplemental_Type_Certificates__STC___5[[#This Row],[Column1]],SEARCH("\",Supplemental_Type_Certificates__STC___5[[#This Row],[Column1]])-1)</f>
        <v>Beechcraft Corporation</v>
      </c>
      <c r="E120" s="1" t="str">
        <f>RIGHT(Supplemental_Type_Certificates__STC___5[[#This Row],[Column1]],LEN(Supplemental_Type_Certificates__STC___5[[#This Row],[Column1]])-SEARCH("\",Supplemental_Type_Certificates__STC___5[[#This Row],[Column1]]))</f>
        <v>E33A</v>
      </c>
      <c r="F120" s="1" t="str">
        <f>INDEX(Sheet1!A:D,MATCH(Supplemental_Type_Certificates__STC___5[[#This Row],[Make]],Sheet1!D:D,0),1)</f>
        <v>Beechcraft</v>
      </c>
      <c r="G120"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20"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E44:E148</v>
      </c>
      <c r="I120" s="1" t="str">
        <f ca="1">IF(LEN(Supplemental_Type_Certificates__STC___5[[#This Row],[First]])&lt;&gt;0,Supplemental_Type_Certificates__STC___5[[#This Row],[First]]&amp;": "&amp;_xlfn.TEXTJOIN(", ",TRUE,INDIRECT(Supplemental_Type_Certificates__STC___5[[#This Row],[Range]])),"")</f>
        <v/>
      </c>
      <c r="J120"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121" spans="1:10" x14ac:dyDescent="0.25">
      <c r="A121" s="1" t="s">
        <v>20</v>
      </c>
      <c r="B121"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Beechcraft Corporation\E33C</v>
      </c>
      <c r="C121" s="1" t="s">
        <v>529</v>
      </c>
      <c r="D121" s="1" t="str">
        <f>LEFT(Supplemental_Type_Certificates__STC___5[[#This Row],[Column1]],SEARCH("\",Supplemental_Type_Certificates__STC___5[[#This Row],[Column1]])-1)</f>
        <v>Beechcraft Corporation</v>
      </c>
      <c r="E121" s="1" t="str">
        <f>RIGHT(Supplemental_Type_Certificates__STC___5[[#This Row],[Column1]],LEN(Supplemental_Type_Certificates__STC___5[[#This Row],[Column1]])-SEARCH("\",Supplemental_Type_Certificates__STC___5[[#This Row],[Column1]]))</f>
        <v>E33C</v>
      </c>
      <c r="F121" s="1" t="str">
        <f>INDEX(Sheet1!A:D,MATCH(Supplemental_Type_Certificates__STC___5[[#This Row],[Make]],Sheet1!D:D,0),1)</f>
        <v>Beechcraft</v>
      </c>
      <c r="G121"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21"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E44:E148</v>
      </c>
      <c r="I121" s="1" t="str">
        <f ca="1">IF(LEN(Supplemental_Type_Certificates__STC___5[[#This Row],[First]])&lt;&gt;0,Supplemental_Type_Certificates__STC___5[[#This Row],[First]]&amp;": "&amp;_xlfn.TEXTJOIN(", ",TRUE,INDIRECT(Supplemental_Type_Certificates__STC___5[[#This Row],[Range]])),"")</f>
        <v/>
      </c>
      <c r="J121"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122" spans="1:10" x14ac:dyDescent="0.25">
      <c r="A122" s="1" t="s">
        <v>20</v>
      </c>
      <c r="B122"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Beechcraft Corporation\E35</v>
      </c>
      <c r="C122" s="1" t="s">
        <v>530</v>
      </c>
      <c r="D122" s="1" t="str">
        <f>LEFT(Supplemental_Type_Certificates__STC___5[[#This Row],[Column1]],SEARCH("\",Supplemental_Type_Certificates__STC___5[[#This Row],[Column1]])-1)</f>
        <v>Beechcraft Corporation</v>
      </c>
      <c r="E122" s="1" t="str">
        <f>RIGHT(Supplemental_Type_Certificates__STC___5[[#This Row],[Column1]],LEN(Supplemental_Type_Certificates__STC___5[[#This Row],[Column1]])-SEARCH("\",Supplemental_Type_Certificates__STC___5[[#This Row],[Column1]]))</f>
        <v>E35</v>
      </c>
      <c r="F122" s="1" t="str">
        <f>INDEX(Sheet1!A:D,MATCH(Supplemental_Type_Certificates__STC___5[[#This Row],[Make]],Sheet1!D:D,0),1)</f>
        <v>Beechcraft</v>
      </c>
      <c r="G122"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22"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E44:E148</v>
      </c>
      <c r="I122" s="1" t="str">
        <f ca="1">IF(LEN(Supplemental_Type_Certificates__STC___5[[#This Row],[First]])&lt;&gt;0,Supplemental_Type_Certificates__STC___5[[#This Row],[First]]&amp;": "&amp;_xlfn.TEXTJOIN(", ",TRUE,INDIRECT(Supplemental_Type_Certificates__STC___5[[#This Row],[Range]])),"")</f>
        <v/>
      </c>
      <c r="J122"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123" spans="1:10" x14ac:dyDescent="0.25">
      <c r="A123" s="1" t="s">
        <v>20</v>
      </c>
      <c r="B123"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Beechcraft Corporation\E50</v>
      </c>
      <c r="C123" s="1" t="s">
        <v>531</v>
      </c>
      <c r="D123" s="1" t="str">
        <f>LEFT(Supplemental_Type_Certificates__STC___5[[#This Row],[Column1]],SEARCH("\",Supplemental_Type_Certificates__STC___5[[#This Row],[Column1]])-1)</f>
        <v>Beechcraft Corporation</v>
      </c>
      <c r="E123" s="1" t="str">
        <f>RIGHT(Supplemental_Type_Certificates__STC___5[[#This Row],[Column1]],LEN(Supplemental_Type_Certificates__STC___5[[#This Row],[Column1]])-SEARCH("\",Supplemental_Type_Certificates__STC___5[[#This Row],[Column1]]))</f>
        <v>E50</v>
      </c>
      <c r="F123" s="1" t="str">
        <f>INDEX(Sheet1!A:D,MATCH(Supplemental_Type_Certificates__STC___5[[#This Row],[Make]],Sheet1!D:D,0),1)</f>
        <v>Beechcraft</v>
      </c>
      <c r="G123"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23"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E44:E148</v>
      </c>
      <c r="I123" s="1" t="str">
        <f ca="1">IF(LEN(Supplemental_Type_Certificates__STC___5[[#This Row],[First]])&lt;&gt;0,Supplemental_Type_Certificates__STC___5[[#This Row],[First]]&amp;": "&amp;_xlfn.TEXTJOIN(", ",TRUE,INDIRECT(Supplemental_Type_Certificates__STC___5[[#This Row],[Range]])),"")</f>
        <v/>
      </c>
      <c r="J123"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124" spans="1:10" x14ac:dyDescent="0.25">
      <c r="A124" s="1" t="s">
        <v>20</v>
      </c>
      <c r="B124"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Beechcraft Corporation\E55</v>
      </c>
      <c r="C124" s="1" t="s">
        <v>532</v>
      </c>
      <c r="D124" s="1" t="str">
        <f>LEFT(Supplemental_Type_Certificates__STC___5[[#This Row],[Column1]],SEARCH("\",Supplemental_Type_Certificates__STC___5[[#This Row],[Column1]])-1)</f>
        <v>Beechcraft Corporation</v>
      </c>
      <c r="E124" s="1" t="str">
        <f>RIGHT(Supplemental_Type_Certificates__STC___5[[#This Row],[Column1]],LEN(Supplemental_Type_Certificates__STC___5[[#This Row],[Column1]])-SEARCH("\",Supplemental_Type_Certificates__STC___5[[#This Row],[Column1]]))</f>
        <v>E55</v>
      </c>
      <c r="F124" s="1" t="str">
        <f>INDEX(Sheet1!A:D,MATCH(Supplemental_Type_Certificates__STC___5[[#This Row],[Make]],Sheet1!D:D,0),1)</f>
        <v>Beechcraft</v>
      </c>
      <c r="G124"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24"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E44:E148</v>
      </c>
      <c r="I124" s="1" t="str">
        <f ca="1">IF(LEN(Supplemental_Type_Certificates__STC___5[[#This Row],[First]])&lt;&gt;0,Supplemental_Type_Certificates__STC___5[[#This Row],[First]]&amp;": "&amp;_xlfn.TEXTJOIN(", ",TRUE,INDIRECT(Supplemental_Type_Certificates__STC___5[[#This Row],[Range]])),"")</f>
        <v/>
      </c>
      <c r="J124"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125" spans="1:10" x14ac:dyDescent="0.25">
      <c r="A125" s="1" t="s">
        <v>20</v>
      </c>
      <c r="B125"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Beechcraft Corporation\E55A</v>
      </c>
      <c r="C125" s="1" t="s">
        <v>533</v>
      </c>
      <c r="D125" s="1" t="str">
        <f>LEFT(Supplemental_Type_Certificates__STC___5[[#This Row],[Column1]],SEARCH("\",Supplemental_Type_Certificates__STC___5[[#This Row],[Column1]])-1)</f>
        <v>Beechcraft Corporation</v>
      </c>
      <c r="E125" s="1" t="str">
        <f>RIGHT(Supplemental_Type_Certificates__STC___5[[#This Row],[Column1]],LEN(Supplemental_Type_Certificates__STC___5[[#This Row],[Column1]])-SEARCH("\",Supplemental_Type_Certificates__STC___5[[#This Row],[Column1]]))</f>
        <v>E55A</v>
      </c>
      <c r="F125" s="1" t="str">
        <f>INDEX(Sheet1!A:D,MATCH(Supplemental_Type_Certificates__STC___5[[#This Row],[Make]],Sheet1!D:D,0),1)</f>
        <v>Beechcraft</v>
      </c>
      <c r="G125"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25"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E44:E148</v>
      </c>
      <c r="I125" s="1" t="str">
        <f ca="1">IF(LEN(Supplemental_Type_Certificates__STC___5[[#This Row],[First]])&lt;&gt;0,Supplemental_Type_Certificates__STC___5[[#This Row],[First]]&amp;": "&amp;_xlfn.TEXTJOIN(", ",TRUE,INDIRECT(Supplemental_Type_Certificates__STC___5[[#This Row],[Range]])),"")</f>
        <v/>
      </c>
      <c r="J125"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126" spans="1:10" x14ac:dyDescent="0.25">
      <c r="A126" s="1" t="s">
        <v>20</v>
      </c>
      <c r="B126"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Beechcraft Corporation\E95</v>
      </c>
      <c r="C126" s="1" t="s">
        <v>534</v>
      </c>
      <c r="D126" s="1" t="str">
        <f>LEFT(Supplemental_Type_Certificates__STC___5[[#This Row],[Column1]],SEARCH("\",Supplemental_Type_Certificates__STC___5[[#This Row],[Column1]])-1)</f>
        <v>Beechcraft Corporation</v>
      </c>
      <c r="E126" s="1" t="str">
        <f>RIGHT(Supplemental_Type_Certificates__STC___5[[#This Row],[Column1]],LEN(Supplemental_Type_Certificates__STC___5[[#This Row],[Column1]])-SEARCH("\",Supplemental_Type_Certificates__STC___5[[#This Row],[Column1]]))</f>
        <v>E95</v>
      </c>
      <c r="F126" s="1" t="str">
        <f>INDEX(Sheet1!A:D,MATCH(Supplemental_Type_Certificates__STC___5[[#This Row],[Make]],Sheet1!D:D,0),1)</f>
        <v>Beechcraft</v>
      </c>
      <c r="G126"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26"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E44:E148</v>
      </c>
      <c r="I126" s="1" t="str">
        <f ca="1">IF(LEN(Supplemental_Type_Certificates__STC___5[[#This Row],[First]])&lt;&gt;0,Supplemental_Type_Certificates__STC___5[[#This Row],[First]]&amp;": "&amp;_xlfn.TEXTJOIN(", ",TRUE,INDIRECT(Supplemental_Type_Certificates__STC___5[[#This Row],[Range]])),"")</f>
        <v/>
      </c>
      <c r="J126"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127" spans="1:10" x14ac:dyDescent="0.25">
      <c r="A127" s="1" t="s">
        <v>20</v>
      </c>
      <c r="B127"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Beechcraft Corporation\F33</v>
      </c>
      <c r="C127" s="1" t="s">
        <v>535</v>
      </c>
      <c r="D127" s="1" t="str">
        <f>LEFT(Supplemental_Type_Certificates__STC___5[[#This Row],[Column1]],SEARCH("\",Supplemental_Type_Certificates__STC___5[[#This Row],[Column1]])-1)</f>
        <v>Beechcraft Corporation</v>
      </c>
      <c r="E127" s="1" t="str">
        <f>RIGHT(Supplemental_Type_Certificates__STC___5[[#This Row],[Column1]],LEN(Supplemental_Type_Certificates__STC___5[[#This Row],[Column1]])-SEARCH("\",Supplemental_Type_Certificates__STC___5[[#This Row],[Column1]]))</f>
        <v>F33</v>
      </c>
      <c r="F127" s="1" t="str">
        <f>INDEX(Sheet1!A:D,MATCH(Supplemental_Type_Certificates__STC___5[[#This Row],[Make]],Sheet1!D:D,0),1)</f>
        <v>Beechcraft</v>
      </c>
      <c r="G127"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27"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E44:E148</v>
      </c>
      <c r="I127" s="1" t="str">
        <f ca="1">IF(LEN(Supplemental_Type_Certificates__STC___5[[#This Row],[First]])&lt;&gt;0,Supplemental_Type_Certificates__STC___5[[#This Row],[First]]&amp;": "&amp;_xlfn.TEXTJOIN(", ",TRUE,INDIRECT(Supplemental_Type_Certificates__STC___5[[#This Row],[Range]])),"")</f>
        <v/>
      </c>
      <c r="J127"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128" spans="1:10" x14ac:dyDescent="0.25">
      <c r="A128" s="1" t="s">
        <v>20</v>
      </c>
      <c r="B128"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Beechcraft Corporation\F33A</v>
      </c>
      <c r="C128" s="1" t="s">
        <v>536</v>
      </c>
      <c r="D128" s="1" t="str">
        <f>LEFT(Supplemental_Type_Certificates__STC___5[[#This Row],[Column1]],SEARCH("\",Supplemental_Type_Certificates__STC___5[[#This Row],[Column1]])-1)</f>
        <v>Beechcraft Corporation</v>
      </c>
      <c r="E128" s="1" t="str">
        <f>RIGHT(Supplemental_Type_Certificates__STC___5[[#This Row],[Column1]],LEN(Supplemental_Type_Certificates__STC___5[[#This Row],[Column1]])-SEARCH("\",Supplemental_Type_Certificates__STC___5[[#This Row],[Column1]]))</f>
        <v>F33A</v>
      </c>
      <c r="F128" s="1" t="str">
        <f>INDEX(Sheet1!A:D,MATCH(Supplemental_Type_Certificates__STC___5[[#This Row],[Make]],Sheet1!D:D,0),1)</f>
        <v>Beechcraft</v>
      </c>
      <c r="G128"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28"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E44:E148</v>
      </c>
      <c r="I128" s="1" t="str">
        <f ca="1">IF(LEN(Supplemental_Type_Certificates__STC___5[[#This Row],[First]])&lt;&gt;0,Supplemental_Type_Certificates__STC___5[[#This Row],[First]]&amp;": "&amp;_xlfn.TEXTJOIN(", ",TRUE,INDIRECT(Supplemental_Type_Certificates__STC___5[[#This Row],[Range]])),"")</f>
        <v/>
      </c>
      <c r="J128"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129" spans="1:10" x14ac:dyDescent="0.25">
      <c r="A129" s="1" t="s">
        <v>20</v>
      </c>
      <c r="B129"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Beechcraft Corporation\F33C</v>
      </c>
      <c r="C129" s="1" t="s">
        <v>537</v>
      </c>
      <c r="D129" s="1" t="str">
        <f>LEFT(Supplemental_Type_Certificates__STC___5[[#This Row],[Column1]],SEARCH("\",Supplemental_Type_Certificates__STC___5[[#This Row],[Column1]])-1)</f>
        <v>Beechcraft Corporation</v>
      </c>
      <c r="E129" s="1" t="str">
        <f>RIGHT(Supplemental_Type_Certificates__STC___5[[#This Row],[Column1]],LEN(Supplemental_Type_Certificates__STC___5[[#This Row],[Column1]])-SEARCH("\",Supplemental_Type_Certificates__STC___5[[#This Row],[Column1]]))</f>
        <v>F33C</v>
      </c>
      <c r="F129" s="1" t="str">
        <f>INDEX(Sheet1!A:D,MATCH(Supplemental_Type_Certificates__STC___5[[#This Row],[Make]],Sheet1!D:D,0),1)</f>
        <v>Beechcraft</v>
      </c>
      <c r="G129"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29"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E44:E148</v>
      </c>
      <c r="I129" s="1" t="str">
        <f ca="1">IF(LEN(Supplemental_Type_Certificates__STC___5[[#This Row],[First]])&lt;&gt;0,Supplemental_Type_Certificates__STC___5[[#This Row],[First]]&amp;": "&amp;_xlfn.TEXTJOIN(", ",TRUE,INDIRECT(Supplemental_Type_Certificates__STC___5[[#This Row],[Range]])),"")</f>
        <v/>
      </c>
      <c r="J129"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130" spans="1:10" x14ac:dyDescent="0.25">
      <c r="A130" s="1" t="s">
        <v>20</v>
      </c>
      <c r="B130"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Beechcraft Corporation\F35</v>
      </c>
      <c r="C130" s="1" t="s">
        <v>538</v>
      </c>
      <c r="D130" s="1" t="str">
        <f>LEFT(Supplemental_Type_Certificates__STC___5[[#This Row],[Column1]],SEARCH("\",Supplemental_Type_Certificates__STC___5[[#This Row],[Column1]])-1)</f>
        <v>Beechcraft Corporation</v>
      </c>
      <c r="E130" s="1" t="str">
        <f>RIGHT(Supplemental_Type_Certificates__STC___5[[#This Row],[Column1]],LEN(Supplemental_Type_Certificates__STC___5[[#This Row],[Column1]])-SEARCH("\",Supplemental_Type_Certificates__STC___5[[#This Row],[Column1]]))</f>
        <v>F35</v>
      </c>
      <c r="F130" s="1" t="str">
        <f>INDEX(Sheet1!A:D,MATCH(Supplemental_Type_Certificates__STC___5[[#This Row],[Make]],Sheet1!D:D,0),1)</f>
        <v>Beechcraft</v>
      </c>
      <c r="G130"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30"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E44:E148</v>
      </c>
      <c r="I130" s="1" t="str">
        <f ca="1">IF(LEN(Supplemental_Type_Certificates__STC___5[[#This Row],[First]])&lt;&gt;0,Supplemental_Type_Certificates__STC___5[[#This Row],[First]]&amp;": "&amp;_xlfn.TEXTJOIN(", ",TRUE,INDIRECT(Supplemental_Type_Certificates__STC___5[[#This Row],[Range]])),"")</f>
        <v/>
      </c>
      <c r="J130"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131" spans="1:10" x14ac:dyDescent="0.25">
      <c r="A131" s="1" t="s">
        <v>20</v>
      </c>
      <c r="B131"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Beechcraft Corporation\F50</v>
      </c>
      <c r="C131" s="1" t="s">
        <v>539</v>
      </c>
      <c r="D131" s="1" t="str">
        <f>LEFT(Supplemental_Type_Certificates__STC___5[[#This Row],[Column1]],SEARCH("\",Supplemental_Type_Certificates__STC___5[[#This Row],[Column1]])-1)</f>
        <v>Beechcraft Corporation</v>
      </c>
      <c r="E131" s="1" t="str">
        <f>RIGHT(Supplemental_Type_Certificates__STC___5[[#This Row],[Column1]],LEN(Supplemental_Type_Certificates__STC___5[[#This Row],[Column1]])-SEARCH("\",Supplemental_Type_Certificates__STC___5[[#This Row],[Column1]]))</f>
        <v>F50</v>
      </c>
      <c r="F131" s="1" t="str">
        <f>INDEX(Sheet1!A:D,MATCH(Supplemental_Type_Certificates__STC___5[[#This Row],[Make]],Sheet1!D:D,0),1)</f>
        <v>Beechcraft</v>
      </c>
      <c r="G131"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31"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E44:E148</v>
      </c>
      <c r="I131" s="1" t="str">
        <f ca="1">IF(LEN(Supplemental_Type_Certificates__STC___5[[#This Row],[First]])&lt;&gt;0,Supplemental_Type_Certificates__STC___5[[#This Row],[First]]&amp;": "&amp;_xlfn.TEXTJOIN(", ",TRUE,INDIRECT(Supplemental_Type_Certificates__STC___5[[#This Row],[Range]])),"")</f>
        <v/>
      </c>
      <c r="J131"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132" spans="1:10" x14ac:dyDescent="0.25">
      <c r="A132" s="1" t="s">
        <v>20</v>
      </c>
      <c r="B132"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Beechcraft Corporation\G17S</v>
      </c>
      <c r="C132" s="1" t="s">
        <v>540</v>
      </c>
      <c r="D132" s="1" t="str">
        <f>LEFT(Supplemental_Type_Certificates__STC___5[[#This Row],[Column1]],SEARCH("\",Supplemental_Type_Certificates__STC___5[[#This Row],[Column1]])-1)</f>
        <v>Beechcraft Corporation</v>
      </c>
      <c r="E132" s="1" t="str">
        <f>RIGHT(Supplemental_Type_Certificates__STC___5[[#This Row],[Column1]],LEN(Supplemental_Type_Certificates__STC___5[[#This Row],[Column1]])-SEARCH("\",Supplemental_Type_Certificates__STC___5[[#This Row],[Column1]]))</f>
        <v>G17S</v>
      </c>
      <c r="F132" s="1" t="str">
        <f>INDEX(Sheet1!A:D,MATCH(Supplemental_Type_Certificates__STC___5[[#This Row],[Make]],Sheet1!D:D,0),1)</f>
        <v>Beechcraft</v>
      </c>
      <c r="G132"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32"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E44:E148</v>
      </c>
      <c r="I132" s="1" t="str">
        <f ca="1">IF(LEN(Supplemental_Type_Certificates__STC___5[[#This Row],[First]])&lt;&gt;0,Supplemental_Type_Certificates__STC___5[[#This Row],[First]]&amp;": "&amp;_xlfn.TEXTJOIN(", ",TRUE,INDIRECT(Supplemental_Type_Certificates__STC___5[[#This Row],[Range]])),"")</f>
        <v/>
      </c>
      <c r="J132"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133" spans="1:10" x14ac:dyDescent="0.25">
      <c r="A133" s="1" t="s">
        <v>20</v>
      </c>
      <c r="B133"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Beechcraft Corporation\G33</v>
      </c>
      <c r="C133" s="1" t="s">
        <v>541</v>
      </c>
      <c r="D133" s="1" t="str">
        <f>LEFT(Supplemental_Type_Certificates__STC___5[[#This Row],[Column1]],SEARCH("\",Supplemental_Type_Certificates__STC___5[[#This Row],[Column1]])-1)</f>
        <v>Beechcraft Corporation</v>
      </c>
      <c r="E133" s="1" t="str">
        <f>RIGHT(Supplemental_Type_Certificates__STC___5[[#This Row],[Column1]],LEN(Supplemental_Type_Certificates__STC___5[[#This Row],[Column1]])-SEARCH("\",Supplemental_Type_Certificates__STC___5[[#This Row],[Column1]]))</f>
        <v>G33</v>
      </c>
      <c r="F133" s="1" t="str">
        <f>INDEX(Sheet1!A:D,MATCH(Supplemental_Type_Certificates__STC___5[[#This Row],[Make]],Sheet1!D:D,0),1)</f>
        <v>Beechcraft</v>
      </c>
      <c r="G133"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33"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E44:E148</v>
      </c>
      <c r="I133" s="1" t="str">
        <f ca="1">IF(LEN(Supplemental_Type_Certificates__STC___5[[#This Row],[First]])&lt;&gt;0,Supplemental_Type_Certificates__STC___5[[#This Row],[First]]&amp;": "&amp;_xlfn.TEXTJOIN(", ",TRUE,INDIRECT(Supplemental_Type_Certificates__STC___5[[#This Row],[Range]])),"")</f>
        <v/>
      </c>
      <c r="J133"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134" spans="1:10" x14ac:dyDescent="0.25">
      <c r="A134" s="1" t="s">
        <v>20</v>
      </c>
      <c r="B134"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Beechcraft Corporation\G35</v>
      </c>
      <c r="C134" s="1" t="s">
        <v>542</v>
      </c>
      <c r="D134" s="1" t="str">
        <f>LEFT(Supplemental_Type_Certificates__STC___5[[#This Row],[Column1]],SEARCH("\",Supplemental_Type_Certificates__STC___5[[#This Row],[Column1]])-1)</f>
        <v>Beechcraft Corporation</v>
      </c>
      <c r="E134" s="1" t="str">
        <f>RIGHT(Supplemental_Type_Certificates__STC___5[[#This Row],[Column1]],LEN(Supplemental_Type_Certificates__STC___5[[#This Row],[Column1]])-SEARCH("\",Supplemental_Type_Certificates__STC___5[[#This Row],[Column1]]))</f>
        <v>G35</v>
      </c>
      <c r="F134" s="1" t="str">
        <f>INDEX(Sheet1!A:D,MATCH(Supplemental_Type_Certificates__STC___5[[#This Row],[Make]],Sheet1!D:D,0),1)</f>
        <v>Beechcraft</v>
      </c>
      <c r="G134"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34"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E44:E148</v>
      </c>
      <c r="I134" s="1" t="str">
        <f ca="1">IF(LEN(Supplemental_Type_Certificates__STC___5[[#This Row],[First]])&lt;&gt;0,Supplemental_Type_Certificates__STC___5[[#This Row],[First]]&amp;": "&amp;_xlfn.TEXTJOIN(", ",TRUE,INDIRECT(Supplemental_Type_Certificates__STC___5[[#This Row],[Range]])),"")</f>
        <v/>
      </c>
      <c r="J134"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135" spans="1:10" x14ac:dyDescent="0.25">
      <c r="A135" s="1" t="s">
        <v>20</v>
      </c>
      <c r="B135"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Beechcraft Corporation\G50</v>
      </c>
      <c r="C135" s="1" t="s">
        <v>543</v>
      </c>
      <c r="D135" s="1" t="str">
        <f>LEFT(Supplemental_Type_Certificates__STC___5[[#This Row],[Column1]],SEARCH("\",Supplemental_Type_Certificates__STC___5[[#This Row],[Column1]])-1)</f>
        <v>Beechcraft Corporation</v>
      </c>
      <c r="E135" s="1" t="str">
        <f>RIGHT(Supplemental_Type_Certificates__STC___5[[#This Row],[Column1]],LEN(Supplemental_Type_Certificates__STC___5[[#This Row],[Column1]])-SEARCH("\",Supplemental_Type_Certificates__STC___5[[#This Row],[Column1]]))</f>
        <v>G50</v>
      </c>
      <c r="F135" s="1" t="str">
        <f>INDEX(Sheet1!A:D,MATCH(Supplemental_Type_Certificates__STC___5[[#This Row],[Make]],Sheet1!D:D,0),1)</f>
        <v>Beechcraft</v>
      </c>
      <c r="G135"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35"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E44:E148</v>
      </c>
      <c r="I135" s="1" t="str">
        <f ca="1">IF(LEN(Supplemental_Type_Certificates__STC___5[[#This Row],[First]])&lt;&gt;0,Supplemental_Type_Certificates__STC___5[[#This Row],[First]]&amp;": "&amp;_xlfn.TEXTJOIN(", ",TRUE,INDIRECT(Supplemental_Type_Certificates__STC___5[[#This Row],[Range]])),"")</f>
        <v/>
      </c>
      <c r="J135"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136" spans="1:10" x14ac:dyDescent="0.25">
      <c r="A136" s="1" t="s">
        <v>20</v>
      </c>
      <c r="B136"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Beechcraft Corporation\H35</v>
      </c>
      <c r="C136" s="1" t="s">
        <v>544</v>
      </c>
      <c r="D136" s="1" t="str">
        <f>LEFT(Supplemental_Type_Certificates__STC___5[[#This Row],[Column1]],SEARCH("\",Supplemental_Type_Certificates__STC___5[[#This Row],[Column1]])-1)</f>
        <v>Beechcraft Corporation</v>
      </c>
      <c r="E136" s="1" t="str">
        <f>RIGHT(Supplemental_Type_Certificates__STC___5[[#This Row],[Column1]],LEN(Supplemental_Type_Certificates__STC___5[[#This Row],[Column1]])-SEARCH("\",Supplemental_Type_Certificates__STC___5[[#This Row],[Column1]]))</f>
        <v>H35</v>
      </c>
      <c r="F136" s="1" t="str">
        <f>INDEX(Sheet1!A:D,MATCH(Supplemental_Type_Certificates__STC___5[[#This Row],[Make]],Sheet1!D:D,0),1)</f>
        <v>Beechcraft</v>
      </c>
      <c r="G136"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36"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E44:E148</v>
      </c>
      <c r="I136" s="1" t="str">
        <f ca="1">IF(LEN(Supplemental_Type_Certificates__STC___5[[#This Row],[First]])&lt;&gt;0,Supplemental_Type_Certificates__STC___5[[#This Row],[First]]&amp;": "&amp;_xlfn.TEXTJOIN(", ",TRUE,INDIRECT(Supplemental_Type_Certificates__STC___5[[#This Row],[Range]])),"")</f>
        <v/>
      </c>
      <c r="J136"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137" spans="1:10" x14ac:dyDescent="0.25">
      <c r="A137" s="1" t="s">
        <v>20</v>
      </c>
      <c r="B137"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Beechcraft Corporation\H50</v>
      </c>
      <c r="C137" s="1" t="s">
        <v>545</v>
      </c>
      <c r="D137" s="1" t="str">
        <f>LEFT(Supplemental_Type_Certificates__STC___5[[#This Row],[Column1]],SEARCH("\",Supplemental_Type_Certificates__STC___5[[#This Row],[Column1]])-1)</f>
        <v>Beechcraft Corporation</v>
      </c>
      <c r="E137" s="1" t="str">
        <f>RIGHT(Supplemental_Type_Certificates__STC___5[[#This Row],[Column1]],LEN(Supplemental_Type_Certificates__STC___5[[#This Row],[Column1]])-SEARCH("\",Supplemental_Type_Certificates__STC___5[[#This Row],[Column1]]))</f>
        <v>H50</v>
      </c>
      <c r="F137" s="1" t="str">
        <f>INDEX(Sheet1!A:D,MATCH(Supplemental_Type_Certificates__STC___5[[#This Row],[Make]],Sheet1!D:D,0),1)</f>
        <v>Beechcraft</v>
      </c>
      <c r="G137"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37"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E44:E148</v>
      </c>
      <c r="I137" s="1" t="str">
        <f ca="1">IF(LEN(Supplemental_Type_Certificates__STC___5[[#This Row],[First]])&lt;&gt;0,Supplemental_Type_Certificates__STC___5[[#This Row],[First]]&amp;": "&amp;_xlfn.TEXTJOIN(", ",TRUE,INDIRECT(Supplemental_Type_Certificates__STC___5[[#This Row],[Range]])),"")</f>
        <v/>
      </c>
      <c r="J137"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138" spans="1:10" x14ac:dyDescent="0.25">
      <c r="A138" s="1" t="s">
        <v>20</v>
      </c>
      <c r="B138"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Beechcraft Corporation\J35</v>
      </c>
      <c r="C138" s="1" t="s">
        <v>546</v>
      </c>
      <c r="D138" s="1" t="str">
        <f>LEFT(Supplemental_Type_Certificates__STC___5[[#This Row],[Column1]],SEARCH("\",Supplemental_Type_Certificates__STC___5[[#This Row],[Column1]])-1)</f>
        <v>Beechcraft Corporation</v>
      </c>
      <c r="E138" s="1" t="str">
        <f>RIGHT(Supplemental_Type_Certificates__STC___5[[#This Row],[Column1]],LEN(Supplemental_Type_Certificates__STC___5[[#This Row],[Column1]])-SEARCH("\",Supplemental_Type_Certificates__STC___5[[#This Row],[Column1]]))</f>
        <v>J35</v>
      </c>
      <c r="F138" s="1" t="str">
        <f>INDEX(Sheet1!A:D,MATCH(Supplemental_Type_Certificates__STC___5[[#This Row],[Make]],Sheet1!D:D,0),1)</f>
        <v>Beechcraft</v>
      </c>
      <c r="G138"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38"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E44:E148</v>
      </c>
      <c r="I138" s="1" t="str">
        <f ca="1">IF(LEN(Supplemental_Type_Certificates__STC___5[[#This Row],[First]])&lt;&gt;0,Supplemental_Type_Certificates__STC___5[[#This Row],[First]]&amp;": "&amp;_xlfn.TEXTJOIN(", ",TRUE,INDIRECT(Supplemental_Type_Certificates__STC___5[[#This Row],[Range]])),"")</f>
        <v/>
      </c>
      <c r="J138"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139" spans="1:10" x14ac:dyDescent="0.25">
      <c r="A139" s="1" t="s">
        <v>20</v>
      </c>
      <c r="B139"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Beechcraft Corporation\J50</v>
      </c>
      <c r="C139" s="1" t="s">
        <v>547</v>
      </c>
      <c r="D139" s="1" t="str">
        <f>LEFT(Supplemental_Type_Certificates__STC___5[[#This Row],[Column1]],SEARCH("\",Supplemental_Type_Certificates__STC___5[[#This Row],[Column1]])-1)</f>
        <v>Beechcraft Corporation</v>
      </c>
      <c r="E139" s="1" t="str">
        <f>RIGHT(Supplemental_Type_Certificates__STC___5[[#This Row],[Column1]],LEN(Supplemental_Type_Certificates__STC___5[[#This Row],[Column1]])-SEARCH("\",Supplemental_Type_Certificates__STC___5[[#This Row],[Column1]]))</f>
        <v>J50</v>
      </c>
      <c r="F139" s="1" t="str">
        <f>INDEX(Sheet1!A:D,MATCH(Supplemental_Type_Certificates__STC___5[[#This Row],[Make]],Sheet1!D:D,0),1)</f>
        <v>Beechcraft</v>
      </c>
      <c r="G139"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39"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E44:E148</v>
      </c>
      <c r="I139" s="1" t="str">
        <f ca="1">IF(LEN(Supplemental_Type_Certificates__STC___5[[#This Row],[First]])&lt;&gt;0,Supplemental_Type_Certificates__STC___5[[#This Row],[First]]&amp;": "&amp;_xlfn.TEXTJOIN(", ",TRUE,INDIRECT(Supplemental_Type_Certificates__STC___5[[#This Row],[Range]])),"")</f>
        <v/>
      </c>
      <c r="J139"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140" spans="1:10" x14ac:dyDescent="0.25">
      <c r="A140" s="1" t="s">
        <v>20</v>
      </c>
      <c r="B140"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Beechcraft Corporation\K35</v>
      </c>
      <c r="C140" s="1" t="s">
        <v>548</v>
      </c>
      <c r="D140" s="1" t="str">
        <f>LEFT(Supplemental_Type_Certificates__STC___5[[#This Row],[Column1]],SEARCH("\",Supplemental_Type_Certificates__STC___5[[#This Row],[Column1]])-1)</f>
        <v>Beechcraft Corporation</v>
      </c>
      <c r="E140" s="1" t="str">
        <f>RIGHT(Supplemental_Type_Certificates__STC___5[[#This Row],[Column1]],LEN(Supplemental_Type_Certificates__STC___5[[#This Row],[Column1]])-SEARCH("\",Supplemental_Type_Certificates__STC___5[[#This Row],[Column1]]))</f>
        <v>K35</v>
      </c>
      <c r="F140" s="1" t="str">
        <f>INDEX(Sheet1!A:D,MATCH(Supplemental_Type_Certificates__STC___5[[#This Row],[Make]],Sheet1!D:D,0),1)</f>
        <v>Beechcraft</v>
      </c>
      <c r="G140"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40"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E44:E148</v>
      </c>
      <c r="I140" s="1" t="str">
        <f ca="1">IF(LEN(Supplemental_Type_Certificates__STC___5[[#This Row],[First]])&lt;&gt;0,Supplemental_Type_Certificates__STC___5[[#This Row],[First]]&amp;": "&amp;_xlfn.TEXTJOIN(", ",TRUE,INDIRECT(Supplemental_Type_Certificates__STC___5[[#This Row],[Range]])),"")</f>
        <v/>
      </c>
      <c r="J140"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141" spans="1:10" x14ac:dyDescent="0.25">
      <c r="A141" s="1" t="s">
        <v>20</v>
      </c>
      <c r="B141"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Beechcraft Corporation\M19A</v>
      </c>
      <c r="C141" s="1" t="s">
        <v>549</v>
      </c>
      <c r="D141" s="1" t="str">
        <f>LEFT(Supplemental_Type_Certificates__STC___5[[#This Row],[Column1]],SEARCH("\",Supplemental_Type_Certificates__STC___5[[#This Row],[Column1]])-1)</f>
        <v>Beechcraft Corporation</v>
      </c>
      <c r="E141" s="1" t="str">
        <f>RIGHT(Supplemental_Type_Certificates__STC___5[[#This Row],[Column1]],LEN(Supplemental_Type_Certificates__STC___5[[#This Row],[Column1]])-SEARCH("\",Supplemental_Type_Certificates__STC___5[[#This Row],[Column1]]))</f>
        <v>M19A</v>
      </c>
      <c r="F141" s="1" t="str">
        <f>INDEX(Sheet1!A:D,MATCH(Supplemental_Type_Certificates__STC___5[[#This Row],[Make]],Sheet1!D:D,0),1)</f>
        <v>Beechcraft</v>
      </c>
      <c r="G141"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41"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E44:E148</v>
      </c>
      <c r="I141" s="1" t="str">
        <f ca="1">IF(LEN(Supplemental_Type_Certificates__STC___5[[#This Row],[First]])&lt;&gt;0,Supplemental_Type_Certificates__STC___5[[#This Row],[First]]&amp;": "&amp;_xlfn.TEXTJOIN(", ",TRUE,INDIRECT(Supplemental_Type_Certificates__STC___5[[#This Row],[Range]])),"")</f>
        <v/>
      </c>
      <c r="J141"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142" spans="1:10" x14ac:dyDescent="0.25">
      <c r="A142" s="1" t="s">
        <v>20</v>
      </c>
      <c r="B142"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Beechcraft Corporation\M35</v>
      </c>
      <c r="C142" s="1" t="s">
        <v>550</v>
      </c>
      <c r="D142" s="1" t="str">
        <f>LEFT(Supplemental_Type_Certificates__STC___5[[#This Row],[Column1]],SEARCH("\",Supplemental_Type_Certificates__STC___5[[#This Row],[Column1]])-1)</f>
        <v>Beechcraft Corporation</v>
      </c>
      <c r="E142" s="1" t="str">
        <f>RIGHT(Supplemental_Type_Certificates__STC___5[[#This Row],[Column1]],LEN(Supplemental_Type_Certificates__STC___5[[#This Row],[Column1]])-SEARCH("\",Supplemental_Type_Certificates__STC___5[[#This Row],[Column1]]))</f>
        <v>M35</v>
      </c>
      <c r="F142" s="1" t="str">
        <f>INDEX(Sheet1!A:D,MATCH(Supplemental_Type_Certificates__STC___5[[#This Row],[Make]],Sheet1!D:D,0),1)</f>
        <v>Beechcraft</v>
      </c>
      <c r="G142"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42"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E44:E148</v>
      </c>
      <c r="I142" s="1" t="str">
        <f ca="1">IF(LEN(Supplemental_Type_Certificates__STC___5[[#This Row],[First]])&lt;&gt;0,Supplemental_Type_Certificates__STC___5[[#This Row],[First]]&amp;": "&amp;_xlfn.TEXTJOIN(", ",TRUE,INDIRECT(Supplemental_Type_Certificates__STC___5[[#This Row],[Range]])),"")</f>
        <v/>
      </c>
      <c r="J142"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143" spans="1:10" x14ac:dyDescent="0.25">
      <c r="A143" s="1" t="s">
        <v>20</v>
      </c>
      <c r="B143"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Beechcraft Corporation\N35</v>
      </c>
      <c r="C143" s="1" t="s">
        <v>551</v>
      </c>
      <c r="D143" s="1" t="str">
        <f>LEFT(Supplemental_Type_Certificates__STC___5[[#This Row],[Column1]],SEARCH("\",Supplemental_Type_Certificates__STC___5[[#This Row],[Column1]])-1)</f>
        <v>Beechcraft Corporation</v>
      </c>
      <c r="E143" s="1" t="str">
        <f>RIGHT(Supplemental_Type_Certificates__STC___5[[#This Row],[Column1]],LEN(Supplemental_Type_Certificates__STC___5[[#This Row],[Column1]])-SEARCH("\",Supplemental_Type_Certificates__STC___5[[#This Row],[Column1]]))</f>
        <v>N35</v>
      </c>
      <c r="F143" s="1" t="str">
        <f>INDEX(Sheet1!A:D,MATCH(Supplemental_Type_Certificates__STC___5[[#This Row],[Make]],Sheet1!D:D,0),1)</f>
        <v>Beechcraft</v>
      </c>
      <c r="G143"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43"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E44:E148</v>
      </c>
      <c r="I143" s="1" t="str">
        <f ca="1">IF(LEN(Supplemental_Type_Certificates__STC___5[[#This Row],[First]])&lt;&gt;0,Supplemental_Type_Certificates__STC___5[[#This Row],[First]]&amp;": "&amp;_xlfn.TEXTJOIN(", ",TRUE,INDIRECT(Supplemental_Type_Certificates__STC___5[[#This Row],[Range]])),"")</f>
        <v/>
      </c>
      <c r="J143"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144" spans="1:10" x14ac:dyDescent="0.25">
      <c r="A144" s="1" t="s">
        <v>20</v>
      </c>
      <c r="B144"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Beechcraft Corporation\P35</v>
      </c>
      <c r="C144" s="1" t="s">
        <v>552</v>
      </c>
      <c r="D144" s="1" t="str">
        <f>LEFT(Supplemental_Type_Certificates__STC___5[[#This Row],[Column1]],SEARCH("\",Supplemental_Type_Certificates__STC___5[[#This Row],[Column1]])-1)</f>
        <v>Beechcraft Corporation</v>
      </c>
      <c r="E144" s="1" t="str">
        <f>RIGHT(Supplemental_Type_Certificates__STC___5[[#This Row],[Column1]],LEN(Supplemental_Type_Certificates__STC___5[[#This Row],[Column1]])-SEARCH("\",Supplemental_Type_Certificates__STC___5[[#This Row],[Column1]]))</f>
        <v>P35</v>
      </c>
      <c r="F144" s="1" t="str">
        <f>INDEX(Sheet1!A:D,MATCH(Supplemental_Type_Certificates__STC___5[[#This Row],[Make]],Sheet1!D:D,0),1)</f>
        <v>Beechcraft</v>
      </c>
      <c r="G144"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44"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E44:E148</v>
      </c>
      <c r="I144" s="1" t="str">
        <f ca="1">IF(LEN(Supplemental_Type_Certificates__STC___5[[#This Row],[First]])&lt;&gt;0,Supplemental_Type_Certificates__STC___5[[#This Row],[First]]&amp;": "&amp;_xlfn.TEXTJOIN(", ",TRUE,INDIRECT(Supplemental_Type_Certificates__STC___5[[#This Row],[Range]])),"")</f>
        <v/>
      </c>
      <c r="J144"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145" spans="1:10" x14ac:dyDescent="0.25">
      <c r="A145" s="1" t="s">
        <v>20</v>
      </c>
      <c r="B145"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Beechcraft Corporation\S35</v>
      </c>
      <c r="C145" s="1" t="s">
        <v>553</v>
      </c>
      <c r="D145" s="1" t="str">
        <f>LEFT(Supplemental_Type_Certificates__STC___5[[#This Row],[Column1]],SEARCH("\",Supplemental_Type_Certificates__STC___5[[#This Row],[Column1]])-1)</f>
        <v>Beechcraft Corporation</v>
      </c>
      <c r="E145" s="1" t="str">
        <f>RIGHT(Supplemental_Type_Certificates__STC___5[[#This Row],[Column1]],LEN(Supplemental_Type_Certificates__STC___5[[#This Row],[Column1]])-SEARCH("\",Supplemental_Type_Certificates__STC___5[[#This Row],[Column1]]))</f>
        <v>S35</v>
      </c>
      <c r="F145" s="1" t="str">
        <f>INDEX(Sheet1!A:D,MATCH(Supplemental_Type_Certificates__STC___5[[#This Row],[Make]],Sheet1!D:D,0),1)</f>
        <v>Beechcraft</v>
      </c>
      <c r="G145"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45"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E44:E148</v>
      </c>
      <c r="I145" s="1" t="str">
        <f ca="1">IF(LEN(Supplemental_Type_Certificates__STC___5[[#This Row],[First]])&lt;&gt;0,Supplemental_Type_Certificates__STC___5[[#This Row],[First]]&amp;": "&amp;_xlfn.TEXTJOIN(", ",TRUE,INDIRECT(Supplemental_Type_Certificates__STC___5[[#This Row],[Range]])),"")</f>
        <v/>
      </c>
      <c r="J145"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146" spans="1:10" x14ac:dyDescent="0.25">
      <c r="A146" s="1" t="s">
        <v>20</v>
      </c>
      <c r="B146"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Beechcraft Corporation\V35</v>
      </c>
      <c r="C146" s="1" t="s">
        <v>554</v>
      </c>
      <c r="D146" s="1" t="str">
        <f>LEFT(Supplemental_Type_Certificates__STC___5[[#This Row],[Column1]],SEARCH("\",Supplemental_Type_Certificates__STC___5[[#This Row],[Column1]])-1)</f>
        <v>Beechcraft Corporation</v>
      </c>
      <c r="E146" s="1" t="str">
        <f>RIGHT(Supplemental_Type_Certificates__STC___5[[#This Row],[Column1]],LEN(Supplemental_Type_Certificates__STC___5[[#This Row],[Column1]])-SEARCH("\",Supplemental_Type_Certificates__STC___5[[#This Row],[Column1]]))</f>
        <v>V35</v>
      </c>
      <c r="F146" s="1" t="str">
        <f>INDEX(Sheet1!A:D,MATCH(Supplemental_Type_Certificates__STC___5[[#This Row],[Make]],Sheet1!D:D,0),1)</f>
        <v>Beechcraft</v>
      </c>
      <c r="G146"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46"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E44:E148</v>
      </c>
      <c r="I146" s="1" t="str">
        <f ca="1">IF(LEN(Supplemental_Type_Certificates__STC___5[[#This Row],[First]])&lt;&gt;0,Supplemental_Type_Certificates__STC___5[[#This Row],[First]]&amp;": "&amp;_xlfn.TEXTJOIN(", ",TRUE,INDIRECT(Supplemental_Type_Certificates__STC___5[[#This Row],[Range]])),"")</f>
        <v/>
      </c>
      <c r="J146"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147" spans="1:10" x14ac:dyDescent="0.25">
      <c r="A147" s="1" t="s">
        <v>20</v>
      </c>
      <c r="B147"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Beechcraft Corporation\V35A</v>
      </c>
      <c r="C147" s="1" t="s">
        <v>555</v>
      </c>
      <c r="D147" s="1" t="str">
        <f>LEFT(Supplemental_Type_Certificates__STC___5[[#This Row],[Column1]],SEARCH("\",Supplemental_Type_Certificates__STC___5[[#This Row],[Column1]])-1)</f>
        <v>Beechcraft Corporation</v>
      </c>
      <c r="E147" s="1" t="str">
        <f>RIGHT(Supplemental_Type_Certificates__STC___5[[#This Row],[Column1]],LEN(Supplemental_Type_Certificates__STC___5[[#This Row],[Column1]])-SEARCH("\",Supplemental_Type_Certificates__STC___5[[#This Row],[Column1]]))</f>
        <v>V35A</v>
      </c>
      <c r="F147" s="1" t="str">
        <f>INDEX(Sheet1!A:D,MATCH(Supplemental_Type_Certificates__STC___5[[#This Row],[Make]],Sheet1!D:D,0),1)</f>
        <v>Beechcraft</v>
      </c>
      <c r="G147"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47"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E44:E148</v>
      </c>
      <c r="I147" s="1" t="str">
        <f ca="1">IF(LEN(Supplemental_Type_Certificates__STC___5[[#This Row],[First]])&lt;&gt;0,Supplemental_Type_Certificates__STC___5[[#This Row],[First]]&amp;": "&amp;_xlfn.TEXTJOIN(", ",TRUE,INDIRECT(Supplemental_Type_Certificates__STC___5[[#This Row],[Range]])),"")</f>
        <v/>
      </c>
      <c r="J147"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148" spans="1:10" x14ac:dyDescent="0.25">
      <c r="A148" s="1" t="s">
        <v>20</v>
      </c>
      <c r="B148"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Beechcraft Corporation\V35B</v>
      </c>
      <c r="C148" s="1" t="s">
        <v>556</v>
      </c>
      <c r="D148" s="1" t="str">
        <f>LEFT(Supplemental_Type_Certificates__STC___5[[#This Row],[Column1]],SEARCH("\",Supplemental_Type_Certificates__STC___5[[#This Row],[Column1]])-1)</f>
        <v>Beechcraft Corporation</v>
      </c>
      <c r="E148" s="1" t="str">
        <f>RIGHT(Supplemental_Type_Certificates__STC___5[[#This Row],[Column1]],LEN(Supplemental_Type_Certificates__STC___5[[#This Row],[Column1]])-SEARCH("\",Supplemental_Type_Certificates__STC___5[[#This Row],[Column1]]))</f>
        <v>V35B</v>
      </c>
      <c r="F148" s="1" t="str">
        <f>INDEX(Sheet1!A:D,MATCH(Supplemental_Type_Certificates__STC___5[[#This Row],[Make]],Sheet1!D:D,0),1)</f>
        <v>Beechcraft</v>
      </c>
      <c r="G148"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48"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E44:E148</v>
      </c>
      <c r="I148" s="1" t="str">
        <f ca="1">IF(LEN(Supplemental_Type_Certificates__STC___5[[#This Row],[First]])&lt;&gt;0,Supplemental_Type_Certificates__STC___5[[#This Row],[First]]&amp;": "&amp;_xlfn.TEXTJOIN(", ",TRUE,INDIRECT(Supplemental_Type_Certificates__STC___5[[#This Row],[Range]])),"")</f>
        <v/>
      </c>
      <c r="J148"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149" spans="1:10" x14ac:dyDescent="0.25">
      <c r="A149" s="1" t="s">
        <v>20</v>
      </c>
      <c r="B149"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Bellanca Aircraft Corporation\14-13-2</v>
      </c>
      <c r="C149" s="1" t="s">
        <v>557</v>
      </c>
      <c r="D149" s="1" t="str">
        <f>LEFT(Supplemental_Type_Certificates__STC___5[[#This Row],[Column1]],SEARCH("\",Supplemental_Type_Certificates__STC___5[[#This Row],[Column1]])-1)</f>
        <v>Bellanca Aircraft Corporation</v>
      </c>
      <c r="E149" s="1" t="str">
        <f>RIGHT(Supplemental_Type_Certificates__STC___5[[#This Row],[Column1]],LEN(Supplemental_Type_Certificates__STC___5[[#This Row],[Column1]])-SEARCH("\",Supplemental_Type_Certificates__STC___5[[#This Row],[Column1]]))</f>
        <v>14-13-2</v>
      </c>
      <c r="F149" s="1" t="str">
        <f>INDEX(Sheet1!A:D,MATCH(Supplemental_Type_Certificates__STC___5[[#This Row],[Make]],Sheet1!D:D,0),1)</f>
        <v>Bellanca</v>
      </c>
      <c r="G149"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Bellanca</v>
      </c>
      <c r="H149"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E149:E152</v>
      </c>
      <c r="I149" s="1" t="str">
        <f ca="1">IF(LEN(Supplemental_Type_Certificates__STC___5[[#This Row],[First]])&lt;&gt;0,Supplemental_Type_Certificates__STC___5[[#This Row],[First]]&amp;": "&amp;_xlfn.TEXTJOIN(", ",TRUE,INDIRECT(Supplemental_Type_Certificates__STC___5[[#This Row],[Range]])),"")</f>
        <v>Bellanca: 14-13-2, 14-13-3, 14-13-3W, 14-13</v>
      </c>
      <c r="J149"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150" spans="1:10" x14ac:dyDescent="0.25">
      <c r="A150" s="1" t="s">
        <v>20</v>
      </c>
      <c r="B150"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Bellanca Aircraft Corporation\14-13-3</v>
      </c>
      <c r="C150" s="1" t="s">
        <v>558</v>
      </c>
      <c r="D150" s="1" t="str">
        <f>LEFT(Supplemental_Type_Certificates__STC___5[[#This Row],[Column1]],SEARCH("\",Supplemental_Type_Certificates__STC___5[[#This Row],[Column1]])-1)</f>
        <v>Bellanca Aircraft Corporation</v>
      </c>
      <c r="E150" s="1" t="str">
        <f>RIGHT(Supplemental_Type_Certificates__STC___5[[#This Row],[Column1]],LEN(Supplemental_Type_Certificates__STC___5[[#This Row],[Column1]])-SEARCH("\",Supplemental_Type_Certificates__STC___5[[#This Row],[Column1]]))</f>
        <v>14-13-3</v>
      </c>
      <c r="F150" s="1" t="str">
        <f>INDEX(Sheet1!A:D,MATCH(Supplemental_Type_Certificates__STC___5[[#This Row],[Make]],Sheet1!D:D,0),1)</f>
        <v>Bellanca</v>
      </c>
      <c r="G150"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50"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E149:E152</v>
      </c>
      <c r="I150" s="1" t="str">
        <f ca="1">IF(LEN(Supplemental_Type_Certificates__STC___5[[#This Row],[First]])&lt;&gt;0,Supplemental_Type_Certificates__STC___5[[#This Row],[First]]&amp;": "&amp;_xlfn.TEXTJOIN(", ",TRUE,INDIRECT(Supplemental_Type_Certificates__STC___5[[#This Row],[Range]])),"")</f>
        <v/>
      </c>
      <c r="J150"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151" spans="1:10" x14ac:dyDescent="0.25">
      <c r="A151" s="1" t="s">
        <v>20</v>
      </c>
      <c r="B151"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Bellanca Aircraft Corporation\14-13-3W</v>
      </c>
      <c r="C151" s="1" t="s">
        <v>559</v>
      </c>
      <c r="D151" s="1" t="str">
        <f>LEFT(Supplemental_Type_Certificates__STC___5[[#This Row],[Column1]],SEARCH("\",Supplemental_Type_Certificates__STC___5[[#This Row],[Column1]])-1)</f>
        <v>Bellanca Aircraft Corporation</v>
      </c>
      <c r="E151" s="1" t="str">
        <f>RIGHT(Supplemental_Type_Certificates__STC___5[[#This Row],[Column1]],LEN(Supplemental_Type_Certificates__STC___5[[#This Row],[Column1]])-SEARCH("\",Supplemental_Type_Certificates__STC___5[[#This Row],[Column1]]))</f>
        <v>14-13-3W</v>
      </c>
      <c r="F151" s="1" t="str">
        <f>INDEX(Sheet1!A:D,MATCH(Supplemental_Type_Certificates__STC___5[[#This Row],[Make]],Sheet1!D:D,0),1)</f>
        <v>Bellanca</v>
      </c>
      <c r="G151"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51"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E149:E152</v>
      </c>
      <c r="I151" s="1" t="str">
        <f ca="1">IF(LEN(Supplemental_Type_Certificates__STC___5[[#This Row],[First]])&lt;&gt;0,Supplemental_Type_Certificates__STC___5[[#This Row],[First]]&amp;": "&amp;_xlfn.TEXTJOIN(", ",TRUE,INDIRECT(Supplemental_Type_Certificates__STC___5[[#This Row],[Range]])),"")</f>
        <v/>
      </c>
      <c r="J151"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152" spans="1:10" x14ac:dyDescent="0.25">
      <c r="A152" s="1" t="s">
        <v>20</v>
      </c>
      <c r="B152"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Bellanca Aircraft Corporation\14-13</v>
      </c>
      <c r="C152" s="1" t="s">
        <v>560</v>
      </c>
      <c r="D152" s="1" t="str">
        <f>LEFT(Supplemental_Type_Certificates__STC___5[[#This Row],[Column1]],SEARCH("\",Supplemental_Type_Certificates__STC___5[[#This Row],[Column1]])-1)</f>
        <v>Bellanca Aircraft Corporation</v>
      </c>
      <c r="E152" s="1" t="str">
        <f>RIGHT(Supplemental_Type_Certificates__STC___5[[#This Row],[Column1]],LEN(Supplemental_Type_Certificates__STC___5[[#This Row],[Column1]])-SEARCH("\",Supplemental_Type_Certificates__STC___5[[#This Row],[Column1]]))</f>
        <v>14-13</v>
      </c>
      <c r="F152" s="1" t="str">
        <f>INDEX(Sheet1!A:D,MATCH(Supplemental_Type_Certificates__STC___5[[#This Row],[Make]],Sheet1!D:D,0),1)</f>
        <v>Bellanca</v>
      </c>
      <c r="G152"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52"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E149:E152</v>
      </c>
      <c r="I152" s="1" t="str">
        <f ca="1">IF(LEN(Supplemental_Type_Certificates__STC___5[[#This Row],[First]])&lt;&gt;0,Supplemental_Type_Certificates__STC___5[[#This Row],[First]]&amp;": "&amp;_xlfn.TEXTJOIN(", ",TRUE,INDIRECT(Supplemental_Type_Certificates__STC___5[[#This Row],[Range]])),"")</f>
        <v/>
      </c>
      <c r="J152"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153" spans="1:10" x14ac:dyDescent="0.25">
      <c r="A153" s="1" t="s">
        <v>20</v>
      </c>
      <c r="B153"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Company\120</v>
      </c>
      <c r="C153" s="1" t="s">
        <v>561</v>
      </c>
      <c r="D153" s="1" t="str">
        <f>LEFT(Supplemental_Type_Certificates__STC___5[[#This Row],[Column1]],SEARCH("\",Supplemental_Type_Certificates__STC___5[[#This Row],[Column1]])-1)</f>
        <v>Cessna Aircraft Company</v>
      </c>
      <c r="E153" s="1" t="str">
        <f>RIGHT(Supplemental_Type_Certificates__STC___5[[#This Row],[Column1]],LEN(Supplemental_Type_Certificates__STC___5[[#This Row],[Column1]])-SEARCH("\",Supplemental_Type_Certificates__STC___5[[#This Row],[Column1]]))</f>
        <v>120</v>
      </c>
      <c r="F153" s="1" t="str">
        <f>INDEX(Sheet1!A:D,MATCH(Supplemental_Type_Certificates__STC___5[[#This Row],[Make]],Sheet1!D:D,0),1)</f>
        <v>Cessna</v>
      </c>
      <c r="G153"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Cessna</v>
      </c>
      <c r="H153"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E153:E390</v>
      </c>
      <c r="I153" s="1" t="str">
        <f ca="1">IF(LEN(Supplemental_Type_Certificates__STC___5[[#This Row],[First]])&lt;&gt;0,Supplemental_Type_Certificates__STC___5[[#This Row],[First]]&amp;": "&amp;_xlfn.TEXTJOIN(", ",TRUE,INDIRECT(Supplemental_Type_Certificates__STC___5[[#This Row],[Range]])),"")</f>
        <v>Cessna: 120, 140, 150, 150A, 150B, 150C, 150D, 150E, 150F, 150G, 150H, 150J, 150K, 150L, 150M, 152, 170, 170A, 170B, 172, 172A, 172B, 172C, 172D, 172E, 172F (USAF T-41A), 172G, 172H (USAF T-41A), 172I, 172K, 172L, 172M, 172N, 172P, 172Q, 172R, 172RG, 172S, 175, 175A, 175B, 175C, 177, 177A, 177B, 177RG, 180, 180A, 180B, 180C, 180D, 180E, 180F, 180G, 180H, 180J, 180K, 182, 182A, 182B, 182C, 182D, 182E, 182F, 182G, 182H, 182J, 182K, 182L, 182M, 182N, 182P, 182Q, 182R, 182S, 182T, 185, 185A, 185B, 185C, 185D, 185E, 190, 195, 195A, 195B, 206, 206H, 207, 207A, 210, 210A, 210B, 210C, 210D, 210E, 210F, 210G, 210H, 210J, 210K, 210L, 210M, 210N, 210R, 310, 310A, 310B, 310C, 310D, 310E, 310F, 310G, 310H, 310I, 310J-1, 310J, 310K, 310L, 310N, 310P, 310Q, 310R, 320-1, 320, 320A, 320B, 320C, 320D, 320E, 320F, 335, 336, 337, 337A, 337B, 337C, 337D, 337E, 337F, 337G, 337H, 340, 340A, 401, 401A, 401B, 402, 402A, 402B, 402C, 404, 406, 411, 411A, 414, 414A, 421, 421A, 421B, 421C, A185E, A185F, E310H, E310J, F182P, F182Q, FR172E, FR172F, FR172G, FR172H, FR172J, FR172K, FR182, M337B, P172D, P206, P206A, P206B, P206C, P206D, P206E, P210N, P210R, P337H, R172E, R172F, R172G, R172H, R172J, R172K, R182, T182, T182T, T206H, T207, T207A, T210F, T210G, T210H, T210J, T210L, T210M, T210N, T210R, T303, T310P, T310Q, T310R, T337B, T337C, T337D, T337E, T337F, T337G, T337H-SP, T337H, TP206A, TP206B, TP206C, TP206D, TP206E, TR182, TU206A, TU206B, TU206C, TU206D, TU206E, TU206F, TU206G, U206, U206A, U206B, U206C, U206D, U206E, U206F, U206G</v>
      </c>
      <c r="J153"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154" spans="1:10" x14ac:dyDescent="0.25">
      <c r="A154" s="1" t="s">
        <v>20</v>
      </c>
      <c r="B154"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Company\140</v>
      </c>
      <c r="C154" s="1" t="s">
        <v>562</v>
      </c>
      <c r="D154" s="1" t="str">
        <f>LEFT(Supplemental_Type_Certificates__STC___5[[#This Row],[Column1]],SEARCH("\",Supplemental_Type_Certificates__STC___5[[#This Row],[Column1]])-1)</f>
        <v>Cessna Aircraft Company</v>
      </c>
      <c r="E154" s="1" t="str">
        <f>RIGHT(Supplemental_Type_Certificates__STC___5[[#This Row],[Column1]],LEN(Supplemental_Type_Certificates__STC___5[[#This Row],[Column1]])-SEARCH("\",Supplemental_Type_Certificates__STC___5[[#This Row],[Column1]]))</f>
        <v>140</v>
      </c>
      <c r="F154" s="1" t="str">
        <f>INDEX(Sheet1!A:D,MATCH(Supplemental_Type_Certificates__STC___5[[#This Row],[Make]],Sheet1!D:D,0),1)</f>
        <v>Cessna</v>
      </c>
      <c r="G154"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54"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E153:E390</v>
      </c>
      <c r="I154" s="1" t="str">
        <f ca="1">IF(LEN(Supplemental_Type_Certificates__STC___5[[#This Row],[First]])&lt;&gt;0,Supplemental_Type_Certificates__STC___5[[#This Row],[First]]&amp;": "&amp;_xlfn.TEXTJOIN(", ",TRUE,INDIRECT(Supplemental_Type_Certificates__STC___5[[#This Row],[Range]])),"")</f>
        <v/>
      </c>
      <c r="J154"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155" spans="1:10" x14ac:dyDescent="0.25">
      <c r="A155" s="1" t="s">
        <v>20</v>
      </c>
      <c r="B155"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Company\150</v>
      </c>
      <c r="C155" s="1" t="s">
        <v>563</v>
      </c>
      <c r="D155" s="1" t="str">
        <f>LEFT(Supplemental_Type_Certificates__STC___5[[#This Row],[Column1]],SEARCH("\",Supplemental_Type_Certificates__STC___5[[#This Row],[Column1]])-1)</f>
        <v>Cessna Aircraft Company</v>
      </c>
      <c r="E155" s="1" t="str">
        <f>RIGHT(Supplemental_Type_Certificates__STC___5[[#This Row],[Column1]],LEN(Supplemental_Type_Certificates__STC___5[[#This Row],[Column1]])-SEARCH("\",Supplemental_Type_Certificates__STC___5[[#This Row],[Column1]]))</f>
        <v>150</v>
      </c>
      <c r="F155" s="1" t="str">
        <f>INDEX(Sheet1!A:D,MATCH(Supplemental_Type_Certificates__STC___5[[#This Row],[Make]],Sheet1!D:D,0),1)</f>
        <v>Cessna</v>
      </c>
      <c r="G155"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55"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E153:E390</v>
      </c>
      <c r="I155" s="1" t="str">
        <f ca="1">IF(LEN(Supplemental_Type_Certificates__STC___5[[#This Row],[First]])&lt;&gt;0,Supplemental_Type_Certificates__STC___5[[#This Row],[First]]&amp;": "&amp;_xlfn.TEXTJOIN(", ",TRUE,INDIRECT(Supplemental_Type_Certificates__STC___5[[#This Row],[Range]])),"")</f>
        <v/>
      </c>
      <c r="J155"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156" spans="1:10" x14ac:dyDescent="0.25">
      <c r="A156" s="1" t="s">
        <v>20</v>
      </c>
      <c r="B156"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Company\150A</v>
      </c>
      <c r="C156" s="1" t="s">
        <v>564</v>
      </c>
      <c r="D156" s="1" t="str">
        <f>LEFT(Supplemental_Type_Certificates__STC___5[[#This Row],[Column1]],SEARCH("\",Supplemental_Type_Certificates__STC___5[[#This Row],[Column1]])-1)</f>
        <v>Cessna Aircraft Company</v>
      </c>
      <c r="E156" s="1" t="str">
        <f>RIGHT(Supplemental_Type_Certificates__STC___5[[#This Row],[Column1]],LEN(Supplemental_Type_Certificates__STC___5[[#This Row],[Column1]])-SEARCH("\",Supplemental_Type_Certificates__STC___5[[#This Row],[Column1]]))</f>
        <v>150A</v>
      </c>
      <c r="F156" s="1" t="str">
        <f>INDEX(Sheet1!A:D,MATCH(Supplemental_Type_Certificates__STC___5[[#This Row],[Make]],Sheet1!D:D,0),1)</f>
        <v>Cessna</v>
      </c>
      <c r="G156"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56"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E153:E390</v>
      </c>
      <c r="I156" s="1" t="str">
        <f ca="1">IF(LEN(Supplemental_Type_Certificates__STC___5[[#This Row],[First]])&lt;&gt;0,Supplemental_Type_Certificates__STC___5[[#This Row],[First]]&amp;": "&amp;_xlfn.TEXTJOIN(", ",TRUE,INDIRECT(Supplemental_Type_Certificates__STC___5[[#This Row],[Range]])),"")</f>
        <v/>
      </c>
      <c r="J156"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157" spans="1:10" x14ac:dyDescent="0.25">
      <c r="A157" s="1" t="s">
        <v>20</v>
      </c>
      <c r="B157"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Company\150B</v>
      </c>
      <c r="C157" s="1" t="s">
        <v>565</v>
      </c>
      <c r="D157" s="1" t="str">
        <f>LEFT(Supplemental_Type_Certificates__STC___5[[#This Row],[Column1]],SEARCH("\",Supplemental_Type_Certificates__STC___5[[#This Row],[Column1]])-1)</f>
        <v>Cessna Aircraft Company</v>
      </c>
      <c r="E157" s="1" t="str">
        <f>RIGHT(Supplemental_Type_Certificates__STC___5[[#This Row],[Column1]],LEN(Supplemental_Type_Certificates__STC___5[[#This Row],[Column1]])-SEARCH("\",Supplemental_Type_Certificates__STC___5[[#This Row],[Column1]]))</f>
        <v>150B</v>
      </c>
      <c r="F157" s="1" t="str">
        <f>INDEX(Sheet1!A:D,MATCH(Supplemental_Type_Certificates__STC___5[[#This Row],[Make]],Sheet1!D:D,0),1)</f>
        <v>Cessna</v>
      </c>
      <c r="G157"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57"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E153:E390</v>
      </c>
      <c r="I157" s="1" t="str">
        <f ca="1">IF(LEN(Supplemental_Type_Certificates__STC___5[[#This Row],[First]])&lt;&gt;0,Supplemental_Type_Certificates__STC___5[[#This Row],[First]]&amp;": "&amp;_xlfn.TEXTJOIN(", ",TRUE,INDIRECT(Supplemental_Type_Certificates__STC___5[[#This Row],[Range]])),"")</f>
        <v/>
      </c>
      <c r="J157"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158" spans="1:10" x14ac:dyDescent="0.25">
      <c r="A158" s="1" t="s">
        <v>20</v>
      </c>
      <c r="B158"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Company\150C</v>
      </c>
      <c r="C158" s="1" t="s">
        <v>566</v>
      </c>
      <c r="D158" s="1" t="str">
        <f>LEFT(Supplemental_Type_Certificates__STC___5[[#This Row],[Column1]],SEARCH("\",Supplemental_Type_Certificates__STC___5[[#This Row],[Column1]])-1)</f>
        <v>Cessna Aircraft Company</v>
      </c>
      <c r="E158" s="1" t="str">
        <f>RIGHT(Supplemental_Type_Certificates__STC___5[[#This Row],[Column1]],LEN(Supplemental_Type_Certificates__STC___5[[#This Row],[Column1]])-SEARCH("\",Supplemental_Type_Certificates__STC___5[[#This Row],[Column1]]))</f>
        <v>150C</v>
      </c>
      <c r="F158" s="1" t="str">
        <f>INDEX(Sheet1!A:D,MATCH(Supplemental_Type_Certificates__STC___5[[#This Row],[Make]],Sheet1!D:D,0),1)</f>
        <v>Cessna</v>
      </c>
      <c r="G158"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58"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E153:E390</v>
      </c>
      <c r="I158" s="1" t="str">
        <f ca="1">IF(LEN(Supplemental_Type_Certificates__STC___5[[#This Row],[First]])&lt;&gt;0,Supplemental_Type_Certificates__STC___5[[#This Row],[First]]&amp;": "&amp;_xlfn.TEXTJOIN(", ",TRUE,INDIRECT(Supplemental_Type_Certificates__STC___5[[#This Row],[Range]])),"")</f>
        <v/>
      </c>
      <c r="J158"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159" spans="1:10" x14ac:dyDescent="0.25">
      <c r="A159" s="1" t="s">
        <v>20</v>
      </c>
      <c r="B159"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Company\150D</v>
      </c>
      <c r="C159" s="1" t="s">
        <v>567</v>
      </c>
      <c r="D159" s="1" t="str">
        <f>LEFT(Supplemental_Type_Certificates__STC___5[[#This Row],[Column1]],SEARCH("\",Supplemental_Type_Certificates__STC___5[[#This Row],[Column1]])-1)</f>
        <v>Cessna Aircraft Company</v>
      </c>
      <c r="E159" s="1" t="str">
        <f>RIGHT(Supplemental_Type_Certificates__STC___5[[#This Row],[Column1]],LEN(Supplemental_Type_Certificates__STC___5[[#This Row],[Column1]])-SEARCH("\",Supplemental_Type_Certificates__STC___5[[#This Row],[Column1]]))</f>
        <v>150D</v>
      </c>
      <c r="F159" s="1" t="str">
        <f>INDEX(Sheet1!A:D,MATCH(Supplemental_Type_Certificates__STC___5[[#This Row],[Make]],Sheet1!D:D,0),1)</f>
        <v>Cessna</v>
      </c>
      <c r="G159"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59"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E153:E390</v>
      </c>
      <c r="I159" s="1" t="str">
        <f ca="1">IF(LEN(Supplemental_Type_Certificates__STC___5[[#This Row],[First]])&lt;&gt;0,Supplemental_Type_Certificates__STC___5[[#This Row],[First]]&amp;": "&amp;_xlfn.TEXTJOIN(", ",TRUE,INDIRECT(Supplemental_Type_Certificates__STC___5[[#This Row],[Range]])),"")</f>
        <v/>
      </c>
      <c r="J159"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160" spans="1:10" x14ac:dyDescent="0.25">
      <c r="A160" s="1" t="s">
        <v>20</v>
      </c>
      <c r="B160"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Company\150E</v>
      </c>
      <c r="C160" s="1" t="s">
        <v>568</v>
      </c>
      <c r="D160" s="1" t="str">
        <f>LEFT(Supplemental_Type_Certificates__STC___5[[#This Row],[Column1]],SEARCH("\",Supplemental_Type_Certificates__STC___5[[#This Row],[Column1]])-1)</f>
        <v>Cessna Aircraft Company</v>
      </c>
      <c r="E160" s="1" t="str">
        <f>RIGHT(Supplemental_Type_Certificates__STC___5[[#This Row],[Column1]],LEN(Supplemental_Type_Certificates__STC___5[[#This Row],[Column1]])-SEARCH("\",Supplemental_Type_Certificates__STC___5[[#This Row],[Column1]]))</f>
        <v>150E</v>
      </c>
      <c r="F160" s="1" t="str">
        <f>INDEX(Sheet1!A:D,MATCH(Supplemental_Type_Certificates__STC___5[[#This Row],[Make]],Sheet1!D:D,0),1)</f>
        <v>Cessna</v>
      </c>
      <c r="G160"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60"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E153:E390</v>
      </c>
      <c r="I160" s="1" t="str">
        <f ca="1">IF(LEN(Supplemental_Type_Certificates__STC___5[[#This Row],[First]])&lt;&gt;0,Supplemental_Type_Certificates__STC___5[[#This Row],[First]]&amp;": "&amp;_xlfn.TEXTJOIN(", ",TRUE,INDIRECT(Supplemental_Type_Certificates__STC___5[[#This Row],[Range]])),"")</f>
        <v/>
      </c>
      <c r="J160"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161" spans="1:10" x14ac:dyDescent="0.25">
      <c r="A161" s="1" t="s">
        <v>20</v>
      </c>
      <c r="B161"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Company\150F</v>
      </c>
      <c r="C161" s="1" t="s">
        <v>569</v>
      </c>
      <c r="D161" s="1" t="str">
        <f>LEFT(Supplemental_Type_Certificates__STC___5[[#This Row],[Column1]],SEARCH("\",Supplemental_Type_Certificates__STC___5[[#This Row],[Column1]])-1)</f>
        <v>Cessna Aircraft Company</v>
      </c>
      <c r="E161" s="1" t="str">
        <f>RIGHT(Supplemental_Type_Certificates__STC___5[[#This Row],[Column1]],LEN(Supplemental_Type_Certificates__STC___5[[#This Row],[Column1]])-SEARCH("\",Supplemental_Type_Certificates__STC___5[[#This Row],[Column1]]))</f>
        <v>150F</v>
      </c>
      <c r="F161" s="1" t="str">
        <f>INDEX(Sheet1!A:D,MATCH(Supplemental_Type_Certificates__STC___5[[#This Row],[Make]],Sheet1!D:D,0),1)</f>
        <v>Cessna</v>
      </c>
      <c r="G161"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61"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E153:E390</v>
      </c>
      <c r="I161" s="1" t="str">
        <f ca="1">IF(LEN(Supplemental_Type_Certificates__STC___5[[#This Row],[First]])&lt;&gt;0,Supplemental_Type_Certificates__STC___5[[#This Row],[First]]&amp;": "&amp;_xlfn.TEXTJOIN(", ",TRUE,INDIRECT(Supplemental_Type_Certificates__STC___5[[#This Row],[Range]])),"")</f>
        <v/>
      </c>
      <c r="J161"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162" spans="1:10" x14ac:dyDescent="0.25">
      <c r="A162" s="1" t="s">
        <v>20</v>
      </c>
      <c r="B162"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Company\150G</v>
      </c>
      <c r="C162" s="1" t="s">
        <v>570</v>
      </c>
      <c r="D162" s="1" t="str">
        <f>LEFT(Supplemental_Type_Certificates__STC___5[[#This Row],[Column1]],SEARCH("\",Supplemental_Type_Certificates__STC___5[[#This Row],[Column1]])-1)</f>
        <v>Cessna Aircraft Company</v>
      </c>
      <c r="E162" s="1" t="str">
        <f>RIGHT(Supplemental_Type_Certificates__STC___5[[#This Row],[Column1]],LEN(Supplemental_Type_Certificates__STC___5[[#This Row],[Column1]])-SEARCH("\",Supplemental_Type_Certificates__STC___5[[#This Row],[Column1]]))</f>
        <v>150G</v>
      </c>
      <c r="F162" s="1" t="str">
        <f>INDEX(Sheet1!A:D,MATCH(Supplemental_Type_Certificates__STC___5[[#This Row],[Make]],Sheet1!D:D,0),1)</f>
        <v>Cessna</v>
      </c>
      <c r="G162"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62"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E153:E390</v>
      </c>
      <c r="I162" s="1" t="str">
        <f ca="1">IF(LEN(Supplemental_Type_Certificates__STC___5[[#This Row],[First]])&lt;&gt;0,Supplemental_Type_Certificates__STC___5[[#This Row],[First]]&amp;": "&amp;_xlfn.TEXTJOIN(", ",TRUE,INDIRECT(Supplemental_Type_Certificates__STC___5[[#This Row],[Range]])),"")</f>
        <v/>
      </c>
      <c r="J162"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163" spans="1:10" x14ac:dyDescent="0.25">
      <c r="A163" s="1" t="s">
        <v>20</v>
      </c>
      <c r="B163"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Company\150H</v>
      </c>
      <c r="C163" s="1" t="s">
        <v>571</v>
      </c>
      <c r="D163" s="1" t="str">
        <f>LEFT(Supplemental_Type_Certificates__STC___5[[#This Row],[Column1]],SEARCH("\",Supplemental_Type_Certificates__STC___5[[#This Row],[Column1]])-1)</f>
        <v>Cessna Aircraft Company</v>
      </c>
      <c r="E163" s="1" t="str">
        <f>RIGHT(Supplemental_Type_Certificates__STC___5[[#This Row],[Column1]],LEN(Supplemental_Type_Certificates__STC___5[[#This Row],[Column1]])-SEARCH("\",Supplemental_Type_Certificates__STC___5[[#This Row],[Column1]]))</f>
        <v>150H</v>
      </c>
      <c r="F163" s="1" t="str">
        <f>INDEX(Sheet1!A:D,MATCH(Supplemental_Type_Certificates__STC___5[[#This Row],[Make]],Sheet1!D:D,0),1)</f>
        <v>Cessna</v>
      </c>
      <c r="G163"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63"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E153:E390</v>
      </c>
      <c r="I163" s="1" t="str">
        <f ca="1">IF(LEN(Supplemental_Type_Certificates__STC___5[[#This Row],[First]])&lt;&gt;0,Supplemental_Type_Certificates__STC___5[[#This Row],[First]]&amp;": "&amp;_xlfn.TEXTJOIN(", ",TRUE,INDIRECT(Supplemental_Type_Certificates__STC___5[[#This Row],[Range]])),"")</f>
        <v/>
      </c>
      <c r="J163"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164" spans="1:10" x14ac:dyDescent="0.25">
      <c r="A164" s="1" t="s">
        <v>20</v>
      </c>
      <c r="B164"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Company\150J</v>
      </c>
      <c r="C164" s="1" t="s">
        <v>572</v>
      </c>
      <c r="D164" s="1" t="str">
        <f>LEFT(Supplemental_Type_Certificates__STC___5[[#This Row],[Column1]],SEARCH("\",Supplemental_Type_Certificates__STC___5[[#This Row],[Column1]])-1)</f>
        <v>Cessna Aircraft Company</v>
      </c>
      <c r="E164" s="1" t="str">
        <f>RIGHT(Supplemental_Type_Certificates__STC___5[[#This Row],[Column1]],LEN(Supplemental_Type_Certificates__STC___5[[#This Row],[Column1]])-SEARCH("\",Supplemental_Type_Certificates__STC___5[[#This Row],[Column1]]))</f>
        <v>150J</v>
      </c>
      <c r="F164" s="1" t="str">
        <f>INDEX(Sheet1!A:D,MATCH(Supplemental_Type_Certificates__STC___5[[#This Row],[Make]],Sheet1!D:D,0),1)</f>
        <v>Cessna</v>
      </c>
      <c r="G164"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64"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E153:E390</v>
      </c>
      <c r="I164" s="1" t="str">
        <f ca="1">IF(LEN(Supplemental_Type_Certificates__STC___5[[#This Row],[First]])&lt;&gt;0,Supplemental_Type_Certificates__STC___5[[#This Row],[First]]&amp;": "&amp;_xlfn.TEXTJOIN(", ",TRUE,INDIRECT(Supplemental_Type_Certificates__STC___5[[#This Row],[Range]])),"")</f>
        <v/>
      </c>
      <c r="J164"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165" spans="1:10" x14ac:dyDescent="0.25">
      <c r="A165" s="1" t="s">
        <v>20</v>
      </c>
      <c r="B165"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Company\150K</v>
      </c>
      <c r="C165" s="1" t="s">
        <v>573</v>
      </c>
      <c r="D165" s="1" t="str">
        <f>LEFT(Supplemental_Type_Certificates__STC___5[[#This Row],[Column1]],SEARCH("\",Supplemental_Type_Certificates__STC___5[[#This Row],[Column1]])-1)</f>
        <v>Cessna Aircraft Company</v>
      </c>
      <c r="E165" s="1" t="str">
        <f>RIGHT(Supplemental_Type_Certificates__STC___5[[#This Row],[Column1]],LEN(Supplemental_Type_Certificates__STC___5[[#This Row],[Column1]])-SEARCH("\",Supplemental_Type_Certificates__STC___5[[#This Row],[Column1]]))</f>
        <v>150K</v>
      </c>
      <c r="F165" s="1" t="str">
        <f>INDEX(Sheet1!A:D,MATCH(Supplemental_Type_Certificates__STC___5[[#This Row],[Make]],Sheet1!D:D,0),1)</f>
        <v>Cessna</v>
      </c>
      <c r="G165"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65"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E153:E390</v>
      </c>
      <c r="I165" s="1" t="str">
        <f ca="1">IF(LEN(Supplemental_Type_Certificates__STC___5[[#This Row],[First]])&lt;&gt;0,Supplemental_Type_Certificates__STC___5[[#This Row],[First]]&amp;": "&amp;_xlfn.TEXTJOIN(", ",TRUE,INDIRECT(Supplemental_Type_Certificates__STC___5[[#This Row],[Range]])),"")</f>
        <v/>
      </c>
      <c r="J165"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166" spans="1:10" x14ac:dyDescent="0.25">
      <c r="A166" s="1" t="s">
        <v>20</v>
      </c>
      <c r="B166"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Company\150L</v>
      </c>
      <c r="C166" s="1" t="s">
        <v>574</v>
      </c>
      <c r="D166" s="1" t="str">
        <f>LEFT(Supplemental_Type_Certificates__STC___5[[#This Row],[Column1]],SEARCH("\",Supplemental_Type_Certificates__STC___5[[#This Row],[Column1]])-1)</f>
        <v>Cessna Aircraft Company</v>
      </c>
      <c r="E166" s="1" t="str">
        <f>RIGHT(Supplemental_Type_Certificates__STC___5[[#This Row],[Column1]],LEN(Supplemental_Type_Certificates__STC___5[[#This Row],[Column1]])-SEARCH("\",Supplemental_Type_Certificates__STC___5[[#This Row],[Column1]]))</f>
        <v>150L</v>
      </c>
      <c r="F166" s="1" t="str">
        <f>INDEX(Sheet1!A:D,MATCH(Supplemental_Type_Certificates__STC___5[[#This Row],[Make]],Sheet1!D:D,0),1)</f>
        <v>Cessna</v>
      </c>
      <c r="G166"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66"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E153:E390</v>
      </c>
      <c r="I166" s="1" t="str">
        <f ca="1">IF(LEN(Supplemental_Type_Certificates__STC___5[[#This Row],[First]])&lt;&gt;0,Supplemental_Type_Certificates__STC___5[[#This Row],[First]]&amp;": "&amp;_xlfn.TEXTJOIN(", ",TRUE,INDIRECT(Supplemental_Type_Certificates__STC___5[[#This Row],[Range]])),"")</f>
        <v/>
      </c>
      <c r="J166"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167" spans="1:10" x14ac:dyDescent="0.25">
      <c r="A167" s="1" t="s">
        <v>20</v>
      </c>
      <c r="B167"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Company\150M</v>
      </c>
      <c r="C167" s="1" t="s">
        <v>575</v>
      </c>
      <c r="D167" s="1" t="str">
        <f>LEFT(Supplemental_Type_Certificates__STC___5[[#This Row],[Column1]],SEARCH("\",Supplemental_Type_Certificates__STC___5[[#This Row],[Column1]])-1)</f>
        <v>Cessna Aircraft Company</v>
      </c>
      <c r="E167" s="1" t="str">
        <f>RIGHT(Supplemental_Type_Certificates__STC___5[[#This Row],[Column1]],LEN(Supplemental_Type_Certificates__STC___5[[#This Row],[Column1]])-SEARCH("\",Supplemental_Type_Certificates__STC___5[[#This Row],[Column1]]))</f>
        <v>150M</v>
      </c>
      <c r="F167" s="1" t="str">
        <f>INDEX(Sheet1!A:D,MATCH(Supplemental_Type_Certificates__STC___5[[#This Row],[Make]],Sheet1!D:D,0),1)</f>
        <v>Cessna</v>
      </c>
      <c r="G167"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67"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E153:E390</v>
      </c>
      <c r="I167" s="1" t="str">
        <f ca="1">IF(LEN(Supplemental_Type_Certificates__STC___5[[#This Row],[First]])&lt;&gt;0,Supplemental_Type_Certificates__STC___5[[#This Row],[First]]&amp;": "&amp;_xlfn.TEXTJOIN(", ",TRUE,INDIRECT(Supplemental_Type_Certificates__STC___5[[#This Row],[Range]])),"")</f>
        <v/>
      </c>
      <c r="J167"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168" spans="1:10" x14ac:dyDescent="0.25">
      <c r="A168" s="1" t="s">
        <v>20</v>
      </c>
      <c r="B168"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Company\152</v>
      </c>
      <c r="C168" s="1" t="s">
        <v>576</v>
      </c>
      <c r="D168" s="1" t="str">
        <f>LEFT(Supplemental_Type_Certificates__STC___5[[#This Row],[Column1]],SEARCH("\",Supplemental_Type_Certificates__STC___5[[#This Row],[Column1]])-1)</f>
        <v>Cessna Aircraft Company</v>
      </c>
      <c r="E168" s="1" t="str">
        <f>RIGHT(Supplemental_Type_Certificates__STC___5[[#This Row],[Column1]],LEN(Supplemental_Type_Certificates__STC___5[[#This Row],[Column1]])-SEARCH("\",Supplemental_Type_Certificates__STC___5[[#This Row],[Column1]]))</f>
        <v>152</v>
      </c>
      <c r="F168" s="1" t="str">
        <f>INDEX(Sheet1!A:D,MATCH(Supplemental_Type_Certificates__STC___5[[#This Row],[Make]],Sheet1!D:D,0),1)</f>
        <v>Cessna</v>
      </c>
      <c r="G168"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68"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E153:E390</v>
      </c>
      <c r="I168" s="1" t="str">
        <f ca="1">IF(LEN(Supplemental_Type_Certificates__STC___5[[#This Row],[First]])&lt;&gt;0,Supplemental_Type_Certificates__STC___5[[#This Row],[First]]&amp;": "&amp;_xlfn.TEXTJOIN(", ",TRUE,INDIRECT(Supplemental_Type_Certificates__STC___5[[#This Row],[Range]])),"")</f>
        <v/>
      </c>
      <c r="J168"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169" spans="1:10" x14ac:dyDescent="0.25">
      <c r="A169" s="1" t="s">
        <v>20</v>
      </c>
      <c r="B169"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Company\170</v>
      </c>
      <c r="C169" s="1" t="s">
        <v>577</v>
      </c>
      <c r="D169" s="1" t="str">
        <f>LEFT(Supplemental_Type_Certificates__STC___5[[#This Row],[Column1]],SEARCH("\",Supplemental_Type_Certificates__STC___5[[#This Row],[Column1]])-1)</f>
        <v>Cessna Aircraft Company</v>
      </c>
      <c r="E169" s="1" t="str">
        <f>RIGHT(Supplemental_Type_Certificates__STC___5[[#This Row],[Column1]],LEN(Supplemental_Type_Certificates__STC___5[[#This Row],[Column1]])-SEARCH("\",Supplemental_Type_Certificates__STC___5[[#This Row],[Column1]]))</f>
        <v>170</v>
      </c>
      <c r="F169" s="1" t="str">
        <f>INDEX(Sheet1!A:D,MATCH(Supplemental_Type_Certificates__STC___5[[#This Row],[Make]],Sheet1!D:D,0),1)</f>
        <v>Cessna</v>
      </c>
      <c r="G169"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69"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E153:E390</v>
      </c>
      <c r="I169" s="1" t="str">
        <f ca="1">IF(LEN(Supplemental_Type_Certificates__STC___5[[#This Row],[First]])&lt;&gt;0,Supplemental_Type_Certificates__STC___5[[#This Row],[First]]&amp;": "&amp;_xlfn.TEXTJOIN(", ",TRUE,INDIRECT(Supplemental_Type_Certificates__STC___5[[#This Row],[Range]])),"")</f>
        <v/>
      </c>
      <c r="J169"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170" spans="1:10" x14ac:dyDescent="0.25">
      <c r="A170" s="1" t="s">
        <v>20</v>
      </c>
      <c r="B170"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CessnaAircraft Company\170A</v>
      </c>
      <c r="C170" s="1" t="s">
        <v>578</v>
      </c>
      <c r="D170" s="1" t="str">
        <f>LEFT(Supplemental_Type_Certificates__STC___5[[#This Row],[Column1]],SEARCH("\",Supplemental_Type_Certificates__STC___5[[#This Row],[Column1]])-1)</f>
        <v>CessnaAircraft Company</v>
      </c>
      <c r="E170" s="1" t="str">
        <f>RIGHT(Supplemental_Type_Certificates__STC___5[[#This Row],[Column1]],LEN(Supplemental_Type_Certificates__STC___5[[#This Row],[Column1]])-SEARCH("\",Supplemental_Type_Certificates__STC___5[[#This Row],[Column1]]))</f>
        <v>170A</v>
      </c>
      <c r="F170" s="1" t="str">
        <f>INDEX(Sheet1!A:D,MATCH(Supplemental_Type_Certificates__STC___5[[#This Row],[Make]],Sheet1!D:D,0),1)</f>
        <v>Cessna</v>
      </c>
      <c r="G170"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70"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E153:E390</v>
      </c>
      <c r="I170" s="1" t="str">
        <f ca="1">IF(LEN(Supplemental_Type_Certificates__STC___5[[#This Row],[First]])&lt;&gt;0,Supplemental_Type_Certificates__STC___5[[#This Row],[First]]&amp;": "&amp;_xlfn.TEXTJOIN(", ",TRUE,INDIRECT(Supplemental_Type_Certificates__STC___5[[#This Row],[Range]])),"")</f>
        <v/>
      </c>
      <c r="J170"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171" spans="1:10" x14ac:dyDescent="0.25">
      <c r="A171" s="1" t="s">
        <v>20</v>
      </c>
      <c r="B171"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Company\170B</v>
      </c>
      <c r="C171" s="1" t="s">
        <v>579</v>
      </c>
      <c r="D171" s="1" t="str">
        <f>LEFT(Supplemental_Type_Certificates__STC___5[[#This Row],[Column1]],SEARCH("\",Supplemental_Type_Certificates__STC___5[[#This Row],[Column1]])-1)</f>
        <v>Cessna Aircraft Company</v>
      </c>
      <c r="E171" s="1" t="str">
        <f>RIGHT(Supplemental_Type_Certificates__STC___5[[#This Row],[Column1]],LEN(Supplemental_Type_Certificates__STC___5[[#This Row],[Column1]])-SEARCH("\",Supplemental_Type_Certificates__STC___5[[#This Row],[Column1]]))</f>
        <v>170B</v>
      </c>
      <c r="F171" s="1" t="str">
        <f>INDEX(Sheet1!A:D,MATCH(Supplemental_Type_Certificates__STC___5[[#This Row],[Make]],Sheet1!D:D,0),1)</f>
        <v>Cessna</v>
      </c>
      <c r="G171"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71"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E153:E390</v>
      </c>
      <c r="I171" s="1" t="str">
        <f ca="1">IF(LEN(Supplemental_Type_Certificates__STC___5[[#This Row],[First]])&lt;&gt;0,Supplemental_Type_Certificates__STC___5[[#This Row],[First]]&amp;": "&amp;_xlfn.TEXTJOIN(", ",TRUE,INDIRECT(Supplemental_Type_Certificates__STC___5[[#This Row],[Range]])),"")</f>
        <v/>
      </c>
      <c r="J171"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172" spans="1:10" x14ac:dyDescent="0.25">
      <c r="A172" s="1" t="s">
        <v>20</v>
      </c>
      <c r="B172"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Company\172</v>
      </c>
      <c r="C172" s="1" t="s">
        <v>580</v>
      </c>
      <c r="D172" s="1" t="str">
        <f>LEFT(Supplemental_Type_Certificates__STC___5[[#This Row],[Column1]],SEARCH("\",Supplemental_Type_Certificates__STC___5[[#This Row],[Column1]])-1)</f>
        <v>Cessna Aircraft Company</v>
      </c>
      <c r="E172" s="1" t="str">
        <f>RIGHT(Supplemental_Type_Certificates__STC___5[[#This Row],[Column1]],LEN(Supplemental_Type_Certificates__STC___5[[#This Row],[Column1]])-SEARCH("\",Supplemental_Type_Certificates__STC___5[[#This Row],[Column1]]))</f>
        <v>172</v>
      </c>
      <c r="F172" s="1" t="str">
        <f>INDEX(Sheet1!A:D,MATCH(Supplemental_Type_Certificates__STC___5[[#This Row],[Make]],Sheet1!D:D,0),1)</f>
        <v>Cessna</v>
      </c>
      <c r="G172"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72"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E153:E390</v>
      </c>
      <c r="I172" s="1" t="str">
        <f ca="1">IF(LEN(Supplemental_Type_Certificates__STC___5[[#This Row],[First]])&lt;&gt;0,Supplemental_Type_Certificates__STC___5[[#This Row],[First]]&amp;": "&amp;_xlfn.TEXTJOIN(", ",TRUE,INDIRECT(Supplemental_Type_Certificates__STC___5[[#This Row],[Range]])),"")</f>
        <v/>
      </c>
      <c r="J172"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173" spans="1:10" x14ac:dyDescent="0.25">
      <c r="A173" s="1" t="s">
        <v>20</v>
      </c>
      <c r="B173"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Company\172A</v>
      </c>
      <c r="C173" s="1" t="s">
        <v>581</v>
      </c>
      <c r="D173" s="1" t="str">
        <f>LEFT(Supplemental_Type_Certificates__STC___5[[#This Row],[Column1]],SEARCH("\",Supplemental_Type_Certificates__STC___5[[#This Row],[Column1]])-1)</f>
        <v>Cessna Aircraft Company</v>
      </c>
      <c r="E173" s="1" t="str">
        <f>RIGHT(Supplemental_Type_Certificates__STC___5[[#This Row],[Column1]],LEN(Supplemental_Type_Certificates__STC___5[[#This Row],[Column1]])-SEARCH("\",Supplemental_Type_Certificates__STC___5[[#This Row],[Column1]]))</f>
        <v>172A</v>
      </c>
      <c r="F173" s="1" t="str">
        <f>INDEX(Sheet1!A:D,MATCH(Supplemental_Type_Certificates__STC___5[[#This Row],[Make]],Sheet1!D:D,0),1)</f>
        <v>Cessna</v>
      </c>
      <c r="G173"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73"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E153:E390</v>
      </c>
      <c r="I173" s="1" t="str">
        <f ca="1">IF(LEN(Supplemental_Type_Certificates__STC___5[[#This Row],[First]])&lt;&gt;0,Supplemental_Type_Certificates__STC___5[[#This Row],[First]]&amp;": "&amp;_xlfn.TEXTJOIN(", ",TRUE,INDIRECT(Supplemental_Type_Certificates__STC___5[[#This Row],[Range]])),"")</f>
        <v/>
      </c>
      <c r="J173"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174" spans="1:10" x14ac:dyDescent="0.25">
      <c r="A174" s="1" t="s">
        <v>20</v>
      </c>
      <c r="B174"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Company\172B</v>
      </c>
      <c r="C174" s="1" t="s">
        <v>582</v>
      </c>
      <c r="D174" s="1" t="str">
        <f>LEFT(Supplemental_Type_Certificates__STC___5[[#This Row],[Column1]],SEARCH("\",Supplemental_Type_Certificates__STC___5[[#This Row],[Column1]])-1)</f>
        <v>Cessna Aircraft Company</v>
      </c>
      <c r="E174" s="1" t="str">
        <f>RIGHT(Supplemental_Type_Certificates__STC___5[[#This Row],[Column1]],LEN(Supplemental_Type_Certificates__STC___5[[#This Row],[Column1]])-SEARCH("\",Supplemental_Type_Certificates__STC___5[[#This Row],[Column1]]))</f>
        <v>172B</v>
      </c>
      <c r="F174" s="1" t="str">
        <f>INDEX(Sheet1!A:D,MATCH(Supplemental_Type_Certificates__STC___5[[#This Row],[Make]],Sheet1!D:D,0),1)</f>
        <v>Cessna</v>
      </c>
      <c r="G174"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74"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E153:E390</v>
      </c>
      <c r="I174" s="1" t="str">
        <f ca="1">IF(LEN(Supplemental_Type_Certificates__STC___5[[#This Row],[First]])&lt;&gt;0,Supplemental_Type_Certificates__STC___5[[#This Row],[First]]&amp;": "&amp;_xlfn.TEXTJOIN(", ",TRUE,INDIRECT(Supplemental_Type_Certificates__STC___5[[#This Row],[Range]])),"")</f>
        <v/>
      </c>
      <c r="J174"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175" spans="1:10" x14ac:dyDescent="0.25">
      <c r="A175" s="1" t="s">
        <v>20</v>
      </c>
      <c r="B175"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Company\172C</v>
      </c>
      <c r="C175" s="1" t="s">
        <v>583</v>
      </c>
      <c r="D175" s="1" t="str">
        <f>LEFT(Supplemental_Type_Certificates__STC___5[[#This Row],[Column1]],SEARCH("\",Supplemental_Type_Certificates__STC___5[[#This Row],[Column1]])-1)</f>
        <v>Cessna Aircraft Company</v>
      </c>
      <c r="E175" s="1" t="str">
        <f>RIGHT(Supplemental_Type_Certificates__STC___5[[#This Row],[Column1]],LEN(Supplemental_Type_Certificates__STC___5[[#This Row],[Column1]])-SEARCH("\",Supplemental_Type_Certificates__STC___5[[#This Row],[Column1]]))</f>
        <v>172C</v>
      </c>
      <c r="F175" s="1" t="str">
        <f>INDEX(Sheet1!A:D,MATCH(Supplemental_Type_Certificates__STC___5[[#This Row],[Make]],Sheet1!D:D,0),1)</f>
        <v>Cessna</v>
      </c>
      <c r="G175"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75"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E153:E390</v>
      </c>
      <c r="I175" s="1" t="str">
        <f ca="1">IF(LEN(Supplemental_Type_Certificates__STC___5[[#This Row],[First]])&lt;&gt;0,Supplemental_Type_Certificates__STC___5[[#This Row],[First]]&amp;": "&amp;_xlfn.TEXTJOIN(", ",TRUE,INDIRECT(Supplemental_Type_Certificates__STC___5[[#This Row],[Range]])),"")</f>
        <v/>
      </c>
      <c r="J175"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176" spans="1:10" x14ac:dyDescent="0.25">
      <c r="A176" s="1" t="s">
        <v>20</v>
      </c>
      <c r="B176"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Company\172D</v>
      </c>
      <c r="C176" s="1" t="s">
        <v>584</v>
      </c>
      <c r="D176" s="1" t="str">
        <f>LEFT(Supplemental_Type_Certificates__STC___5[[#This Row],[Column1]],SEARCH("\",Supplemental_Type_Certificates__STC___5[[#This Row],[Column1]])-1)</f>
        <v>Cessna Aircraft Company</v>
      </c>
      <c r="E176" s="1" t="str">
        <f>RIGHT(Supplemental_Type_Certificates__STC___5[[#This Row],[Column1]],LEN(Supplemental_Type_Certificates__STC___5[[#This Row],[Column1]])-SEARCH("\",Supplemental_Type_Certificates__STC___5[[#This Row],[Column1]]))</f>
        <v>172D</v>
      </c>
      <c r="F176" s="1" t="str">
        <f>INDEX(Sheet1!A:D,MATCH(Supplemental_Type_Certificates__STC___5[[#This Row],[Make]],Sheet1!D:D,0),1)</f>
        <v>Cessna</v>
      </c>
      <c r="G176"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76"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E153:E390</v>
      </c>
      <c r="I176" s="1" t="str">
        <f ca="1">IF(LEN(Supplemental_Type_Certificates__STC___5[[#This Row],[First]])&lt;&gt;0,Supplemental_Type_Certificates__STC___5[[#This Row],[First]]&amp;": "&amp;_xlfn.TEXTJOIN(", ",TRUE,INDIRECT(Supplemental_Type_Certificates__STC___5[[#This Row],[Range]])),"")</f>
        <v/>
      </c>
      <c r="J176"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177" spans="1:10" x14ac:dyDescent="0.25">
      <c r="A177" s="1" t="s">
        <v>20</v>
      </c>
      <c r="B177"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Company\172E</v>
      </c>
      <c r="C177" s="1" t="s">
        <v>585</v>
      </c>
      <c r="D177" s="1" t="str">
        <f>LEFT(Supplemental_Type_Certificates__STC___5[[#This Row],[Column1]],SEARCH("\",Supplemental_Type_Certificates__STC___5[[#This Row],[Column1]])-1)</f>
        <v>Cessna Aircraft Company</v>
      </c>
      <c r="E177" s="1" t="str">
        <f>RIGHT(Supplemental_Type_Certificates__STC___5[[#This Row],[Column1]],LEN(Supplemental_Type_Certificates__STC___5[[#This Row],[Column1]])-SEARCH("\",Supplemental_Type_Certificates__STC___5[[#This Row],[Column1]]))</f>
        <v>172E</v>
      </c>
      <c r="F177" s="1" t="str">
        <f>INDEX(Sheet1!A:D,MATCH(Supplemental_Type_Certificates__STC___5[[#This Row],[Make]],Sheet1!D:D,0),1)</f>
        <v>Cessna</v>
      </c>
      <c r="G177"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77"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E153:E390</v>
      </c>
      <c r="I177" s="1" t="str">
        <f ca="1">IF(LEN(Supplemental_Type_Certificates__STC___5[[#This Row],[First]])&lt;&gt;0,Supplemental_Type_Certificates__STC___5[[#This Row],[First]]&amp;": "&amp;_xlfn.TEXTJOIN(", ",TRUE,INDIRECT(Supplemental_Type_Certificates__STC___5[[#This Row],[Range]])),"")</f>
        <v/>
      </c>
      <c r="J177"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178" spans="1:10" x14ac:dyDescent="0.25">
      <c r="A178" s="1" t="s">
        <v>20</v>
      </c>
      <c r="B178"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Company\172F (USAF T-41A)</v>
      </c>
      <c r="C178" s="1" t="s">
        <v>586</v>
      </c>
      <c r="D178" s="1" t="str">
        <f>LEFT(Supplemental_Type_Certificates__STC___5[[#This Row],[Column1]],SEARCH("\",Supplemental_Type_Certificates__STC___5[[#This Row],[Column1]])-1)</f>
        <v>Cessna Aircraft Company</v>
      </c>
      <c r="E178" s="1" t="str">
        <f>RIGHT(Supplemental_Type_Certificates__STC___5[[#This Row],[Column1]],LEN(Supplemental_Type_Certificates__STC___5[[#This Row],[Column1]])-SEARCH("\",Supplemental_Type_Certificates__STC___5[[#This Row],[Column1]]))</f>
        <v>172F (USAF T-41A)</v>
      </c>
      <c r="F178" s="1" t="str">
        <f>INDEX(Sheet1!A:D,MATCH(Supplemental_Type_Certificates__STC___5[[#This Row],[Make]],Sheet1!D:D,0),1)</f>
        <v>Cessna</v>
      </c>
      <c r="G178"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78"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E153:E390</v>
      </c>
      <c r="I178" s="1" t="str">
        <f ca="1">IF(LEN(Supplemental_Type_Certificates__STC___5[[#This Row],[First]])&lt;&gt;0,Supplemental_Type_Certificates__STC___5[[#This Row],[First]]&amp;": "&amp;_xlfn.TEXTJOIN(", ",TRUE,INDIRECT(Supplemental_Type_Certificates__STC___5[[#This Row],[Range]])),"")</f>
        <v/>
      </c>
      <c r="J178"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179" spans="1:10" x14ac:dyDescent="0.25">
      <c r="A179" s="1" t="s">
        <v>20</v>
      </c>
      <c r="B179"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Company\172G</v>
      </c>
      <c r="C179" s="1" t="s">
        <v>587</v>
      </c>
      <c r="D179" s="1" t="str">
        <f>LEFT(Supplemental_Type_Certificates__STC___5[[#This Row],[Column1]],SEARCH("\",Supplemental_Type_Certificates__STC___5[[#This Row],[Column1]])-1)</f>
        <v>Cessna Aircraft Company</v>
      </c>
      <c r="E179" s="1" t="str">
        <f>RIGHT(Supplemental_Type_Certificates__STC___5[[#This Row],[Column1]],LEN(Supplemental_Type_Certificates__STC___5[[#This Row],[Column1]])-SEARCH("\",Supplemental_Type_Certificates__STC___5[[#This Row],[Column1]]))</f>
        <v>172G</v>
      </c>
      <c r="F179" s="1" t="str">
        <f>INDEX(Sheet1!A:D,MATCH(Supplemental_Type_Certificates__STC___5[[#This Row],[Make]],Sheet1!D:D,0),1)</f>
        <v>Cessna</v>
      </c>
      <c r="G179"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79"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E153:E390</v>
      </c>
      <c r="I179" s="1" t="str">
        <f ca="1">IF(LEN(Supplemental_Type_Certificates__STC___5[[#This Row],[First]])&lt;&gt;0,Supplemental_Type_Certificates__STC___5[[#This Row],[First]]&amp;": "&amp;_xlfn.TEXTJOIN(", ",TRUE,INDIRECT(Supplemental_Type_Certificates__STC___5[[#This Row],[Range]])),"")</f>
        <v/>
      </c>
      <c r="J179"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180" spans="1:10" x14ac:dyDescent="0.25">
      <c r="A180" s="1" t="s">
        <v>20</v>
      </c>
      <c r="B180"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Company\172H (USAF T-41A)</v>
      </c>
      <c r="C180" s="1" t="s">
        <v>588</v>
      </c>
      <c r="D180" s="1" t="str">
        <f>LEFT(Supplemental_Type_Certificates__STC___5[[#This Row],[Column1]],SEARCH("\",Supplemental_Type_Certificates__STC___5[[#This Row],[Column1]])-1)</f>
        <v>Cessna Aircraft Company</v>
      </c>
      <c r="E180" s="1" t="str">
        <f>RIGHT(Supplemental_Type_Certificates__STC___5[[#This Row],[Column1]],LEN(Supplemental_Type_Certificates__STC___5[[#This Row],[Column1]])-SEARCH("\",Supplemental_Type_Certificates__STC___5[[#This Row],[Column1]]))</f>
        <v>172H (USAF T-41A)</v>
      </c>
      <c r="F180" s="1" t="str">
        <f>INDEX(Sheet1!A:D,MATCH(Supplemental_Type_Certificates__STC___5[[#This Row],[Make]],Sheet1!D:D,0),1)</f>
        <v>Cessna</v>
      </c>
      <c r="G180"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80"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E153:E390</v>
      </c>
      <c r="I180" s="1" t="str">
        <f ca="1">IF(LEN(Supplemental_Type_Certificates__STC___5[[#This Row],[First]])&lt;&gt;0,Supplemental_Type_Certificates__STC___5[[#This Row],[First]]&amp;": "&amp;_xlfn.TEXTJOIN(", ",TRUE,INDIRECT(Supplemental_Type_Certificates__STC___5[[#This Row],[Range]])),"")</f>
        <v/>
      </c>
      <c r="J180"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181" spans="1:10" x14ac:dyDescent="0.25">
      <c r="A181" s="1" t="s">
        <v>20</v>
      </c>
      <c r="B181"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Company\172I</v>
      </c>
      <c r="C181" s="1" t="s">
        <v>589</v>
      </c>
      <c r="D181" s="1" t="str">
        <f>LEFT(Supplemental_Type_Certificates__STC___5[[#This Row],[Column1]],SEARCH("\",Supplemental_Type_Certificates__STC___5[[#This Row],[Column1]])-1)</f>
        <v>Cessna Aircraft Company</v>
      </c>
      <c r="E181" s="1" t="str">
        <f>RIGHT(Supplemental_Type_Certificates__STC___5[[#This Row],[Column1]],LEN(Supplemental_Type_Certificates__STC___5[[#This Row],[Column1]])-SEARCH("\",Supplemental_Type_Certificates__STC___5[[#This Row],[Column1]]))</f>
        <v>172I</v>
      </c>
      <c r="F181" s="1" t="str">
        <f>INDEX(Sheet1!A:D,MATCH(Supplemental_Type_Certificates__STC___5[[#This Row],[Make]],Sheet1!D:D,0),1)</f>
        <v>Cessna</v>
      </c>
      <c r="G181"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81"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E153:E390</v>
      </c>
      <c r="I181" s="1" t="str">
        <f ca="1">IF(LEN(Supplemental_Type_Certificates__STC___5[[#This Row],[First]])&lt;&gt;0,Supplemental_Type_Certificates__STC___5[[#This Row],[First]]&amp;": "&amp;_xlfn.TEXTJOIN(", ",TRUE,INDIRECT(Supplemental_Type_Certificates__STC___5[[#This Row],[Range]])),"")</f>
        <v/>
      </c>
      <c r="J181"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182" spans="1:10" x14ac:dyDescent="0.25">
      <c r="A182" s="1" t="s">
        <v>20</v>
      </c>
      <c r="B182"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Company\172K</v>
      </c>
      <c r="C182" s="1" t="s">
        <v>590</v>
      </c>
      <c r="D182" s="1" t="str">
        <f>LEFT(Supplemental_Type_Certificates__STC___5[[#This Row],[Column1]],SEARCH("\",Supplemental_Type_Certificates__STC___5[[#This Row],[Column1]])-1)</f>
        <v>Cessna Aircraft Company</v>
      </c>
      <c r="E182" s="1" t="str">
        <f>RIGHT(Supplemental_Type_Certificates__STC___5[[#This Row],[Column1]],LEN(Supplemental_Type_Certificates__STC___5[[#This Row],[Column1]])-SEARCH("\",Supplemental_Type_Certificates__STC___5[[#This Row],[Column1]]))</f>
        <v>172K</v>
      </c>
      <c r="F182" s="1" t="str">
        <f>INDEX(Sheet1!A:D,MATCH(Supplemental_Type_Certificates__STC___5[[#This Row],[Make]],Sheet1!D:D,0),1)</f>
        <v>Cessna</v>
      </c>
      <c r="G182"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82"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E153:E390</v>
      </c>
      <c r="I182" s="1" t="str">
        <f ca="1">IF(LEN(Supplemental_Type_Certificates__STC___5[[#This Row],[First]])&lt;&gt;0,Supplemental_Type_Certificates__STC___5[[#This Row],[First]]&amp;": "&amp;_xlfn.TEXTJOIN(", ",TRUE,INDIRECT(Supplemental_Type_Certificates__STC___5[[#This Row],[Range]])),"")</f>
        <v/>
      </c>
      <c r="J182"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183" spans="1:10" x14ac:dyDescent="0.25">
      <c r="A183" s="1" t="s">
        <v>20</v>
      </c>
      <c r="B183"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Company\172L</v>
      </c>
      <c r="C183" s="1" t="s">
        <v>591</v>
      </c>
      <c r="D183" s="1" t="str">
        <f>LEFT(Supplemental_Type_Certificates__STC___5[[#This Row],[Column1]],SEARCH("\",Supplemental_Type_Certificates__STC___5[[#This Row],[Column1]])-1)</f>
        <v>Cessna Aircraft Company</v>
      </c>
      <c r="E183" s="1" t="str">
        <f>RIGHT(Supplemental_Type_Certificates__STC___5[[#This Row],[Column1]],LEN(Supplemental_Type_Certificates__STC___5[[#This Row],[Column1]])-SEARCH("\",Supplemental_Type_Certificates__STC___5[[#This Row],[Column1]]))</f>
        <v>172L</v>
      </c>
      <c r="F183" s="1" t="str">
        <f>INDEX(Sheet1!A:D,MATCH(Supplemental_Type_Certificates__STC___5[[#This Row],[Make]],Sheet1!D:D,0),1)</f>
        <v>Cessna</v>
      </c>
      <c r="G183"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83"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E153:E390</v>
      </c>
      <c r="I183" s="1" t="str">
        <f ca="1">IF(LEN(Supplemental_Type_Certificates__STC___5[[#This Row],[First]])&lt;&gt;0,Supplemental_Type_Certificates__STC___5[[#This Row],[First]]&amp;": "&amp;_xlfn.TEXTJOIN(", ",TRUE,INDIRECT(Supplemental_Type_Certificates__STC___5[[#This Row],[Range]])),"")</f>
        <v/>
      </c>
      <c r="J183"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184" spans="1:10" x14ac:dyDescent="0.25">
      <c r="A184" s="1" t="s">
        <v>20</v>
      </c>
      <c r="B184"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Company\172M</v>
      </c>
      <c r="C184" s="1" t="s">
        <v>592</v>
      </c>
      <c r="D184" s="1" t="str">
        <f>LEFT(Supplemental_Type_Certificates__STC___5[[#This Row],[Column1]],SEARCH("\",Supplemental_Type_Certificates__STC___5[[#This Row],[Column1]])-1)</f>
        <v>Cessna Aircraft Company</v>
      </c>
      <c r="E184" s="1" t="str">
        <f>RIGHT(Supplemental_Type_Certificates__STC___5[[#This Row],[Column1]],LEN(Supplemental_Type_Certificates__STC___5[[#This Row],[Column1]])-SEARCH("\",Supplemental_Type_Certificates__STC___5[[#This Row],[Column1]]))</f>
        <v>172M</v>
      </c>
      <c r="F184" s="1" t="str">
        <f>INDEX(Sheet1!A:D,MATCH(Supplemental_Type_Certificates__STC___5[[#This Row],[Make]],Sheet1!D:D,0),1)</f>
        <v>Cessna</v>
      </c>
      <c r="G184"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84"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E153:E390</v>
      </c>
      <c r="I184" s="1" t="str">
        <f ca="1">IF(LEN(Supplemental_Type_Certificates__STC___5[[#This Row],[First]])&lt;&gt;0,Supplemental_Type_Certificates__STC___5[[#This Row],[First]]&amp;": "&amp;_xlfn.TEXTJOIN(", ",TRUE,INDIRECT(Supplemental_Type_Certificates__STC___5[[#This Row],[Range]])),"")</f>
        <v/>
      </c>
      <c r="J184"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185" spans="1:10" x14ac:dyDescent="0.25">
      <c r="A185" s="1" t="s">
        <v>20</v>
      </c>
      <c r="B185"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Company\172N</v>
      </c>
      <c r="C185" s="1" t="s">
        <v>593</v>
      </c>
      <c r="D185" s="1" t="str">
        <f>LEFT(Supplemental_Type_Certificates__STC___5[[#This Row],[Column1]],SEARCH("\",Supplemental_Type_Certificates__STC___5[[#This Row],[Column1]])-1)</f>
        <v>Cessna Aircraft Company</v>
      </c>
      <c r="E185" s="1" t="str">
        <f>RIGHT(Supplemental_Type_Certificates__STC___5[[#This Row],[Column1]],LEN(Supplemental_Type_Certificates__STC___5[[#This Row],[Column1]])-SEARCH("\",Supplemental_Type_Certificates__STC___5[[#This Row],[Column1]]))</f>
        <v>172N</v>
      </c>
      <c r="F185" s="1" t="str">
        <f>INDEX(Sheet1!A:D,MATCH(Supplemental_Type_Certificates__STC___5[[#This Row],[Make]],Sheet1!D:D,0),1)</f>
        <v>Cessna</v>
      </c>
      <c r="G185"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85"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E153:E390</v>
      </c>
      <c r="I185" s="1" t="str">
        <f ca="1">IF(LEN(Supplemental_Type_Certificates__STC___5[[#This Row],[First]])&lt;&gt;0,Supplemental_Type_Certificates__STC___5[[#This Row],[First]]&amp;": "&amp;_xlfn.TEXTJOIN(", ",TRUE,INDIRECT(Supplemental_Type_Certificates__STC___5[[#This Row],[Range]])),"")</f>
        <v/>
      </c>
      <c r="J185"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186" spans="1:10" x14ac:dyDescent="0.25">
      <c r="A186" s="1" t="s">
        <v>20</v>
      </c>
      <c r="B186"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Company\172P</v>
      </c>
      <c r="C186" s="1" t="s">
        <v>594</v>
      </c>
      <c r="D186" s="1" t="str">
        <f>LEFT(Supplemental_Type_Certificates__STC___5[[#This Row],[Column1]],SEARCH("\",Supplemental_Type_Certificates__STC___5[[#This Row],[Column1]])-1)</f>
        <v>Cessna Aircraft Company</v>
      </c>
      <c r="E186" s="1" t="str">
        <f>RIGHT(Supplemental_Type_Certificates__STC___5[[#This Row],[Column1]],LEN(Supplemental_Type_Certificates__STC___5[[#This Row],[Column1]])-SEARCH("\",Supplemental_Type_Certificates__STC___5[[#This Row],[Column1]]))</f>
        <v>172P</v>
      </c>
      <c r="F186" s="1" t="str">
        <f>INDEX(Sheet1!A:D,MATCH(Supplemental_Type_Certificates__STC___5[[#This Row],[Make]],Sheet1!D:D,0),1)</f>
        <v>Cessna</v>
      </c>
      <c r="G186"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86"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E153:E390</v>
      </c>
      <c r="I186" s="1" t="str">
        <f ca="1">IF(LEN(Supplemental_Type_Certificates__STC___5[[#This Row],[First]])&lt;&gt;0,Supplemental_Type_Certificates__STC___5[[#This Row],[First]]&amp;": "&amp;_xlfn.TEXTJOIN(", ",TRUE,INDIRECT(Supplemental_Type_Certificates__STC___5[[#This Row],[Range]])),"")</f>
        <v/>
      </c>
      <c r="J186"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187" spans="1:10" x14ac:dyDescent="0.25">
      <c r="A187" s="1" t="s">
        <v>20</v>
      </c>
      <c r="B187"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Company\172Q</v>
      </c>
      <c r="C187" s="1" t="s">
        <v>595</v>
      </c>
      <c r="D187" s="1" t="str">
        <f>LEFT(Supplemental_Type_Certificates__STC___5[[#This Row],[Column1]],SEARCH("\",Supplemental_Type_Certificates__STC___5[[#This Row],[Column1]])-1)</f>
        <v>Cessna Aircraft Company</v>
      </c>
      <c r="E187" s="1" t="str">
        <f>RIGHT(Supplemental_Type_Certificates__STC___5[[#This Row],[Column1]],LEN(Supplemental_Type_Certificates__STC___5[[#This Row],[Column1]])-SEARCH("\",Supplemental_Type_Certificates__STC___5[[#This Row],[Column1]]))</f>
        <v>172Q</v>
      </c>
      <c r="F187" s="1" t="str">
        <f>INDEX(Sheet1!A:D,MATCH(Supplemental_Type_Certificates__STC___5[[#This Row],[Make]],Sheet1!D:D,0),1)</f>
        <v>Cessna</v>
      </c>
      <c r="G187"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87"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E153:E390</v>
      </c>
      <c r="I187" s="1" t="str">
        <f ca="1">IF(LEN(Supplemental_Type_Certificates__STC___5[[#This Row],[First]])&lt;&gt;0,Supplemental_Type_Certificates__STC___5[[#This Row],[First]]&amp;": "&amp;_xlfn.TEXTJOIN(", ",TRUE,INDIRECT(Supplemental_Type_Certificates__STC___5[[#This Row],[Range]])),"")</f>
        <v/>
      </c>
      <c r="J187"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188" spans="1:10" x14ac:dyDescent="0.25">
      <c r="A188" s="1" t="s">
        <v>20</v>
      </c>
      <c r="B188"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Company\172R</v>
      </c>
      <c r="C188" s="1" t="s">
        <v>596</v>
      </c>
      <c r="D188" s="1" t="str">
        <f>LEFT(Supplemental_Type_Certificates__STC___5[[#This Row],[Column1]],SEARCH("\",Supplemental_Type_Certificates__STC___5[[#This Row],[Column1]])-1)</f>
        <v>Cessna Aircraft Company</v>
      </c>
      <c r="E188" s="1" t="str">
        <f>RIGHT(Supplemental_Type_Certificates__STC___5[[#This Row],[Column1]],LEN(Supplemental_Type_Certificates__STC___5[[#This Row],[Column1]])-SEARCH("\",Supplemental_Type_Certificates__STC___5[[#This Row],[Column1]]))</f>
        <v>172R</v>
      </c>
      <c r="F188" s="1" t="str">
        <f>INDEX(Sheet1!A:D,MATCH(Supplemental_Type_Certificates__STC___5[[#This Row],[Make]],Sheet1!D:D,0),1)</f>
        <v>Cessna</v>
      </c>
      <c r="G188"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88"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E153:E390</v>
      </c>
      <c r="I188" s="1" t="str">
        <f ca="1">IF(LEN(Supplemental_Type_Certificates__STC___5[[#This Row],[First]])&lt;&gt;0,Supplemental_Type_Certificates__STC___5[[#This Row],[First]]&amp;": "&amp;_xlfn.TEXTJOIN(", ",TRUE,INDIRECT(Supplemental_Type_Certificates__STC___5[[#This Row],[Range]])),"")</f>
        <v/>
      </c>
      <c r="J188"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189" spans="1:10" x14ac:dyDescent="0.25">
      <c r="A189" s="1" t="s">
        <v>20</v>
      </c>
      <c r="B189"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Company\172RG</v>
      </c>
      <c r="C189" s="1" t="s">
        <v>597</v>
      </c>
      <c r="D189" s="1" t="str">
        <f>LEFT(Supplemental_Type_Certificates__STC___5[[#This Row],[Column1]],SEARCH("\",Supplemental_Type_Certificates__STC___5[[#This Row],[Column1]])-1)</f>
        <v>Cessna Aircraft Company</v>
      </c>
      <c r="E189" s="1" t="str">
        <f>RIGHT(Supplemental_Type_Certificates__STC___5[[#This Row],[Column1]],LEN(Supplemental_Type_Certificates__STC___5[[#This Row],[Column1]])-SEARCH("\",Supplemental_Type_Certificates__STC___5[[#This Row],[Column1]]))</f>
        <v>172RG</v>
      </c>
      <c r="F189" s="1" t="str">
        <f>INDEX(Sheet1!A:D,MATCH(Supplemental_Type_Certificates__STC___5[[#This Row],[Make]],Sheet1!D:D,0),1)</f>
        <v>Cessna</v>
      </c>
      <c r="G189"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89"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E153:E390</v>
      </c>
      <c r="I189" s="1" t="str">
        <f ca="1">IF(LEN(Supplemental_Type_Certificates__STC___5[[#This Row],[First]])&lt;&gt;0,Supplemental_Type_Certificates__STC___5[[#This Row],[First]]&amp;": "&amp;_xlfn.TEXTJOIN(", ",TRUE,INDIRECT(Supplemental_Type_Certificates__STC___5[[#This Row],[Range]])),"")</f>
        <v/>
      </c>
      <c r="J189"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190" spans="1:10" x14ac:dyDescent="0.25">
      <c r="A190" s="1" t="s">
        <v>20</v>
      </c>
      <c r="B190"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Company\172S</v>
      </c>
      <c r="C190" s="1" t="s">
        <v>598</v>
      </c>
      <c r="D190" s="1" t="str">
        <f>LEFT(Supplemental_Type_Certificates__STC___5[[#This Row],[Column1]],SEARCH("\",Supplemental_Type_Certificates__STC___5[[#This Row],[Column1]])-1)</f>
        <v>Cessna Aircraft Company</v>
      </c>
      <c r="E190" s="1" t="str">
        <f>RIGHT(Supplemental_Type_Certificates__STC___5[[#This Row],[Column1]],LEN(Supplemental_Type_Certificates__STC___5[[#This Row],[Column1]])-SEARCH("\",Supplemental_Type_Certificates__STC___5[[#This Row],[Column1]]))</f>
        <v>172S</v>
      </c>
      <c r="F190" s="1" t="str">
        <f>INDEX(Sheet1!A:D,MATCH(Supplemental_Type_Certificates__STC___5[[#This Row],[Make]],Sheet1!D:D,0),1)</f>
        <v>Cessna</v>
      </c>
      <c r="G190"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90"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E153:E390</v>
      </c>
      <c r="I190" s="1" t="str">
        <f ca="1">IF(LEN(Supplemental_Type_Certificates__STC___5[[#This Row],[First]])&lt;&gt;0,Supplemental_Type_Certificates__STC___5[[#This Row],[First]]&amp;": "&amp;_xlfn.TEXTJOIN(", ",TRUE,INDIRECT(Supplemental_Type_Certificates__STC___5[[#This Row],[Range]])),"")</f>
        <v/>
      </c>
      <c r="J190"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191" spans="1:10" x14ac:dyDescent="0.25">
      <c r="A191" s="1" t="s">
        <v>20</v>
      </c>
      <c r="B191"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Company\175</v>
      </c>
      <c r="C191" s="1" t="s">
        <v>599</v>
      </c>
      <c r="D191" s="1" t="str">
        <f>LEFT(Supplemental_Type_Certificates__STC___5[[#This Row],[Column1]],SEARCH("\",Supplemental_Type_Certificates__STC___5[[#This Row],[Column1]])-1)</f>
        <v>Cessna Aircraft Company</v>
      </c>
      <c r="E191" s="1" t="str">
        <f>RIGHT(Supplemental_Type_Certificates__STC___5[[#This Row],[Column1]],LEN(Supplemental_Type_Certificates__STC___5[[#This Row],[Column1]])-SEARCH("\",Supplemental_Type_Certificates__STC___5[[#This Row],[Column1]]))</f>
        <v>175</v>
      </c>
      <c r="F191" s="1" t="str">
        <f>INDEX(Sheet1!A:D,MATCH(Supplemental_Type_Certificates__STC___5[[#This Row],[Make]],Sheet1!D:D,0),1)</f>
        <v>Cessna</v>
      </c>
      <c r="G191"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91"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E153:E390</v>
      </c>
      <c r="I191" s="1" t="str">
        <f ca="1">IF(LEN(Supplemental_Type_Certificates__STC___5[[#This Row],[First]])&lt;&gt;0,Supplemental_Type_Certificates__STC___5[[#This Row],[First]]&amp;": "&amp;_xlfn.TEXTJOIN(", ",TRUE,INDIRECT(Supplemental_Type_Certificates__STC___5[[#This Row],[Range]])),"")</f>
        <v/>
      </c>
      <c r="J191"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192" spans="1:10" x14ac:dyDescent="0.25">
      <c r="A192" s="1" t="s">
        <v>20</v>
      </c>
      <c r="B192"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Company\175A</v>
      </c>
      <c r="C192" s="1" t="s">
        <v>600</v>
      </c>
      <c r="D192" s="1" t="str">
        <f>LEFT(Supplemental_Type_Certificates__STC___5[[#This Row],[Column1]],SEARCH("\",Supplemental_Type_Certificates__STC___5[[#This Row],[Column1]])-1)</f>
        <v>Cessna Aircraft Company</v>
      </c>
      <c r="E192" s="1" t="str">
        <f>RIGHT(Supplemental_Type_Certificates__STC___5[[#This Row],[Column1]],LEN(Supplemental_Type_Certificates__STC___5[[#This Row],[Column1]])-SEARCH("\",Supplemental_Type_Certificates__STC___5[[#This Row],[Column1]]))</f>
        <v>175A</v>
      </c>
      <c r="F192" s="1" t="str">
        <f>INDEX(Sheet1!A:D,MATCH(Supplemental_Type_Certificates__STC___5[[#This Row],[Make]],Sheet1!D:D,0),1)</f>
        <v>Cessna</v>
      </c>
      <c r="G192"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92"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E153:E390</v>
      </c>
      <c r="I192" s="1" t="str">
        <f ca="1">IF(LEN(Supplemental_Type_Certificates__STC___5[[#This Row],[First]])&lt;&gt;0,Supplemental_Type_Certificates__STC___5[[#This Row],[First]]&amp;": "&amp;_xlfn.TEXTJOIN(", ",TRUE,INDIRECT(Supplemental_Type_Certificates__STC___5[[#This Row],[Range]])),"")</f>
        <v/>
      </c>
      <c r="J192"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193" spans="1:10" x14ac:dyDescent="0.25">
      <c r="A193" s="1" t="s">
        <v>20</v>
      </c>
      <c r="B193"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Company\175B</v>
      </c>
      <c r="C193" s="1" t="s">
        <v>601</v>
      </c>
      <c r="D193" s="1" t="str">
        <f>LEFT(Supplemental_Type_Certificates__STC___5[[#This Row],[Column1]],SEARCH("\",Supplemental_Type_Certificates__STC___5[[#This Row],[Column1]])-1)</f>
        <v>Cessna Aircraft Company</v>
      </c>
      <c r="E193" s="1" t="str">
        <f>RIGHT(Supplemental_Type_Certificates__STC___5[[#This Row],[Column1]],LEN(Supplemental_Type_Certificates__STC___5[[#This Row],[Column1]])-SEARCH("\",Supplemental_Type_Certificates__STC___5[[#This Row],[Column1]]))</f>
        <v>175B</v>
      </c>
      <c r="F193" s="1" t="str">
        <f>INDEX(Sheet1!A:D,MATCH(Supplemental_Type_Certificates__STC___5[[#This Row],[Make]],Sheet1!D:D,0),1)</f>
        <v>Cessna</v>
      </c>
      <c r="G193"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93"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E153:E390</v>
      </c>
      <c r="I193" s="1" t="str">
        <f ca="1">IF(LEN(Supplemental_Type_Certificates__STC___5[[#This Row],[First]])&lt;&gt;0,Supplemental_Type_Certificates__STC___5[[#This Row],[First]]&amp;": "&amp;_xlfn.TEXTJOIN(", ",TRUE,INDIRECT(Supplemental_Type_Certificates__STC___5[[#This Row],[Range]])),"")</f>
        <v/>
      </c>
      <c r="J193"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194" spans="1:10" x14ac:dyDescent="0.25">
      <c r="A194" s="1" t="s">
        <v>20</v>
      </c>
      <c r="B194"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Company\175C</v>
      </c>
      <c r="C194" s="1" t="s">
        <v>602</v>
      </c>
      <c r="D194" s="1" t="str">
        <f>LEFT(Supplemental_Type_Certificates__STC___5[[#This Row],[Column1]],SEARCH("\",Supplemental_Type_Certificates__STC___5[[#This Row],[Column1]])-1)</f>
        <v>Cessna Aircraft Company</v>
      </c>
      <c r="E194" s="1" t="str">
        <f>RIGHT(Supplemental_Type_Certificates__STC___5[[#This Row],[Column1]],LEN(Supplemental_Type_Certificates__STC___5[[#This Row],[Column1]])-SEARCH("\",Supplemental_Type_Certificates__STC___5[[#This Row],[Column1]]))</f>
        <v>175C</v>
      </c>
      <c r="F194" s="1" t="str">
        <f>INDEX(Sheet1!A:D,MATCH(Supplemental_Type_Certificates__STC___5[[#This Row],[Make]],Sheet1!D:D,0),1)</f>
        <v>Cessna</v>
      </c>
      <c r="G194"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94"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E153:E390</v>
      </c>
      <c r="I194" s="1" t="str">
        <f ca="1">IF(LEN(Supplemental_Type_Certificates__STC___5[[#This Row],[First]])&lt;&gt;0,Supplemental_Type_Certificates__STC___5[[#This Row],[First]]&amp;": "&amp;_xlfn.TEXTJOIN(", ",TRUE,INDIRECT(Supplemental_Type_Certificates__STC___5[[#This Row],[Range]])),"")</f>
        <v/>
      </c>
      <c r="J194"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195" spans="1:10" x14ac:dyDescent="0.25">
      <c r="A195" s="1" t="s">
        <v>20</v>
      </c>
      <c r="B195"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Company\177</v>
      </c>
      <c r="C195" s="1" t="s">
        <v>603</v>
      </c>
      <c r="D195" s="1" t="str">
        <f>LEFT(Supplemental_Type_Certificates__STC___5[[#This Row],[Column1]],SEARCH("\",Supplemental_Type_Certificates__STC___5[[#This Row],[Column1]])-1)</f>
        <v>Cessna Aircraft Company</v>
      </c>
      <c r="E195" s="1" t="str">
        <f>RIGHT(Supplemental_Type_Certificates__STC___5[[#This Row],[Column1]],LEN(Supplemental_Type_Certificates__STC___5[[#This Row],[Column1]])-SEARCH("\",Supplemental_Type_Certificates__STC___5[[#This Row],[Column1]]))</f>
        <v>177</v>
      </c>
      <c r="F195" s="1" t="str">
        <f>INDEX(Sheet1!A:D,MATCH(Supplemental_Type_Certificates__STC___5[[#This Row],[Make]],Sheet1!D:D,0),1)</f>
        <v>Cessna</v>
      </c>
      <c r="G195"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95"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E153:E390</v>
      </c>
      <c r="I195" s="1" t="str">
        <f ca="1">IF(LEN(Supplemental_Type_Certificates__STC___5[[#This Row],[First]])&lt;&gt;0,Supplemental_Type_Certificates__STC___5[[#This Row],[First]]&amp;": "&amp;_xlfn.TEXTJOIN(", ",TRUE,INDIRECT(Supplemental_Type_Certificates__STC___5[[#This Row],[Range]])),"")</f>
        <v/>
      </c>
      <c r="J195"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196" spans="1:10" x14ac:dyDescent="0.25">
      <c r="A196" s="1" t="s">
        <v>20</v>
      </c>
      <c r="B196"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Company\177A</v>
      </c>
      <c r="C196" s="1" t="s">
        <v>604</v>
      </c>
      <c r="D196" s="1" t="str">
        <f>LEFT(Supplemental_Type_Certificates__STC___5[[#This Row],[Column1]],SEARCH("\",Supplemental_Type_Certificates__STC___5[[#This Row],[Column1]])-1)</f>
        <v>Cessna Aircraft Company</v>
      </c>
      <c r="E196" s="1" t="str">
        <f>RIGHT(Supplemental_Type_Certificates__STC___5[[#This Row],[Column1]],LEN(Supplemental_Type_Certificates__STC___5[[#This Row],[Column1]])-SEARCH("\",Supplemental_Type_Certificates__STC___5[[#This Row],[Column1]]))</f>
        <v>177A</v>
      </c>
      <c r="F196" s="1" t="str">
        <f>INDEX(Sheet1!A:D,MATCH(Supplemental_Type_Certificates__STC___5[[#This Row],[Make]],Sheet1!D:D,0),1)</f>
        <v>Cessna</v>
      </c>
      <c r="G196"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96"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E153:E390</v>
      </c>
      <c r="I196" s="1" t="str">
        <f ca="1">IF(LEN(Supplemental_Type_Certificates__STC___5[[#This Row],[First]])&lt;&gt;0,Supplemental_Type_Certificates__STC___5[[#This Row],[First]]&amp;": "&amp;_xlfn.TEXTJOIN(", ",TRUE,INDIRECT(Supplemental_Type_Certificates__STC___5[[#This Row],[Range]])),"")</f>
        <v/>
      </c>
      <c r="J196"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197" spans="1:10" x14ac:dyDescent="0.25">
      <c r="A197" s="1" t="s">
        <v>20</v>
      </c>
      <c r="B197"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Company\177B</v>
      </c>
      <c r="C197" s="1" t="s">
        <v>605</v>
      </c>
      <c r="D197" s="1" t="str">
        <f>LEFT(Supplemental_Type_Certificates__STC___5[[#This Row],[Column1]],SEARCH("\",Supplemental_Type_Certificates__STC___5[[#This Row],[Column1]])-1)</f>
        <v>Cessna Aircraft Company</v>
      </c>
      <c r="E197" s="1" t="str">
        <f>RIGHT(Supplemental_Type_Certificates__STC___5[[#This Row],[Column1]],LEN(Supplemental_Type_Certificates__STC___5[[#This Row],[Column1]])-SEARCH("\",Supplemental_Type_Certificates__STC___5[[#This Row],[Column1]]))</f>
        <v>177B</v>
      </c>
      <c r="F197" s="1" t="str">
        <f>INDEX(Sheet1!A:D,MATCH(Supplemental_Type_Certificates__STC___5[[#This Row],[Make]],Sheet1!D:D,0),1)</f>
        <v>Cessna</v>
      </c>
      <c r="G197"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97"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E153:E390</v>
      </c>
      <c r="I197" s="1" t="str">
        <f ca="1">IF(LEN(Supplemental_Type_Certificates__STC___5[[#This Row],[First]])&lt;&gt;0,Supplemental_Type_Certificates__STC___5[[#This Row],[First]]&amp;": "&amp;_xlfn.TEXTJOIN(", ",TRUE,INDIRECT(Supplemental_Type_Certificates__STC___5[[#This Row],[Range]])),"")</f>
        <v/>
      </c>
      <c r="J197"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198" spans="1:10" x14ac:dyDescent="0.25">
      <c r="A198" s="1" t="s">
        <v>20</v>
      </c>
      <c r="B198"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Company\177RG</v>
      </c>
      <c r="C198" s="1" t="s">
        <v>606</v>
      </c>
      <c r="D198" s="1" t="str">
        <f>LEFT(Supplemental_Type_Certificates__STC___5[[#This Row],[Column1]],SEARCH("\",Supplemental_Type_Certificates__STC___5[[#This Row],[Column1]])-1)</f>
        <v>Cessna Aircraft Company</v>
      </c>
      <c r="E198" s="1" t="str">
        <f>RIGHT(Supplemental_Type_Certificates__STC___5[[#This Row],[Column1]],LEN(Supplemental_Type_Certificates__STC___5[[#This Row],[Column1]])-SEARCH("\",Supplemental_Type_Certificates__STC___5[[#This Row],[Column1]]))</f>
        <v>177RG</v>
      </c>
      <c r="F198" s="1" t="str">
        <f>INDEX(Sheet1!A:D,MATCH(Supplemental_Type_Certificates__STC___5[[#This Row],[Make]],Sheet1!D:D,0),1)</f>
        <v>Cessna</v>
      </c>
      <c r="G198"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98"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E153:E390</v>
      </c>
      <c r="I198" s="1" t="str">
        <f ca="1">IF(LEN(Supplemental_Type_Certificates__STC___5[[#This Row],[First]])&lt;&gt;0,Supplemental_Type_Certificates__STC___5[[#This Row],[First]]&amp;": "&amp;_xlfn.TEXTJOIN(", ",TRUE,INDIRECT(Supplemental_Type_Certificates__STC___5[[#This Row],[Range]])),"")</f>
        <v/>
      </c>
      <c r="J198"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199" spans="1:10" x14ac:dyDescent="0.25">
      <c r="A199" s="1" t="s">
        <v>20</v>
      </c>
      <c r="B199"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Company\180</v>
      </c>
      <c r="C199" s="1" t="s">
        <v>607</v>
      </c>
      <c r="D199" s="1" t="str">
        <f>LEFT(Supplemental_Type_Certificates__STC___5[[#This Row],[Column1]],SEARCH("\",Supplemental_Type_Certificates__STC___5[[#This Row],[Column1]])-1)</f>
        <v>Cessna Aircraft Company</v>
      </c>
      <c r="E199" s="1" t="str">
        <f>RIGHT(Supplemental_Type_Certificates__STC___5[[#This Row],[Column1]],LEN(Supplemental_Type_Certificates__STC___5[[#This Row],[Column1]])-SEARCH("\",Supplemental_Type_Certificates__STC___5[[#This Row],[Column1]]))</f>
        <v>180</v>
      </c>
      <c r="F199" s="1" t="str">
        <f>INDEX(Sheet1!A:D,MATCH(Supplemental_Type_Certificates__STC___5[[#This Row],[Make]],Sheet1!D:D,0),1)</f>
        <v>Cessna</v>
      </c>
      <c r="G199"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99"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E153:E390</v>
      </c>
      <c r="I199" s="1" t="str">
        <f ca="1">IF(LEN(Supplemental_Type_Certificates__STC___5[[#This Row],[First]])&lt;&gt;0,Supplemental_Type_Certificates__STC___5[[#This Row],[First]]&amp;": "&amp;_xlfn.TEXTJOIN(", ",TRUE,INDIRECT(Supplemental_Type_Certificates__STC___5[[#This Row],[Range]])),"")</f>
        <v/>
      </c>
      <c r="J199"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200" spans="1:10" x14ac:dyDescent="0.25">
      <c r="A200" s="1" t="s">
        <v>20</v>
      </c>
      <c r="B200"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Company\180A</v>
      </c>
      <c r="C200" s="1" t="s">
        <v>608</v>
      </c>
      <c r="D200" s="1" t="str">
        <f>LEFT(Supplemental_Type_Certificates__STC___5[[#This Row],[Column1]],SEARCH("\",Supplemental_Type_Certificates__STC___5[[#This Row],[Column1]])-1)</f>
        <v>Cessna Aircraft Company</v>
      </c>
      <c r="E200" s="1" t="str">
        <f>RIGHT(Supplemental_Type_Certificates__STC___5[[#This Row],[Column1]],LEN(Supplemental_Type_Certificates__STC___5[[#This Row],[Column1]])-SEARCH("\",Supplemental_Type_Certificates__STC___5[[#This Row],[Column1]]))</f>
        <v>180A</v>
      </c>
      <c r="F200" s="1" t="str">
        <f>INDEX(Sheet1!A:D,MATCH(Supplemental_Type_Certificates__STC___5[[#This Row],[Make]],Sheet1!D:D,0),1)</f>
        <v>Cessna</v>
      </c>
      <c r="G200"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00"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E153:E390</v>
      </c>
      <c r="I200" s="1" t="str">
        <f ca="1">IF(LEN(Supplemental_Type_Certificates__STC___5[[#This Row],[First]])&lt;&gt;0,Supplemental_Type_Certificates__STC___5[[#This Row],[First]]&amp;": "&amp;_xlfn.TEXTJOIN(", ",TRUE,INDIRECT(Supplemental_Type_Certificates__STC___5[[#This Row],[Range]])),"")</f>
        <v/>
      </c>
      <c r="J200"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201" spans="1:10" x14ac:dyDescent="0.25">
      <c r="A201" s="1" t="s">
        <v>20</v>
      </c>
      <c r="B201"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Company\180B</v>
      </c>
      <c r="C201" s="1" t="s">
        <v>609</v>
      </c>
      <c r="D201" s="1" t="str">
        <f>LEFT(Supplemental_Type_Certificates__STC___5[[#This Row],[Column1]],SEARCH("\",Supplemental_Type_Certificates__STC___5[[#This Row],[Column1]])-1)</f>
        <v>Cessna Aircraft Company</v>
      </c>
      <c r="E201" s="1" t="str">
        <f>RIGHT(Supplemental_Type_Certificates__STC___5[[#This Row],[Column1]],LEN(Supplemental_Type_Certificates__STC___5[[#This Row],[Column1]])-SEARCH("\",Supplemental_Type_Certificates__STC___5[[#This Row],[Column1]]))</f>
        <v>180B</v>
      </c>
      <c r="F201" s="1" t="str">
        <f>INDEX(Sheet1!A:D,MATCH(Supplemental_Type_Certificates__STC___5[[#This Row],[Make]],Sheet1!D:D,0),1)</f>
        <v>Cessna</v>
      </c>
      <c r="G201"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01"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E153:E390</v>
      </c>
      <c r="I201" s="1" t="str">
        <f ca="1">IF(LEN(Supplemental_Type_Certificates__STC___5[[#This Row],[First]])&lt;&gt;0,Supplemental_Type_Certificates__STC___5[[#This Row],[First]]&amp;": "&amp;_xlfn.TEXTJOIN(", ",TRUE,INDIRECT(Supplemental_Type_Certificates__STC___5[[#This Row],[Range]])),"")</f>
        <v/>
      </c>
      <c r="J201"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202" spans="1:10" x14ac:dyDescent="0.25">
      <c r="A202" s="1" t="s">
        <v>20</v>
      </c>
      <c r="B202"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Company\180C</v>
      </c>
      <c r="C202" s="1" t="s">
        <v>610</v>
      </c>
      <c r="D202" s="1" t="str">
        <f>LEFT(Supplemental_Type_Certificates__STC___5[[#This Row],[Column1]],SEARCH("\",Supplemental_Type_Certificates__STC___5[[#This Row],[Column1]])-1)</f>
        <v>Cessna Aircraft Company</v>
      </c>
      <c r="E202" s="1" t="str">
        <f>RIGHT(Supplemental_Type_Certificates__STC___5[[#This Row],[Column1]],LEN(Supplemental_Type_Certificates__STC___5[[#This Row],[Column1]])-SEARCH("\",Supplemental_Type_Certificates__STC___5[[#This Row],[Column1]]))</f>
        <v>180C</v>
      </c>
      <c r="F202" s="1" t="str">
        <f>INDEX(Sheet1!A:D,MATCH(Supplemental_Type_Certificates__STC___5[[#This Row],[Make]],Sheet1!D:D,0),1)</f>
        <v>Cessna</v>
      </c>
      <c r="G202"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02"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E153:E390</v>
      </c>
      <c r="I202" s="1" t="str">
        <f ca="1">IF(LEN(Supplemental_Type_Certificates__STC___5[[#This Row],[First]])&lt;&gt;0,Supplemental_Type_Certificates__STC___5[[#This Row],[First]]&amp;": "&amp;_xlfn.TEXTJOIN(", ",TRUE,INDIRECT(Supplemental_Type_Certificates__STC___5[[#This Row],[Range]])),"")</f>
        <v/>
      </c>
      <c r="J202"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203" spans="1:10" x14ac:dyDescent="0.25">
      <c r="A203" s="1" t="s">
        <v>20</v>
      </c>
      <c r="B203"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Company\180D</v>
      </c>
      <c r="C203" s="1" t="s">
        <v>611</v>
      </c>
      <c r="D203" s="1" t="str">
        <f>LEFT(Supplemental_Type_Certificates__STC___5[[#This Row],[Column1]],SEARCH("\",Supplemental_Type_Certificates__STC___5[[#This Row],[Column1]])-1)</f>
        <v>Cessna Aircraft Company</v>
      </c>
      <c r="E203" s="1" t="str">
        <f>RIGHT(Supplemental_Type_Certificates__STC___5[[#This Row],[Column1]],LEN(Supplemental_Type_Certificates__STC___5[[#This Row],[Column1]])-SEARCH("\",Supplemental_Type_Certificates__STC___5[[#This Row],[Column1]]))</f>
        <v>180D</v>
      </c>
      <c r="F203" s="1" t="str">
        <f>INDEX(Sheet1!A:D,MATCH(Supplemental_Type_Certificates__STC___5[[#This Row],[Make]],Sheet1!D:D,0),1)</f>
        <v>Cessna</v>
      </c>
      <c r="G203"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03"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E153:E390</v>
      </c>
      <c r="I203" s="1" t="str">
        <f ca="1">IF(LEN(Supplemental_Type_Certificates__STC___5[[#This Row],[First]])&lt;&gt;0,Supplemental_Type_Certificates__STC___5[[#This Row],[First]]&amp;": "&amp;_xlfn.TEXTJOIN(", ",TRUE,INDIRECT(Supplemental_Type_Certificates__STC___5[[#This Row],[Range]])),"")</f>
        <v/>
      </c>
      <c r="J203"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204" spans="1:10" x14ac:dyDescent="0.25">
      <c r="A204" s="1" t="s">
        <v>20</v>
      </c>
      <c r="B204"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Company\180E</v>
      </c>
      <c r="C204" s="1" t="s">
        <v>612</v>
      </c>
      <c r="D204" s="1" t="str">
        <f>LEFT(Supplemental_Type_Certificates__STC___5[[#This Row],[Column1]],SEARCH("\",Supplemental_Type_Certificates__STC___5[[#This Row],[Column1]])-1)</f>
        <v>Cessna Aircraft Company</v>
      </c>
      <c r="E204" s="1" t="str">
        <f>RIGHT(Supplemental_Type_Certificates__STC___5[[#This Row],[Column1]],LEN(Supplemental_Type_Certificates__STC___5[[#This Row],[Column1]])-SEARCH("\",Supplemental_Type_Certificates__STC___5[[#This Row],[Column1]]))</f>
        <v>180E</v>
      </c>
      <c r="F204" s="1" t="str">
        <f>INDEX(Sheet1!A:D,MATCH(Supplemental_Type_Certificates__STC___5[[#This Row],[Make]],Sheet1!D:D,0),1)</f>
        <v>Cessna</v>
      </c>
      <c r="G204"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04"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E153:E390</v>
      </c>
      <c r="I204" s="1" t="str">
        <f ca="1">IF(LEN(Supplemental_Type_Certificates__STC___5[[#This Row],[First]])&lt;&gt;0,Supplemental_Type_Certificates__STC___5[[#This Row],[First]]&amp;": "&amp;_xlfn.TEXTJOIN(", ",TRUE,INDIRECT(Supplemental_Type_Certificates__STC___5[[#This Row],[Range]])),"")</f>
        <v/>
      </c>
      <c r="J204"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205" spans="1:10" x14ac:dyDescent="0.25">
      <c r="A205" s="1" t="s">
        <v>20</v>
      </c>
      <c r="B205"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Company\180F</v>
      </c>
      <c r="C205" s="1" t="s">
        <v>613</v>
      </c>
      <c r="D205" s="1" t="str">
        <f>LEFT(Supplemental_Type_Certificates__STC___5[[#This Row],[Column1]],SEARCH("\",Supplemental_Type_Certificates__STC___5[[#This Row],[Column1]])-1)</f>
        <v>Cessna Aircraft Company</v>
      </c>
      <c r="E205" s="1" t="str">
        <f>RIGHT(Supplemental_Type_Certificates__STC___5[[#This Row],[Column1]],LEN(Supplemental_Type_Certificates__STC___5[[#This Row],[Column1]])-SEARCH("\",Supplemental_Type_Certificates__STC___5[[#This Row],[Column1]]))</f>
        <v>180F</v>
      </c>
      <c r="F205" s="1" t="str">
        <f>INDEX(Sheet1!A:D,MATCH(Supplemental_Type_Certificates__STC___5[[#This Row],[Make]],Sheet1!D:D,0),1)</f>
        <v>Cessna</v>
      </c>
      <c r="G205"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05"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E153:E390</v>
      </c>
      <c r="I205" s="1" t="str">
        <f ca="1">IF(LEN(Supplemental_Type_Certificates__STC___5[[#This Row],[First]])&lt;&gt;0,Supplemental_Type_Certificates__STC___5[[#This Row],[First]]&amp;": "&amp;_xlfn.TEXTJOIN(", ",TRUE,INDIRECT(Supplemental_Type_Certificates__STC___5[[#This Row],[Range]])),"")</f>
        <v/>
      </c>
      <c r="J205"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206" spans="1:10" x14ac:dyDescent="0.25">
      <c r="A206" s="1" t="s">
        <v>20</v>
      </c>
      <c r="B206"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Company\180G</v>
      </c>
      <c r="C206" s="1" t="s">
        <v>614</v>
      </c>
      <c r="D206" s="1" t="str">
        <f>LEFT(Supplemental_Type_Certificates__STC___5[[#This Row],[Column1]],SEARCH("\",Supplemental_Type_Certificates__STC___5[[#This Row],[Column1]])-1)</f>
        <v>Cessna Aircraft Company</v>
      </c>
      <c r="E206" s="1" t="str">
        <f>RIGHT(Supplemental_Type_Certificates__STC___5[[#This Row],[Column1]],LEN(Supplemental_Type_Certificates__STC___5[[#This Row],[Column1]])-SEARCH("\",Supplemental_Type_Certificates__STC___5[[#This Row],[Column1]]))</f>
        <v>180G</v>
      </c>
      <c r="F206" s="1" t="str">
        <f>INDEX(Sheet1!A:D,MATCH(Supplemental_Type_Certificates__STC___5[[#This Row],[Make]],Sheet1!D:D,0),1)</f>
        <v>Cessna</v>
      </c>
      <c r="G206"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06"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E153:E390</v>
      </c>
      <c r="I206" s="1" t="str">
        <f ca="1">IF(LEN(Supplemental_Type_Certificates__STC___5[[#This Row],[First]])&lt;&gt;0,Supplemental_Type_Certificates__STC___5[[#This Row],[First]]&amp;": "&amp;_xlfn.TEXTJOIN(", ",TRUE,INDIRECT(Supplemental_Type_Certificates__STC___5[[#This Row],[Range]])),"")</f>
        <v/>
      </c>
      <c r="J206"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207" spans="1:10" x14ac:dyDescent="0.25">
      <c r="A207" s="1" t="s">
        <v>20</v>
      </c>
      <c r="B207"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Company\180H</v>
      </c>
      <c r="C207" s="1" t="s">
        <v>615</v>
      </c>
      <c r="D207" s="1" t="str">
        <f>LEFT(Supplemental_Type_Certificates__STC___5[[#This Row],[Column1]],SEARCH("\",Supplemental_Type_Certificates__STC___5[[#This Row],[Column1]])-1)</f>
        <v>Cessna Aircraft Company</v>
      </c>
      <c r="E207" s="1" t="str">
        <f>RIGHT(Supplemental_Type_Certificates__STC___5[[#This Row],[Column1]],LEN(Supplemental_Type_Certificates__STC___5[[#This Row],[Column1]])-SEARCH("\",Supplemental_Type_Certificates__STC___5[[#This Row],[Column1]]))</f>
        <v>180H</v>
      </c>
      <c r="F207" s="1" t="str">
        <f>INDEX(Sheet1!A:D,MATCH(Supplemental_Type_Certificates__STC___5[[#This Row],[Make]],Sheet1!D:D,0),1)</f>
        <v>Cessna</v>
      </c>
      <c r="G207"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07"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E153:E390</v>
      </c>
      <c r="I207" s="1" t="str">
        <f ca="1">IF(LEN(Supplemental_Type_Certificates__STC___5[[#This Row],[First]])&lt;&gt;0,Supplemental_Type_Certificates__STC___5[[#This Row],[First]]&amp;": "&amp;_xlfn.TEXTJOIN(", ",TRUE,INDIRECT(Supplemental_Type_Certificates__STC___5[[#This Row],[Range]])),"")</f>
        <v/>
      </c>
      <c r="J207"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208" spans="1:10" x14ac:dyDescent="0.25">
      <c r="A208" s="1" t="s">
        <v>20</v>
      </c>
      <c r="B208"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Company\180J</v>
      </c>
      <c r="C208" s="1" t="s">
        <v>616</v>
      </c>
      <c r="D208" s="1" t="str">
        <f>LEFT(Supplemental_Type_Certificates__STC___5[[#This Row],[Column1]],SEARCH("\",Supplemental_Type_Certificates__STC___5[[#This Row],[Column1]])-1)</f>
        <v>Cessna Aircraft Company</v>
      </c>
      <c r="E208" s="1" t="str">
        <f>RIGHT(Supplemental_Type_Certificates__STC___5[[#This Row],[Column1]],LEN(Supplemental_Type_Certificates__STC___5[[#This Row],[Column1]])-SEARCH("\",Supplemental_Type_Certificates__STC___5[[#This Row],[Column1]]))</f>
        <v>180J</v>
      </c>
      <c r="F208" s="1" t="str">
        <f>INDEX(Sheet1!A:D,MATCH(Supplemental_Type_Certificates__STC___5[[#This Row],[Make]],Sheet1!D:D,0),1)</f>
        <v>Cessna</v>
      </c>
      <c r="G208"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08"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E153:E390</v>
      </c>
      <c r="I208" s="1" t="str">
        <f ca="1">IF(LEN(Supplemental_Type_Certificates__STC___5[[#This Row],[First]])&lt;&gt;0,Supplemental_Type_Certificates__STC___5[[#This Row],[First]]&amp;": "&amp;_xlfn.TEXTJOIN(", ",TRUE,INDIRECT(Supplemental_Type_Certificates__STC___5[[#This Row],[Range]])),"")</f>
        <v/>
      </c>
      <c r="J208"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209" spans="1:10" x14ac:dyDescent="0.25">
      <c r="A209" s="1" t="s">
        <v>20</v>
      </c>
      <c r="B209"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Company\180K</v>
      </c>
      <c r="C209" s="1" t="s">
        <v>617</v>
      </c>
      <c r="D209" s="1" t="str">
        <f>LEFT(Supplemental_Type_Certificates__STC___5[[#This Row],[Column1]],SEARCH("\",Supplemental_Type_Certificates__STC___5[[#This Row],[Column1]])-1)</f>
        <v>Cessna Aircraft Company</v>
      </c>
      <c r="E209" s="1" t="str">
        <f>RIGHT(Supplemental_Type_Certificates__STC___5[[#This Row],[Column1]],LEN(Supplemental_Type_Certificates__STC___5[[#This Row],[Column1]])-SEARCH("\",Supplemental_Type_Certificates__STC___5[[#This Row],[Column1]]))</f>
        <v>180K</v>
      </c>
      <c r="F209" s="1" t="str">
        <f>INDEX(Sheet1!A:D,MATCH(Supplemental_Type_Certificates__STC___5[[#This Row],[Make]],Sheet1!D:D,0),1)</f>
        <v>Cessna</v>
      </c>
      <c r="G209"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09"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E153:E390</v>
      </c>
      <c r="I209" s="1" t="str">
        <f ca="1">IF(LEN(Supplemental_Type_Certificates__STC___5[[#This Row],[First]])&lt;&gt;0,Supplemental_Type_Certificates__STC___5[[#This Row],[First]]&amp;": "&amp;_xlfn.TEXTJOIN(", ",TRUE,INDIRECT(Supplemental_Type_Certificates__STC___5[[#This Row],[Range]])),"")</f>
        <v/>
      </c>
      <c r="J209"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210" spans="1:10" x14ac:dyDescent="0.25">
      <c r="A210" s="1" t="s">
        <v>20</v>
      </c>
      <c r="B210"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Company\182</v>
      </c>
      <c r="C210" s="1" t="s">
        <v>618</v>
      </c>
      <c r="D210" s="1" t="str">
        <f>LEFT(Supplemental_Type_Certificates__STC___5[[#This Row],[Column1]],SEARCH("\",Supplemental_Type_Certificates__STC___5[[#This Row],[Column1]])-1)</f>
        <v>Cessna Aircraft Company</v>
      </c>
      <c r="E210" s="1" t="str">
        <f>RIGHT(Supplemental_Type_Certificates__STC___5[[#This Row],[Column1]],LEN(Supplemental_Type_Certificates__STC___5[[#This Row],[Column1]])-SEARCH("\",Supplemental_Type_Certificates__STC___5[[#This Row],[Column1]]))</f>
        <v>182</v>
      </c>
      <c r="F210" s="1" t="str">
        <f>INDEX(Sheet1!A:D,MATCH(Supplemental_Type_Certificates__STC___5[[#This Row],[Make]],Sheet1!D:D,0),1)</f>
        <v>Cessna</v>
      </c>
      <c r="G210"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10"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E153:E390</v>
      </c>
      <c r="I210" s="1" t="str">
        <f ca="1">IF(LEN(Supplemental_Type_Certificates__STC___5[[#This Row],[First]])&lt;&gt;0,Supplemental_Type_Certificates__STC___5[[#This Row],[First]]&amp;": "&amp;_xlfn.TEXTJOIN(", ",TRUE,INDIRECT(Supplemental_Type_Certificates__STC___5[[#This Row],[Range]])),"")</f>
        <v/>
      </c>
      <c r="J210"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211" spans="1:10" x14ac:dyDescent="0.25">
      <c r="A211" s="1" t="s">
        <v>20</v>
      </c>
      <c r="B211"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Company\182A</v>
      </c>
      <c r="C211" s="1" t="s">
        <v>619</v>
      </c>
      <c r="D211" s="1" t="str">
        <f>LEFT(Supplemental_Type_Certificates__STC___5[[#This Row],[Column1]],SEARCH("\",Supplemental_Type_Certificates__STC___5[[#This Row],[Column1]])-1)</f>
        <v>Cessna Aircraft Company</v>
      </c>
      <c r="E211" s="1" t="str">
        <f>RIGHT(Supplemental_Type_Certificates__STC___5[[#This Row],[Column1]],LEN(Supplemental_Type_Certificates__STC___5[[#This Row],[Column1]])-SEARCH("\",Supplemental_Type_Certificates__STC___5[[#This Row],[Column1]]))</f>
        <v>182A</v>
      </c>
      <c r="F211" s="1" t="str">
        <f>INDEX(Sheet1!A:D,MATCH(Supplemental_Type_Certificates__STC___5[[#This Row],[Make]],Sheet1!D:D,0),1)</f>
        <v>Cessna</v>
      </c>
      <c r="G211"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11"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E153:E390</v>
      </c>
      <c r="I211" s="1" t="str">
        <f ca="1">IF(LEN(Supplemental_Type_Certificates__STC___5[[#This Row],[First]])&lt;&gt;0,Supplemental_Type_Certificates__STC___5[[#This Row],[First]]&amp;": "&amp;_xlfn.TEXTJOIN(", ",TRUE,INDIRECT(Supplemental_Type_Certificates__STC___5[[#This Row],[Range]])),"")</f>
        <v/>
      </c>
      <c r="J211"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212" spans="1:10" x14ac:dyDescent="0.25">
      <c r="A212" s="1" t="s">
        <v>20</v>
      </c>
      <c r="B212"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Company\182B</v>
      </c>
      <c r="C212" s="1" t="s">
        <v>620</v>
      </c>
      <c r="D212" s="1" t="str">
        <f>LEFT(Supplemental_Type_Certificates__STC___5[[#This Row],[Column1]],SEARCH("\",Supplemental_Type_Certificates__STC___5[[#This Row],[Column1]])-1)</f>
        <v>Cessna Aircraft Company</v>
      </c>
      <c r="E212" s="1" t="str">
        <f>RIGHT(Supplemental_Type_Certificates__STC___5[[#This Row],[Column1]],LEN(Supplemental_Type_Certificates__STC___5[[#This Row],[Column1]])-SEARCH("\",Supplemental_Type_Certificates__STC___5[[#This Row],[Column1]]))</f>
        <v>182B</v>
      </c>
      <c r="F212" s="1" t="str">
        <f>INDEX(Sheet1!A:D,MATCH(Supplemental_Type_Certificates__STC___5[[#This Row],[Make]],Sheet1!D:D,0),1)</f>
        <v>Cessna</v>
      </c>
      <c r="G212"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12"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E153:E390</v>
      </c>
      <c r="I212" s="1" t="str">
        <f ca="1">IF(LEN(Supplemental_Type_Certificates__STC___5[[#This Row],[First]])&lt;&gt;0,Supplemental_Type_Certificates__STC___5[[#This Row],[First]]&amp;": "&amp;_xlfn.TEXTJOIN(", ",TRUE,INDIRECT(Supplemental_Type_Certificates__STC___5[[#This Row],[Range]])),"")</f>
        <v/>
      </c>
      <c r="J212"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213" spans="1:10" x14ac:dyDescent="0.25">
      <c r="A213" s="1" t="s">
        <v>20</v>
      </c>
      <c r="B213"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Company\182C</v>
      </c>
      <c r="C213" s="1" t="s">
        <v>621</v>
      </c>
      <c r="D213" s="1" t="str">
        <f>LEFT(Supplemental_Type_Certificates__STC___5[[#This Row],[Column1]],SEARCH("\",Supplemental_Type_Certificates__STC___5[[#This Row],[Column1]])-1)</f>
        <v>Cessna Aircraft Company</v>
      </c>
      <c r="E213" s="1" t="str">
        <f>RIGHT(Supplemental_Type_Certificates__STC___5[[#This Row],[Column1]],LEN(Supplemental_Type_Certificates__STC___5[[#This Row],[Column1]])-SEARCH("\",Supplemental_Type_Certificates__STC___5[[#This Row],[Column1]]))</f>
        <v>182C</v>
      </c>
      <c r="F213" s="1" t="str">
        <f>INDEX(Sheet1!A:D,MATCH(Supplemental_Type_Certificates__STC___5[[#This Row],[Make]],Sheet1!D:D,0),1)</f>
        <v>Cessna</v>
      </c>
      <c r="G213"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13"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E153:E390</v>
      </c>
      <c r="I213" s="1" t="str">
        <f ca="1">IF(LEN(Supplemental_Type_Certificates__STC___5[[#This Row],[First]])&lt;&gt;0,Supplemental_Type_Certificates__STC___5[[#This Row],[First]]&amp;": "&amp;_xlfn.TEXTJOIN(", ",TRUE,INDIRECT(Supplemental_Type_Certificates__STC___5[[#This Row],[Range]])),"")</f>
        <v/>
      </c>
      <c r="J213"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214" spans="1:10" x14ac:dyDescent="0.25">
      <c r="A214" s="1" t="s">
        <v>20</v>
      </c>
      <c r="B214"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Company\182D</v>
      </c>
      <c r="C214" s="1" t="s">
        <v>622</v>
      </c>
      <c r="D214" s="1" t="str">
        <f>LEFT(Supplemental_Type_Certificates__STC___5[[#This Row],[Column1]],SEARCH("\",Supplemental_Type_Certificates__STC___5[[#This Row],[Column1]])-1)</f>
        <v>Cessna Aircraft Company</v>
      </c>
      <c r="E214" s="1" t="str">
        <f>RIGHT(Supplemental_Type_Certificates__STC___5[[#This Row],[Column1]],LEN(Supplemental_Type_Certificates__STC___5[[#This Row],[Column1]])-SEARCH("\",Supplemental_Type_Certificates__STC___5[[#This Row],[Column1]]))</f>
        <v>182D</v>
      </c>
      <c r="F214" s="1" t="str">
        <f>INDEX(Sheet1!A:D,MATCH(Supplemental_Type_Certificates__STC___5[[#This Row],[Make]],Sheet1!D:D,0),1)</f>
        <v>Cessna</v>
      </c>
      <c r="G214"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14"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E153:E390</v>
      </c>
      <c r="I214" s="1" t="str">
        <f ca="1">IF(LEN(Supplemental_Type_Certificates__STC___5[[#This Row],[First]])&lt;&gt;0,Supplemental_Type_Certificates__STC___5[[#This Row],[First]]&amp;": "&amp;_xlfn.TEXTJOIN(", ",TRUE,INDIRECT(Supplemental_Type_Certificates__STC___5[[#This Row],[Range]])),"")</f>
        <v/>
      </c>
      <c r="J214"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215" spans="1:10" x14ac:dyDescent="0.25">
      <c r="A215" s="1" t="s">
        <v>20</v>
      </c>
      <c r="B215"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Company\182E</v>
      </c>
      <c r="C215" s="1" t="s">
        <v>623</v>
      </c>
      <c r="D215" s="1" t="str">
        <f>LEFT(Supplemental_Type_Certificates__STC___5[[#This Row],[Column1]],SEARCH("\",Supplemental_Type_Certificates__STC___5[[#This Row],[Column1]])-1)</f>
        <v>Cessna Aircraft Company</v>
      </c>
      <c r="E215" s="1" t="str">
        <f>RIGHT(Supplemental_Type_Certificates__STC___5[[#This Row],[Column1]],LEN(Supplemental_Type_Certificates__STC___5[[#This Row],[Column1]])-SEARCH("\",Supplemental_Type_Certificates__STC___5[[#This Row],[Column1]]))</f>
        <v>182E</v>
      </c>
      <c r="F215" s="1" t="str">
        <f>INDEX(Sheet1!A:D,MATCH(Supplemental_Type_Certificates__STC___5[[#This Row],[Make]],Sheet1!D:D,0),1)</f>
        <v>Cessna</v>
      </c>
      <c r="G215"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15"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E153:E390</v>
      </c>
      <c r="I215" s="1" t="str">
        <f ca="1">IF(LEN(Supplemental_Type_Certificates__STC___5[[#This Row],[First]])&lt;&gt;0,Supplemental_Type_Certificates__STC___5[[#This Row],[First]]&amp;": "&amp;_xlfn.TEXTJOIN(", ",TRUE,INDIRECT(Supplemental_Type_Certificates__STC___5[[#This Row],[Range]])),"")</f>
        <v/>
      </c>
      <c r="J215"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216" spans="1:10" x14ac:dyDescent="0.25">
      <c r="A216" s="1" t="s">
        <v>20</v>
      </c>
      <c r="B216"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Company\182F</v>
      </c>
      <c r="C216" s="1" t="s">
        <v>624</v>
      </c>
      <c r="D216" s="1" t="str">
        <f>LEFT(Supplemental_Type_Certificates__STC___5[[#This Row],[Column1]],SEARCH("\",Supplemental_Type_Certificates__STC___5[[#This Row],[Column1]])-1)</f>
        <v>Cessna Aircraft Company</v>
      </c>
      <c r="E216" s="1" t="str">
        <f>RIGHT(Supplemental_Type_Certificates__STC___5[[#This Row],[Column1]],LEN(Supplemental_Type_Certificates__STC___5[[#This Row],[Column1]])-SEARCH("\",Supplemental_Type_Certificates__STC___5[[#This Row],[Column1]]))</f>
        <v>182F</v>
      </c>
      <c r="F216" s="1" t="str">
        <f>INDEX(Sheet1!A:D,MATCH(Supplemental_Type_Certificates__STC___5[[#This Row],[Make]],Sheet1!D:D,0),1)</f>
        <v>Cessna</v>
      </c>
      <c r="G216"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16"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E153:E390</v>
      </c>
      <c r="I216" s="1" t="str">
        <f ca="1">IF(LEN(Supplemental_Type_Certificates__STC___5[[#This Row],[First]])&lt;&gt;0,Supplemental_Type_Certificates__STC___5[[#This Row],[First]]&amp;": "&amp;_xlfn.TEXTJOIN(", ",TRUE,INDIRECT(Supplemental_Type_Certificates__STC___5[[#This Row],[Range]])),"")</f>
        <v/>
      </c>
      <c r="J216"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217" spans="1:10" x14ac:dyDescent="0.25">
      <c r="A217" s="1" t="s">
        <v>20</v>
      </c>
      <c r="B217"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Company\182G</v>
      </c>
      <c r="C217" s="1" t="s">
        <v>625</v>
      </c>
      <c r="D217" s="1" t="str">
        <f>LEFT(Supplemental_Type_Certificates__STC___5[[#This Row],[Column1]],SEARCH("\",Supplemental_Type_Certificates__STC___5[[#This Row],[Column1]])-1)</f>
        <v>Cessna Aircraft Company</v>
      </c>
      <c r="E217" s="1" t="str">
        <f>RIGHT(Supplemental_Type_Certificates__STC___5[[#This Row],[Column1]],LEN(Supplemental_Type_Certificates__STC___5[[#This Row],[Column1]])-SEARCH("\",Supplemental_Type_Certificates__STC___5[[#This Row],[Column1]]))</f>
        <v>182G</v>
      </c>
      <c r="F217" s="1" t="str">
        <f>INDEX(Sheet1!A:D,MATCH(Supplemental_Type_Certificates__STC___5[[#This Row],[Make]],Sheet1!D:D,0),1)</f>
        <v>Cessna</v>
      </c>
      <c r="G217"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17"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E153:E390</v>
      </c>
      <c r="I217" s="1" t="str">
        <f ca="1">IF(LEN(Supplemental_Type_Certificates__STC___5[[#This Row],[First]])&lt;&gt;0,Supplemental_Type_Certificates__STC___5[[#This Row],[First]]&amp;": "&amp;_xlfn.TEXTJOIN(", ",TRUE,INDIRECT(Supplemental_Type_Certificates__STC___5[[#This Row],[Range]])),"")</f>
        <v/>
      </c>
      <c r="J217"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218" spans="1:10" x14ac:dyDescent="0.25">
      <c r="A218" s="1" t="s">
        <v>20</v>
      </c>
      <c r="B218"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Company\182H</v>
      </c>
      <c r="C218" s="1" t="s">
        <v>626</v>
      </c>
      <c r="D218" s="1" t="str">
        <f>LEFT(Supplemental_Type_Certificates__STC___5[[#This Row],[Column1]],SEARCH("\",Supplemental_Type_Certificates__STC___5[[#This Row],[Column1]])-1)</f>
        <v>Cessna Aircraft Company</v>
      </c>
      <c r="E218" s="1" t="str">
        <f>RIGHT(Supplemental_Type_Certificates__STC___5[[#This Row],[Column1]],LEN(Supplemental_Type_Certificates__STC___5[[#This Row],[Column1]])-SEARCH("\",Supplemental_Type_Certificates__STC___5[[#This Row],[Column1]]))</f>
        <v>182H</v>
      </c>
      <c r="F218" s="1" t="str">
        <f>INDEX(Sheet1!A:D,MATCH(Supplemental_Type_Certificates__STC___5[[#This Row],[Make]],Sheet1!D:D,0),1)</f>
        <v>Cessna</v>
      </c>
      <c r="G218"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18"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E153:E390</v>
      </c>
      <c r="I218" s="1" t="str">
        <f ca="1">IF(LEN(Supplemental_Type_Certificates__STC___5[[#This Row],[First]])&lt;&gt;0,Supplemental_Type_Certificates__STC___5[[#This Row],[First]]&amp;": "&amp;_xlfn.TEXTJOIN(", ",TRUE,INDIRECT(Supplemental_Type_Certificates__STC___5[[#This Row],[Range]])),"")</f>
        <v/>
      </c>
      <c r="J218"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219" spans="1:10" x14ac:dyDescent="0.25">
      <c r="A219" s="1" t="s">
        <v>20</v>
      </c>
      <c r="B219"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Company\182J</v>
      </c>
      <c r="C219" s="1" t="s">
        <v>627</v>
      </c>
      <c r="D219" s="1" t="str">
        <f>LEFT(Supplemental_Type_Certificates__STC___5[[#This Row],[Column1]],SEARCH("\",Supplemental_Type_Certificates__STC___5[[#This Row],[Column1]])-1)</f>
        <v>Cessna Aircraft Company</v>
      </c>
      <c r="E219" s="1" t="str">
        <f>RIGHT(Supplemental_Type_Certificates__STC___5[[#This Row],[Column1]],LEN(Supplemental_Type_Certificates__STC___5[[#This Row],[Column1]])-SEARCH("\",Supplemental_Type_Certificates__STC___5[[#This Row],[Column1]]))</f>
        <v>182J</v>
      </c>
      <c r="F219" s="1" t="str">
        <f>INDEX(Sheet1!A:D,MATCH(Supplemental_Type_Certificates__STC___5[[#This Row],[Make]],Sheet1!D:D,0),1)</f>
        <v>Cessna</v>
      </c>
      <c r="G219"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19"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E153:E390</v>
      </c>
      <c r="I219" s="1" t="str">
        <f ca="1">IF(LEN(Supplemental_Type_Certificates__STC___5[[#This Row],[First]])&lt;&gt;0,Supplemental_Type_Certificates__STC___5[[#This Row],[First]]&amp;": "&amp;_xlfn.TEXTJOIN(", ",TRUE,INDIRECT(Supplemental_Type_Certificates__STC___5[[#This Row],[Range]])),"")</f>
        <v/>
      </c>
      <c r="J219"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220" spans="1:10" x14ac:dyDescent="0.25">
      <c r="A220" s="1" t="s">
        <v>20</v>
      </c>
      <c r="B220"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Company\182K</v>
      </c>
      <c r="C220" s="1" t="s">
        <v>628</v>
      </c>
      <c r="D220" s="1" t="str">
        <f>LEFT(Supplemental_Type_Certificates__STC___5[[#This Row],[Column1]],SEARCH("\",Supplemental_Type_Certificates__STC___5[[#This Row],[Column1]])-1)</f>
        <v>Cessna Aircraft Company</v>
      </c>
      <c r="E220" s="1" t="str">
        <f>RIGHT(Supplemental_Type_Certificates__STC___5[[#This Row],[Column1]],LEN(Supplemental_Type_Certificates__STC___5[[#This Row],[Column1]])-SEARCH("\",Supplemental_Type_Certificates__STC___5[[#This Row],[Column1]]))</f>
        <v>182K</v>
      </c>
      <c r="F220" s="1" t="str">
        <f>INDEX(Sheet1!A:D,MATCH(Supplemental_Type_Certificates__STC___5[[#This Row],[Make]],Sheet1!D:D,0),1)</f>
        <v>Cessna</v>
      </c>
      <c r="G220"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20"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E153:E390</v>
      </c>
      <c r="I220" s="1" t="str">
        <f ca="1">IF(LEN(Supplemental_Type_Certificates__STC___5[[#This Row],[First]])&lt;&gt;0,Supplemental_Type_Certificates__STC___5[[#This Row],[First]]&amp;": "&amp;_xlfn.TEXTJOIN(", ",TRUE,INDIRECT(Supplemental_Type_Certificates__STC___5[[#This Row],[Range]])),"")</f>
        <v/>
      </c>
      <c r="J220"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221" spans="1:10" x14ac:dyDescent="0.25">
      <c r="A221" s="1" t="s">
        <v>20</v>
      </c>
      <c r="B221"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Company\182L</v>
      </c>
      <c r="C221" s="1" t="s">
        <v>629</v>
      </c>
      <c r="D221" s="1" t="str">
        <f>LEFT(Supplemental_Type_Certificates__STC___5[[#This Row],[Column1]],SEARCH("\",Supplemental_Type_Certificates__STC___5[[#This Row],[Column1]])-1)</f>
        <v>Cessna Aircraft Company</v>
      </c>
      <c r="E221" s="1" t="str">
        <f>RIGHT(Supplemental_Type_Certificates__STC___5[[#This Row],[Column1]],LEN(Supplemental_Type_Certificates__STC___5[[#This Row],[Column1]])-SEARCH("\",Supplemental_Type_Certificates__STC___5[[#This Row],[Column1]]))</f>
        <v>182L</v>
      </c>
      <c r="F221" s="1" t="str">
        <f>INDEX(Sheet1!A:D,MATCH(Supplemental_Type_Certificates__STC___5[[#This Row],[Make]],Sheet1!D:D,0),1)</f>
        <v>Cessna</v>
      </c>
      <c r="G221"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21"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E153:E390</v>
      </c>
      <c r="I221" s="1" t="str">
        <f ca="1">IF(LEN(Supplemental_Type_Certificates__STC___5[[#This Row],[First]])&lt;&gt;0,Supplemental_Type_Certificates__STC___5[[#This Row],[First]]&amp;": "&amp;_xlfn.TEXTJOIN(", ",TRUE,INDIRECT(Supplemental_Type_Certificates__STC___5[[#This Row],[Range]])),"")</f>
        <v/>
      </c>
      <c r="J221"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222" spans="1:10" x14ac:dyDescent="0.25">
      <c r="A222" s="1" t="s">
        <v>20</v>
      </c>
      <c r="B222"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Company\182M</v>
      </c>
      <c r="C222" s="1" t="s">
        <v>630</v>
      </c>
      <c r="D222" s="1" t="str">
        <f>LEFT(Supplemental_Type_Certificates__STC___5[[#This Row],[Column1]],SEARCH("\",Supplemental_Type_Certificates__STC___5[[#This Row],[Column1]])-1)</f>
        <v>Cessna Aircraft Company</v>
      </c>
      <c r="E222" s="1" t="str">
        <f>RIGHT(Supplemental_Type_Certificates__STC___5[[#This Row],[Column1]],LEN(Supplemental_Type_Certificates__STC___5[[#This Row],[Column1]])-SEARCH("\",Supplemental_Type_Certificates__STC___5[[#This Row],[Column1]]))</f>
        <v>182M</v>
      </c>
      <c r="F222" s="1" t="str">
        <f>INDEX(Sheet1!A:D,MATCH(Supplemental_Type_Certificates__STC___5[[#This Row],[Make]],Sheet1!D:D,0),1)</f>
        <v>Cessna</v>
      </c>
      <c r="G222"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22"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E153:E390</v>
      </c>
      <c r="I222" s="1" t="str">
        <f ca="1">IF(LEN(Supplemental_Type_Certificates__STC___5[[#This Row],[First]])&lt;&gt;0,Supplemental_Type_Certificates__STC___5[[#This Row],[First]]&amp;": "&amp;_xlfn.TEXTJOIN(", ",TRUE,INDIRECT(Supplemental_Type_Certificates__STC___5[[#This Row],[Range]])),"")</f>
        <v/>
      </c>
      <c r="J222"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223" spans="1:10" x14ac:dyDescent="0.25">
      <c r="A223" s="1" t="s">
        <v>20</v>
      </c>
      <c r="B223"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Company\182N</v>
      </c>
      <c r="C223" s="1" t="s">
        <v>631</v>
      </c>
      <c r="D223" s="1" t="str">
        <f>LEFT(Supplemental_Type_Certificates__STC___5[[#This Row],[Column1]],SEARCH("\",Supplemental_Type_Certificates__STC___5[[#This Row],[Column1]])-1)</f>
        <v>Cessna Aircraft Company</v>
      </c>
      <c r="E223" s="1" t="str">
        <f>RIGHT(Supplemental_Type_Certificates__STC___5[[#This Row],[Column1]],LEN(Supplemental_Type_Certificates__STC___5[[#This Row],[Column1]])-SEARCH("\",Supplemental_Type_Certificates__STC___5[[#This Row],[Column1]]))</f>
        <v>182N</v>
      </c>
      <c r="F223" s="1" t="str">
        <f>INDEX(Sheet1!A:D,MATCH(Supplemental_Type_Certificates__STC___5[[#This Row],[Make]],Sheet1!D:D,0),1)</f>
        <v>Cessna</v>
      </c>
      <c r="G223"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23"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E153:E390</v>
      </c>
      <c r="I223" s="1" t="str">
        <f ca="1">IF(LEN(Supplemental_Type_Certificates__STC___5[[#This Row],[First]])&lt;&gt;0,Supplemental_Type_Certificates__STC___5[[#This Row],[First]]&amp;": "&amp;_xlfn.TEXTJOIN(", ",TRUE,INDIRECT(Supplemental_Type_Certificates__STC___5[[#This Row],[Range]])),"")</f>
        <v/>
      </c>
      <c r="J223"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224" spans="1:10" x14ac:dyDescent="0.25">
      <c r="A224" s="1" t="s">
        <v>20</v>
      </c>
      <c r="B224"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Company\182P</v>
      </c>
      <c r="C224" s="1" t="s">
        <v>632</v>
      </c>
      <c r="D224" s="1" t="str">
        <f>LEFT(Supplemental_Type_Certificates__STC___5[[#This Row],[Column1]],SEARCH("\",Supplemental_Type_Certificates__STC___5[[#This Row],[Column1]])-1)</f>
        <v>Cessna Aircraft Company</v>
      </c>
      <c r="E224" s="1" t="str">
        <f>RIGHT(Supplemental_Type_Certificates__STC___5[[#This Row],[Column1]],LEN(Supplemental_Type_Certificates__STC___5[[#This Row],[Column1]])-SEARCH("\",Supplemental_Type_Certificates__STC___5[[#This Row],[Column1]]))</f>
        <v>182P</v>
      </c>
      <c r="F224" s="1" t="str">
        <f>INDEX(Sheet1!A:D,MATCH(Supplemental_Type_Certificates__STC___5[[#This Row],[Make]],Sheet1!D:D,0),1)</f>
        <v>Cessna</v>
      </c>
      <c r="G224"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24"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E153:E390</v>
      </c>
      <c r="I224" s="1" t="str">
        <f ca="1">IF(LEN(Supplemental_Type_Certificates__STC___5[[#This Row],[First]])&lt;&gt;0,Supplemental_Type_Certificates__STC___5[[#This Row],[First]]&amp;": "&amp;_xlfn.TEXTJOIN(", ",TRUE,INDIRECT(Supplemental_Type_Certificates__STC___5[[#This Row],[Range]])),"")</f>
        <v/>
      </c>
      <c r="J224"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225" spans="1:10" x14ac:dyDescent="0.25">
      <c r="A225" s="1" t="s">
        <v>20</v>
      </c>
      <c r="B225"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Company\182Q</v>
      </c>
      <c r="C225" s="1" t="s">
        <v>633</v>
      </c>
      <c r="D225" s="1" t="str">
        <f>LEFT(Supplemental_Type_Certificates__STC___5[[#This Row],[Column1]],SEARCH("\",Supplemental_Type_Certificates__STC___5[[#This Row],[Column1]])-1)</f>
        <v>Cessna Aircraft Company</v>
      </c>
      <c r="E225" s="1" t="str">
        <f>RIGHT(Supplemental_Type_Certificates__STC___5[[#This Row],[Column1]],LEN(Supplemental_Type_Certificates__STC___5[[#This Row],[Column1]])-SEARCH("\",Supplemental_Type_Certificates__STC___5[[#This Row],[Column1]]))</f>
        <v>182Q</v>
      </c>
      <c r="F225" s="1" t="str">
        <f>INDEX(Sheet1!A:D,MATCH(Supplemental_Type_Certificates__STC___5[[#This Row],[Make]],Sheet1!D:D,0),1)</f>
        <v>Cessna</v>
      </c>
      <c r="G225"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25"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E153:E390</v>
      </c>
      <c r="I225" s="1" t="str">
        <f ca="1">IF(LEN(Supplemental_Type_Certificates__STC___5[[#This Row],[First]])&lt;&gt;0,Supplemental_Type_Certificates__STC___5[[#This Row],[First]]&amp;": "&amp;_xlfn.TEXTJOIN(", ",TRUE,INDIRECT(Supplemental_Type_Certificates__STC___5[[#This Row],[Range]])),"")</f>
        <v/>
      </c>
      <c r="J225"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226" spans="1:10" x14ac:dyDescent="0.25">
      <c r="A226" s="1" t="s">
        <v>20</v>
      </c>
      <c r="B226"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Company\182R</v>
      </c>
      <c r="C226" s="1" t="s">
        <v>634</v>
      </c>
      <c r="D226" s="1" t="str">
        <f>LEFT(Supplemental_Type_Certificates__STC___5[[#This Row],[Column1]],SEARCH("\",Supplemental_Type_Certificates__STC___5[[#This Row],[Column1]])-1)</f>
        <v>Cessna Aircraft Company</v>
      </c>
      <c r="E226" s="1" t="str">
        <f>RIGHT(Supplemental_Type_Certificates__STC___5[[#This Row],[Column1]],LEN(Supplemental_Type_Certificates__STC___5[[#This Row],[Column1]])-SEARCH("\",Supplemental_Type_Certificates__STC___5[[#This Row],[Column1]]))</f>
        <v>182R</v>
      </c>
      <c r="F226" s="1" t="str">
        <f>INDEX(Sheet1!A:D,MATCH(Supplemental_Type_Certificates__STC___5[[#This Row],[Make]],Sheet1!D:D,0),1)</f>
        <v>Cessna</v>
      </c>
      <c r="G226"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26"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E153:E390</v>
      </c>
      <c r="I226" s="1" t="str">
        <f ca="1">IF(LEN(Supplemental_Type_Certificates__STC___5[[#This Row],[First]])&lt;&gt;0,Supplemental_Type_Certificates__STC___5[[#This Row],[First]]&amp;": "&amp;_xlfn.TEXTJOIN(", ",TRUE,INDIRECT(Supplemental_Type_Certificates__STC___5[[#This Row],[Range]])),"")</f>
        <v/>
      </c>
      <c r="J226"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227" spans="1:10" x14ac:dyDescent="0.25">
      <c r="A227" s="1" t="s">
        <v>20</v>
      </c>
      <c r="B227"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Company\182S</v>
      </c>
      <c r="C227" s="1" t="s">
        <v>635</v>
      </c>
      <c r="D227" s="1" t="str">
        <f>LEFT(Supplemental_Type_Certificates__STC___5[[#This Row],[Column1]],SEARCH("\",Supplemental_Type_Certificates__STC___5[[#This Row],[Column1]])-1)</f>
        <v>Cessna Aircraft Company</v>
      </c>
      <c r="E227" s="1" t="str">
        <f>RIGHT(Supplemental_Type_Certificates__STC___5[[#This Row],[Column1]],LEN(Supplemental_Type_Certificates__STC___5[[#This Row],[Column1]])-SEARCH("\",Supplemental_Type_Certificates__STC___5[[#This Row],[Column1]]))</f>
        <v>182S</v>
      </c>
      <c r="F227" s="1" t="str">
        <f>INDEX(Sheet1!A:D,MATCH(Supplemental_Type_Certificates__STC___5[[#This Row],[Make]],Sheet1!D:D,0),1)</f>
        <v>Cessna</v>
      </c>
      <c r="G227"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27"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E153:E390</v>
      </c>
      <c r="I227" s="1" t="str">
        <f ca="1">IF(LEN(Supplemental_Type_Certificates__STC___5[[#This Row],[First]])&lt;&gt;0,Supplemental_Type_Certificates__STC___5[[#This Row],[First]]&amp;": "&amp;_xlfn.TEXTJOIN(", ",TRUE,INDIRECT(Supplemental_Type_Certificates__STC___5[[#This Row],[Range]])),"")</f>
        <v/>
      </c>
      <c r="J227"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228" spans="1:10" x14ac:dyDescent="0.25">
      <c r="A228" s="1" t="s">
        <v>20</v>
      </c>
      <c r="B228"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Company\182T</v>
      </c>
      <c r="C228" s="1" t="s">
        <v>636</v>
      </c>
      <c r="D228" s="1" t="str">
        <f>LEFT(Supplemental_Type_Certificates__STC___5[[#This Row],[Column1]],SEARCH("\",Supplemental_Type_Certificates__STC___5[[#This Row],[Column1]])-1)</f>
        <v>Cessna Aircraft Company</v>
      </c>
      <c r="E228" s="1" t="str">
        <f>RIGHT(Supplemental_Type_Certificates__STC___5[[#This Row],[Column1]],LEN(Supplemental_Type_Certificates__STC___5[[#This Row],[Column1]])-SEARCH("\",Supplemental_Type_Certificates__STC___5[[#This Row],[Column1]]))</f>
        <v>182T</v>
      </c>
      <c r="F228" s="1" t="str">
        <f>INDEX(Sheet1!A:D,MATCH(Supplemental_Type_Certificates__STC___5[[#This Row],[Make]],Sheet1!D:D,0),1)</f>
        <v>Cessna</v>
      </c>
      <c r="G228"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28"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E153:E390</v>
      </c>
      <c r="I228" s="1" t="str">
        <f ca="1">IF(LEN(Supplemental_Type_Certificates__STC___5[[#This Row],[First]])&lt;&gt;0,Supplemental_Type_Certificates__STC___5[[#This Row],[First]]&amp;": "&amp;_xlfn.TEXTJOIN(", ",TRUE,INDIRECT(Supplemental_Type_Certificates__STC___5[[#This Row],[Range]])),"")</f>
        <v/>
      </c>
      <c r="J228"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229" spans="1:10" x14ac:dyDescent="0.25">
      <c r="A229" s="1" t="s">
        <v>20</v>
      </c>
      <c r="B229"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Company\185</v>
      </c>
      <c r="C229" s="1" t="s">
        <v>637</v>
      </c>
      <c r="D229" s="1" t="str">
        <f>LEFT(Supplemental_Type_Certificates__STC___5[[#This Row],[Column1]],SEARCH("\",Supplemental_Type_Certificates__STC___5[[#This Row],[Column1]])-1)</f>
        <v>Cessna Aircraft Company</v>
      </c>
      <c r="E229" s="1" t="str">
        <f>RIGHT(Supplemental_Type_Certificates__STC___5[[#This Row],[Column1]],LEN(Supplemental_Type_Certificates__STC___5[[#This Row],[Column1]])-SEARCH("\",Supplemental_Type_Certificates__STC___5[[#This Row],[Column1]]))</f>
        <v>185</v>
      </c>
      <c r="F229" s="1" t="str">
        <f>INDEX(Sheet1!A:D,MATCH(Supplemental_Type_Certificates__STC___5[[#This Row],[Make]],Sheet1!D:D,0),1)</f>
        <v>Cessna</v>
      </c>
      <c r="G229"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29"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E153:E390</v>
      </c>
      <c r="I229" s="1" t="str">
        <f ca="1">IF(LEN(Supplemental_Type_Certificates__STC___5[[#This Row],[First]])&lt;&gt;0,Supplemental_Type_Certificates__STC___5[[#This Row],[First]]&amp;": "&amp;_xlfn.TEXTJOIN(", ",TRUE,INDIRECT(Supplemental_Type_Certificates__STC___5[[#This Row],[Range]])),"")</f>
        <v/>
      </c>
      <c r="J229"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230" spans="1:10" x14ac:dyDescent="0.25">
      <c r="A230" s="1" t="s">
        <v>20</v>
      </c>
      <c r="B230"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Company\185A</v>
      </c>
      <c r="C230" s="1" t="s">
        <v>638</v>
      </c>
      <c r="D230" s="1" t="str">
        <f>LEFT(Supplemental_Type_Certificates__STC___5[[#This Row],[Column1]],SEARCH("\",Supplemental_Type_Certificates__STC___5[[#This Row],[Column1]])-1)</f>
        <v>Cessna Aircraft Company</v>
      </c>
      <c r="E230" s="1" t="str">
        <f>RIGHT(Supplemental_Type_Certificates__STC___5[[#This Row],[Column1]],LEN(Supplemental_Type_Certificates__STC___5[[#This Row],[Column1]])-SEARCH("\",Supplemental_Type_Certificates__STC___5[[#This Row],[Column1]]))</f>
        <v>185A</v>
      </c>
      <c r="F230" s="1" t="str">
        <f>INDEX(Sheet1!A:D,MATCH(Supplemental_Type_Certificates__STC___5[[#This Row],[Make]],Sheet1!D:D,0),1)</f>
        <v>Cessna</v>
      </c>
      <c r="G230"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30"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E153:E390</v>
      </c>
      <c r="I230" s="1" t="str">
        <f ca="1">IF(LEN(Supplemental_Type_Certificates__STC___5[[#This Row],[First]])&lt;&gt;0,Supplemental_Type_Certificates__STC___5[[#This Row],[First]]&amp;": "&amp;_xlfn.TEXTJOIN(", ",TRUE,INDIRECT(Supplemental_Type_Certificates__STC___5[[#This Row],[Range]])),"")</f>
        <v/>
      </c>
      <c r="J230"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231" spans="1:10" x14ac:dyDescent="0.25">
      <c r="A231" s="1" t="s">
        <v>20</v>
      </c>
      <c r="B231"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Company\185B</v>
      </c>
      <c r="C231" s="1" t="s">
        <v>639</v>
      </c>
      <c r="D231" s="1" t="str">
        <f>LEFT(Supplemental_Type_Certificates__STC___5[[#This Row],[Column1]],SEARCH("\",Supplemental_Type_Certificates__STC___5[[#This Row],[Column1]])-1)</f>
        <v>Cessna Aircraft Company</v>
      </c>
      <c r="E231" s="1" t="str">
        <f>RIGHT(Supplemental_Type_Certificates__STC___5[[#This Row],[Column1]],LEN(Supplemental_Type_Certificates__STC___5[[#This Row],[Column1]])-SEARCH("\",Supplemental_Type_Certificates__STC___5[[#This Row],[Column1]]))</f>
        <v>185B</v>
      </c>
      <c r="F231" s="1" t="str">
        <f>INDEX(Sheet1!A:D,MATCH(Supplemental_Type_Certificates__STC___5[[#This Row],[Make]],Sheet1!D:D,0),1)</f>
        <v>Cessna</v>
      </c>
      <c r="G231"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31"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E153:E390</v>
      </c>
      <c r="I231" s="1" t="str">
        <f ca="1">IF(LEN(Supplemental_Type_Certificates__STC___5[[#This Row],[First]])&lt;&gt;0,Supplemental_Type_Certificates__STC___5[[#This Row],[First]]&amp;": "&amp;_xlfn.TEXTJOIN(", ",TRUE,INDIRECT(Supplemental_Type_Certificates__STC___5[[#This Row],[Range]])),"")</f>
        <v/>
      </c>
      <c r="J231"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232" spans="1:10" x14ac:dyDescent="0.25">
      <c r="A232" s="1" t="s">
        <v>20</v>
      </c>
      <c r="B232"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Company\185C</v>
      </c>
      <c r="C232" s="1" t="s">
        <v>640</v>
      </c>
      <c r="D232" s="1" t="str">
        <f>LEFT(Supplemental_Type_Certificates__STC___5[[#This Row],[Column1]],SEARCH("\",Supplemental_Type_Certificates__STC___5[[#This Row],[Column1]])-1)</f>
        <v>Cessna Aircraft Company</v>
      </c>
      <c r="E232" s="1" t="str">
        <f>RIGHT(Supplemental_Type_Certificates__STC___5[[#This Row],[Column1]],LEN(Supplemental_Type_Certificates__STC___5[[#This Row],[Column1]])-SEARCH("\",Supplemental_Type_Certificates__STC___5[[#This Row],[Column1]]))</f>
        <v>185C</v>
      </c>
      <c r="F232" s="1" t="str">
        <f>INDEX(Sheet1!A:D,MATCH(Supplemental_Type_Certificates__STC___5[[#This Row],[Make]],Sheet1!D:D,0),1)</f>
        <v>Cessna</v>
      </c>
      <c r="G232"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32"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E153:E390</v>
      </c>
      <c r="I232" s="1" t="str">
        <f ca="1">IF(LEN(Supplemental_Type_Certificates__STC___5[[#This Row],[First]])&lt;&gt;0,Supplemental_Type_Certificates__STC___5[[#This Row],[First]]&amp;": "&amp;_xlfn.TEXTJOIN(", ",TRUE,INDIRECT(Supplemental_Type_Certificates__STC___5[[#This Row],[Range]])),"")</f>
        <v/>
      </c>
      <c r="J232"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233" spans="1:10" x14ac:dyDescent="0.25">
      <c r="A233" s="1" t="s">
        <v>20</v>
      </c>
      <c r="B233"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Company\185D</v>
      </c>
      <c r="C233" s="1" t="s">
        <v>641</v>
      </c>
      <c r="D233" s="1" t="str">
        <f>LEFT(Supplemental_Type_Certificates__STC___5[[#This Row],[Column1]],SEARCH("\",Supplemental_Type_Certificates__STC___5[[#This Row],[Column1]])-1)</f>
        <v>Cessna Aircraft Company</v>
      </c>
      <c r="E233" s="1" t="str">
        <f>RIGHT(Supplemental_Type_Certificates__STC___5[[#This Row],[Column1]],LEN(Supplemental_Type_Certificates__STC___5[[#This Row],[Column1]])-SEARCH("\",Supplemental_Type_Certificates__STC___5[[#This Row],[Column1]]))</f>
        <v>185D</v>
      </c>
      <c r="F233" s="1" t="str">
        <f>INDEX(Sheet1!A:D,MATCH(Supplemental_Type_Certificates__STC___5[[#This Row],[Make]],Sheet1!D:D,0),1)</f>
        <v>Cessna</v>
      </c>
      <c r="G233"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33"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E153:E390</v>
      </c>
      <c r="I233" s="1" t="str">
        <f ca="1">IF(LEN(Supplemental_Type_Certificates__STC___5[[#This Row],[First]])&lt;&gt;0,Supplemental_Type_Certificates__STC___5[[#This Row],[First]]&amp;": "&amp;_xlfn.TEXTJOIN(", ",TRUE,INDIRECT(Supplemental_Type_Certificates__STC___5[[#This Row],[Range]])),"")</f>
        <v/>
      </c>
      <c r="J233"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234" spans="1:10" x14ac:dyDescent="0.25">
      <c r="A234" s="1" t="s">
        <v>20</v>
      </c>
      <c r="B234"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Company\185E</v>
      </c>
      <c r="C234" s="1" t="s">
        <v>642</v>
      </c>
      <c r="D234" s="1" t="str">
        <f>LEFT(Supplemental_Type_Certificates__STC___5[[#This Row],[Column1]],SEARCH("\",Supplemental_Type_Certificates__STC___5[[#This Row],[Column1]])-1)</f>
        <v>Cessna Aircraft Company</v>
      </c>
      <c r="E234" s="1" t="str">
        <f>RIGHT(Supplemental_Type_Certificates__STC___5[[#This Row],[Column1]],LEN(Supplemental_Type_Certificates__STC___5[[#This Row],[Column1]])-SEARCH("\",Supplemental_Type_Certificates__STC___5[[#This Row],[Column1]]))</f>
        <v>185E</v>
      </c>
      <c r="F234" s="1" t="str">
        <f>INDEX(Sheet1!A:D,MATCH(Supplemental_Type_Certificates__STC___5[[#This Row],[Make]],Sheet1!D:D,0),1)</f>
        <v>Cessna</v>
      </c>
      <c r="G234"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34"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E153:E390</v>
      </c>
      <c r="I234" s="1" t="str">
        <f ca="1">IF(LEN(Supplemental_Type_Certificates__STC___5[[#This Row],[First]])&lt;&gt;0,Supplemental_Type_Certificates__STC___5[[#This Row],[First]]&amp;": "&amp;_xlfn.TEXTJOIN(", ",TRUE,INDIRECT(Supplemental_Type_Certificates__STC___5[[#This Row],[Range]])),"")</f>
        <v/>
      </c>
      <c r="J234"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235" spans="1:10" x14ac:dyDescent="0.25">
      <c r="A235" s="1" t="s">
        <v>20</v>
      </c>
      <c r="B235"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Company\190</v>
      </c>
      <c r="C235" s="1" t="s">
        <v>643</v>
      </c>
      <c r="D235" s="1" t="str">
        <f>LEFT(Supplemental_Type_Certificates__STC___5[[#This Row],[Column1]],SEARCH("\",Supplemental_Type_Certificates__STC___5[[#This Row],[Column1]])-1)</f>
        <v>Cessna Aircraft Company</v>
      </c>
      <c r="E235" s="1" t="str">
        <f>RIGHT(Supplemental_Type_Certificates__STC___5[[#This Row],[Column1]],LEN(Supplemental_Type_Certificates__STC___5[[#This Row],[Column1]])-SEARCH("\",Supplemental_Type_Certificates__STC___5[[#This Row],[Column1]]))</f>
        <v>190</v>
      </c>
      <c r="F235" s="1" t="str">
        <f>INDEX(Sheet1!A:D,MATCH(Supplemental_Type_Certificates__STC___5[[#This Row],[Make]],Sheet1!D:D,0),1)</f>
        <v>Cessna</v>
      </c>
      <c r="G235"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35"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E153:E390</v>
      </c>
      <c r="I235" s="1" t="str">
        <f ca="1">IF(LEN(Supplemental_Type_Certificates__STC___5[[#This Row],[First]])&lt;&gt;0,Supplemental_Type_Certificates__STC___5[[#This Row],[First]]&amp;": "&amp;_xlfn.TEXTJOIN(", ",TRUE,INDIRECT(Supplemental_Type_Certificates__STC___5[[#This Row],[Range]])),"")</f>
        <v/>
      </c>
      <c r="J235"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236" spans="1:10" x14ac:dyDescent="0.25">
      <c r="A236" s="1" t="s">
        <v>20</v>
      </c>
      <c r="B236"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Company\195</v>
      </c>
      <c r="C236" s="1" t="s">
        <v>644</v>
      </c>
      <c r="D236" s="1" t="str">
        <f>LEFT(Supplemental_Type_Certificates__STC___5[[#This Row],[Column1]],SEARCH("\",Supplemental_Type_Certificates__STC___5[[#This Row],[Column1]])-1)</f>
        <v>Cessna Aircraft Company</v>
      </c>
      <c r="E236" s="1" t="str">
        <f>RIGHT(Supplemental_Type_Certificates__STC___5[[#This Row],[Column1]],LEN(Supplemental_Type_Certificates__STC___5[[#This Row],[Column1]])-SEARCH("\",Supplemental_Type_Certificates__STC___5[[#This Row],[Column1]]))</f>
        <v>195</v>
      </c>
      <c r="F236" s="1" t="str">
        <f>INDEX(Sheet1!A:D,MATCH(Supplemental_Type_Certificates__STC___5[[#This Row],[Make]],Sheet1!D:D,0),1)</f>
        <v>Cessna</v>
      </c>
      <c r="G236"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36"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E153:E390</v>
      </c>
      <c r="I236" s="1" t="str">
        <f ca="1">IF(LEN(Supplemental_Type_Certificates__STC___5[[#This Row],[First]])&lt;&gt;0,Supplemental_Type_Certificates__STC___5[[#This Row],[First]]&amp;": "&amp;_xlfn.TEXTJOIN(", ",TRUE,INDIRECT(Supplemental_Type_Certificates__STC___5[[#This Row],[Range]])),"")</f>
        <v/>
      </c>
      <c r="J236"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237" spans="1:10" x14ac:dyDescent="0.25">
      <c r="A237" s="1" t="s">
        <v>20</v>
      </c>
      <c r="B237"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Company\195A</v>
      </c>
      <c r="C237" s="1" t="s">
        <v>645</v>
      </c>
      <c r="D237" s="1" t="str">
        <f>LEFT(Supplemental_Type_Certificates__STC___5[[#This Row],[Column1]],SEARCH("\",Supplemental_Type_Certificates__STC___5[[#This Row],[Column1]])-1)</f>
        <v>Cessna Aircraft Company</v>
      </c>
      <c r="E237" s="1" t="str">
        <f>RIGHT(Supplemental_Type_Certificates__STC___5[[#This Row],[Column1]],LEN(Supplemental_Type_Certificates__STC___5[[#This Row],[Column1]])-SEARCH("\",Supplemental_Type_Certificates__STC___5[[#This Row],[Column1]]))</f>
        <v>195A</v>
      </c>
      <c r="F237" s="1" t="str">
        <f>INDEX(Sheet1!A:D,MATCH(Supplemental_Type_Certificates__STC___5[[#This Row],[Make]],Sheet1!D:D,0),1)</f>
        <v>Cessna</v>
      </c>
      <c r="G237"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37"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E153:E390</v>
      </c>
      <c r="I237" s="1" t="str">
        <f ca="1">IF(LEN(Supplemental_Type_Certificates__STC___5[[#This Row],[First]])&lt;&gt;0,Supplemental_Type_Certificates__STC___5[[#This Row],[First]]&amp;": "&amp;_xlfn.TEXTJOIN(", ",TRUE,INDIRECT(Supplemental_Type_Certificates__STC___5[[#This Row],[Range]])),"")</f>
        <v/>
      </c>
      <c r="J237"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238" spans="1:10" x14ac:dyDescent="0.25">
      <c r="A238" s="1" t="s">
        <v>20</v>
      </c>
      <c r="B238"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Company\195B</v>
      </c>
      <c r="C238" s="1" t="s">
        <v>646</v>
      </c>
      <c r="D238" s="1" t="str">
        <f>LEFT(Supplemental_Type_Certificates__STC___5[[#This Row],[Column1]],SEARCH("\",Supplemental_Type_Certificates__STC___5[[#This Row],[Column1]])-1)</f>
        <v>Cessna Aircraft Company</v>
      </c>
      <c r="E238" s="1" t="str">
        <f>RIGHT(Supplemental_Type_Certificates__STC___5[[#This Row],[Column1]],LEN(Supplemental_Type_Certificates__STC___5[[#This Row],[Column1]])-SEARCH("\",Supplemental_Type_Certificates__STC___5[[#This Row],[Column1]]))</f>
        <v>195B</v>
      </c>
      <c r="F238" s="1" t="str">
        <f>INDEX(Sheet1!A:D,MATCH(Supplemental_Type_Certificates__STC___5[[#This Row],[Make]],Sheet1!D:D,0),1)</f>
        <v>Cessna</v>
      </c>
      <c r="G238"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38"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E153:E390</v>
      </c>
      <c r="I238" s="1" t="str">
        <f ca="1">IF(LEN(Supplemental_Type_Certificates__STC___5[[#This Row],[First]])&lt;&gt;0,Supplemental_Type_Certificates__STC___5[[#This Row],[First]]&amp;": "&amp;_xlfn.TEXTJOIN(", ",TRUE,INDIRECT(Supplemental_Type_Certificates__STC___5[[#This Row],[Range]])),"")</f>
        <v/>
      </c>
      <c r="J238"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239" spans="1:10" x14ac:dyDescent="0.25">
      <c r="A239" s="1" t="s">
        <v>20</v>
      </c>
      <c r="B239"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Company\206</v>
      </c>
      <c r="C239" s="1" t="s">
        <v>647</v>
      </c>
      <c r="D239" s="1" t="str">
        <f>LEFT(Supplemental_Type_Certificates__STC___5[[#This Row],[Column1]],SEARCH("\",Supplemental_Type_Certificates__STC___5[[#This Row],[Column1]])-1)</f>
        <v>Cessna Aircraft Company</v>
      </c>
      <c r="E239" s="1" t="str">
        <f>RIGHT(Supplemental_Type_Certificates__STC___5[[#This Row],[Column1]],LEN(Supplemental_Type_Certificates__STC___5[[#This Row],[Column1]])-SEARCH("\",Supplemental_Type_Certificates__STC___5[[#This Row],[Column1]]))</f>
        <v>206</v>
      </c>
      <c r="F239" s="1" t="str">
        <f>INDEX(Sheet1!A:D,MATCH(Supplemental_Type_Certificates__STC___5[[#This Row],[Make]],Sheet1!D:D,0),1)</f>
        <v>Cessna</v>
      </c>
      <c r="G239"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39"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E153:E390</v>
      </c>
      <c r="I239" s="1" t="str">
        <f ca="1">IF(LEN(Supplemental_Type_Certificates__STC___5[[#This Row],[First]])&lt;&gt;0,Supplemental_Type_Certificates__STC___5[[#This Row],[First]]&amp;": "&amp;_xlfn.TEXTJOIN(", ",TRUE,INDIRECT(Supplemental_Type_Certificates__STC___5[[#This Row],[Range]])),"")</f>
        <v/>
      </c>
      <c r="J239"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240" spans="1:10" x14ac:dyDescent="0.25">
      <c r="A240" s="1" t="s">
        <v>20</v>
      </c>
      <c r="B240"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Company\206H</v>
      </c>
      <c r="C240" s="1" t="s">
        <v>648</v>
      </c>
      <c r="D240" s="1" t="str">
        <f>LEFT(Supplemental_Type_Certificates__STC___5[[#This Row],[Column1]],SEARCH("\",Supplemental_Type_Certificates__STC___5[[#This Row],[Column1]])-1)</f>
        <v>Cessna Aircraft Company</v>
      </c>
      <c r="E240" s="1" t="str">
        <f>RIGHT(Supplemental_Type_Certificates__STC___5[[#This Row],[Column1]],LEN(Supplemental_Type_Certificates__STC___5[[#This Row],[Column1]])-SEARCH("\",Supplemental_Type_Certificates__STC___5[[#This Row],[Column1]]))</f>
        <v>206H</v>
      </c>
      <c r="F240" s="1" t="str">
        <f>INDEX(Sheet1!A:D,MATCH(Supplemental_Type_Certificates__STC___5[[#This Row],[Make]],Sheet1!D:D,0),1)</f>
        <v>Cessna</v>
      </c>
      <c r="G240"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40"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E153:E390</v>
      </c>
      <c r="I240" s="1" t="str">
        <f ca="1">IF(LEN(Supplemental_Type_Certificates__STC___5[[#This Row],[First]])&lt;&gt;0,Supplemental_Type_Certificates__STC___5[[#This Row],[First]]&amp;": "&amp;_xlfn.TEXTJOIN(", ",TRUE,INDIRECT(Supplemental_Type_Certificates__STC___5[[#This Row],[Range]])),"")</f>
        <v/>
      </c>
      <c r="J240"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241" spans="1:10" x14ac:dyDescent="0.25">
      <c r="A241" s="1" t="s">
        <v>20</v>
      </c>
      <c r="B241"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Company\207</v>
      </c>
      <c r="C241" s="1" t="s">
        <v>649</v>
      </c>
      <c r="D241" s="1" t="str">
        <f>LEFT(Supplemental_Type_Certificates__STC___5[[#This Row],[Column1]],SEARCH("\",Supplemental_Type_Certificates__STC___5[[#This Row],[Column1]])-1)</f>
        <v>Cessna Aircraft Company</v>
      </c>
      <c r="E241" s="1" t="str">
        <f>RIGHT(Supplemental_Type_Certificates__STC___5[[#This Row],[Column1]],LEN(Supplemental_Type_Certificates__STC___5[[#This Row],[Column1]])-SEARCH("\",Supplemental_Type_Certificates__STC___5[[#This Row],[Column1]]))</f>
        <v>207</v>
      </c>
      <c r="F241" s="1" t="str">
        <f>INDEX(Sheet1!A:D,MATCH(Supplemental_Type_Certificates__STC___5[[#This Row],[Make]],Sheet1!D:D,0),1)</f>
        <v>Cessna</v>
      </c>
      <c r="G241"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41"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E153:E390</v>
      </c>
      <c r="I241" s="1" t="str">
        <f ca="1">IF(LEN(Supplemental_Type_Certificates__STC___5[[#This Row],[First]])&lt;&gt;0,Supplemental_Type_Certificates__STC___5[[#This Row],[First]]&amp;": "&amp;_xlfn.TEXTJOIN(", ",TRUE,INDIRECT(Supplemental_Type_Certificates__STC___5[[#This Row],[Range]])),"")</f>
        <v/>
      </c>
      <c r="J241"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242" spans="1:10" x14ac:dyDescent="0.25">
      <c r="A242" s="1" t="s">
        <v>20</v>
      </c>
      <c r="B242"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Company\207A</v>
      </c>
      <c r="C242" s="1" t="s">
        <v>650</v>
      </c>
      <c r="D242" s="1" t="str">
        <f>LEFT(Supplemental_Type_Certificates__STC___5[[#This Row],[Column1]],SEARCH("\",Supplemental_Type_Certificates__STC___5[[#This Row],[Column1]])-1)</f>
        <v>Cessna Aircraft Company</v>
      </c>
      <c r="E242" s="1" t="str">
        <f>RIGHT(Supplemental_Type_Certificates__STC___5[[#This Row],[Column1]],LEN(Supplemental_Type_Certificates__STC___5[[#This Row],[Column1]])-SEARCH("\",Supplemental_Type_Certificates__STC___5[[#This Row],[Column1]]))</f>
        <v>207A</v>
      </c>
      <c r="F242" s="1" t="str">
        <f>INDEX(Sheet1!A:D,MATCH(Supplemental_Type_Certificates__STC___5[[#This Row],[Make]],Sheet1!D:D,0),1)</f>
        <v>Cessna</v>
      </c>
      <c r="G242"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42"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E153:E390</v>
      </c>
      <c r="I242" s="1" t="str">
        <f ca="1">IF(LEN(Supplemental_Type_Certificates__STC___5[[#This Row],[First]])&lt;&gt;0,Supplemental_Type_Certificates__STC___5[[#This Row],[First]]&amp;": "&amp;_xlfn.TEXTJOIN(", ",TRUE,INDIRECT(Supplemental_Type_Certificates__STC___5[[#This Row],[Range]])),"")</f>
        <v/>
      </c>
      <c r="J242"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243" spans="1:10" x14ac:dyDescent="0.25">
      <c r="A243" s="1" t="s">
        <v>20</v>
      </c>
      <c r="B243"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Company\210</v>
      </c>
      <c r="C243" s="1" t="s">
        <v>651</v>
      </c>
      <c r="D243" s="1" t="str">
        <f>LEFT(Supplemental_Type_Certificates__STC___5[[#This Row],[Column1]],SEARCH("\",Supplemental_Type_Certificates__STC___5[[#This Row],[Column1]])-1)</f>
        <v>Cessna Aircraft Company</v>
      </c>
      <c r="E243" s="1" t="str">
        <f>RIGHT(Supplemental_Type_Certificates__STC___5[[#This Row],[Column1]],LEN(Supplemental_Type_Certificates__STC___5[[#This Row],[Column1]])-SEARCH("\",Supplemental_Type_Certificates__STC___5[[#This Row],[Column1]]))</f>
        <v>210</v>
      </c>
      <c r="F243" s="1" t="str">
        <f>INDEX(Sheet1!A:D,MATCH(Supplemental_Type_Certificates__STC___5[[#This Row],[Make]],Sheet1!D:D,0),1)</f>
        <v>Cessna</v>
      </c>
      <c r="G243"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43"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E153:E390</v>
      </c>
      <c r="I243" s="1" t="str">
        <f ca="1">IF(LEN(Supplemental_Type_Certificates__STC___5[[#This Row],[First]])&lt;&gt;0,Supplemental_Type_Certificates__STC___5[[#This Row],[First]]&amp;": "&amp;_xlfn.TEXTJOIN(", ",TRUE,INDIRECT(Supplemental_Type_Certificates__STC___5[[#This Row],[Range]])),"")</f>
        <v/>
      </c>
      <c r="J243"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244" spans="1:10" x14ac:dyDescent="0.25">
      <c r="A244" s="1" t="s">
        <v>20</v>
      </c>
      <c r="B244"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Company\210A</v>
      </c>
      <c r="C244" s="1" t="s">
        <v>652</v>
      </c>
      <c r="D244" s="1" t="str">
        <f>LEFT(Supplemental_Type_Certificates__STC___5[[#This Row],[Column1]],SEARCH("\",Supplemental_Type_Certificates__STC___5[[#This Row],[Column1]])-1)</f>
        <v>Cessna Aircraft Company</v>
      </c>
      <c r="E244" s="1" t="str">
        <f>RIGHT(Supplemental_Type_Certificates__STC___5[[#This Row],[Column1]],LEN(Supplemental_Type_Certificates__STC___5[[#This Row],[Column1]])-SEARCH("\",Supplemental_Type_Certificates__STC___5[[#This Row],[Column1]]))</f>
        <v>210A</v>
      </c>
      <c r="F244" s="1" t="str">
        <f>INDEX(Sheet1!A:D,MATCH(Supplemental_Type_Certificates__STC___5[[#This Row],[Make]],Sheet1!D:D,0),1)</f>
        <v>Cessna</v>
      </c>
      <c r="G244"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44"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E153:E390</v>
      </c>
      <c r="I244" s="1" t="str">
        <f ca="1">IF(LEN(Supplemental_Type_Certificates__STC___5[[#This Row],[First]])&lt;&gt;0,Supplemental_Type_Certificates__STC___5[[#This Row],[First]]&amp;": "&amp;_xlfn.TEXTJOIN(", ",TRUE,INDIRECT(Supplemental_Type_Certificates__STC___5[[#This Row],[Range]])),"")</f>
        <v/>
      </c>
      <c r="J244"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245" spans="1:10" x14ac:dyDescent="0.25">
      <c r="A245" s="1" t="s">
        <v>20</v>
      </c>
      <c r="B245"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Company\210B</v>
      </c>
      <c r="C245" s="1" t="s">
        <v>653</v>
      </c>
      <c r="D245" s="1" t="str">
        <f>LEFT(Supplemental_Type_Certificates__STC___5[[#This Row],[Column1]],SEARCH("\",Supplemental_Type_Certificates__STC___5[[#This Row],[Column1]])-1)</f>
        <v>Cessna Aircraft Company</v>
      </c>
      <c r="E245" s="1" t="str">
        <f>RIGHT(Supplemental_Type_Certificates__STC___5[[#This Row],[Column1]],LEN(Supplemental_Type_Certificates__STC___5[[#This Row],[Column1]])-SEARCH("\",Supplemental_Type_Certificates__STC___5[[#This Row],[Column1]]))</f>
        <v>210B</v>
      </c>
      <c r="F245" s="1" t="str">
        <f>INDEX(Sheet1!A:D,MATCH(Supplemental_Type_Certificates__STC___5[[#This Row],[Make]],Sheet1!D:D,0),1)</f>
        <v>Cessna</v>
      </c>
      <c r="G245"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45"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E153:E390</v>
      </c>
      <c r="I245" s="1" t="str">
        <f ca="1">IF(LEN(Supplemental_Type_Certificates__STC___5[[#This Row],[First]])&lt;&gt;0,Supplemental_Type_Certificates__STC___5[[#This Row],[First]]&amp;": "&amp;_xlfn.TEXTJOIN(", ",TRUE,INDIRECT(Supplemental_Type_Certificates__STC___5[[#This Row],[Range]])),"")</f>
        <v/>
      </c>
      <c r="J245"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246" spans="1:10" x14ac:dyDescent="0.25">
      <c r="A246" s="1" t="s">
        <v>20</v>
      </c>
      <c r="B246"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Company\210C</v>
      </c>
      <c r="C246" s="1" t="s">
        <v>654</v>
      </c>
      <c r="D246" s="1" t="str">
        <f>LEFT(Supplemental_Type_Certificates__STC___5[[#This Row],[Column1]],SEARCH("\",Supplemental_Type_Certificates__STC___5[[#This Row],[Column1]])-1)</f>
        <v>Cessna Aircraft Company</v>
      </c>
      <c r="E246" s="1" t="str">
        <f>RIGHT(Supplemental_Type_Certificates__STC___5[[#This Row],[Column1]],LEN(Supplemental_Type_Certificates__STC___5[[#This Row],[Column1]])-SEARCH("\",Supplemental_Type_Certificates__STC___5[[#This Row],[Column1]]))</f>
        <v>210C</v>
      </c>
      <c r="F246" s="1" t="str">
        <f>INDEX(Sheet1!A:D,MATCH(Supplemental_Type_Certificates__STC___5[[#This Row],[Make]],Sheet1!D:D,0),1)</f>
        <v>Cessna</v>
      </c>
      <c r="G246"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46"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E153:E390</v>
      </c>
      <c r="I246" s="1" t="str">
        <f ca="1">IF(LEN(Supplemental_Type_Certificates__STC___5[[#This Row],[First]])&lt;&gt;0,Supplemental_Type_Certificates__STC___5[[#This Row],[First]]&amp;": "&amp;_xlfn.TEXTJOIN(", ",TRUE,INDIRECT(Supplemental_Type_Certificates__STC___5[[#This Row],[Range]])),"")</f>
        <v/>
      </c>
      <c r="J246"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247" spans="1:10" x14ac:dyDescent="0.25">
      <c r="A247" s="1" t="s">
        <v>20</v>
      </c>
      <c r="B247"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Company\210D</v>
      </c>
      <c r="C247" s="1" t="s">
        <v>655</v>
      </c>
      <c r="D247" s="1" t="str">
        <f>LEFT(Supplemental_Type_Certificates__STC___5[[#This Row],[Column1]],SEARCH("\",Supplemental_Type_Certificates__STC___5[[#This Row],[Column1]])-1)</f>
        <v>Cessna Aircraft Company</v>
      </c>
      <c r="E247" s="1" t="str">
        <f>RIGHT(Supplemental_Type_Certificates__STC___5[[#This Row],[Column1]],LEN(Supplemental_Type_Certificates__STC___5[[#This Row],[Column1]])-SEARCH("\",Supplemental_Type_Certificates__STC___5[[#This Row],[Column1]]))</f>
        <v>210D</v>
      </c>
      <c r="F247" s="1" t="str">
        <f>INDEX(Sheet1!A:D,MATCH(Supplemental_Type_Certificates__STC___5[[#This Row],[Make]],Sheet1!D:D,0),1)</f>
        <v>Cessna</v>
      </c>
      <c r="G247"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47"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E153:E390</v>
      </c>
      <c r="I247" s="1" t="str">
        <f ca="1">IF(LEN(Supplemental_Type_Certificates__STC___5[[#This Row],[First]])&lt;&gt;0,Supplemental_Type_Certificates__STC___5[[#This Row],[First]]&amp;": "&amp;_xlfn.TEXTJOIN(", ",TRUE,INDIRECT(Supplemental_Type_Certificates__STC___5[[#This Row],[Range]])),"")</f>
        <v/>
      </c>
      <c r="J247"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248" spans="1:10" x14ac:dyDescent="0.25">
      <c r="A248" s="1" t="s">
        <v>20</v>
      </c>
      <c r="B248"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Company\210E</v>
      </c>
      <c r="C248" s="1" t="s">
        <v>656</v>
      </c>
      <c r="D248" s="1" t="str">
        <f>LEFT(Supplemental_Type_Certificates__STC___5[[#This Row],[Column1]],SEARCH("\",Supplemental_Type_Certificates__STC___5[[#This Row],[Column1]])-1)</f>
        <v>Cessna Aircraft Company</v>
      </c>
      <c r="E248" s="1" t="str">
        <f>RIGHT(Supplemental_Type_Certificates__STC___5[[#This Row],[Column1]],LEN(Supplemental_Type_Certificates__STC___5[[#This Row],[Column1]])-SEARCH("\",Supplemental_Type_Certificates__STC___5[[#This Row],[Column1]]))</f>
        <v>210E</v>
      </c>
      <c r="F248" s="1" t="str">
        <f>INDEX(Sheet1!A:D,MATCH(Supplemental_Type_Certificates__STC___5[[#This Row],[Make]],Sheet1!D:D,0),1)</f>
        <v>Cessna</v>
      </c>
      <c r="G248"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48"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E153:E390</v>
      </c>
      <c r="I248" s="1" t="str">
        <f ca="1">IF(LEN(Supplemental_Type_Certificates__STC___5[[#This Row],[First]])&lt;&gt;0,Supplemental_Type_Certificates__STC___5[[#This Row],[First]]&amp;": "&amp;_xlfn.TEXTJOIN(", ",TRUE,INDIRECT(Supplemental_Type_Certificates__STC___5[[#This Row],[Range]])),"")</f>
        <v/>
      </c>
      <c r="J248"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249" spans="1:10" x14ac:dyDescent="0.25">
      <c r="A249" s="1" t="s">
        <v>20</v>
      </c>
      <c r="B249"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Company\210F</v>
      </c>
      <c r="C249" s="1" t="s">
        <v>657</v>
      </c>
      <c r="D249" s="1" t="str">
        <f>LEFT(Supplemental_Type_Certificates__STC___5[[#This Row],[Column1]],SEARCH("\",Supplemental_Type_Certificates__STC___5[[#This Row],[Column1]])-1)</f>
        <v>Cessna Aircraft Company</v>
      </c>
      <c r="E249" s="1" t="str">
        <f>RIGHT(Supplemental_Type_Certificates__STC___5[[#This Row],[Column1]],LEN(Supplemental_Type_Certificates__STC___5[[#This Row],[Column1]])-SEARCH("\",Supplemental_Type_Certificates__STC___5[[#This Row],[Column1]]))</f>
        <v>210F</v>
      </c>
      <c r="F249" s="1" t="str">
        <f>INDEX(Sheet1!A:D,MATCH(Supplemental_Type_Certificates__STC___5[[#This Row],[Make]],Sheet1!D:D,0),1)</f>
        <v>Cessna</v>
      </c>
      <c r="G249"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49"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E153:E390</v>
      </c>
      <c r="I249" s="1" t="str">
        <f ca="1">IF(LEN(Supplemental_Type_Certificates__STC___5[[#This Row],[First]])&lt;&gt;0,Supplemental_Type_Certificates__STC___5[[#This Row],[First]]&amp;": "&amp;_xlfn.TEXTJOIN(", ",TRUE,INDIRECT(Supplemental_Type_Certificates__STC___5[[#This Row],[Range]])),"")</f>
        <v/>
      </c>
      <c r="J249"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250" spans="1:10" x14ac:dyDescent="0.25">
      <c r="A250" s="1" t="s">
        <v>20</v>
      </c>
      <c r="B250"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Company\210G</v>
      </c>
      <c r="C250" s="1" t="s">
        <v>658</v>
      </c>
      <c r="D250" s="1" t="str">
        <f>LEFT(Supplemental_Type_Certificates__STC___5[[#This Row],[Column1]],SEARCH("\",Supplemental_Type_Certificates__STC___5[[#This Row],[Column1]])-1)</f>
        <v>Cessna Aircraft Company</v>
      </c>
      <c r="E250" s="1" t="str">
        <f>RIGHT(Supplemental_Type_Certificates__STC___5[[#This Row],[Column1]],LEN(Supplemental_Type_Certificates__STC___5[[#This Row],[Column1]])-SEARCH("\",Supplemental_Type_Certificates__STC___5[[#This Row],[Column1]]))</f>
        <v>210G</v>
      </c>
      <c r="F250" s="1" t="str">
        <f>INDEX(Sheet1!A:D,MATCH(Supplemental_Type_Certificates__STC___5[[#This Row],[Make]],Sheet1!D:D,0),1)</f>
        <v>Cessna</v>
      </c>
      <c r="G250"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50"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E153:E390</v>
      </c>
      <c r="I250" s="1" t="str">
        <f ca="1">IF(LEN(Supplemental_Type_Certificates__STC___5[[#This Row],[First]])&lt;&gt;0,Supplemental_Type_Certificates__STC___5[[#This Row],[First]]&amp;": "&amp;_xlfn.TEXTJOIN(", ",TRUE,INDIRECT(Supplemental_Type_Certificates__STC___5[[#This Row],[Range]])),"")</f>
        <v/>
      </c>
      <c r="J250"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251" spans="1:10" x14ac:dyDescent="0.25">
      <c r="A251" s="1" t="s">
        <v>20</v>
      </c>
      <c r="B251"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Company\210H</v>
      </c>
      <c r="C251" s="1" t="s">
        <v>659</v>
      </c>
      <c r="D251" s="1" t="str">
        <f>LEFT(Supplemental_Type_Certificates__STC___5[[#This Row],[Column1]],SEARCH("\",Supplemental_Type_Certificates__STC___5[[#This Row],[Column1]])-1)</f>
        <v>Cessna Aircraft Company</v>
      </c>
      <c r="E251" s="1" t="str">
        <f>RIGHT(Supplemental_Type_Certificates__STC___5[[#This Row],[Column1]],LEN(Supplemental_Type_Certificates__STC___5[[#This Row],[Column1]])-SEARCH("\",Supplemental_Type_Certificates__STC___5[[#This Row],[Column1]]))</f>
        <v>210H</v>
      </c>
      <c r="F251" s="1" t="str">
        <f>INDEX(Sheet1!A:D,MATCH(Supplemental_Type_Certificates__STC___5[[#This Row],[Make]],Sheet1!D:D,0),1)</f>
        <v>Cessna</v>
      </c>
      <c r="G251"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51"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E153:E390</v>
      </c>
      <c r="I251" s="1" t="str">
        <f ca="1">IF(LEN(Supplemental_Type_Certificates__STC___5[[#This Row],[First]])&lt;&gt;0,Supplemental_Type_Certificates__STC___5[[#This Row],[First]]&amp;": "&amp;_xlfn.TEXTJOIN(", ",TRUE,INDIRECT(Supplemental_Type_Certificates__STC___5[[#This Row],[Range]])),"")</f>
        <v/>
      </c>
      <c r="J251"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252" spans="1:10" x14ac:dyDescent="0.25">
      <c r="A252" s="1" t="s">
        <v>20</v>
      </c>
      <c r="B252"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Company\210J</v>
      </c>
      <c r="C252" s="1" t="s">
        <v>660</v>
      </c>
      <c r="D252" s="1" t="str">
        <f>LEFT(Supplemental_Type_Certificates__STC___5[[#This Row],[Column1]],SEARCH("\",Supplemental_Type_Certificates__STC___5[[#This Row],[Column1]])-1)</f>
        <v>Cessna Aircraft Company</v>
      </c>
      <c r="E252" s="1" t="str">
        <f>RIGHT(Supplemental_Type_Certificates__STC___5[[#This Row],[Column1]],LEN(Supplemental_Type_Certificates__STC___5[[#This Row],[Column1]])-SEARCH("\",Supplemental_Type_Certificates__STC___5[[#This Row],[Column1]]))</f>
        <v>210J</v>
      </c>
      <c r="F252" s="1" t="str">
        <f>INDEX(Sheet1!A:D,MATCH(Supplemental_Type_Certificates__STC___5[[#This Row],[Make]],Sheet1!D:D,0),1)</f>
        <v>Cessna</v>
      </c>
      <c r="G252"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52"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E153:E390</v>
      </c>
      <c r="I252" s="1" t="str">
        <f ca="1">IF(LEN(Supplemental_Type_Certificates__STC___5[[#This Row],[First]])&lt;&gt;0,Supplemental_Type_Certificates__STC___5[[#This Row],[First]]&amp;": "&amp;_xlfn.TEXTJOIN(", ",TRUE,INDIRECT(Supplemental_Type_Certificates__STC___5[[#This Row],[Range]])),"")</f>
        <v/>
      </c>
      <c r="J252"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253" spans="1:10" x14ac:dyDescent="0.25">
      <c r="A253" s="1" t="s">
        <v>20</v>
      </c>
      <c r="B253"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Company\210K</v>
      </c>
      <c r="C253" s="1" t="s">
        <v>661</v>
      </c>
      <c r="D253" s="1" t="str">
        <f>LEFT(Supplemental_Type_Certificates__STC___5[[#This Row],[Column1]],SEARCH("\",Supplemental_Type_Certificates__STC___5[[#This Row],[Column1]])-1)</f>
        <v>Cessna Aircraft Company</v>
      </c>
      <c r="E253" s="1" t="str">
        <f>RIGHT(Supplemental_Type_Certificates__STC___5[[#This Row],[Column1]],LEN(Supplemental_Type_Certificates__STC___5[[#This Row],[Column1]])-SEARCH("\",Supplemental_Type_Certificates__STC___5[[#This Row],[Column1]]))</f>
        <v>210K</v>
      </c>
      <c r="F253" s="1" t="str">
        <f>INDEX(Sheet1!A:D,MATCH(Supplemental_Type_Certificates__STC___5[[#This Row],[Make]],Sheet1!D:D,0),1)</f>
        <v>Cessna</v>
      </c>
      <c r="G253"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53"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E153:E390</v>
      </c>
      <c r="I253" s="1" t="str">
        <f ca="1">IF(LEN(Supplemental_Type_Certificates__STC___5[[#This Row],[First]])&lt;&gt;0,Supplemental_Type_Certificates__STC___5[[#This Row],[First]]&amp;": "&amp;_xlfn.TEXTJOIN(", ",TRUE,INDIRECT(Supplemental_Type_Certificates__STC___5[[#This Row],[Range]])),"")</f>
        <v/>
      </c>
      <c r="J253"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254" spans="1:10" x14ac:dyDescent="0.25">
      <c r="A254" s="1" t="s">
        <v>20</v>
      </c>
      <c r="B254"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Company\210L</v>
      </c>
      <c r="C254" s="1" t="s">
        <v>662</v>
      </c>
      <c r="D254" s="1" t="str">
        <f>LEFT(Supplemental_Type_Certificates__STC___5[[#This Row],[Column1]],SEARCH("\",Supplemental_Type_Certificates__STC___5[[#This Row],[Column1]])-1)</f>
        <v>Cessna Aircraft Company</v>
      </c>
      <c r="E254" s="1" t="str">
        <f>RIGHT(Supplemental_Type_Certificates__STC___5[[#This Row],[Column1]],LEN(Supplemental_Type_Certificates__STC___5[[#This Row],[Column1]])-SEARCH("\",Supplemental_Type_Certificates__STC___5[[#This Row],[Column1]]))</f>
        <v>210L</v>
      </c>
      <c r="F254" s="1" t="str">
        <f>INDEX(Sheet1!A:D,MATCH(Supplemental_Type_Certificates__STC___5[[#This Row],[Make]],Sheet1!D:D,0),1)</f>
        <v>Cessna</v>
      </c>
      <c r="G254"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54"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E153:E390</v>
      </c>
      <c r="I254" s="1" t="str">
        <f ca="1">IF(LEN(Supplemental_Type_Certificates__STC___5[[#This Row],[First]])&lt;&gt;0,Supplemental_Type_Certificates__STC___5[[#This Row],[First]]&amp;": "&amp;_xlfn.TEXTJOIN(", ",TRUE,INDIRECT(Supplemental_Type_Certificates__STC___5[[#This Row],[Range]])),"")</f>
        <v/>
      </c>
      <c r="J254"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255" spans="1:10" x14ac:dyDescent="0.25">
      <c r="A255" s="1" t="s">
        <v>20</v>
      </c>
      <c r="B255"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Company\210M</v>
      </c>
      <c r="C255" s="1" t="s">
        <v>663</v>
      </c>
      <c r="D255" s="1" t="str">
        <f>LEFT(Supplemental_Type_Certificates__STC___5[[#This Row],[Column1]],SEARCH("\",Supplemental_Type_Certificates__STC___5[[#This Row],[Column1]])-1)</f>
        <v>Cessna Aircraft Company</v>
      </c>
      <c r="E255" s="1" t="str">
        <f>RIGHT(Supplemental_Type_Certificates__STC___5[[#This Row],[Column1]],LEN(Supplemental_Type_Certificates__STC___5[[#This Row],[Column1]])-SEARCH("\",Supplemental_Type_Certificates__STC___5[[#This Row],[Column1]]))</f>
        <v>210M</v>
      </c>
      <c r="F255" s="1" t="str">
        <f>INDEX(Sheet1!A:D,MATCH(Supplemental_Type_Certificates__STC___5[[#This Row],[Make]],Sheet1!D:D,0),1)</f>
        <v>Cessna</v>
      </c>
      <c r="G255"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55"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E153:E390</v>
      </c>
      <c r="I255" s="1" t="str">
        <f ca="1">IF(LEN(Supplemental_Type_Certificates__STC___5[[#This Row],[First]])&lt;&gt;0,Supplemental_Type_Certificates__STC___5[[#This Row],[First]]&amp;": "&amp;_xlfn.TEXTJOIN(", ",TRUE,INDIRECT(Supplemental_Type_Certificates__STC___5[[#This Row],[Range]])),"")</f>
        <v/>
      </c>
      <c r="J255"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256" spans="1:10" x14ac:dyDescent="0.25">
      <c r="A256" s="1" t="s">
        <v>20</v>
      </c>
      <c r="B256"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Company\210N</v>
      </c>
      <c r="C256" s="1" t="s">
        <v>664</v>
      </c>
      <c r="D256" s="1" t="str">
        <f>LEFT(Supplemental_Type_Certificates__STC___5[[#This Row],[Column1]],SEARCH("\",Supplemental_Type_Certificates__STC___5[[#This Row],[Column1]])-1)</f>
        <v>Cessna Aircraft Company</v>
      </c>
      <c r="E256" s="1" t="str">
        <f>RIGHT(Supplemental_Type_Certificates__STC___5[[#This Row],[Column1]],LEN(Supplemental_Type_Certificates__STC___5[[#This Row],[Column1]])-SEARCH("\",Supplemental_Type_Certificates__STC___5[[#This Row],[Column1]]))</f>
        <v>210N</v>
      </c>
      <c r="F256" s="1" t="str">
        <f>INDEX(Sheet1!A:D,MATCH(Supplemental_Type_Certificates__STC___5[[#This Row],[Make]],Sheet1!D:D,0),1)</f>
        <v>Cessna</v>
      </c>
      <c r="G256"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56"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E153:E390</v>
      </c>
      <c r="I256" s="1" t="str">
        <f ca="1">IF(LEN(Supplemental_Type_Certificates__STC___5[[#This Row],[First]])&lt;&gt;0,Supplemental_Type_Certificates__STC___5[[#This Row],[First]]&amp;": "&amp;_xlfn.TEXTJOIN(", ",TRUE,INDIRECT(Supplemental_Type_Certificates__STC___5[[#This Row],[Range]])),"")</f>
        <v/>
      </c>
      <c r="J256"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257" spans="1:10" x14ac:dyDescent="0.25">
      <c r="A257" s="1" t="s">
        <v>20</v>
      </c>
      <c r="B257"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Company\210R</v>
      </c>
      <c r="C257" s="1" t="s">
        <v>665</v>
      </c>
      <c r="D257" s="1" t="str">
        <f>LEFT(Supplemental_Type_Certificates__STC___5[[#This Row],[Column1]],SEARCH("\",Supplemental_Type_Certificates__STC___5[[#This Row],[Column1]])-1)</f>
        <v>Cessna Aircraft Company</v>
      </c>
      <c r="E257" s="1" t="str">
        <f>RIGHT(Supplemental_Type_Certificates__STC___5[[#This Row],[Column1]],LEN(Supplemental_Type_Certificates__STC___5[[#This Row],[Column1]])-SEARCH("\",Supplemental_Type_Certificates__STC___5[[#This Row],[Column1]]))</f>
        <v>210R</v>
      </c>
      <c r="F257" s="1" t="str">
        <f>INDEX(Sheet1!A:D,MATCH(Supplemental_Type_Certificates__STC___5[[#This Row],[Make]],Sheet1!D:D,0),1)</f>
        <v>Cessna</v>
      </c>
      <c r="G257"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57"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E153:E390</v>
      </c>
      <c r="I257" s="1" t="str">
        <f ca="1">IF(LEN(Supplemental_Type_Certificates__STC___5[[#This Row],[First]])&lt;&gt;0,Supplemental_Type_Certificates__STC___5[[#This Row],[First]]&amp;": "&amp;_xlfn.TEXTJOIN(", ",TRUE,INDIRECT(Supplemental_Type_Certificates__STC___5[[#This Row],[Range]])),"")</f>
        <v/>
      </c>
      <c r="J257"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258" spans="1:10" x14ac:dyDescent="0.25">
      <c r="A258" s="1" t="s">
        <v>20</v>
      </c>
      <c r="B258"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Company\310</v>
      </c>
      <c r="C258" s="1" t="s">
        <v>666</v>
      </c>
      <c r="D258" s="1" t="str">
        <f>LEFT(Supplemental_Type_Certificates__STC___5[[#This Row],[Column1]],SEARCH("\",Supplemental_Type_Certificates__STC___5[[#This Row],[Column1]])-1)</f>
        <v>Cessna Aircraft Company</v>
      </c>
      <c r="E258" s="1" t="str">
        <f>RIGHT(Supplemental_Type_Certificates__STC___5[[#This Row],[Column1]],LEN(Supplemental_Type_Certificates__STC___5[[#This Row],[Column1]])-SEARCH("\",Supplemental_Type_Certificates__STC___5[[#This Row],[Column1]]))</f>
        <v>310</v>
      </c>
      <c r="F258" s="1" t="str">
        <f>INDEX(Sheet1!A:D,MATCH(Supplemental_Type_Certificates__STC___5[[#This Row],[Make]],Sheet1!D:D,0),1)</f>
        <v>Cessna</v>
      </c>
      <c r="G258"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58"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E153:E390</v>
      </c>
      <c r="I258" s="1" t="str">
        <f ca="1">IF(LEN(Supplemental_Type_Certificates__STC___5[[#This Row],[First]])&lt;&gt;0,Supplemental_Type_Certificates__STC___5[[#This Row],[First]]&amp;": "&amp;_xlfn.TEXTJOIN(", ",TRUE,INDIRECT(Supplemental_Type_Certificates__STC___5[[#This Row],[Range]])),"")</f>
        <v/>
      </c>
      <c r="J258"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259" spans="1:10" x14ac:dyDescent="0.25">
      <c r="A259" s="1" t="s">
        <v>20</v>
      </c>
      <c r="B259"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Company\310A</v>
      </c>
      <c r="C259" s="1" t="s">
        <v>667</v>
      </c>
      <c r="D259" s="1" t="str">
        <f>LEFT(Supplemental_Type_Certificates__STC___5[[#This Row],[Column1]],SEARCH("\",Supplemental_Type_Certificates__STC___5[[#This Row],[Column1]])-1)</f>
        <v>Cessna Aircraft Company</v>
      </c>
      <c r="E259" s="1" t="str">
        <f>RIGHT(Supplemental_Type_Certificates__STC___5[[#This Row],[Column1]],LEN(Supplemental_Type_Certificates__STC___5[[#This Row],[Column1]])-SEARCH("\",Supplemental_Type_Certificates__STC___5[[#This Row],[Column1]]))</f>
        <v>310A</v>
      </c>
      <c r="F259" s="1" t="str">
        <f>INDEX(Sheet1!A:D,MATCH(Supplemental_Type_Certificates__STC___5[[#This Row],[Make]],Sheet1!D:D,0),1)</f>
        <v>Cessna</v>
      </c>
      <c r="G259"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59"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E153:E390</v>
      </c>
      <c r="I259" s="1" t="str">
        <f ca="1">IF(LEN(Supplemental_Type_Certificates__STC___5[[#This Row],[First]])&lt;&gt;0,Supplemental_Type_Certificates__STC___5[[#This Row],[First]]&amp;": "&amp;_xlfn.TEXTJOIN(", ",TRUE,INDIRECT(Supplemental_Type_Certificates__STC___5[[#This Row],[Range]])),"")</f>
        <v/>
      </c>
      <c r="J259"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260" spans="1:10" x14ac:dyDescent="0.25">
      <c r="A260" s="1" t="s">
        <v>20</v>
      </c>
      <c r="B260"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Company\310B</v>
      </c>
      <c r="C260" s="1" t="s">
        <v>668</v>
      </c>
      <c r="D260" s="1" t="str">
        <f>LEFT(Supplemental_Type_Certificates__STC___5[[#This Row],[Column1]],SEARCH("\",Supplemental_Type_Certificates__STC___5[[#This Row],[Column1]])-1)</f>
        <v>Cessna Aircraft Company</v>
      </c>
      <c r="E260" s="1" t="str">
        <f>RIGHT(Supplemental_Type_Certificates__STC___5[[#This Row],[Column1]],LEN(Supplemental_Type_Certificates__STC___5[[#This Row],[Column1]])-SEARCH("\",Supplemental_Type_Certificates__STC___5[[#This Row],[Column1]]))</f>
        <v>310B</v>
      </c>
      <c r="F260" s="1" t="str">
        <f>INDEX(Sheet1!A:D,MATCH(Supplemental_Type_Certificates__STC___5[[#This Row],[Make]],Sheet1!D:D,0),1)</f>
        <v>Cessna</v>
      </c>
      <c r="G260"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60"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E153:E390</v>
      </c>
      <c r="I260" s="1" t="str">
        <f ca="1">IF(LEN(Supplemental_Type_Certificates__STC___5[[#This Row],[First]])&lt;&gt;0,Supplemental_Type_Certificates__STC___5[[#This Row],[First]]&amp;": "&amp;_xlfn.TEXTJOIN(", ",TRUE,INDIRECT(Supplemental_Type_Certificates__STC___5[[#This Row],[Range]])),"")</f>
        <v/>
      </c>
      <c r="J260"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261" spans="1:10" x14ac:dyDescent="0.25">
      <c r="A261" s="1" t="s">
        <v>20</v>
      </c>
      <c r="B261"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Company\310C</v>
      </c>
      <c r="C261" s="1" t="s">
        <v>669</v>
      </c>
      <c r="D261" s="1" t="str">
        <f>LEFT(Supplemental_Type_Certificates__STC___5[[#This Row],[Column1]],SEARCH("\",Supplemental_Type_Certificates__STC___5[[#This Row],[Column1]])-1)</f>
        <v>Cessna Aircraft Company</v>
      </c>
      <c r="E261" s="1" t="str">
        <f>RIGHT(Supplemental_Type_Certificates__STC___5[[#This Row],[Column1]],LEN(Supplemental_Type_Certificates__STC___5[[#This Row],[Column1]])-SEARCH("\",Supplemental_Type_Certificates__STC___5[[#This Row],[Column1]]))</f>
        <v>310C</v>
      </c>
      <c r="F261" s="1" t="str">
        <f>INDEX(Sheet1!A:D,MATCH(Supplemental_Type_Certificates__STC___5[[#This Row],[Make]],Sheet1!D:D,0),1)</f>
        <v>Cessna</v>
      </c>
      <c r="G261"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61"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E153:E390</v>
      </c>
      <c r="I261" s="1" t="str">
        <f ca="1">IF(LEN(Supplemental_Type_Certificates__STC___5[[#This Row],[First]])&lt;&gt;0,Supplemental_Type_Certificates__STC___5[[#This Row],[First]]&amp;": "&amp;_xlfn.TEXTJOIN(", ",TRUE,INDIRECT(Supplemental_Type_Certificates__STC___5[[#This Row],[Range]])),"")</f>
        <v/>
      </c>
      <c r="J261"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262" spans="1:10" x14ac:dyDescent="0.25">
      <c r="A262" s="1" t="s">
        <v>20</v>
      </c>
      <c r="B262"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Company\310D</v>
      </c>
      <c r="C262" s="1" t="s">
        <v>670</v>
      </c>
      <c r="D262" s="1" t="str">
        <f>LEFT(Supplemental_Type_Certificates__STC___5[[#This Row],[Column1]],SEARCH("\",Supplemental_Type_Certificates__STC___5[[#This Row],[Column1]])-1)</f>
        <v>Cessna Aircraft Company</v>
      </c>
      <c r="E262" s="1" t="str">
        <f>RIGHT(Supplemental_Type_Certificates__STC___5[[#This Row],[Column1]],LEN(Supplemental_Type_Certificates__STC___5[[#This Row],[Column1]])-SEARCH("\",Supplemental_Type_Certificates__STC___5[[#This Row],[Column1]]))</f>
        <v>310D</v>
      </c>
      <c r="F262" s="1" t="str">
        <f>INDEX(Sheet1!A:D,MATCH(Supplemental_Type_Certificates__STC___5[[#This Row],[Make]],Sheet1!D:D,0),1)</f>
        <v>Cessna</v>
      </c>
      <c r="G262"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62"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E153:E390</v>
      </c>
      <c r="I262" s="1" t="str">
        <f ca="1">IF(LEN(Supplemental_Type_Certificates__STC___5[[#This Row],[First]])&lt;&gt;0,Supplemental_Type_Certificates__STC___5[[#This Row],[First]]&amp;": "&amp;_xlfn.TEXTJOIN(", ",TRUE,INDIRECT(Supplemental_Type_Certificates__STC___5[[#This Row],[Range]])),"")</f>
        <v/>
      </c>
      <c r="J262"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263" spans="1:10" x14ac:dyDescent="0.25">
      <c r="A263" s="1" t="s">
        <v>20</v>
      </c>
      <c r="B263"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Company\310E</v>
      </c>
      <c r="C263" s="1" t="s">
        <v>671</v>
      </c>
      <c r="D263" s="1" t="str">
        <f>LEFT(Supplemental_Type_Certificates__STC___5[[#This Row],[Column1]],SEARCH("\",Supplemental_Type_Certificates__STC___5[[#This Row],[Column1]])-1)</f>
        <v>Cessna Aircraft Company</v>
      </c>
      <c r="E263" s="1" t="str">
        <f>RIGHT(Supplemental_Type_Certificates__STC___5[[#This Row],[Column1]],LEN(Supplemental_Type_Certificates__STC___5[[#This Row],[Column1]])-SEARCH("\",Supplemental_Type_Certificates__STC___5[[#This Row],[Column1]]))</f>
        <v>310E</v>
      </c>
      <c r="F263" s="1" t="str">
        <f>INDEX(Sheet1!A:D,MATCH(Supplemental_Type_Certificates__STC___5[[#This Row],[Make]],Sheet1!D:D,0),1)</f>
        <v>Cessna</v>
      </c>
      <c r="G263"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63"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E153:E390</v>
      </c>
      <c r="I263" s="1" t="str">
        <f ca="1">IF(LEN(Supplemental_Type_Certificates__STC___5[[#This Row],[First]])&lt;&gt;0,Supplemental_Type_Certificates__STC___5[[#This Row],[First]]&amp;": "&amp;_xlfn.TEXTJOIN(", ",TRUE,INDIRECT(Supplemental_Type_Certificates__STC___5[[#This Row],[Range]])),"")</f>
        <v/>
      </c>
      <c r="J263"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264" spans="1:10" x14ac:dyDescent="0.25">
      <c r="A264" s="1" t="s">
        <v>20</v>
      </c>
      <c r="B264"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Company\310F</v>
      </c>
      <c r="C264" s="1" t="s">
        <v>672</v>
      </c>
      <c r="D264" s="1" t="str">
        <f>LEFT(Supplemental_Type_Certificates__STC___5[[#This Row],[Column1]],SEARCH("\",Supplemental_Type_Certificates__STC___5[[#This Row],[Column1]])-1)</f>
        <v>Cessna Aircraft Company</v>
      </c>
      <c r="E264" s="1" t="str">
        <f>RIGHT(Supplemental_Type_Certificates__STC___5[[#This Row],[Column1]],LEN(Supplemental_Type_Certificates__STC___5[[#This Row],[Column1]])-SEARCH("\",Supplemental_Type_Certificates__STC___5[[#This Row],[Column1]]))</f>
        <v>310F</v>
      </c>
      <c r="F264" s="1" t="str">
        <f>INDEX(Sheet1!A:D,MATCH(Supplemental_Type_Certificates__STC___5[[#This Row],[Make]],Sheet1!D:D,0),1)</f>
        <v>Cessna</v>
      </c>
      <c r="G264"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64"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E153:E390</v>
      </c>
      <c r="I264" s="1" t="str">
        <f ca="1">IF(LEN(Supplemental_Type_Certificates__STC___5[[#This Row],[First]])&lt;&gt;0,Supplemental_Type_Certificates__STC___5[[#This Row],[First]]&amp;": "&amp;_xlfn.TEXTJOIN(", ",TRUE,INDIRECT(Supplemental_Type_Certificates__STC___5[[#This Row],[Range]])),"")</f>
        <v/>
      </c>
      <c r="J264"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265" spans="1:10" x14ac:dyDescent="0.25">
      <c r="A265" s="1" t="s">
        <v>20</v>
      </c>
      <c r="B265"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Company\310G</v>
      </c>
      <c r="C265" s="1" t="s">
        <v>673</v>
      </c>
      <c r="D265" s="1" t="str">
        <f>LEFT(Supplemental_Type_Certificates__STC___5[[#This Row],[Column1]],SEARCH("\",Supplemental_Type_Certificates__STC___5[[#This Row],[Column1]])-1)</f>
        <v>Cessna Aircraft Company</v>
      </c>
      <c r="E265" s="1" t="str">
        <f>RIGHT(Supplemental_Type_Certificates__STC___5[[#This Row],[Column1]],LEN(Supplemental_Type_Certificates__STC___5[[#This Row],[Column1]])-SEARCH("\",Supplemental_Type_Certificates__STC___5[[#This Row],[Column1]]))</f>
        <v>310G</v>
      </c>
      <c r="F265" s="1" t="str">
        <f>INDEX(Sheet1!A:D,MATCH(Supplemental_Type_Certificates__STC___5[[#This Row],[Make]],Sheet1!D:D,0),1)</f>
        <v>Cessna</v>
      </c>
      <c r="G265"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65"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E153:E390</v>
      </c>
      <c r="I265" s="1" t="str">
        <f ca="1">IF(LEN(Supplemental_Type_Certificates__STC___5[[#This Row],[First]])&lt;&gt;0,Supplemental_Type_Certificates__STC___5[[#This Row],[First]]&amp;": "&amp;_xlfn.TEXTJOIN(", ",TRUE,INDIRECT(Supplemental_Type_Certificates__STC___5[[#This Row],[Range]])),"")</f>
        <v/>
      </c>
      <c r="J265"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266" spans="1:10" x14ac:dyDescent="0.25">
      <c r="A266" s="1" t="s">
        <v>20</v>
      </c>
      <c r="B266"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Company\310H</v>
      </c>
      <c r="C266" s="1" t="s">
        <v>674</v>
      </c>
      <c r="D266" s="1" t="str">
        <f>LEFT(Supplemental_Type_Certificates__STC___5[[#This Row],[Column1]],SEARCH("\",Supplemental_Type_Certificates__STC___5[[#This Row],[Column1]])-1)</f>
        <v>Cessna Aircraft Company</v>
      </c>
      <c r="E266" s="1" t="str">
        <f>RIGHT(Supplemental_Type_Certificates__STC___5[[#This Row],[Column1]],LEN(Supplemental_Type_Certificates__STC___5[[#This Row],[Column1]])-SEARCH("\",Supplemental_Type_Certificates__STC___5[[#This Row],[Column1]]))</f>
        <v>310H</v>
      </c>
      <c r="F266" s="1" t="str">
        <f>INDEX(Sheet1!A:D,MATCH(Supplemental_Type_Certificates__STC___5[[#This Row],[Make]],Sheet1!D:D,0),1)</f>
        <v>Cessna</v>
      </c>
      <c r="G266"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66"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E153:E390</v>
      </c>
      <c r="I266" s="1" t="str">
        <f ca="1">IF(LEN(Supplemental_Type_Certificates__STC___5[[#This Row],[First]])&lt;&gt;0,Supplemental_Type_Certificates__STC___5[[#This Row],[First]]&amp;": "&amp;_xlfn.TEXTJOIN(", ",TRUE,INDIRECT(Supplemental_Type_Certificates__STC___5[[#This Row],[Range]])),"")</f>
        <v/>
      </c>
      <c r="J266"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267" spans="1:10" x14ac:dyDescent="0.25">
      <c r="A267" s="1" t="s">
        <v>20</v>
      </c>
      <c r="B267"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Company\310I</v>
      </c>
      <c r="C267" s="1" t="s">
        <v>675</v>
      </c>
      <c r="D267" s="1" t="str">
        <f>LEFT(Supplemental_Type_Certificates__STC___5[[#This Row],[Column1]],SEARCH("\",Supplemental_Type_Certificates__STC___5[[#This Row],[Column1]])-1)</f>
        <v>Cessna Aircraft Company</v>
      </c>
      <c r="E267" s="1" t="str">
        <f>RIGHT(Supplemental_Type_Certificates__STC___5[[#This Row],[Column1]],LEN(Supplemental_Type_Certificates__STC___5[[#This Row],[Column1]])-SEARCH("\",Supplemental_Type_Certificates__STC___5[[#This Row],[Column1]]))</f>
        <v>310I</v>
      </c>
      <c r="F267" s="1" t="str">
        <f>INDEX(Sheet1!A:D,MATCH(Supplemental_Type_Certificates__STC___5[[#This Row],[Make]],Sheet1!D:D,0),1)</f>
        <v>Cessna</v>
      </c>
      <c r="G267"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67"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E153:E390</v>
      </c>
      <c r="I267" s="1" t="str">
        <f ca="1">IF(LEN(Supplemental_Type_Certificates__STC___5[[#This Row],[First]])&lt;&gt;0,Supplemental_Type_Certificates__STC___5[[#This Row],[First]]&amp;": "&amp;_xlfn.TEXTJOIN(", ",TRUE,INDIRECT(Supplemental_Type_Certificates__STC___5[[#This Row],[Range]])),"")</f>
        <v/>
      </c>
      <c r="J267"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268" spans="1:10" x14ac:dyDescent="0.25">
      <c r="A268" s="1" t="s">
        <v>20</v>
      </c>
      <c r="B268"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Company\310J-1</v>
      </c>
      <c r="C268" s="1" t="s">
        <v>676</v>
      </c>
      <c r="D268" s="1" t="str">
        <f>LEFT(Supplemental_Type_Certificates__STC___5[[#This Row],[Column1]],SEARCH("\",Supplemental_Type_Certificates__STC___5[[#This Row],[Column1]])-1)</f>
        <v>Cessna Aircraft Company</v>
      </c>
      <c r="E268" s="1" t="str">
        <f>RIGHT(Supplemental_Type_Certificates__STC___5[[#This Row],[Column1]],LEN(Supplemental_Type_Certificates__STC___5[[#This Row],[Column1]])-SEARCH("\",Supplemental_Type_Certificates__STC___5[[#This Row],[Column1]]))</f>
        <v>310J-1</v>
      </c>
      <c r="F268" s="1" t="str">
        <f>INDEX(Sheet1!A:D,MATCH(Supplemental_Type_Certificates__STC___5[[#This Row],[Make]],Sheet1!D:D,0),1)</f>
        <v>Cessna</v>
      </c>
      <c r="G268"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68"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E153:E390</v>
      </c>
      <c r="I268" s="1" t="str">
        <f ca="1">IF(LEN(Supplemental_Type_Certificates__STC___5[[#This Row],[First]])&lt;&gt;0,Supplemental_Type_Certificates__STC___5[[#This Row],[First]]&amp;": "&amp;_xlfn.TEXTJOIN(", ",TRUE,INDIRECT(Supplemental_Type_Certificates__STC___5[[#This Row],[Range]])),"")</f>
        <v/>
      </c>
      <c r="J268"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269" spans="1:10" x14ac:dyDescent="0.25">
      <c r="A269" s="1" t="s">
        <v>20</v>
      </c>
      <c r="B269"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Company\310J</v>
      </c>
      <c r="C269" s="1" t="s">
        <v>677</v>
      </c>
      <c r="D269" s="1" t="str">
        <f>LEFT(Supplemental_Type_Certificates__STC___5[[#This Row],[Column1]],SEARCH("\",Supplemental_Type_Certificates__STC___5[[#This Row],[Column1]])-1)</f>
        <v>Cessna Aircraft Company</v>
      </c>
      <c r="E269" s="1" t="str">
        <f>RIGHT(Supplemental_Type_Certificates__STC___5[[#This Row],[Column1]],LEN(Supplemental_Type_Certificates__STC___5[[#This Row],[Column1]])-SEARCH("\",Supplemental_Type_Certificates__STC___5[[#This Row],[Column1]]))</f>
        <v>310J</v>
      </c>
      <c r="F269" s="1" t="str">
        <f>INDEX(Sheet1!A:D,MATCH(Supplemental_Type_Certificates__STC___5[[#This Row],[Make]],Sheet1!D:D,0),1)</f>
        <v>Cessna</v>
      </c>
      <c r="G269"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69"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E153:E390</v>
      </c>
      <c r="I269" s="1" t="str">
        <f ca="1">IF(LEN(Supplemental_Type_Certificates__STC___5[[#This Row],[First]])&lt;&gt;0,Supplemental_Type_Certificates__STC___5[[#This Row],[First]]&amp;": "&amp;_xlfn.TEXTJOIN(", ",TRUE,INDIRECT(Supplemental_Type_Certificates__STC___5[[#This Row],[Range]])),"")</f>
        <v/>
      </c>
      <c r="J269"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270" spans="1:10" x14ac:dyDescent="0.25">
      <c r="A270" s="1" t="s">
        <v>20</v>
      </c>
      <c r="B270"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Company\310K</v>
      </c>
      <c r="C270" s="1" t="s">
        <v>678</v>
      </c>
      <c r="D270" s="1" t="str">
        <f>LEFT(Supplemental_Type_Certificates__STC___5[[#This Row],[Column1]],SEARCH("\",Supplemental_Type_Certificates__STC___5[[#This Row],[Column1]])-1)</f>
        <v>Cessna Aircraft Company</v>
      </c>
      <c r="E270" s="1" t="str">
        <f>RIGHT(Supplemental_Type_Certificates__STC___5[[#This Row],[Column1]],LEN(Supplemental_Type_Certificates__STC___5[[#This Row],[Column1]])-SEARCH("\",Supplemental_Type_Certificates__STC___5[[#This Row],[Column1]]))</f>
        <v>310K</v>
      </c>
      <c r="F270" s="1" t="str">
        <f>INDEX(Sheet1!A:D,MATCH(Supplemental_Type_Certificates__STC___5[[#This Row],[Make]],Sheet1!D:D,0),1)</f>
        <v>Cessna</v>
      </c>
      <c r="G270"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70"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E153:E390</v>
      </c>
      <c r="I270" s="1" t="str">
        <f ca="1">IF(LEN(Supplemental_Type_Certificates__STC___5[[#This Row],[First]])&lt;&gt;0,Supplemental_Type_Certificates__STC___5[[#This Row],[First]]&amp;": "&amp;_xlfn.TEXTJOIN(", ",TRUE,INDIRECT(Supplemental_Type_Certificates__STC___5[[#This Row],[Range]])),"")</f>
        <v/>
      </c>
      <c r="J270"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271" spans="1:10" x14ac:dyDescent="0.25">
      <c r="A271" s="1" t="s">
        <v>20</v>
      </c>
      <c r="B271"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Company\310L</v>
      </c>
      <c r="C271" s="1" t="s">
        <v>679</v>
      </c>
      <c r="D271" s="1" t="str">
        <f>LEFT(Supplemental_Type_Certificates__STC___5[[#This Row],[Column1]],SEARCH("\",Supplemental_Type_Certificates__STC___5[[#This Row],[Column1]])-1)</f>
        <v>Cessna Aircraft Company</v>
      </c>
      <c r="E271" s="1" t="str">
        <f>RIGHT(Supplemental_Type_Certificates__STC___5[[#This Row],[Column1]],LEN(Supplemental_Type_Certificates__STC___5[[#This Row],[Column1]])-SEARCH("\",Supplemental_Type_Certificates__STC___5[[#This Row],[Column1]]))</f>
        <v>310L</v>
      </c>
      <c r="F271" s="1" t="str">
        <f>INDEX(Sheet1!A:D,MATCH(Supplemental_Type_Certificates__STC___5[[#This Row],[Make]],Sheet1!D:D,0),1)</f>
        <v>Cessna</v>
      </c>
      <c r="G271"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71"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E153:E390</v>
      </c>
      <c r="I271" s="1" t="str">
        <f ca="1">IF(LEN(Supplemental_Type_Certificates__STC___5[[#This Row],[First]])&lt;&gt;0,Supplemental_Type_Certificates__STC___5[[#This Row],[First]]&amp;": "&amp;_xlfn.TEXTJOIN(", ",TRUE,INDIRECT(Supplemental_Type_Certificates__STC___5[[#This Row],[Range]])),"")</f>
        <v/>
      </c>
      <c r="J271"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272" spans="1:10" x14ac:dyDescent="0.25">
      <c r="A272" s="1" t="s">
        <v>20</v>
      </c>
      <c r="B272"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Company\310N</v>
      </c>
      <c r="C272" s="1" t="s">
        <v>680</v>
      </c>
      <c r="D272" s="1" t="str">
        <f>LEFT(Supplemental_Type_Certificates__STC___5[[#This Row],[Column1]],SEARCH("\",Supplemental_Type_Certificates__STC___5[[#This Row],[Column1]])-1)</f>
        <v>Cessna Aircraft Company</v>
      </c>
      <c r="E272" s="1" t="str">
        <f>RIGHT(Supplemental_Type_Certificates__STC___5[[#This Row],[Column1]],LEN(Supplemental_Type_Certificates__STC___5[[#This Row],[Column1]])-SEARCH("\",Supplemental_Type_Certificates__STC___5[[#This Row],[Column1]]))</f>
        <v>310N</v>
      </c>
      <c r="F272" s="1" t="str">
        <f>INDEX(Sheet1!A:D,MATCH(Supplemental_Type_Certificates__STC___5[[#This Row],[Make]],Sheet1!D:D,0),1)</f>
        <v>Cessna</v>
      </c>
      <c r="G272"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72"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E153:E390</v>
      </c>
      <c r="I272" s="1" t="str">
        <f ca="1">IF(LEN(Supplemental_Type_Certificates__STC___5[[#This Row],[First]])&lt;&gt;0,Supplemental_Type_Certificates__STC___5[[#This Row],[First]]&amp;": "&amp;_xlfn.TEXTJOIN(", ",TRUE,INDIRECT(Supplemental_Type_Certificates__STC___5[[#This Row],[Range]])),"")</f>
        <v/>
      </c>
      <c r="J272"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273" spans="1:10" x14ac:dyDescent="0.25">
      <c r="A273" s="1" t="s">
        <v>20</v>
      </c>
      <c r="B273"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Company\310P</v>
      </c>
      <c r="C273" s="1" t="s">
        <v>681</v>
      </c>
      <c r="D273" s="1" t="str">
        <f>LEFT(Supplemental_Type_Certificates__STC___5[[#This Row],[Column1]],SEARCH("\",Supplemental_Type_Certificates__STC___5[[#This Row],[Column1]])-1)</f>
        <v>Cessna Aircraft Company</v>
      </c>
      <c r="E273" s="1" t="str">
        <f>RIGHT(Supplemental_Type_Certificates__STC___5[[#This Row],[Column1]],LEN(Supplemental_Type_Certificates__STC___5[[#This Row],[Column1]])-SEARCH("\",Supplemental_Type_Certificates__STC___5[[#This Row],[Column1]]))</f>
        <v>310P</v>
      </c>
      <c r="F273" s="1" t="str">
        <f>INDEX(Sheet1!A:D,MATCH(Supplemental_Type_Certificates__STC___5[[#This Row],[Make]],Sheet1!D:D,0),1)</f>
        <v>Cessna</v>
      </c>
      <c r="G273"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73"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E153:E390</v>
      </c>
      <c r="I273" s="1" t="str">
        <f ca="1">IF(LEN(Supplemental_Type_Certificates__STC___5[[#This Row],[First]])&lt;&gt;0,Supplemental_Type_Certificates__STC___5[[#This Row],[First]]&amp;": "&amp;_xlfn.TEXTJOIN(", ",TRUE,INDIRECT(Supplemental_Type_Certificates__STC___5[[#This Row],[Range]])),"")</f>
        <v/>
      </c>
      <c r="J273"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274" spans="1:10" x14ac:dyDescent="0.25">
      <c r="A274" s="1" t="s">
        <v>20</v>
      </c>
      <c r="B274"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Company\310Q</v>
      </c>
      <c r="C274" s="1" t="s">
        <v>682</v>
      </c>
      <c r="D274" s="1" t="str">
        <f>LEFT(Supplemental_Type_Certificates__STC___5[[#This Row],[Column1]],SEARCH("\",Supplemental_Type_Certificates__STC___5[[#This Row],[Column1]])-1)</f>
        <v>Cessna Aircraft Company</v>
      </c>
      <c r="E274" s="1" t="str">
        <f>RIGHT(Supplemental_Type_Certificates__STC___5[[#This Row],[Column1]],LEN(Supplemental_Type_Certificates__STC___5[[#This Row],[Column1]])-SEARCH("\",Supplemental_Type_Certificates__STC___5[[#This Row],[Column1]]))</f>
        <v>310Q</v>
      </c>
      <c r="F274" s="1" t="str">
        <f>INDEX(Sheet1!A:D,MATCH(Supplemental_Type_Certificates__STC___5[[#This Row],[Make]],Sheet1!D:D,0),1)</f>
        <v>Cessna</v>
      </c>
      <c r="G274"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74"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E153:E390</v>
      </c>
      <c r="I274" s="1" t="str">
        <f ca="1">IF(LEN(Supplemental_Type_Certificates__STC___5[[#This Row],[First]])&lt;&gt;0,Supplemental_Type_Certificates__STC___5[[#This Row],[First]]&amp;": "&amp;_xlfn.TEXTJOIN(", ",TRUE,INDIRECT(Supplemental_Type_Certificates__STC___5[[#This Row],[Range]])),"")</f>
        <v/>
      </c>
      <c r="J274"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275" spans="1:10" x14ac:dyDescent="0.25">
      <c r="A275" s="1" t="s">
        <v>20</v>
      </c>
      <c r="B275"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Company\310R</v>
      </c>
      <c r="C275" s="1" t="s">
        <v>683</v>
      </c>
      <c r="D275" s="1" t="str">
        <f>LEFT(Supplemental_Type_Certificates__STC___5[[#This Row],[Column1]],SEARCH("\",Supplemental_Type_Certificates__STC___5[[#This Row],[Column1]])-1)</f>
        <v>Cessna Aircraft Company</v>
      </c>
      <c r="E275" s="1" t="str">
        <f>RIGHT(Supplemental_Type_Certificates__STC___5[[#This Row],[Column1]],LEN(Supplemental_Type_Certificates__STC___5[[#This Row],[Column1]])-SEARCH("\",Supplemental_Type_Certificates__STC___5[[#This Row],[Column1]]))</f>
        <v>310R</v>
      </c>
      <c r="F275" s="1" t="str">
        <f>INDEX(Sheet1!A:D,MATCH(Supplemental_Type_Certificates__STC___5[[#This Row],[Make]],Sheet1!D:D,0),1)</f>
        <v>Cessna</v>
      </c>
      <c r="G275"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75"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E153:E390</v>
      </c>
      <c r="I275" s="1" t="str">
        <f ca="1">IF(LEN(Supplemental_Type_Certificates__STC___5[[#This Row],[First]])&lt;&gt;0,Supplemental_Type_Certificates__STC___5[[#This Row],[First]]&amp;": "&amp;_xlfn.TEXTJOIN(", ",TRUE,INDIRECT(Supplemental_Type_Certificates__STC___5[[#This Row],[Range]])),"")</f>
        <v/>
      </c>
      <c r="J275"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276" spans="1:10" x14ac:dyDescent="0.25">
      <c r="A276" s="1" t="s">
        <v>20</v>
      </c>
      <c r="B276"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Company\320-1</v>
      </c>
      <c r="C276" s="1" t="s">
        <v>684</v>
      </c>
      <c r="D276" s="1" t="str">
        <f>LEFT(Supplemental_Type_Certificates__STC___5[[#This Row],[Column1]],SEARCH("\",Supplemental_Type_Certificates__STC___5[[#This Row],[Column1]])-1)</f>
        <v>Cessna Aircraft Company</v>
      </c>
      <c r="E276" s="1" t="str">
        <f>RIGHT(Supplemental_Type_Certificates__STC___5[[#This Row],[Column1]],LEN(Supplemental_Type_Certificates__STC___5[[#This Row],[Column1]])-SEARCH("\",Supplemental_Type_Certificates__STC___5[[#This Row],[Column1]]))</f>
        <v>320-1</v>
      </c>
      <c r="F276" s="1" t="str">
        <f>INDEX(Sheet1!A:D,MATCH(Supplemental_Type_Certificates__STC___5[[#This Row],[Make]],Sheet1!D:D,0),1)</f>
        <v>Cessna</v>
      </c>
      <c r="G276"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76"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E153:E390</v>
      </c>
      <c r="I276" s="1" t="str">
        <f ca="1">IF(LEN(Supplemental_Type_Certificates__STC___5[[#This Row],[First]])&lt;&gt;0,Supplemental_Type_Certificates__STC___5[[#This Row],[First]]&amp;": "&amp;_xlfn.TEXTJOIN(", ",TRUE,INDIRECT(Supplemental_Type_Certificates__STC___5[[#This Row],[Range]])),"")</f>
        <v/>
      </c>
      <c r="J276"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277" spans="1:10" x14ac:dyDescent="0.25">
      <c r="A277" s="1" t="s">
        <v>20</v>
      </c>
      <c r="B277"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Company\320</v>
      </c>
      <c r="C277" s="1" t="s">
        <v>685</v>
      </c>
      <c r="D277" s="1" t="str">
        <f>LEFT(Supplemental_Type_Certificates__STC___5[[#This Row],[Column1]],SEARCH("\",Supplemental_Type_Certificates__STC___5[[#This Row],[Column1]])-1)</f>
        <v>Cessna Aircraft Company</v>
      </c>
      <c r="E277" s="1" t="str">
        <f>RIGHT(Supplemental_Type_Certificates__STC___5[[#This Row],[Column1]],LEN(Supplemental_Type_Certificates__STC___5[[#This Row],[Column1]])-SEARCH("\",Supplemental_Type_Certificates__STC___5[[#This Row],[Column1]]))</f>
        <v>320</v>
      </c>
      <c r="F277" s="1" t="str">
        <f>INDEX(Sheet1!A:D,MATCH(Supplemental_Type_Certificates__STC___5[[#This Row],[Make]],Sheet1!D:D,0),1)</f>
        <v>Cessna</v>
      </c>
      <c r="G277"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77"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E153:E390</v>
      </c>
      <c r="I277" s="1" t="str">
        <f ca="1">IF(LEN(Supplemental_Type_Certificates__STC___5[[#This Row],[First]])&lt;&gt;0,Supplemental_Type_Certificates__STC___5[[#This Row],[First]]&amp;": "&amp;_xlfn.TEXTJOIN(", ",TRUE,INDIRECT(Supplemental_Type_Certificates__STC___5[[#This Row],[Range]])),"")</f>
        <v/>
      </c>
      <c r="J277"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278" spans="1:10" x14ac:dyDescent="0.25">
      <c r="A278" s="1" t="s">
        <v>20</v>
      </c>
      <c r="B278"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Company\320A</v>
      </c>
      <c r="C278" s="1" t="s">
        <v>686</v>
      </c>
      <c r="D278" s="1" t="str">
        <f>LEFT(Supplemental_Type_Certificates__STC___5[[#This Row],[Column1]],SEARCH("\",Supplemental_Type_Certificates__STC___5[[#This Row],[Column1]])-1)</f>
        <v>Cessna Aircraft Company</v>
      </c>
      <c r="E278" s="1" t="str">
        <f>RIGHT(Supplemental_Type_Certificates__STC___5[[#This Row],[Column1]],LEN(Supplemental_Type_Certificates__STC___5[[#This Row],[Column1]])-SEARCH("\",Supplemental_Type_Certificates__STC___5[[#This Row],[Column1]]))</f>
        <v>320A</v>
      </c>
      <c r="F278" s="1" t="str">
        <f>INDEX(Sheet1!A:D,MATCH(Supplemental_Type_Certificates__STC___5[[#This Row],[Make]],Sheet1!D:D,0),1)</f>
        <v>Cessna</v>
      </c>
      <c r="G278"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78"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E153:E390</v>
      </c>
      <c r="I278" s="1" t="str">
        <f ca="1">IF(LEN(Supplemental_Type_Certificates__STC___5[[#This Row],[First]])&lt;&gt;0,Supplemental_Type_Certificates__STC___5[[#This Row],[First]]&amp;": "&amp;_xlfn.TEXTJOIN(", ",TRUE,INDIRECT(Supplemental_Type_Certificates__STC___5[[#This Row],[Range]])),"")</f>
        <v/>
      </c>
      <c r="J278"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279" spans="1:10" x14ac:dyDescent="0.25">
      <c r="A279" s="1" t="s">
        <v>20</v>
      </c>
      <c r="B279"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Company\320B</v>
      </c>
      <c r="C279" s="1" t="s">
        <v>687</v>
      </c>
      <c r="D279" s="1" t="str">
        <f>LEFT(Supplemental_Type_Certificates__STC___5[[#This Row],[Column1]],SEARCH("\",Supplemental_Type_Certificates__STC___5[[#This Row],[Column1]])-1)</f>
        <v>Cessna Aircraft Company</v>
      </c>
      <c r="E279" s="1" t="str">
        <f>RIGHT(Supplemental_Type_Certificates__STC___5[[#This Row],[Column1]],LEN(Supplemental_Type_Certificates__STC___5[[#This Row],[Column1]])-SEARCH("\",Supplemental_Type_Certificates__STC___5[[#This Row],[Column1]]))</f>
        <v>320B</v>
      </c>
      <c r="F279" s="1" t="str">
        <f>INDEX(Sheet1!A:D,MATCH(Supplemental_Type_Certificates__STC___5[[#This Row],[Make]],Sheet1!D:D,0),1)</f>
        <v>Cessna</v>
      </c>
      <c r="G279"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79"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E153:E390</v>
      </c>
      <c r="I279" s="1" t="str">
        <f ca="1">IF(LEN(Supplemental_Type_Certificates__STC___5[[#This Row],[First]])&lt;&gt;0,Supplemental_Type_Certificates__STC___5[[#This Row],[First]]&amp;": "&amp;_xlfn.TEXTJOIN(", ",TRUE,INDIRECT(Supplemental_Type_Certificates__STC___5[[#This Row],[Range]])),"")</f>
        <v/>
      </c>
      <c r="J279"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280" spans="1:10" x14ac:dyDescent="0.25">
      <c r="A280" s="1" t="s">
        <v>20</v>
      </c>
      <c r="B280"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Company\320C</v>
      </c>
      <c r="C280" s="1" t="s">
        <v>688</v>
      </c>
      <c r="D280" s="1" t="str">
        <f>LEFT(Supplemental_Type_Certificates__STC___5[[#This Row],[Column1]],SEARCH("\",Supplemental_Type_Certificates__STC___5[[#This Row],[Column1]])-1)</f>
        <v>Cessna Aircraft Company</v>
      </c>
      <c r="E280" s="1" t="str">
        <f>RIGHT(Supplemental_Type_Certificates__STC___5[[#This Row],[Column1]],LEN(Supplemental_Type_Certificates__STC___5[[#This Row],[Column1]])-SEARCH("\",Supplemental_Type_Certificates__STC___5[[#This Row],[Column1]]))</f>
        <v>320C</v>
      </c>
      <c r="F280" s="1" t="str">
        <f>INDEX(Sheet1!A:D,MATCH(Supplemental_Type_Certificates__STC___5[[#This Row],[Make]],Sheet1!D:D,0),1)</f>
        <v>Cessna</v>
      </c>
      <c r="G280"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80"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E153:E390</v>
      </c>
      <c r="I280" s="1" t="str">
        <f ca="1">IF(LEN(Supplemental_Type_Certificates__STC___5[[#This Row],[First]])&lt;&gt;0,Supplemental_Type_Certificates__STC___5[[#This Row],[First]]&amp;": "&amp;_xlfn.TEXTJOIN(", ",TRUE,INDIRECT(Supplemental_Type_Certificates__STC___5[[#This Row],[Range]])),"")</f>
        <v/>
      </c>
      <c r="J280"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281" spans="1:10" x14ac:dyDescent="0.25">
      <c r="A281" s="1" t="s">
        <v>20</v>
      </c>
      <c r="B281"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Company\320D</v>
      </c>
      <c r="C281" s="1" t="s">
        <v>689</v>
      </c>
      <c r="D281" s="1" t="str">
        <f>LEFT(Supplemental_Type_Certificates__STC___5[[#This Row],[Column1]],SEARCH("\",Supplemental_Type_Certificates__STC___5[[#This Row],[Column1]])-1)</f>
        <v>Cessna Aircraft Company</v>
      </c>
      <c r="E281" s="1" t="str">
        <f>RIGHT(Supplemental_Type_Certificates__STC___5[[#This Row],[Column1]],LEN(Supplemental_Type_Certificates__STC___5[[#This Row],[Column1]])-SEARCH("\",Supplemental_Type_Certificates__STC___5[[#This Row],[Column1]]))</f>
        <v>320D</v>
      </c>
      <c r="F281" s="1" t="str">
        <f>INDEX(Sheet1!A:D,MATCH(Supplemental_Type_Certificates__STC___5[[#This Row],[Make]],Sheet1!D:D,0),1)</f>
        <v>Cessna</v>
      </c>
      <c r="G281"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81"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E153:E390</v>
      </c>
      <c r="I281" s="1" t="str">
        <f ca="1">IF(LEN(Supplemental_Type_Certificates__STC___5[[#This Row],[First]])&lt;&gt;0,Supplemental_Type_Certificates__STC___5[[#This Row],[First]]&amp;": "&amp;_xlfn.TEXTJOIN(", ",TRUE,INDIRECT(Supplemental_Type_Certificates__STC___5[[#This Row],[Range]])),"")</f>
        <v/>
      </c>
      <c r="J281"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282" spans="1:10" x14ac:dyDescent="0.25">
      <c r="A282" s="1" t="s">
        <v>20</v>
      </c>
      <c r="B282"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Company\320E</v>
      </c>
      <c r="C282" s="1" t="s">
        <v>690</v>
      </c>
      <c r="D282" s="1" t="str">
        <f>LEFT(Supplemental_Type_Certificates__STC___5[[#This Row],[Column1]],SEARCH("\",Supplemental_Type_Certificates__STC___5[[#This Row],[Column1]])-1)</f>
        <v>Cessna Aircraft Company</v>
      </c>
      <c r="E282" s="1" t="str">
        <f>RIGHT(Supplemental_Type_Certificates__STC___5[[#This Row],[Column1]],LEN(Supplemental_Type_Certificates__STC___5[[#This Row],[Column1]])-SEARCH("\",Supplemental_Type_Certificates__STC___5[[#This Row],[Column1]]))</f>
        <v>320E</v>
      </c>
      <c r="F282" s="1" t="str">
        <f>INDEX(Sheet1!A:D,MATCH(Supplemental_Type_Certificates__STC___5[[#This Row],[Make]],Sheet1!D:D,0),1)</f>
        <v>Cessna</v>
      </c>
      <c r="G282"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82"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E153:E390</v>
      </c>
      <c r="I282" s="1" t="str">
        <f ca="1">IF(LEN(Supplemental_Type_Certificates__STC___5[[#This Row],[First]])&lt;&gt;0,Supplemental_Type_Certificates__STC___5[[#This Row],[First]]&amp;": "&amp;_xlfn.TEXTJOIN(", ",TRUE,INDIRECT(Supplemental_Type_Certificates__STC___5[[#This Row],[Range]])),"")</f>
        <v/>
      </c>
      <c r="J282"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283" spans="1:10" x14ac:dyDescent="0.25">
      <c r="A283" s="1" t="s">
        <v>20</v>
      </c>
      <c r="B283"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Company\320F</v>
      </c>
      <c r="C283" s="1" t="s">
        <v>691</v>
      </c>
      <c r="D283" s="1" t="str">
        <f>LEFT(Supplemental_Type_Certificates__STC___5[[#This Row],[Column1]],SEARCH("\",Supplemental_Type_Certificates__STC___5[[#This Row],[Column1]])-1)</f>
        <v>Cessna Aircraft Company</v>
      </c>
      <c r="E283" s="1" t="str">
        <f>RIGHT(Supplemental_Type_Certificates__STC___5[[#This Row],[Column1]],LEN(Supplemental_Type_Certificates__STC___5[[#This Row],[Column1]])-SEARCH("\",Supplemental_Type_Certificates__STC___5[[#This Row],[Column1]]))</f>
        <v>320F</v>
      </c>
      <c r="F283" s="1" t="str">
        <f>INDEX(Sheet1!A:D,MATCH(Supplemental_Type_Certificates__STC___5[[#This Row],[Make]],Sheet1!D:D,0),1)</f>
        <v>Cessna</v>
      </c>
      <c r="G283"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83"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E153:E390</v>
      </c>
      <c r="I283" s="1" t="str">
        <f ca="1">IF(LEN(Supplemental_Type_Certificates__STC___5[[#This Row],[First]])&lt;&gt;0,Supplemental_Type_Certificates__STC___5[[#This Row],[First]]&amp;": "&amp;_xlfn.TEXTJOIN(", ",TRUE,INDIRECT(Supplemental_Type_Certificates__STC___5[[#This Row],[Range]])),"")</f>
        <v/>
      </c>
      <c r="J283"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284" spans="1:10" x14ac:dyDescent="0.25">
      <c r="A284" s="1" t="s">
        <v>20</v>
      </c>
      <c r="B284"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Company\335</v>
      </c>
      <c r="C284" s="1" t="s">
        <v>692</v>
      </c>
      <c r="D284" s="1" t="str">
        <f>LEFT(Supplemental_Type_Certificates__STC___5[[#This Row],[Column1]],SEARCH("\",Supplemental_Type_Certificates__STC___5[[#This Row],[Column1]])-1)</f>
        <v>Cessna Aircraft Company</v>
      </c>
      <c r="E284" s="1" t="str">
        <f>RIGHT(Supplemental_Type_Certificates__STC___5[[#This Row],[Column1]],LEN(Supplemental_Type_Certificates__STC___5[[#This Row],[Column1]])-SEARCH("\",Supplemental_Type_Certificates__STC___5[[#This Row],[Column1]]))</f>
        <v>335</v>
      </c>
      <c r="F284" s="1" t="str">
        <f>INDEX(Sheet1!A:D,MATCH(Supplemental_Type_Certificates__STC___5[[#This Row],[Make]],Sheet1!D:D,0),1)</f>
        <v>Cessna</v>
      </c>
      <c r="G284"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84"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E153:E390</v>
      </c>
      <c r="I284" s="1" t="str">
        <f ca="1">IF(LEN(Supplemental_Type_Certificates__STC___5[[#This Row],[First]])&lt;&gt;0,Supplemental_Type_Certificates__STC___5[[#This Row],[First]]&amp;": "&amp;_xlfn.TEXTJOIN(", ",TRUE,INDIRECT(Supplemental_Type_Certificates__STC___5[[#This Row],[Range]])),"")</f>
        <v/>
      </c>
      <c r="J284"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285" spans="1:10" x14ac:dyDescent="0.25">
      <c r="A285" s="1" t="s">
        <v>20</v>
      </c>
      <c r="B285"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Company\336</v>
      </c>
      <c r="C285" s="1" t="s">
        <v>693</v>
      </c>
      <c r="D285" s="1" t="str">
        <f>LEFT(Supplemental_Type_Certificates__STC___5[[#This Row],[Column1]],SEARCH("\",Supplemental_Type_Certificates__STC___5[[#This Row],[Column1]])-1)</f>
        <v>Cessna Aircraft Company</v>
      </c>
      <c r="E285" s="1" t="str">
        <f>RIGHT(Supplemental_Type_Certificates__STC___5[[#This Row],[Column1]],LEN(Supplemental_Type_Certificates__STC___5[[#This Row],[Column1]])-SEARCH("\",Supplemental_Type_Certificates__STC___5[[#This Row],[Column1]]))</f>
        <v>336</v>
      </c>
      <c r="F285" s="1" t="str">
        <f>INDEX(Sheet1!A:D,MATCH(Supplemental_Type_Certificates__STC___5[[#This Row],[Make]],Sheet1!D:D,0),1)</f>
        <v>Cessna</v>
      </c>
      <c r="G285"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85"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E153:E390</v>
      </c>
      <c r="I285" s="1" t="str">
        <f ca="1">IF(LEN(Supplemental_Type_Certificates__STC___5[[#This Row],[First]])&lt;&gt;0,Supplemental_Type_Certificates__STC___5[[#This Row],[First]]&amp;": "&amp;_xlfn.TEXTJOIN(", ",TRUE,INDIRECT(Supplemental_Type_Certificates__STC___5[[#This Row],[Range]])),"")</f>
        <v/>
      </c>
      <c r="J285"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286" spans="1:10" x14ac:dyDescent="0.25">
      <c r="A286" s="1" t="s">
        <v>20</v>
      </c>
      <c r="B286"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Company\337</v>
      </c>
      <c r="C286" s="1" t="s">
        <v>694</v>
      </c>
      <c r="D286" s="1" t="str">
        <f>LEFT(Supplemental_Type_Certificates__STC___5[[#This Row],[Column1]],SEARCH("\",Supplemental_Type_Certificates__STC___5[[#This Row],[Column1]])-1)</f>
        <v>Cessna Aircraft Company</v>
      </c>
      <c r="E286" s="1" t="str">
        <f>RIGHT(Supplemental_Type_Certificates__STC___5[[#This Row],[Column1]],LEN(Supplemental_Type_Certificates__STC___5[[#This Row],[Column1]])-SEARCH("\",Supplemental_Type_Certificates__STC___5[[#This Row],[Column1]]))</f>
        <v>337</v>
      </c>
      <c r="F286" s="1" t="str">
        <f>INDEX(Sheet1!A:D,MATCH(Supplemental_Type_Certificates__STC___5[[#This Row],[Make]],Sheet1!D:D,0),1)</f>
        <v>Cessna</v>
      </c>
      <c r="G286"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86"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E153:E390</v>
      </c>
      <c r="I286" s="1" t="str">
        <f ca="1">IF(LEN(Supplemental_Type_Certificates__STC___5[[#This Row],[First]])&lt;&gt;0,Supplemental_Type_Certificates__STC___5[[#This Row],[First]]&amp;": "&amp;_xlfn.TEXTJOIN(", ",TRUE,INDIRECT(Supplemental_Type_Certificates__STC___5[[#This Row],[Range]])),"")</f>
        <v/>
      </c>
      <c r="J286"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287" spans="1:10" x14ac:dyDescent="0.25">
      <c r="A287" s="1" t="s">
        <v>20</v>
      </c>
      <c r="B287"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Company\337A</v>
      </c>
      <c r="C287" s="1" t="s">
        <v>695</v>
      </c>
      <c r="D287" s="1" t="str">
        <f>LEFT(Supplemental_Type_Certificates__STC___5[[#This Row],[Column1]],SEARCH("\",Supplemental_Type_Certificates__STC___5[[#This Row],[Column1]])-1)</f>
        <v>Cessna Aircraft Company</v>
      </c>
      <c r="E287" s="1" t="str">
        <f>RIGHT(Supplemental_Type_Certificates__STC___5[[#This Row],[Column1]],LEN(Supplemental_Type_Certificates__STC___5[[#This Row],[Column1]])-SEARCH("\",Supplemental_Type_Certificates__STC___5[[#This Row],[Column1]]))</f>
        <v>337A</v>
      </c>
      <c r="F287" s="1" t="str">
        <f>INDEX(Sheet1!A:D,MATCH(Supplemental_Type_Certificates__STC___5[[#This Row],[Make]],Sheet1!D:D,0),1)</f>
        <v>Cessna</v>
      </c>
      <c r="G287"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87"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E153:E390</v>
      </c>
      <c r="I287" s="1" t="str">
        <f ca="1">IF(LEN(Supplemental_Type_Certificates__STC___5[[#This Row],[First]])&lt;&gt;0,Supplemental_Type_Certificates__STC___5[[#This Row],[First]]&amp;": "&amp;_xlfn.TEXTJOIN(", ",TRUE,INDIRECT(Supplemental_Type_Certificates__STC___5[[#This Row],[Range]])),"")</f>
        <v/>
      </c>
      <c r="J287"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288" spans="1:10" x14ac:dyDescent="0.25">
      <c r="A288" s="1" t="s">
        <v>20</v>
      </c>
      <c r="B288"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Company\337B</v>
      </c>
      <c r="C288" s="1" t="s">
        <v>696</v>
      </c>
      <c r="D288" s="1" t="str">
        <f>LEFT(Supplemental_Type_Certificates__STC___5[[#This Row],[Column1]],SEARCH("\",Supplemental_Type_Certificates__STC___5[[#This Row],[Column1]])-1)</f>
        <v>Cessna Aircraft Company</v>
      </c>
      <c r="E288" s="1" t="str">
        <f>RIGHT(Supplemental_Type_Certificates__STC___5[[#This Row],[Column1]],LEN(Supplemental_Type_Certificates__STC___5[[#This Row],[Column1]])-SEARCH("\",Supplemental_Type_Certificates__STC___5[[#This Row],[Column1]]))</f>
        <v>337B</v>
      </c>
      <c r="F288" s="1" t="str">
        <f>INDEX(Sheet1!A:D,MATCH(Supplemental_Type_Certificates__STC___5[[#This Row],[Make]],Sheet1!D:D,0),1)</f>
        <v>Cessna</v>
      </c>
      <c r="G288"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88"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E153:E390</v>
      </c>
      <c r="I288" s="1" t="str">
        <f ca="1">IF(LEN(Supplemental_Type_Certificates__STC___5[[#This Row],[First]])&lt;&gt;0,Supplemental_Type_Certificates__STC___5[[#This Row],[First]]&amp;": "&amp;_xlfn.TEXTJOIN(", ",TRUE,INDIRECT(Supplemental_Type_Certificates__STC___5[[#This Row],[Range]])),"")</f>
        <v/>
      </c>
      <c r="J288"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289" spans="1:10" x14ac:dyDescent="0.25">
      <c r="A289" s="1" t="s">
        <v>20</v>
      </c>
      <c r="B289"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Company\337C</v>
      </c>
      <c r="C289" s="1" t="s">
        <v>697</v>
      </c>
      <c r="D289" s="1" t="str">
        <f>LEFT(Supplemental_Type_Certificates__STC___5[[#This Row],[Column1]],SEARCH("\",Supplemental_Type_Certificates__STC___5[[#This Row],[Column1]])-1)</f>
        <v>Cessna Aircraft Company</v>
      </c>
      <c r="E289" s="1" t="str">
        <f>RIGHT(Supplemental_Type_Certificates__STC___5[[#This Row],[Column1]],LEN(Supplemental_Type_Certificates__STC___5[[#This Row],[Column1]])-SEARCH("\",Supplemental_Type_Certificates__STC___5[[#This Row],[Column1]]))</f>
        <v>337C</v>
      </c>
      <c r="F289" s="1" t="str">
        <f>INDEX(Sheet1!A:D,MATCH(Supplemental_Type_Certificates__STC___5[[#This Row],[Make]],Sheet1!D:D,0),1)</f>
        <v>Cessna</v>
      </c>
      <c r="G289"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89"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E153:E390</v>
      </c>
      <c r="I289" s="1" t="str">
        <f ca="1">IF(LEN(Supplemental_Type_Certificates__STC___5[[#This Row],[First]])&lt;&gt;0,Supplemental_Type_Certificates__STC___5[[#This Row],[First]]&amp;": "&amp;_xlfn.TEXTJOIN(", ",TRUE,INDIRECT(Supplemental_Type_Certificates__STC___5[[#This Row],[Range]])),"")</f>
        <v/>
      </c>
      <c r="J289"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290" spans="1:10" x14ac:dyDescent="0.25">
      <c r="A290" s="1" t="s">
        <v>20</v>
      </c>
      <c r="B290"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Company\337D</v>
      </c>
      <c r="C290" s="1" t="s">
        <v>698</v>
      </c>
      <c r="D290" s="1" t="str">
        <f>LEFT(Supplemental_Type_Certificates__STC___5[[#This Row],[Column1]],SEARCH("\",Supplemental_Type_Certificates__STC___5[[#This Row],[Column1]])-1)</f>
        <v>Cessna Aircraft Company</v>
      </c>
      <c r="E290" s="1" t="str">
        <f>RIGHT(Supplemental_Type_Certificates__STC___5[[#This Row],[Column1]],LEN(Supplemental_Type_Certificates__STC___5[[#This Row],[Column1]])-SEARCH("\",Supplemental_Type_Certificates__STC___5[[#This Row],[Column1]]))</f>
        <v>337D</v>
      </c>
      <c r="F290" s="1" t="str">
        <f>INDEX(Sheet1!A:D,MATCH(Supplemental_Type_Certificates__STC___5[[#This Row],[Make]],Sheet1!D:D,0),1)</f>
        <v>Cessna</v>
      </c>
      <c r="G290"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90"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E153:E390</v>
      </c>
      <c r="I290" s="1" t="str">
        <f ca="1">IF(LEN(Supplemental_Type_Certificates__STC___5[[#This Row],[First]])&lt;&gt;0,Supplemental_Type_Certificates__STC___5[[#This Row],[First]]&amp;": "&amp;_xlfn.TEXTJOIN(", ",TRUE,INDIRECT(Supplemental_Type_Certificates__STC___5[[#This Row],[Range]])),"")</f>
        <v/>
      </c>
      <c r="J290"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291" spans="1:10" x14ac:dyDescent="0.25">
      <c r="A291" s="1" t="s">
        <v>20</v>
      </c>
      <c r="B291"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Company\337E</v>
      </c>
      <c r="C291" s="1" t="s">
        <v>699</v>
      </c>
      <c r="D291" s="1" t="str">
        <f>LEFT(Supplemental_Type_Certificates__STC___5[[#This Row],[Column1]],SEARCH("\",Supplemental_Type_Certificates__STC___5[[#This Row],[Column1]])-1)</f>
        <v>Cessna Aircraft Company</v>
      </c>
      <c r="E291" s="1" t="str">
        <f>RIGHT(Supplemental_Type_Certificates__STC___5[[#This Row],[Column1]],LEN(Supplemental_Type_Certificates__STC___5[[#This Row],[Column1]])-SEARCH("\",Supplemental_Type_Certificates__STC___5[[#This Row],[Column1]]))</f>
        <v>337E</v>
      </c>
      <c r="F291" s="1" t="str">
        <f>INDEX(Sheet1!A:D,MATCH(Supplemental_Type_Certificates__STC___5[[#This Row],[Make]],Sheet1!D:D,0),1)</f>
        <v>Cessna</v>
      </c>
      <c r="G291"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91"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E153:E390</v>
      </c>
      <c r="I291" s="1" t="str">
        <f ca="1">IF(LEN(Supplemental_Type_Certificates__STC___5[[#This Row],[First]])&lt;&gt;0,Supplemental_Type_Certificates__STC___5[[#This Row],[First]]&amp;": "&amp;_xlfn.TEXTJOIN(", ",TRUE,INDIRECT(Supplemental_Type_Certificates__STC___5[[#This Row],[Range]])),"")</f>
        <v/>
      </c>
      <c r="J291"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292" spans="1:10" x14ac:dyDescent="0.25">
      <c r="A292" s="1" t="s">
        <v>20</v>
      </c>
      <c r="B292"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Company\337F</v>
      </c>
      <c r="C292" s="1" t="s">
        <v>700</v>
      </c>
      <c r="D292" s="1" t="str">
        <f>LEFT(Supplemental_Type_Certificates__STC___5[[#This Row],[Column1]],SEARCH("\",Supplemental_Type_Certificates__STC___5[[#This Row],[Column1]])-1)</f>
        <v>Cessna Aircraft Company</v>
      </c>
      <c r="E292" s="1" t="str">
        <f>RIGHT(Supplemental_Type_Certificates__STC___5[[#This Row],[Column1]],LEN(Supplemental_Type_Certificates__STC___5[[#This Row],[Column1]])-SEARCH("\",Supplemental_Type_Certificates__STC___5[[#This Row],[Column1]]))</f>
        <v>337F</v>
      </c>
      <c r="F292" s="1" t="str">
        <f>INDEX(Sheet1!A:D,MATCH(Supplemental_Type_Certificates__STC___5[[#This Row],[Make]],Sheet1!D:D,0),1)</f>
        <v>Cessna</v>
      </c>
      <c r="G292"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92"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E153:E390</v>
      </c>
      <c r="I292" s="1" t="str">
        <f ca="1">IF(LEN(Supplemental_Type_Certificates__STC___5[[#This Row],[First]])&lt;&gt;0,Supplemental_Type_Certificates__STC___5[[#This Row],[First]]&amp;": "&amp;_xlfn.TEXTJOIN(", ",TRUE,INDIRECT(Supplemental_Type_Certificates__STC___5[[#This Row],[Range]])),"")</f>
        <v/>
      </c>
      <c r="J292"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293" spans="1:10" x14ac:dyDescent="0.25">
      <c r="A293" s="1" t="s">
        <v>20</v>
      </c>
      <c r="B293"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Company\337G</v>
      </c>
      <c r="C293" s="1" t="s">
        <v>701</v>
      </c>
      <c r="D293" s="1" t="str">
        <f>LEFT(Supplemental_Type_Certificates__STC___5[[#This Row],[Column1]],SEARCH("\",Supplemental_Type_Certificates__STC___5[[#This Row],[Column1]])-1)</f>
        <v>Cessna Aircraft Company</v>
      </c>
      <c r="E293" s="1" t="str">
        <f>RIGHT(Supplemental_Type_Certificates__STC___5[[#This Row],[Column1]],LEN(Supplemental_Type_Certificates__STC___5[[#This Row],[Column1]])-SEARCH("\",Supplemental_Type_Certificates__STC___5[[#This Row],[Column1]]))</f>
        <v>337G</v>
      </c>
      <c r="F293" s="1" t="str">
        <f>INDEX(Sheet1!A:D,MATCH(Supplemental_Type_Certificates__STC___5[[#This Row],[Make]],Sheet1!D:D,0),1)</f>
        <v>Cessna</v>
      </c>
      <c r="G293"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93"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E153:E390</v>
      </c>
      <c r="I293" s="1" t="str">
        <f ca="1">IF(LEN(Supplemental_Type_Certificates__STC___5[[#This Row],[First]])&lt;&gt;0,Supplemental_Type_Certificates__STC___5[[#This Row],[First]]&amp;": "&amp;_xlfn.TEXTJOIN(", ",TRUE,INDIRECT(Supplemental_Type_Certificates__STC___5[[#This Row],[Range]])),"")</f>
        <v/>
      </c>
      <c r="J293"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294" spans="1:10" x14ac:dyDescent="0.25">
      <c r="A294" s="1" t="s">
        <v>20</v>
      </c>
      <c r="B294"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Company\337H</v>
      </c>
      <c r="C294" s="1" t="s">
        <v>702</v>
      </c>
      <c r="D294" s="1" t="str">
        <f>LEFT(Supplemental_Type_Certificates__STC___5[[#This Row],[Column1]],SEARCH("\",Supplemental_Type_Certificates__STC___5[[#This Row],[Column1]])-1)</f>
        <v>Cessna Aircraft Company</v>
      </c>
      <c r="E294" s="1" t="str">
        <f>RIGHT(Supplemental_Type_Certificates__STC___5[[#This Row],[Column1]],LEN(Supplemental_Type_Certificates__STC___5[[#This Row],[Column1]])-SEARCH("\",Supplemental_Type_Certificates__STC___5[[#This Row],[Column1]]))</f>
        <v>337H</v>
      </c>
      <c r="F294" s="1" t="str">
        <f>INDEX(Sheet1!A:D,MATCH(Supplemental_Type_Certificates__STC___5[[#This Row],[Make]],Sheet1!D:D,0),1)</f>
        <v>Cessna</v>
      </c>
      <c r="G294"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94"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E153:E390</v>
      </c>
      <c r="I294" s="1" t="str">
        <f ca="1">IF(LEN(Supplemental_Type_Certificates__STC___5[[#This Row],[First]])&lt;&gt;0,Supplemental_Type_Certificates__STC___5[[#This Row],[First]]&amp;": "&amp;_xlfn.TEXTJOIN(", ",TRUE,INDIRECT(Supplemental_Type_Certificates__STC___5[[#This Row],[Range]])),"")</f>
        <v/>
      </c>
      <c r="J294"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295" spans="1:10" x14ac:dyDescent="0.25">
      <c r="A295" s="1" t="s">
        <v>20</v>
      </c>
      <c r="B295"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Company\340</v>
      </c>
      <c r="C295" s="1" t="s">
        <v>703</v>
      </c>
      <c r="D295" s="1" t="str">
        <f>LEFT(Supplemental_Type_Certificates__STC___5[[#This Row],[Column1]],SEARCH("\",Supplemental_Type_Certificates__STC___5[[#This Row],[Column1]])-1)</f>
        <v>Cessna Aircraft Company</v>
      </c>
      <c r="E295" s="1" t="str">
        <f>RIGHT(Supplemental_Type_Certificates__STC___5[[#This Row],[Column1]],LEN(Supplemental_Type_Certificates__STC___5[[#This Row],[Column1]])-SEARCH("\",Supplemental_Type_Certificates__STC___5[[#This Row],[Column1]]))</f>
        <v>340</v>
      </c>
      <c r="F295" s="1" t="str">
        <f>INDEX(Sheet1!A:D,MATCH(Supplemental_Type_Certificates__STC___5[[#This Row],[Make]],Sheet1!D:D,0),1)</f>
        <v>Cessna</v>
      </c>
      <c r="G295"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95"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E153:E390</v>
      </c>
      <c r="I295" s="1" t="str">
        <f ca="1">IF(LEN(Supplemental_Type_Certificates__STC___5[[#This Row],[First]])&lt;&gt;0,Supplemental_Type_Certificates__STC___5[[#This Row],[First]]&amp;": "&amp;_xlfn.TEXTJOIN(", ",TRUE,INDIRECT(Supplemental_Type_Certificates__STC___5[[#This Row],[Range]])),"")</f>
        <v/>
      </c>
      <c r="J295"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296" spans="1:10" x14ac:dyDescent="0.25">
      <c r="A296" s="1" t="s">
        <v>20</v>
      </c>
      <c r="B296"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Company\340A</v>
      </c>
      <c r="C296" s="1" t="s">
        <v>704</v>
      </c>
      <c r="D296" s="1" t="str">
        <f>LEFT(Supplemental_Type_Certificates__STC___5[[#This Row],[Column1]],SEARCH("\",Supplemental_Type_Certificates__STC___5[[#This Row],[Column1]])-1)</f>
        <v>Cessna Aircraft Company</v>
      </c>
      <c r="E296" s="1" t="str">
        <f>RIGHT(Supplemental_Type_Certificates__STC___5[[#This Row],[Column1]],LEN(Supplemental_Type_Certificates__STC___5[[#This Row],[Column1]])-SEARCH("\",Supplemental_Type_Certificates__STC___5[[#This Row],[Column1]]))</f>
        <v>340A</v>
      </c>
      <c r="F296" s="1" t="str">
        <f>INDEX(Sheet1!A:D,MATCH(Supplemental_Type_Certificates__STC___5[[#This Row],[Make]],Sheet1!D:D,0),1)</f>
        <v>Cessna</v>
      </c>
      <c r="G296"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96"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E153:E390</v>
      </c>
      <c r="I296" s="1" t="str">
        <f ca="1">IF(LEN(Supplemental_Type_Certificates__STC___5[[#This Row],[First]])&lt;&gt;0,Supplemental_Type_Certificates__STC___5[[#This Row],[First]]&amp;": "&amp;_xlfn.TEXTJOIN(", ",TRUE,INDIRECT(Supplemental_Type_Certificates__STC___5[[#This Row],[Range]])),"")</f>
        <v/>
      </c>
      <c r="J296"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297" spans="1:10" x14ac:dyDescent="0.25">
      <c r="A297" s="1" t="s">
        <v>20</v>
      </c>
      <c r="B297"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Company\401</v>
      </c>
      <c r="C297" s="1" t="s">
        <v>705</v>
      </c>
      <c r="D297" s="1" t="str">
        <f>LEFT(Supplemental_Type_Certificates__STC___5[[#This Row],[Column1]],SEARCH("\",Supplemental_Type_Certificates__STC___5[[#This Row],[Column1]])-1)</f>
        <v>Cessna Aircraft Company</v>
      </c>
      <c r="E297" s="1" t="str">
        <f>RIGHT(Supplemental_Type_Certificates__STC___5[[#This Row],[Column1]],LEN(Supplemental_Type_Certificates__STC___5[[#This Row],[Column1]])-SEARCH("\",Supplemental_Type_Certificates__STC___5[[#This Row],[Column1]]))</f>
        <v>401</v>
      </c>
      <c r="F297" s="1" t="str">
        <f>INDEX(Sheet1!A:D,MATCH(Supplemental_Type_Certificates__STC___5[[#This Row],[Make]],Sheet1!D:D,0),1)</f>
        <v>Cessna</v>
      </c>
      <c r="G297"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97"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E153:E390</v>
      </c>
      <c r="I297" s="1" t="str">
        <f ca="1">IF(LEN(Supplemental_Type_Certificates__STC___5[[#This Row],[First]])&lt;&gt;0,Supplemental_Type_Certificates__STC___5[[#This Row],[First]]&amp;": "&amp;_xlfn.TEXTJOIN(", ",TRUE,INDIRECT(Supplemental_Type_Certificates__STC___5[[#This Row],[Range]])),"")</f>
        <v/>
      </c>
      <c r="J297"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298" spans="1:10" x14ac:dyDescent="0.25">
      <c r="A298" s="1" t="s">
        <v>20</v>
      </c>
      <c r="B298"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Company\401A</v>
      </c>
      <c r="C298" s="1" t="s">
        <v>706</v>
      </c>
      <c r="D298" s="1" t="str">
        <f>LEFT(Supplemental_Type_Certificates__STC___5[[#This Row],[Column1]],SEARCH("\",Supplemental_Type_Certificates__STC___5[[#This Row],[Column1]])-1)</f>
        <v>Cessna Aircraft Company</v>
      </c>
      <c r="E298" s="1" t="str">
        <f>RIGHT(Supplemental_Type_Certificates__STC___5[[#This Row],[Column1]],LEN(Supplemental_Type_Certificates__STC___5[[#This Row],[Column1]])-SEARCH("\",Supplemental_Type_Certificates__STC___5[[#This Row],[Column1]]))</f>
        <v>401A</v>
      </c>
      <c r="F298" s="1" t="str">
        <f>INDEX(Sheet1!A:D,MATCH(Supplemental_Type_Certificates__STC___5[[#This Row],[Make]],Sheet1!D:D,0),1)</f>
        <v>Cessna</v>
      </c>
      <c r="G298"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98"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E153:E390</v>
      </c>
      <c r="I298" s="1" t="str">
        <f ca="1">IF(LEN(Supplemental_Type_Certificates__STC___5[[#This Row],[First]])&lt;&gt;0,Supplemental_Type_Certificates__STC___5[[#This Row],[First]]&amp;": "&amp;_xlfn.TEXTJOIN(", ",TRUE,INDIRECT(Supplemental_Type_Certificates__STC___5[[#This Row],[Range]])),"")</f>
        <v/>
      </c>
      <c r="J298"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299" spans="1:10" x14ac:dyDescent="0.25">
      <c r="A299" s="1" t="s">
        <v>20</v>
      </c>
      <c r="B299"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Company\401B</v>
      </c>
      <c r="C299" s="1" t="s">
        <v>707</v>
      </c>
      <c r="D299" s="1" t="str">
        <f>LEFT(Supplemental_Type_Certificates__STC___5[[#This Row],[Column1]],SEARCH("\",Supplemental_Type_Certificates__STC___5[[#This Row],[Column1]])-1)</f>
        <v>Cessna Aircraft Company</v>
      </c>
      <c r="E299" s="1" t="str">
        <f>RIGHT(Supplemental_Type_Certificates__STC___5[[#This Row],[Column1]],LEN(Supplemental_Type_Certificates__STC___5[[#This Row],[Column1]])-SEARCH("\",Supplemental_Type_Certificates__STC___5[[#This Row],[Column1]]))</f>
        <v>401B</v>
      </c>
      <c r="F299" s="1" t="str">
        <f>INDEX(Sheet1!A:D,MATCH(Supplemental_Type_Certificates__STC___5[[#This Row],[Make]],Sheet1!D:D,0),1)</f>
        <v>Cessna</v>
      </c>
      <c r="G299"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99"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E153:E390</v>
      </c>
      <c r="I299" s="1" t="str">
        <f ca="1">IF(LEN(Supplemental_Type_Certificates__STC___5[[#This Row],[First]])&lt;&gt;0,Supplemental_Type_Certificates__STC___5[[#This Row],[First]]&amp;": "&amp;_xlfn.TEXTJOIN(", ",TRUE,INDIRECT(Supplemental_Type_Certificates__STC___5[[#This Row],[Range]])),"")</f>
        <v/>
      </c>
      <c r="J299"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300" spans="1:10" x14ac:dyDescent="0.25">
      <c r="A300" s="1" t="s">
        <v>20</v>
      </c>
      <c r="B300"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Company\402</v>
      </c>
      <c r="C300" s="1" t="s">
        <v>708</v>
      </c>
      <c r="D300" s="1" t="str">
        <f>LEFT(Supplemental_Type_Certificates__STC___5[[#This Row],[Column1]],SEARCH("\",Supplemental_Type_Certificates__STC___5[[#This Row],[Column1]])-1)</f>
        <v>Cessna Aircraft Company</v>
      </c>
      <c r="E300" s="1" t="str">
        <f>RIGHT(Supplemental_Type_Certificates__STC___5[[#This Row],[Column1]],LEN(Supplemental_Type_Certificates__STC___5[[#This Row],[Column1]])-SEARCH("\",Supplemental_Type_Certificates__STC___5[[#This Row],[Column1]]))</f>
        <v>402</v>
      </c>
      <c r="F300" s="1" t="str">
        <f>INDEX(Sheet1!A:D,MATCH(Supplemental_Type_Certificates__STC___5[[#This Row],[Make]],Sheet1!D:D,0),1)</f>
        <v>Cessna</v>
      </c>
      <c r="G300"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300"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E153:E390</v>
      </c>
      <c r="I300" s="1" t="str">
        <f ca="1">IF(LEN(Supplemental_Type_Certificates__STC___5[[#This Row],[First]])&lt;&gt;0,Supplemental_Type_Certificates__STC___5[[#This Row],[First]]&amp;": "&amp;_xlfn.TEXTJOIN(", ",TRUE,INDIRECT(Supplemental_Type_Certificates__STC___5[[#This Row],[Range]])),"")</f>
        <v/>
      </c>
      <c r="J300"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301" spans="1:10" x14ac:dyDescent="0.25">
      <c r="A301" s="1" t="s">
        <v>20</v>
      </c>
      <c r="B301"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Company\402A</v>
      </c>
      <c r="C301" s="1" t="s">
        <v>709</v>
      </c>
      <c r="D301" s="1" t="str">
        <f>LEFT(Supplemental_Type_Certificates__STC___5[[#This Row],[Column1]],SEARCH("\",Supplemental_Type_Certificates__STC___5[[#This Row],[Column1]])-1)</f>
        <v>Cessna Aircraft Company</v>
      </c>
      <c r="E301" s="1" t="str">
        <f>RIGHT(Supplemental_Type_Certificates__STC___5[[#This Row],[Column1]],LEN(Supplemental_Type_Certificates__STC___5[[#This Row],[Column1]])-SEARCH("\",Supplemental_Type_Certificates__STC___5[[#This Row],[Column1]]))</f>
        <v>402A</v>
      </c>
      <c r="F301" s="1" t="str">
        <f>INDEX(Sheet1!A:D,MATCH(Supplemental_Type_Certificates__STC___5[[#This Row],[Make]],Sheet1!D:D,0),1)</f>
        <v>Cessna</v>
      </c>
      <c r="G301"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301"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E153:E390</v>
      </c>
      <c r="I301" s="1" t="str">
        <f ca="1">IF(LEN(Supplemental_Type_Certificates__STC___5[[#This Row],[First]])&lt;&gt;0,Supplemental_Type_Certificates__STC___5[[#This Row],[First]]&amp;": "&amp;_xlfn.TEXTJOIN(", ",TRUE,INDIRECT(Supplemental_Type_Certificates__STC___5[[#This Row],[Range]])),"")</f>
        <v/>
      </c>
      <c r="J301"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302" spans="1:10" x14ac:dyDescent="0.25">
      <c r="A302" s="1" t="s">
        <v>20</v>
      </c>
      <c r="B302"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Company\402B</v>
      </c>
      <c r="C302" s="1" t="s">
        <v>710</v>
      </c>
      <c r="D302" s="1" t="str">
        <f>LEFT(Supplemental_Type_Certificates__STC___5[[#This Row],[Column1]],SEARCH("\",Supplemental_Type_Certificates__STC___5[[#This Row],[Column1]])-1)</f>
        <v>Cessna Aircraft Company</v>
      </c>
      <c r="E302" s="1" t="str">
        <f>RIGHT(Supplemental_Type_Certificates__STC___5[[#This Row],[Column1]],LEN(Supplemental_Type_Certificates__STC___5[[#This Row],[Column1]])-SEARCH("\",Supplemental_Type_Certificates__STC___5[[#This Row],[Column1]]))</f>
        <v>402B</v>
      </c>
      <c r="F302" s="1" t="str">
        <f>INDEX(Sheet1!A:D,MATCH(Supplemental_Type_Certificates__STC___5[[#This Row],[Make]],Sheet1!D:D,0),1)</f>
        <v>Cessna</v>
      </c>
      <c r="G302"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302"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E153:E390</v>
      </c>
      <c r="I302" s="1" t="str">
        <f ca="1">IF(LEN(Supplemental_Type_Certificates__STC___5[[#This Row],[First]])&lt;&gt;0,Supplemental_Type_Certificates__STC___5[[#This Row],[First]]&amp;": "&amp;_xlfn.TEXTJOIN(", ",TRUE,INDIRECT(Supplemental_Type_Certificates__STC___5[[#This Row],[Range]])),"")</f>
        <v/>
      </c>
      <c r="J302"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303" spans="1:10" x14ac:dyDescent="0.25">
      <c r="A303" s="1" t="s">
        <v>20</v>
      </c>
      <c r="B303"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Company\402C</v>
      </c>
      <c r="C303" s="1" t="s">
        <v>711</v>
      </c>
      <c r="D303" s="1" t="str">
        <f>LEFT(Supplemental_Type_Certificates__STC___5[[#This Row],[Column1]],SEARCH("\",Supplemental_Type_Certificates__STC___5[[#This Row],[Column1]])-1)</f>
        <v>Cessna Aircraft Company</v>
      </c>
      <c r="E303" s="1" t="str">
        <f>RIGHT(Supplemental_Type_Certificates__STC___5[[#This Row],[Column1]],LEN(Supplemental_Type_Certificates__STC___5[[#This Row],[Column1]])-SEARCH("\",Supplemental_Type_Certificates__STC___5[[#This Row],[Column1]]))</f>
        <v>402C</v>
      </c>
      <c r="F303" s="1" t="str">
        <f>INDEX(Sheet1!A:D,MATCH(Supplemental_Type_Certificates__STC___5[[#This Row],[Make]],Sheet1!D:D,0),1)</f>
        <v>Cessna</v>
      </c>
      <c r="G303"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303"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E153:E390</v>
      </c>
      <c r="I303" s="1" t="str">
        <f ca="1">IF(LEN(Supplemental_Type_Certificates__STC___5[[#This Row],[First]])&lt;&gt;0,Supplemental_Type_Certificates__STC___5[[#This Row],[First]]&amp;": "&amp;_xlfn.TEXTJOIN(", ",TRUE,INDIRECT(Supplemental_Type_Certificates__STC___5[[#This Row],[Range]])),"")</f>
        <v/>
      </c>
      <c r="J303"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304" spans="1:10" x14ac:dyDescent="0.25">
      <c r="A304" s="1" t="s">
        <v>20</v>
      </c>
      <c r="B304"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Company\404</v>
      </c>
      <c r="C304" s="1" t="s">
        <v>712</v>
      </c>
      <c r="D304" s="1" t="str">
        <f>LEFT(Supplemental_Type_Certificates__STC___5[[#This Row],[Column1]],SEARCH("\",Supplemental_Type_Certificates__STC___5[[#This Row],[Column1]])-1)</f>
        <v>Cessna Aircraft Company</v>
      </c>
      <c r="E304" s="1" t="str">
        <f>RIGHT(Supplemental_Type_Certificates__STC___5[[#This Row],[Column1]],LEN(Supplemental_Type_Certificates__STC___5[[#This Row],[Column1]])-SEARCH("\",Supplemental_Type_Certificates__STC___5[[#This Row],[Column1]]))</f>
        <v>404</v>
      </c>
      <c r="F304" s="1" t="str">
        <f>INDEX(Sheet1!A:D,MATCH(Supplemental_Type_Certificates__STC___5[[#This Row],[Make]],Sheet1!D:D,0),1)</f>
        <v>Cessna</v>
      </c>
      <c r="G304"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304"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E153:E390</v>
      </c>
      <c r="I304" s="1" t="str">
        <f ca="1">IF(LEN(Supplemental_Type_Certificates__STC___5[[#This Row],[First]])&lt;&gt;0,Supplemental_Type_Certificates__STC___5[[#This Row],[First]]&amp;": "&amp;_xlfn.TEXTJOIN(", ",TRUE,INDIRECT(Supplemental_Type_Certificates__STC___5[[#This Row],[Range]])),"")</f>
        <v/>
      </c>
      <c r="J304"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305" spans="1:10" x14ac:dyDescent="0.25">
      <c r="A305" s="1" t="s">
        <v>20</v>
      </c>
      <c r="B305"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Company\406</v>
      </c>
      <c r="C305" s="1" t="s">
        <v>713</v>
      </c>
      <c r="D305" s="1" t="str">
        <f>LEFT(Supplemental_Type_Certificates__STC___5[[#This Row],[Column1]],SEARCH("\",Supplemental_Type_Certificates__STC___5[[#This Row],[Column1]])-1)</f>
        <v>Cessna Aircraft Company</v>
      </c>
      <c r="E305" s="1" t="str">
        <f>RIGHT(Supplemental_Type_Certificates__STC___5[[#This Row],[Column1]],LEN(Supplemental_Type_Certificates__STC___5[[#This Row],[Column1]])-SEARCH("\",Supplemental_Type_Certificates__STC___5[[#This Row],[Column1]]))</f>
        <v>406</v>
      </c>
      <c r="F305" s="1" t="str">
        <f>INDEX(Sheet1!A:D,MATCH(Supplemental_Type_Certificates__STC___5[[#This Row],[Make]],Sheet1!D:D,0),1)</f>
        <v>Cessna</v>
      </c>
      <c r="G305"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305"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E153:E390</v>
      </c>
      <c r="I305" s="1" t="str">
        <f ca="1">IF(LEN(Supplemental_Type_Certificates__STC___5[[#This Row],[First]])&lt;&gt;0,Supplemental_Type_Certificates__STC___5[[#This Row],[First]]&amp;": "&amp;_xlfn.TEXTJOIN(", ",TRUE,INDIRECT(Supplemental_Type_Certificates__STC___5[[#This Row],[Range]])),"")</f>
        <v/>
      </c>
      <c r="J305"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306" spans="1:10" x14ac:dyDescent="0.25">
      <c r="A306" s="1" t="s">
        <v>20</v>
      </c>
      <c r="B306"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Company\411</v>
      </c>
      <c r="C306" s="1" t="s">
        <v>714</v>
      </c>
      <c r="D306" s="1" t="str">
        <f>LEFT(Supplemental_Type_Certificates__STC___5[[#This Row],[Column1]],SEARCH("\",Supplemental_Type_Certificates__STC___5[[#This Row],[Column1]])-1)</f>
        <v>Cessna Aircraft Company</v>
      </c>
      <c r="E306" s="1" t="str">
        <f>RIGHT(Supplemental_Type_Certificates__STC___5[[#This Row],[Column1]],LEN(Supplemental_Type_Certificates__STC___5[[#This Row],[Column1]])-SEARCH("\",Supplemental_Type_Certificates__STC___5[[#This Row],[Column1]]))</f>
        <v>411</v>
      </c>
      <c r="F306" s="1" t="str">
        <f>INDEX(Sheet1!A:D,MATCH(Supplemental_Type_Certificates__STC___5[[#This Row],[Make]],Sheet1!D:D,0),1)</f>
        <v>Cessna</v>
      </c>
      <c r="G306"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306"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E153:E390</v>
      </c>
      <c r="I306" s="1" t="str">
        <f ca="1">IF(LEN(Supplemental_Type_Certificates__STC___5[[#This Row],[First]])&lt;&gt;0,Supplemental_Type_Certificates__STC___5[[#This Row],[First]]&amp;": "&amp;_xlfn.TEXTJOIN(", ",TRUE,INDIRECT(Supplemental_Type_Certificates__STC___5[[#This Row],[Range]])),"")</f>
        <v/>
      </c>
      <c r="J306"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307" spans="1:10" x14ac:dyDescent="0.25">
      <c r="A307" s="1" t="s">
        <v>20</v>
      </c>
      <c r="B307"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Company\411A</v>
      </c>
      <c r="C307" s="1" t="s">
        <v>715</v>
      </c>
      <c r="D307" s="1" t="str">
        <f>LEFT(Supplemental_Type_Certificates__STC___5[[#This Row],[Column1]],SEARCH("\",Supplemental_Type_Certificates__STC___5[[#This Row],[Column1]])-1)</f>
        <v>Cessna Aircraft Company</v>
      </c>
      <c r="E307" s="1" t="str">
        <f>RIGHT(Supplemental_Type_Certificates__STC___5[[#This Row],[Column1]],LEN(Supplemental_Type_Certificates__STC___5[[#This Row],[Column1]])-SEARCH("\",Supplemental_Type_Certificates__STC___5[[#This Row],[Column1]]))</f>
        <v>411A</v>
      </c>
      <c r="F307" s="1" t="str">
        <f>INDEX(Sheet1!A:D,MATCH(Supplemental_Type_Certificates__STC___5[[#This Row],[Make]],Sheet1!D:D,0),1)</f>
        <v>Cessna</v>
      </c>
      <c r="G307"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307"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E153:E390</v>
      </c>
      <c r="I307" s="1" t="str">
        <f ca="1">IF(LEN(Supplemental_Type_Certificates__STC___5[[#This Row],[First]])&lt;&gt;0,Supplemental_Type_Certificates__STC___5[[#This Row],[First]]&amp;": "&amp;_xlfn.TEXTJOIN(", ",TRUE,INDIRECT(Supplemental_Type_Certificates__STC___5[[#This Row],[Range]])),"")</f>
        <v/>
      </c>
      <c r="J307"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308" spans="1:10" x14ac:dyDescent="0.25">
      <c r="A308" s="1" t="s">
        <v>20</v>
      </c>
      <c r="B308"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Company\414</v>
      </c>
      <c r="C308" s="1" t="s">
        <v>716</v>
      </c>
      <c r="D308" s="1" t="str">
        <f>LEFT(Supplemental_Type_Certificates__STC___5[[#This Row],[Column1]],SEARCH("\",Supplemental_Type_Certificates__STC___5[[#This Row],[Column1]])-1)</f>
        <v>Cessna Aircraft Company</v>
      </c>
      <c r="E308" s="1" t="str">
        <f>RIGHT(Supplemental_Type_Certificates__STC___5[[#This Row],[Column1]],LEN(Supplemental_Type_Certificates__STC___5[[#This Row],[Column1]])-SEARCH("\",Supplemental_Type_Certificates__STC___5[[#This Row],[Column1]]))</f>
        <v>414</v>
      </c>
      <c r="F308" s="1" t="str">
        <f>INDEX(Sheet1!A:D,MATCH(Supplemental_Type_Certificates__STC___5[[#This Row],[Make]],Sheet1!D:D,0),1)</f>
        <v>Cessna</v>
      </c>
      <c r="G308"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308"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E153:E390</v>
      </c>
      <c r="I308" s="1" t="str">
        <f ca="1">IF(LEN(Supplemental_Type_Certificates__STC___5[[#This Row],[First]])&lt;&gt;0,Supplemental_Type_Certificates__STC___5[[#This Row],[First]]&amp;": "&amp;_xlfn.TEXTJOIN(", ",TRUE,INDIRECT(Supplemental_Type_Certificates__STC___5[[#This Row],[Range]])),"")</f>
        <v/>
      </c>
      <c r="J308"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309" spans="1:10" x14ac:dyDescent="0.25">
      <c r="A309" s="1" t="s">
        <v>20</v>
      </c>
      <c r="B309"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Company\414A</v>
      </c>
      <c r="C309" s="1" t="s">
        <v>717</v>
      </c>
      <c r="D309" s="1" t="str">
        <f>LEFT(Supplemental_Type_Certificates__STC___5[[#This Row],[Column1]],SEARCH("\",Supplemental_Type_Certificates__STC___5[[#This Row],[Column1]])-1)</f>
        <v>Cessna Aircraft Company</v>
      </c>
      <c r="E309" s="1" t="str">
        <f>RIGHT(Supplemental_Type_Certificates__STC___5[[#This Row],[Column1]],LEN(Supplemental_Type_Certificates__STC___5[[#This Row],[Column1]])-SEARCH("\",Supplemental_Type_Certificates__STC___5[[#This Row],[Column1]]))</f>
        <v>414A</v>
      </c>
      <c r="F309" s="1" t="str">
        <f>INDEX(Sheet1!A:D,MATCH(Supplemental_Type_Certificates__STC___5[[#This Row],[Make]],Sheet1!D:D,0),1)</f>
        <v>Cessna</v>
      </c>
      <c r="G309"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309"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E153:E390</v>
      </c>
      <c r="I309" s="1" t="str">
        <f ca="1">IF(LEN(Supplemental_Type_Certificates__STC___5[[#This Row],[First]])&lt;&gt;0,Supplemental_Type_Certificates__STC___5[[#This Row],[First]]&amp;": "&amp;_xlfn.TEXTJOIN(", ",TRUE,INDIRECT(Supplemental_Type_Certificates__STC___5[[#This Row],[Range]])),"")</f>
        <v/>
      </c>
      <c r="J309"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310" spans="1:10" x14ac:dyDescent="0.25">
      <c r="A310" s="1" t="s">
        <v>20</v>
      </c>
      <c r="B310"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Company\421</v>
      </c>
      <c r="C310" s="1" t="s">
        <v>718</v>
      </c>
      <c r="D310" s="1" t="str">
        <f>LEFT(Supplemental_Type_Certificates__STC___5[[#This Row],[Column1]],SEARCH("\",Supplemental_Type_Certificates__STC___5[[#This Row],[Column1]])-1)</f>
        <v>Cessna Aircraft Company</v>
      </c>
      <c r="E310" s="1" t="str">
        <f>RIGHT(Supplemental_Type_Certificates__STC___5[[#This Row],[Column1]],LEN(Supplemental_Type_Certificates__STC___5[[#This Row],[Column1]])-SEARCH("\",Supplemental_Type_Certificates__STC___5[[#This Row],[Column1]]))</f>
        <v>421</v>
      </c>
      <c r="F310" s="1" t="str">
        <f>INDEX(Sheet1!A:D,MATCH(Supplemental_Type_Certificates__STC___5[[#This Row],[Make]],Sheet1!D:D,0),1)</f>
        <v>Cessna</v>
      </c>
      <c r="G310"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310"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E153:E390</v>
      </c>
      <c r="I310" s="1" t="str">
        <f ca="1">IF(LEN(Supplemental_Type_Certificates__STC___5[[#This Row],[First]])&lt;&gt;0,Supplemental_Type_Certificates__STC___5[[#This Row],[First]]&amp;": "&amp;_xlfn.TEXTJOIN(", ",TRUE,INDIRECT(Supplemental_Type_Certificates__STC___5[[#This Row],[Range]])),"")</f>
        <v/>
      </c>
      <c r="J310"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311" spans="1:10" x14ac:dyDescent="0.25">
      <c r="A311" s="1" t="s">
        <v>20</v>
      </c>
      <c r="B311"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Company\421A</v>
      </c>
      <c r="C311" s="1" t="s">
        <v>719</v>
      </c>
      <c r="D311" s="1" t="str">
        <f>LEFT(Supplemental_Type_Certificates__STC___5[[#This Row],[Column1]],SEARCH("\",Supplemental_Type_Certificates__STC___5[[#This Row],[Column1]])-1)</f>
        <v>Cessna Aircraft Company</v>
      </c>
      <c r="E311" s="1" t="str">
        <f>RIGHT(Supplemental_Type_Certificates__STC___5[[#This Row],[Column1]],LEN(Supplemental_Type_Certificates__STC___5[[#This Row],[Column1]])-SEARCH("\",Supplemental_Type_Certificates__STC___5[[#This Row],[Column1]]))</f>
        <v>421A</v>
      </c>
      <c r="F311" s="1" t="str">
        <f>INDEX(Sheet1!A:D,MATCH(Supplemental_Type_Certificates__STC___5[[#This Row],[Make]],Sheet1!D:D,0),1)</f>
        <v>Cessna</v>
      </c>
      <c r="G311"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311"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E153:E390</v>
      </c>
      <c r="I311" s="1" t="str">
        <f ca="1">IF(LEN(Supplemental_Type_Certificates__STC___5[[#This Row],[First]])&lt;&gt;0,Supplemental_Type_Certificates__STC___5[[#This Row],[First]]&amp;": "&amp;_xlfn.TEXTJOIN(", ",TRUE,INDIRECT(Supplemental_Type_Certificates__STC___5[[#This Row],[Range]])),"")</f>
        <v/>
      </c>
      <c r="J311"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312" spans="1:10" x14ac:dyDescent="0.25">
      <c r="A312" s="1" t="s">
        <v>20</v>
      </c>
      <c r="B312"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Company\421B</v>
      </c>
      <c r="C312" s="1" t="s">
        <v>720</v>
      </c>
      <c r="D312" s="1" t="str">
        <f>LEFT(Supplemental_Type_Certificates__STC___5[[#This Row],[Column1]],SEARCH("\",Supplemental_Type_Certificates__STC___5[[#This Row],[Column1]])-1)</f>
        <v>Cessna Aircraft Company</v>
      </c>
      <c r="E312" s="1" t="str">
        <f>RIGHT(Supplemental_Type_Certificates__STC___5[[#This Row],[Column1]],LEN(Supplemental_Type_Certificates__STC___5[[#This Row],[Column1]])-SEARCH("\",Supplemental_Type_Certificates__STC___5[[#This Row],[Column1]]))</f>
        <v>421B</v>
      </c>
      <c r="F312" s="1" t="str">
        <f>INDEX(Sheet1!A:D,MATCH(Supplemental_Type_Certificates__STC___5[[#This Row],[Make]],Sheet1!D:D,0),1)</f>
        <v>Cessna</v>
      </c>
      <c r="G312"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312"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E153:E390</v>
      </c>
      <c r="I312" s="1" t="str">
        <f ca="1">IF(LEN(Supplemental_Type_Certificates__STC___5[[#This Row],[First]])&lt;&gt;0,Supplemental_Type_Certificates__STC___5[[#This Row],[First]]&amp;": "&amp;_xlfn.TEXTJOIN(", ",TRUE,INDIRECT(Supplemental_Type_Certificates__STC___5[[#This Row],[Range]])),"")</f>
        <v/>
      </c>
      <c r="J312"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313" spans="1:10" x14ac:dyDescent="0.25">
      <c r="A313" s="1" t="s">
        <v>20</v>
      </c>
      <c r="B313"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Company\421C</v>
      </c>
      <c r="C313" s="1" t="s">
        <v>721</v>
      </c>
      <c r="D313" s="1" t="str">
        <f>LEFT(Supplemental_Type_Certificates__STC___5[[#This Row],[Column1]],SEARCH("\",Supplemental_Type_Certificates__STC___5[[#This Row],[Column1]])-1)</f>
        <v>Cessna Aircraft Company</v>
      </c>
      <c r="E313" s="1" t="str">
        <f>RIGHT(Supplemental_Type_Certificates__STC___5[[#This Row],[Column1]],LEN(Supplemental_Type_Certificates__STC___5[[#This Row],[Column1]])-SEARCH("\",Supplemental_Type_Certificates__STC___5[[#This Row],[Column1]]))</f>
        <v>421C</v>
      </c>
      <c r="F313" s="1" t="str">
        <f>INDEX(Sheet1!A:D,MATCH(Supplemental_Type_Certificates__STC___5[[#This Row],[Make]],Sheet1!D:D,0),1)</f>
        <v>Cessna</v>
      </c>
      <c r="G313"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313"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E153:E390</v>
      </c>
      <c r="I313" s="1" t="str">
        <f ca="1">IF(LEN(Supplemental_Type_Certificates__STC___5[[#This Row],[First]])&lt;&gt;0,Supplemental_Type_Certificates__STC___5[[#This Row],[First]]&amp;": "&amp;_xlfn.TEXTJOIN(", ",TRUE,INDIRECT(Supplemental_Type_Certificates__STC___5[[#This Row],[Range]])),"")</f>
        <v/>
      </c>
      <c r="J313"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314" spans="1:10" x14ac:dyDescent="0.25">
      <c r="A314" s="1" t="s">
        <v>20</v>
      </c>
      <c r="B314"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Company\A185E</v>
      </c>
      <c r="C314" s="1" t="s">
        <v>722</v>
      </c>
      <c r="D314" s="1" t="str">
        <f>LEFT(Supplemental_Type_Certificates__STC___5[[#This Row],[Column1]],SEARCH("\",Supplemental_Type_Certificates__STC___5[[#This Row],[Column1]])-1)</f>
        <v>Cessna Aircraft Company</v>
      </c>
      <c r="E314" s="1" t="str">
        <f>RIGHT(Supplemental_Type_Certificates__STC___5[[#This Row],[Column1]],LEN(Supplemental_Type_Certificates__STC___5[[#This Row],[Column1]])-SEARCH("\",Supplemental_Type_Certificates__STC___5[[#This Row],[Column1]]))</f>
        <v>A185E</v>
      </c>
      <c r="F314" s="1" t="str">
        <f>INDEX(Sheet1!A:D,MATCH(Supplemental_Type_Certificates__STC___5[[#This Row],[Make]],Sheet1!D:D,0),1)</f>
        <v>Cessna</v>
      </c>
      <c r="G314"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314"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E153:E390</v>
      </c>
      <c r="I314" s="1" t="str">
        <f ca="1">IF(LEN(Supplemental_Type_Certificates__STC___5[[#This Row],[First]])&lt;&gt;0,Supplemental_Type_Certificates__STC___5[[#This Row],[First]]&amp;": "&amp;_xlfn.TEXTJOIN(", ",TRUE,INDIRECT(Supplemental_Type_Certificates__STC___5[[#This Row],[Range]])),"")</f>
        <v/>
      </c>
      <c r="J314"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315" spans="1:10" x14ac:dyDescent="0.25">
      <c r="A315" s="1" t="s">
        <v>20</v>
      </c>
      <c r="B315"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Company\A185F</v>
      </c>
      <c r="C315" s="1" t="s">
        <v>723</v>
      </c>
      <c r="D315" s="1" t="str">
        <f>LEFT(Supplemental_Type_Certificates__STC___5[[#This Row],[Column1]],SEARCH("\",Supplemental_Type_Certificates__STC___5[[#This Row],[Column1]])-1)</f>
        <v>Cessna Aircraft Company</v>
      </c>
      <c r="E315" s="1" t="str">
        <f>RIGHT(Supplemental_Type_Certificates__STC___5[[#This Row],[Column1]],LEN(Supplemental_Type_Certificates__STC___5[[#This Row],[Column1]])-SEARCH("\",Supplemental_Type_Certificates__STC___5[[#This Row],[Column1]]))</f>
        <v>A185F</v>
      </c>
      <c r="F315" s="1" t="str">
        <f>INDEX(Sheet1!A:D,MATCH(Supplemental_Type_Certificates__STC___5[[#This Row],[Make]],Sheet1!D:D,0),1)</f>
        <v>Cessna</v>
      </c>
      <c r="G315"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315"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E153:E390</v>
      </c>
      <c r="I315" s="1" t="str">
        <f ca="1">IF(LEN(Supplemental_Type_Certificates__STC___5[[#This Row],[First]])&lt;&gt;0,Supplemental_Type_Certificates__STC___5[[#This Row],[First]]&amp;": "&amp;_xlfn.TEXTJOIN(", ",TRUE,INDIRECT(Supplemental_Type_Certificates__STC___5[[#This Row],[Range]])),"")</f>
        <v/>
      </c>
      <c r="J315"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316" spans="1:10" x14ac:dyDescent="0.25">
      <c r="A316" s="1" t="s">
        <v>20</v>
      </c>
      <c r="B316"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Company\E310H</v>
      </c>
      <c r="C316" s="1" t="s">
        <v>724</v>
      </c>
      <c r="D316" s="1" t="str">
        <f>LEFT(Supplemental_Type_Certificates__STC___5[[#This Row],[Column1]],SEARCH("\",Supplemental_Type_Certificates__STC___5[[#This Row],[Column1]])-1)</f>
        <v>Cessna Aircraft Company</v>
      </c>
      <c r="E316" s="1" t="str">
        <f>RIGHT(Supplemental_Type_Certificates__STC___5[[#This Row],[Column1]],LEN(Supplemental_Type_Certificates__STC___5[[#This Row],[Column1]])-SEARCH("\",Supplemental_Type_Certificates__STC___5[[#This Row],[Column1]]))</f>
        <v>E310H</v>
      </c>
      <c r="F316" s="1" t="str">
        <f>INDEX(Sheet1!A:D,MATCH(Supplemental_Type_Certificates__STC___5[[#This Row],[Make]],Sheet1!D:D,0),1)</f>
        <v>Cessna</v>
      </c>
      <c r="G316"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316"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E153:E390</v>
      </c>
      <c r="I316" s="1" t="str">
        <f ca="1">IF(LEN(Supplemental_Type_Certificates__STC___5[[#This Row],[First]])&lt;&gt;0,Supplemental_Type_Certificates__STC___5[[#This Row],[First]]&amp;": "&amp;_xlfn.TEXTJOIN(", ",TRUE,INDIRECT(Supplemental_Type_Certificates__STC___5[[#This Row],[Range]])),"")</f>
        <v/>
      </c>
      <c r="J316"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317" spans="1:10" x14ac:dyDescent="0.25">
      <c r="A317" s="1" t="s">
        <v>20</v>
      </c>
      <c r="B317"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Company\E310J</v>
      </c>
      <c r="C317" s="1" t="s">
        <v>725</v>
      </c>
      <c r="D317" s="1" t="str">
        <f>LEFT(Supplemental_Type_Certificates__STC___5[[#This Row],[Column1]],SEARCH("\",Supplemental_Type_Certificates__STC___5[[#This Row],[Column1]])-1)</f>
        <v>Cessna Aircraft Company</v>
      </c>
      <c r="E317" s="1" t="str">
        <f>RIGHT(Supplemental_Type_Certificates__STC___5[[#This Row],[Column1]],LEN(Supplemental_Type_Certificates__STC___5[[#This Row],[Column1]])-SEARCH("\",Supplemental_Type_Certificates__STC___5[[#This Row],[Column1]]))</f>
        <v>E310J</v>
      </c>
      <c r="F317" s="1" t="str">
        <f>INDEX(Sheet1!A:D,MATCH(Supplemental_Type_Certificates__STC___5[[#This Row],[Make]],Sheet1!D:D,0),1)</f>
        <v>Cessna</v>
      </c>
      <c r="G317"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317"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E153:E390</v>
      </c>
      <c r="I317" s="1" t="str">
        <f ca="1">IF(LEN(Supplemental_Type_Certificates__STC___5[[#This Row],[First]])&lt;&gt;0,Supplemental_Type_Certificates__STC___5[[#This Row],[First]]&amp;": "&amp;_xlfn.TEXTJOIN(", ",TRUE,INDIRECT(Supplemental_Type_Certificates__STC___5[[#This Row],[Range]])),"")</f>
        <v/>
      </c>
      <c r="J317"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318" spans="1:10" x14ac:dyDescent="0.25">
      <c r="A318" s="1" t="s">
        <v>20</v>
      </c>
      <c r="B318"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Company\F182P</v>
      </c>
      <c r="C318" s="1" t="s">
        <v>726</v>
      </c>
      <c r="D318" s="1" t="str">
        <f>LEFT(Supplemental_Type_Certificates__STC___5[[#This Row],[Column1]],SEARCH("\",Supplemental_Type_Certificates__STC___5[[#This Row],[Column1]])-1)</f>
        <v>Cessna Aircraft Company</v>
      </c>
      <c r="E318" s="1" t="str">
        <f>RIGHT(Supplemental_Type_Certificates__STC___5[[#This Row],[Column1]],LEN(Supplemental_Type_Certificates__STC___5[[#This Row],[Column1]])-SEARCH("\",Supplemental_Type_Certificates__STC___5[[#This Row],[Column1]]))</f>
        <v>F182P</v>
      </c>
      <c r="F318" s="1" t="str">
        <f>INDEX(Sheet1!A:D,MATCH(Supplemental_Type_Certificates__STC___5[[#This Row],[Make]],Sheet1!D:D,0),1)</f>
        <v>Cessna</v>
      </c>
      <c r="G318"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318"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E153:E390</v>
      </c>
      <c r="I318" s="1" t="str">
        <f ca="1">IF(LEN(Supplemental_Type_Certificates__STC___5[[#This Row],[First]])&lt;&gt;0,Supplemental_Type_Certificates__STC___5[[#This Row],[First]]&amp;": "&amp;_xlfn.TEXTJOIN(", ",TRUE,INDIRECT(Supplemental_Type_Certificates__STC___5[[#This Row],[Range]])),"")</f>
        <v/>
      </c>
      <c r="J318"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319" spans="1:10" x14ac:dyDescent="0.25">
      <c r="A319" s="1" t="s">
        <v>20</v>
      </c>
      <c r="B319"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Company\F182Q</v>
      </c>
      <c r="C319" s="1" t="s">
        <v>727</v>
      </c>
      <c r="D319" s="1" t="str">
        <f>LEFT(Supplemental_Type_Certificates__STC___5[[#This Row],[Column1]],SEARCH("\",Supplemental_Type_Certificates__STC___5[[#This Row],[Column1]])-1)</f>
        <v>Cessna Aircraft Company</v>
      </c>
      <c r="E319" s="1" t="str">
        <f>RIGHT(Supplemental_Type_Certificates__STC___5[[#This Row],[Column1]],LEN(Supplemental_Type_Certificates__STC___5[[#This Row],[Column1]])-SEARCH("\",Supplemental_Type_Certificates__STC___5[[#This Row],[Column1]]))</f>
        <v>F182Q</v>
      </c>
      <c r="F319" s="1" t="str">
        <f>INDEX(Sheet1!A:D,MATCH(Supplemental_Type_Certificates__STC___5[[#This Row],[Make]],Sheet1!D:D,0),1)</f>
        <v>Cessna</v>
      </c>
      <c r="G319"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319"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E153:E390</v>
      </c>
      <c r="I319" s="1" t="str">
        <f ca="1">IF(LEN(Supplemental_Type_Certificates__STC___5[[#This Row],[First]])&lt;&gt;0,Supplemental_Type_Certificates__STC___5[[#This Row],[First]]&amp;": "&amp;_xlfn.TEXTJOIN(", ",TRUE,INDIRECT(Supplemental_Type_Certificates__STC___5[[#This Row],[Range]])),"")</f>
        <v/>
      </c>
      <c r="J319"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320" spans="1:10" x14ac:dyDescent="0.25">
      <c r="A320" s="1" t="s">
        <v>20</v>
      </c>
      <c r="B320"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Company\FR172E</v>
      </c>
      <c r="C320" s="1" t="s">
        <v>728</v>
      </c>
      <c r="D320" s="1" t="str">
        <f>LEFT(Supplemental_Type_Certificates__STC___5[[#This Row],[Column1]],SEARCH("\",Supplemental_Type_Certificates__STC___5[[#This Row],[Column1]])-1)</f>
        <v>Cessna Aircraft Company</v>
      </c>
      <c r="E320" s="1" t="str">
        <f>RIGHT(Supplemental_Type_Certificates__STC___5[[#This Row],[Column1]],LEN(Supplemental_Type_Certificates__STC___5[[#This Row],[Column1]])-SEARCH("\",Supplemental_Type_Certificates__STC___5[[#This Row],[Column1]]))</f>
        <v>FR172E</v>
      </c>
      <c r="F320" s="1" t="str">
        <f>INDEX(Sheet1!A:D,MATCH(Supplemental_Type_Certificates__STC___5[[#This Row],[Make]],Sheet1!D:D,0),1)</f>
        <v>Cessna</v>
      </c>
      <c r="G320"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320"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E153:E390</v>
      </c>
      <c r="I320" s="1" t="str">
        <f ca="1">IF(LEN(Supplemental_Type_Certificates__STC___5[[#This Row],[First]])&lt;&gt;0,Supplemental_Type_Certificates__STC___5[[#This Row],[First]]&amp;": "&amp;_xlfn.TEXTJOIN(", ",TRUE,INDIRECT(Supplemental_Type_Certificates__STC___5[[#This Row],[Range]])),"")</f>
        <v/>
      </c>
      <c r="J320"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321" spans="1:10" x14ac:dyDescent="0.25">
      <c r="A321" s="1" t="s">
        <v>20</v>
      </c>
      <c r="B321"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Company\FR172F</v>
      </c>
      <c r="C321" s="1" t="s">
        <v>729</v>
      </c>
      <c r="D321" s="1" t="str">
        <f>LEFT(Supplemental_Type_Certificates__STC___5[[#This Row],[Column1]],SEARCH("\",Supplemental_Type_Certificates__STC___5[[#This Row],[Column1]])-1)</f>
        <v>Cessna Aircraft Company</v>
      </c>
      <c r="E321" s="1" t="str">
        <f>RIGHT(Supplemental_Type_Certificates__STC___5[[#This Row],[Column1]],LEN(Supplemental_Type_Certificates__STC___5[[#This Row],[Column1]])-SEARCH("\",Supplemental_Type_Certificates__STC___5[[#This Row],[Column1]]))</f>
        <v>FR172F</v>
      </c>
      <c r="F321" s="1" t="str">
        <f>INDEX(Sheet1!A:D,MATCH(Supplemental_Type_Certificates__STC___5[[#This Row],[Make]],Sheet1!D:D,0),1)</f>
        <v>Cessna</v>
      </c>
      <c r="G321"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321"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E153:E390</v>
      </c>
      <c r="I321" s="1" t="str">
        <f ca="1">IF(LEN(Supplemental_Type_Certificates__STC___5[[#This Row],[First]])&lt;&gt;0,Supplemental_Type_Certificates__STC___5[[#This Row],[First]]&amp;": "&amp;_xlfn.TEXTJOIN(", ",TRUE,INDIRECT(Supplemental_Type_Certificates__STC___5[[#This Row],[Range]])),"")</f>
        <v/>
      </c>
      <c r="J321"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322" spans="1:10" x14ac:dyDescent="0.25">
      <c r="A322" s="1" t="s">
        <v>20</v>
      </c>
      <c r="B322"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Company\FR172G</v>
      </c>
      <c r="C322" s="1" t="s">
        <v>730</v>
      </c>
      <c r="D322" s="1" t="str">
        <f>LEFT(Supplemental_Type_Certificates__STC___5[[#This Row],[Column1]],SEARCH("\",Supplemental_Type_Certificates__STC___5[[#This Row],[Column1]])-1)</f>
        <v>Cessna Aircraft Company</v>
      </c>
      <c r="E322" s="1" t="str">
        <f>RIGHT(Supplemental_Type_Certificates__STC___5[[#This Row],[Column1]],LEN(Supplemental_Type_Certificates__STC___5[[#This Row],[Column1]])-SEARCH("\",Supplemental_Type_Certificates__STC___5[[#This Row],[Column1]]))</f>
        <v>FR172G</v>
      </c>
      <c r="F322" s="1" t="str">
        <f>INDEX(Sheet1!A:D,MATCH(Supplemental_Type_Certificates__STC___5[[#This Row],[Make]],Sheet1!D:D,0),1)</f>
        <v>Cessna</v>
      </c>
      <c r="G322"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322"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E153:E390</v>
      </c>
      <c r="I322" s="1" t="str">
        <f ca="1">IF(LEN(Supplemental_Type_Certificates__STC___5[[#This Row],[First]])&lt;&gt;0,Supplemental_Type_Certificates__STC___5[[#This Row],[First]]&amp;": "&amp;_xlfn.TEXTJOIN(", ",TRUE,INDIRECT(Supplemental_Type_Certificates__STC___5[[#This Row],[Range]])),"")</f>
        <v/>
      </c>
      <c r="J322"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323" spans="1:10" x14ac:dyDescent="0.25">
      <c r="A323" s="1" t="s">
        <v>20</v>
      </c>
      <c r="B323"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Company\FR172H</v>
      </c>
      <c r="C323" s="1" t="s">
        <v>731</v>
      </c>
      <c r="D323" s="1" t="str">
        <f>LEFT(Supplemental_Type_Certificates__STC___5[[#This Row],[Column1]],SEARCH("\",Supplemental_Type_Certificates__STC___5[[#This Row],[Column1]])-1)</f>
        <v>Cessna Aircraft Company</v>
      </c>
      <c r="E323" s="1" t="str">
        <f>RIGHT(Supplemental_Type_Certificates__STC___5[[#This Row],[Column1]],LEN(Supplemental_Type_Certificates__STC___5[[#This Row],[Column1]])-SEARCH("\",Supplemental_Type_Certificates__STC___5[[#This Row],[Column1]]))</f>
        <v>FR172H</v>
      </c>
      <c r="F323" s="1" t="str">
        <f>INDEX(Sheet1!A:D,MATCH(Supplemental_Type_Certificates__STC___5[[#This Row],[Make]],Sheet1!D:D,0),1)</f>
        <v>Cessna</v>
      </c>
      <c r="G323"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323"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E153:E390</v>
      </c>
      <c r="I323" s="1" t="str">
        <f ca="1">IF(LEN(Supplemental_Type_Certificates__STC___5[[#This Row],[First]])&lt;&gt;0,Supplemental_Type_Certificates__STC___5[[#This Row],[First]]&amp;": "&amp;_xlfn.TEXTJOIN(", ",TRUE,INDIRECT(Supplemental_Type_Certificates__STC___5[[#This Row],[Range]])),"")</f>
        <v/>
      </c>
      <c r="J323"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324" spans="1:10" x14ac:dyDescent="0.25">
      <c r="A324" s="1" t="s">
        <v>20</v>
      </c>
      <c r="B324"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Company\FR172J</v>
      </c>
      <c r="C324" s="1" t="s">
        <v>732</v>
      </c>
      <c r="D324" s="1" t="str">
        <f>LEFT(Supplemental_Type_Certificates__STC___5[[#This Row],[Column1]],SEARCH("\",Supplemental_Type_Certificates__STC___5[[#This Row],[Column1]])-1)</f>
        <v>Cessna Aircraft Company</v>
      </c>
      <c r="E324" s="1" t="str">
        <f>RIGHT(Supplemental_Type_Certificates__STC___5[[#This Row],[Column1]],LEN(Supplemental_Type_Certificates__STC___5[[#This Row],[Column1]])-SEARCH("\",Supplemental_Type_Certificates__STC___5[[#This Row],[Column1]]))</f>
        <v>FR172J</v>
      </c>
      <c r="F324" s="1" t="str">
        <f>INDEX(Sheet1!A:D,MATCH(Supplemental_Type_Certificates__STC___5[[#This Row],[Make]],Sheet1!D:D,0),1)</f>
        <v>Cessna</v>
      </c>
      <c r="G324"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324"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E153:E390</v>
      </c>
      <c r="I324" s="1" t="str">
        <f ca="1">IF(LEN(Supplemental_Type_Certificates__STC___5[[#This Row],[First]])&lt;&gt;0,Supplemental_Type_Certificates__STC___5[[#This Row],[First]]&amp;": "&amp;_xlfn.TEXTJOIN(", ",TRUE,INDIRECT(Supplemental_Type_Certificates__STC___5[[#This Row],[Range]])),"")</f>
        <v/>
      </c>
      <c r="J324"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325" spans="1:10" x14ac:dyDescent="0.25">
      <c r="A325" s="1" t="s">
        <v>20</v>
      </c>
      <c r="B325"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Company\FR172K</v>
      </c>
      <c r="C325" s="1" t="s">
        <v>733</v>
      </c>
      <c r="D325" s="1" t="str">
        <f>LEFT(Supplemental_Type_Certificates__STC___5[[#This Row],[Column1]],SEARCH("\",Supplemental_Type_Certificates__STC___5[[#This Row],[Column1]])-1)</f>
        <v>Cessna Aircraft Company</v>
      </c>
      <c r="E325" s="1" t="str">
        <f>RIGHT(Supplemental_Type_Certificates__STC___5[[#This Row],[Column1]],LEN(Supplemental_Type_Certificates__STC___5[[#This Row],[Column1]])-SEARCH("\",Supplemental_Type_Certificates__STC___5[[#This Row],[Column1]]))</f>
        <v>FR172K</v>
      </c>
      <c r="F325" s="1" t="str">
        <f>INDEX(Sheet1!A:D,MATCH(Supplemental_Type_Certificates__STC___5[[#This Row],[Make]],Sheet1!D:D,0),1)</f>
        <v>Cessna</v>
      </c>
      <c r="G325"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325"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E153:E390</v>
      </c>
      <c r="I325" s="1" t="str">
        <f ca="1">IF(LEN(Supplemental_Type_Certificates__STC___5[[#This Row],[First]])&lt;&gt;0,Supplemental_Type_Certificates__STC___5[[#This Row],[First]]&amp;": "&amp;_xlfn.TEXTJOIN(", ",TRUE,INDIRECT(Supplemental_Type_Certificates__STC___5[[#This Row],[Range]])),"")</f>
        <v/>
      </c>
      <c r="J325"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326" spans="1:10" x14ac:dyDescent="0.25">
      <c r="A326" s="1" t="s">
        <v>20</v>
      </c>
      <c r="B326"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Company\FR182</v>
      </c>
      <c r="C326" s="1" t="s">
        <v>734</v>
      </c>
      <c r="D326" s="1" t="str">
        <f>LEFT(Supplemental_Type_Certificates__STC___5[[#This Row],[Column1]],SEARCH("\",Supplemental_Type_Certificates__STC___5[[#This Row],[Column1]])-1)</f>
        <v>Cessna Aircraft Company</v>
      </c>
      <c r="E326" s="1" t="str">
        <f>RIGHT(Supplemental_Type_Certificates__STC___5[[#This Row],[Column1]],LEN(Supplemental_Type_Certificates__STC___5[[#This Row],[Column1]])-SEARCH("\",Supplemental_Type_Certificates__STC___5[[#This Row],[Column1]]))</f>
        <v>FR182</v>
      </c>
      <c r="F326" s="1" t="str">
        <f>INDEX(Sheet1!A:D,MATCH(Supplemental_Type_Certificates__STC___5[[#This Row],[Make]],Sheet1!D:D,0),1)</f>
        <v>Cessna</v>
      </c>
      <c r="G326"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326"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E153:E390</v>
      </c>
      <c r="I326" s="1" t="str">
        <f ca="1">IF(LEN(Supplemental_Type_Certificates__STC___5[[#This Row],[First]])&lt;&gt;0,Supplemental_Type_Certificates__STC___5[[#This Row],[First]]&amp;": "&amp;_xlfn.TEXTJOIN(", ",TRUE,INDIRECT(Supplemental_Type_Certificates__STC___5[[#This Row],[Range]])),"")</f>
        <v/>
      </c>
      <c r="J326"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327" spans="1:10" x14ac:dyDescent="0.25">
      <c r="A327" s="1" t="s">
        <v>20</v>
      </c>
      <c r="B327"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Company\M337B</v>
      </c>
      <c r="C327" s="1" t="s">
        <v>735</v>
      </c>
      <c r="D327" s="1" t="str">
        <f>LEFT(Supplemental_Type_Certificates__STC___5[[#This Row],[Column1]],SEARCH("\",Supplemental_Type_Certificates__STC___5[[#This Row],[Column1]])-1)</f>
        <v>Cessna Aircraft Company</v>
      </c>
      <c r="E327" s="1" t="str">
        <f>RIGHT(Supplemental_Type_Certificates__STC___5[[#This Row],[Column1]],LEN(Supplemental_Type_Certificates__STC___5[[#This Row],[Column1]])-SEARCH("\",Supplemental_Type_Certificates__STC___5[[#This Row],[Column1]]))</f>
        <v>M337B</v>
      </c>
      <c r="F327" s="1" t="str">
        <f>INDEX(Sheet1!A:D,MATCH(Supplemental_Type_Certificates__STC___5[[#This Row],[Make]],Sheet1!D:D,0),1)</f>
        <v>Cessna</v>
      </c>
      <c r="G327"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327"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E153:E390</v>
      </c>
      <c r="I327" s="1" t="str">
        <f ca="1">IF(LEN(Supplemental_Type_Certificates__STC___5[[#This Row],[First]])&lt;&gt;0,Supplemental_Type_Certificates__STC___5[[#This Row],[First]]&amp;": "&amp;_xlfn.TEXTJOIN(", ",TRUE,INDIRECT(Supplemental_Type_Certificates__STC___5[[#This Row],[Range]])),"")</f>
        <v/>
      </c>
      <c r="J327"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328" spans="1:10" x14ac:dyDescent="0.25">
      <c r="A328" s="1" t="s">
        <v>20</v>
      </c>
      <c r="B328"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Company\P172D</v>
      </c>
      <c r="C328" s="1" t="s">
        <v>736</v>
      </c>
      <c r="D328" s="1" t="str">
        <f>LEFT(Supplemental_Type_Certificates__STC___5[[#This Row],[Column1]],SEARCH("\",Supplemental_Type_Certificates__STC___5[[#This Row],[Column1]])-1)</f>
        <v>Cessna Aircraft Company</v>
      </c>
      <c r="E328" s="1" t="str">
        <f>RIGHT(Supplemental_Type_Certificates__STC___5[[#This Row],[Column1]],LEN(Supplemental_Type_Certificates__STC___5[[#This Row],[Column1]])-SEARCH("\",Supplemental_Type_Certificates__STC___5[[#This Row],[Column1]]))</f>
        <v>P172D</v>
      </c>
      <c r="F328" s="1" t="str">
        <f>INDEX(Sheet1!A:D,MATCH(Supplemental_Type_Certificates__STC___5[[#This Row],[Make]],Sheet1!D:D,0),1)</f>
        <v>Cessna</v>
      </c>
      <c r="G328"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328"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E153:E390</v>
      </c>
      <c r="I328" s="1" t="str">
        <f ca="1">IF(LEN(Supplemental_Type_Certificates__STC___5[[#This Row],[First]])&lt;&gt;0,Supplemental_Type_Certificates__STC___5[[#This Row],[First]]&amp;": "&amp;_xlfn.TEXTJOIN(", ",TRUE,INDIRECT(Supplemental_Type_Certificates__STC___5[[#This Row],[Range]])),"")</f>
        <v/>
      </c>
      <c r="J328"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329" spans="1:10" x14ac:dyDescent="0.25">
      <c r="A329" s="1" t="s">
        <v>20</v>
      </c>
      <c r="B329"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Company\P206</v>
      </c>
      <c r="C329" s="1" t="s">
        <v>737</v>
      </c>
      <c r="D329" s="1" t="str">
        <f>LEFT(Supplemental_Type_Certificates__STC___5[[#This Row],[Column1]],SEARCH("\",Supplemental_Type_Certificates__STC___5[[#This Row],[Column1]])-1)</f>
        <v>Cessna Aircraft Company</v>
      </c>
      <c r="E329" s="1" t="str">
        <f>RIGHT(Supplemental_Type_Certificates__STC___5[[#This Row],[Column1]],LEN(Supplemental_Type_Certificates__STC___5[[#This Row],[Column1]])-SEARCH("\",Supplemental_Type_Certificates__STC___5[[#This Row],[Column1]]))</f>
        <v>P206</v>
      </c>
      <c r="F329" s="1" t="str">
        <f>INDEX(Sheet1!A:D,MATCH(Supplemental_Type_Certificates__STC___5[[#This Row],[Make]],Sheet1!D:D,0),1)</f>
        <v>Cessna</v>
      </c>
      <c r="G329"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329"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E153:E390</v>
      </c>
      <c r="I329" s="1" t="str">
        <f ca="1">IF(LEN(Supplemental_Type_Certificates__STC___5[[#This Row],[First]])&lt;&gt;0,Supplemental_Type_Certificates__STC___5[[#This Row],[First]]&amp;": "&amp;_xlfn.TEXTJOIN(", ",TRUE,INDIRECT(Supplemental_Type_Certificates__STC___5[[#This Row],[Range]])),"")</f>
        <v/>
      </c>
      <c r="J329"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330" spans="1:10" x14ac:dyDescent="0.25">
      <c r="A330" s="1" t="s">
        <v>20</v>
      </c>
      <c r="B330"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Company\P206A</v>
      </c>
      <c r="C330" s="1" t="s">
        <v>738</v>
      </c>
      <c r="D330" s="1" t="str">
        <f>LEFT(Supplemental_Type_Certificates__STC___5[[#This Row],[Column1]],SEARCH("\",Supplemental_Type_Certificates__STC___5[[#This Row],[Column1]])-1)</f>
        <v>Cessna Aircraft Company</v>
      </c>
      <c r="E330" s="1" t="str">
        <f>RIGHT(Supplemental_Type_Certificates__STC___5[[#This Row],[Column1]],LEN(Supplemental_Type_Certificates__STC___5[[#This Row],[Column1]])-SEARCH("\",Supplemental_Type_Certificates__STC___5[[#This Row],[Column1]]))</f>
        <v>P206A</v>
      </c>
      <c r="F330" s="1" t="str">
        <f>INDEX(Sheet1!A:D,MATCH(Supplemental_Type_Certificates__STC___5[[#This Row],[Make]],Sheet1!D:D,0),1)</f>
        <v>Cessna</v>
      </c>
      <c r="G330"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330"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E153:E390</v>
      </c>
      <c r="I330" s="1" t="str">
        <f ca="1">IF(LEN(Supplemental_Type_Certificates__STC___5[[#This Row],[First]])&lt;&gt;0,Supplemental_Type_Certificates__STC___5[[#This Row],[First]]&amp;": "&amp;_xlfn.TEXTJOIN(", ",TRUE,INDIRECT(Supplemental_Type_Certificates__STC___5[[#This Row],[Range]])),"")</f>
        <v/>
      </c>
      <c r="J330"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331" spans="1:10" x14ac:dyDescent="0.25">
      <c r="A331" s="1" t="s">
        <v>20</v>
      </c>
      <c r="B331"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Company\P206B</v>
      </c>
      <c r="C331" s="1" t="s">
        <v>739</v>
      </c>
      <c r="D331" s="1" t="str">
        <f>LEFT(Supplemental_Type_Certificates__STC___5[[#This Row],[Column1]],SEARCH("\",Supplemental_Type_Certificates__STC___5[[#This Row],[Column1]])-1)</f>
        <v>Cessna Aircraft Company</v>
      </c>
      <c r="E331" s="1" t="str">
        <f>RIGHT(Supplemental_Type_Certificates__STC___5[[#This Row],[Column1]],LEN(Supplemental_Type_Certificates__STC___5[[#This Row],[Column1]])-SEARCH("\",Supplemental_Type_Certificates__STC___5[[#This Row],[Column1]]))</f>
        <v>P206B</v>
      </c>
      <c r="F331" s="1" t="str">
        <f>INDEX(Sheet1!A:D,MATCH(Supplemental_Type_Certificates__STC___5[[#This Row],[Make]],Sheet1!D:D,0),1)</f>
        <v>Cessna</v>
      </c>
      <c r="G331"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331"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E153:E390</v>
      </c>
      <c r="I331" s="1" t="str">
        <f ca="1">IF(LEN(Supplemental_Type_Certificates__STC___5[[#This Row],[First]])&lt;&gt;0,Supplemental_Type_Certificates__STC___5[[#This Row],[First]]&amp;": "&amp;_xlfn.TEXTJOIN(", ",TRUE,INDIRECT(Supplemental_Type_Certificates__STC___5[[#This Row],[Range]])),"")</f>
        <v/>
      </c>
      <c r="J331"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332" spans="1:10" x14ac:dyDescent="0.25">
      <c r="A332" s="1" t="s">
        <v>20</v>
      </c>
      <c r="B332"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Company\P206C</v>
      </c>
      <c r="C332" s="1" t="s">
        <v>740</v>
      </c>
      <c r="D332" s="1" t="str">
        <f>LEFT(Supplemental_Type_Certificates__STC___5[[#This Row],[Column1]],SEARCH("\",Supplemental_Type_Certificates__STC___5[[#This Row],[Column1]])-1)</f>
        <v>Cessna Aircraft Company</v>
      </c>
      <c r="E332" s="1" t="str">
        <f>RIGHT(Supplemental_Type_Certificates__STC___5[[#This Row],[Column1]],LEN(Supplemental_Type_Certificates__STC___5[[#This Row],[Column1]])-SEARCH("\",Supplemental_Type_Certificates__STC___5[[#This Row],[Column1]]))</f>
        <v>P206C</v>
      </c>
      <c r="F332" s="1" t="str">
        <f>INDEX(Sheet1!A:D,MATCH(Supplemental_Type_Certificates__STC___5[[#This Row],[Make]],Sheet1!D:D,0),1)</f>
        <v>Cessna</v>
      </c>
      <c r="G332"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332"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E153:E390</v>
      </c>
      <c r="I332" s="1" t="str">
        <f ca="1">IF(LEN(Supplemental_Type_Certificates__STC___5[[#This Row],[First]])&lt;&gt;0,Supplemental_Type_Certificates__STC___5[[#This Row],[First]]&amp;": "&amp;_xlfn.TEXTJOIN(", ",TRUE,INDIRECT(Supplemental_Type_Certificates__STC___5[[#This Row],[Range]])),"")</f>
        <v/>
      </c>
      <c r="J332"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333" spans="1:10" x14ac:dyDescent="0.25">
      <c r="A333" s="1" t="s">
        <v>20</v>
      </c>
      <c r="B333"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Company\P206D</v>
      </c>
      <c r="C333" s="1" t="s">
        <v>741</v>
      </c>
      <c r="D333" s="1" t="str">
        <f>LEFT(Supplemental_Type_Certificates__STC___5[[#This Row],[Column1]],SEARCH("\",Supplemental_Type_Certificates__STC___5[[#This Row],[Column1]])-1)</f>
        <v>Cessna Aircraft Company</v>
      </c>
      <c r="E333" s="1" t="str">
        <f>RIGHT(Supplemental_Type_Certificates__STC___5[[#This Row],[Column1]],LEN(Supplemental_Type_Certificates__STC___5[[#This Row],[Column1]])-SEARCH("\",Supplemental_Type_Certificates__STC___5[[#This Row],[Column1]]))</f>
        <v>P206D</v>
      </c>
      <c r="F333" s="1" t="str">
        <f>INDEX(Sheet1!A:D,MATCH(Supplemental_Type_Certificates__STC___5[[#This Row],[Make]],Sheet1!D:D,0),1)</f>
        <v>Cessna</v>
      </c>
      <c r="G333"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333"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E153:E390</v>
      </c>
      <c r="I333" s="1" t="str">
        <f ca="1">IF(LEN(Supplemental_Type_Certificates__STC___5[[#This Row],[First]])&lt;&gt;0,Supplemental_Type_Certificates__STC___5[[#This Row],[First]]&amp;": "&amp;_xlfn.TEXTJOIN(", ",TRUE,INDIRECT(Supplemental_Type_Certificates__STC___5[[#This Row],[Range]])),"")</f>
        <v/>
      </c>
      <c r="J333"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334" spans="1:10" x14ac:dyDescent="0.25">
      <c r="A334" s="1" t="s">
        <v>20</v>
      </c>
      <c r="B334"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Company\P206E</v>
      </c>
      <c r="C334" s="1" t="s">
        <v>742</v>
      </c>
      <c r="D334" s="1" t="str">
        <f>LEFT(Supplemental_Type_Certificates__STC___5[[#This Row],[Column1]],SEARCH("\",Supplemental_Type_Certificates__STC___5[[#This Row],[Column1]])-1)</f>
        <v>Cessna Aircraft Company</v>
      </c>
      <c r="E334" s="1" t="str">
        <f>RIGHT(Supplemental_Type_Certificates__STC___5[[#This Row],[Column1]],LEN(Supplemental_Type_Certificates__STC___5[[#This Row],[Column1]])-SEARCH("\",Supplemental_Type_Certificates__STC___5[[#This Row],[Column1]]))</f>
        <v>P206E</v>
      </c>
      <c r="F334" s="1" t="str">
        <f>INDEX(Sheet1!A:D,MATCH(Supplemental_Type_Certificates__STC___5[[#This Row],[Make]],Sheet1!D:D,0),1)</f>
        <v>Cessna</v>
      </c>
      <c r="G334"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334"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E153:E390</v>
      </c>
      <c r="I334" s="1" t="str">
        <f ca="1">IF(LEN(Supplemental_Type_Certificates__STC___5[[#This Row],[First]])&lt;&gt;0,Supplemental_Type_Certificates__STC___5[[#This Row],[First]]&amp;": "&amp;_xlfn.TEXTJOIN(", ",TRUE,INDIRECT(Supplemental_Type_Certificates__STC___5[[#This Row],[Range]])),"")</f>
        <v/>
      </c>
      <c r="J334"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335" spans="1:10" x14ac:dyDescent="0.25">
      <c r="A335" s="1" t="s">
        <v>20</v>
      </c>
      <c r="B335"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Company\P210N</v>
      </c>
      <c r="C335" s="1" t="s">
        <v>743</v>
      </c>
      <c r="D335" s="1" t="str">
        <f>LEFT(Supplemental_Type_Certificates__STC___5[[#This Row],[Column1]],SEARCH("\",Supplemental_Type_Certificates__STC___5[[#This Row],[Column1]])-1)</f>
        <v>Cessna Aircraft Company</v>
      </c>
      <c r="E335" s="1" t="str">
        <f>RIGHT(Supplemental_Type_Certificates__STC___5[[#This Row],[Column1]],LEN(Supplemental_Type_Certificates__STC___5[[#This Row],[Column1]])-SEARCH("\",Supplemental_Type_Certificates__STC___5[[#This Row],[Column1]]))</f>
        <v>P210N</v>
      </c>
      <c r="F335" s="1" t="str">
        <f>INDEX(Sheet1!A:D,MATCH(Supplemental_Type_Certificates__STC___5[[#This Row],[Make]],Sheet1!D:D,0),1)</f>
        <v>Cessna</v>
      </c>
      <c r="G335"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335"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E153:E390</v>
      </c>
      <c r="I335" s="1" t="str">
        <f ca="1">IF(LEN(Supplemental_Type_Certificates__STC___5[[#This Row],[First]])&lt;&gt;0,Supplemental_Type_Certificates__STC___5[[#This Row],[First]]&amp;": "&amp;_xlfn.TEXTJOIN(", ",TRUE,INDIRECT(Supplemental_Type_Certificates__STC___5[[#This Row],[Range]])),"")</f>
        <v/>
      </c>
      <c r="J335"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336" spans="1:10" x14ac:dyDescent="0.25">
      <c r="A336" s="1" t="s">
        <v>20</v>
      </c>
      <c r="B336"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Company\P210R</v>
      </c>
      <c r="C336" s="1" t="s">
        <v>744</v>
      </c>
      <c r="D336" s="1" t="str">
        <f>LEFT(Supplemental_Type_Certificates__STC___5[[#This Row],[Column1]],SEARCH("\",Supplemental_Type_Certificates__STC___5[[#This Row],[Column1]])-1)</f>
        <v>Cessna Aircraft Company</v>
      </c>
      <c r="E336" s="1" t="str">
        <f>RIGHT(Supplemental_Type_Certificates__STC___5[[#This Row],[Column1]],LEN(Supplemental_Type_Certificates__STC___5[[#This Row],[Column1]])-SEARCH("\",Supplemental_Type_Certificates__STC___5[[#This Row],[Column1]]))</f>
        <v>P210R</v>
      </c>
      <c r="F336" s="1" t="str">
        <f>INDEX(Sheet1!A:D,MATCH(Supplemental_Type_Certificates__STC___5[[#This Row],[Make]],Sheet1!D:D,0),1)</f>
        <v>Cessna</v>
      </c>
      <c r="G336"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336"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E153:E390</v>
      </c>
      <c r="I336" s="1" t="str">
        <f ca="1">IF(LEN(Supplemental_Type_Certificates__STC___5[[#This Row],[First]])&lt;&gt;0,Supplemental_Type_Certificates__STC___5[[#This Row],[First]]&amp;": "&amp;_xlfn.TEXTJOIN(", ",TRUE,INDIRECT(Supplemental_Type_Certificates__STC___5[[#This Row],[Range]])),"")</f>
        <v/>
      </c>
      <c r="J336"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337" spans="1:10" x14ac:dyDescent="0.25">
      <c r="A337" s="1" t="s">
        <v>20</v>
      </c>
      <c r="B337"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Company\P337H</v>
      </c>
      <c r="C337" s="1" t="s">
        <v>745</v>
      </c>
      <c r="D337" s="1" t="str">
        <f>LEFT(Supplemental_Type_Certificates__STC___5[[#This Row],[Column1]],SEARCH("\",Supplemental_Type_Certificates__STC___5[[#This Row],[Column1]])-1)</f>
        <v>Cessna Aircraft Company</v>
      </c>
      <c r="E337" s="1" t="str">
        <f>RIGHT(Supplemental_Type_Certificates__STC___5[[#This Row],[Column1]],LEN(Supplemental_Type_Certificates__STC___5[[#This Row],[Column1]])-SEARCH("\",Supplemental_Type_Certificates__STC___5[[#This Row],[Column1]]))</f>
        <v>P337H</v>
      </c>
      <c r="F337" s="1" t="str">
        <f>INDEX(Sheet1!A:D,MATCH(Supplemental_Type_Certificates__STC___5[[#This Row],[Make]],Sheet1!D:D,0),1)</f>
        <v>Cessna</v>
      </c>
      <c r="G337"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337"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E153:E390</v>
      </c>
      <c r="I337" s="1" t="str">
        <f ca="1">IF(LEN(Supplemental_Type_Certificates__STC___5[[#This Row],[First]])&lt;&gt;0,Supplemental_Type_Certificates__STC___5[[#This Row],[First]]&amp;": "&amp;_xlfn.TEXTJOIN(", ",TRUE,INDIRECT(Supplemental_Type_Certificates__STC___5[[#This Row],[Range]])),"")</f>
        <v/>
      </c>
      <c r="J337"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338" spans="1:10" x14ac:dyDescent="0.25">
      <c r="A338" s="1" t="s">
        <v>20</v>
      </c>
      <c r="B338"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Company\R172E</v>
      </c>
      <c r="C338" s="1" t="s">
        <v>746</v>
      </c>
      <c r="D338" s="1" t="str">
        <f>LEFT(Supplemental_Type_Certificates__STC___5[[#This Row],[Column1]],SEARCH("\",Supplemental_Type_Certificates__STC___5[[#This Row],[Column1]])-1)</f>
        <v>Cessna Aircraft Company</v>
      </c>
      <c r="E338" s="1" t="str">
        <f>RIGHT(Supplemental_Type_Certificates__STC___5[[#This Row],[Column1]],LEN(Supplemental_Type_Certificates__STC___5[[#This Row],[Column1]])-SEARCH("\",Supplemental_Type_Certificates__STC___5[[#This Row],[Column1]]))</f>
        <v>R172E</v>
      </c>
      <c r="F338" s="1" t="str">
        <f>INDEX(Sheet1!A:D,MATCH(Supplemental_Type_Certificates__STC___5[[#This Row],[Make]],Sheet1!D:D,0),1)</f>
        <v>Cessna</v>
      </c>
      <c r="G338"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338"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E153:E390</v>
      </c>
      <c r="I338" s="1" t="str">
        <f ca="1">IF(LEN(Supplemental_Type_Certificates__STC___5[[#This Row],[First]])&lt;&gt;0,Supplemental_Type_Certificates__STC___5[[#This Row],[First]]&amp;": "&amp;_xlfn.TEXTJOIN(", ",TRUE,INDIRECT(Supplemental_Type_Certificates__STC___5[[#This Row],[Range]])),"")</f>
        <v/>
      </c>
      <c r="J338"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339" spans="1:10" x14ac:dyDescent="0.25">
      <c r="A339" s="1" t="s">
        <v>20</v>
      </c>
      <c r="B339"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Company\R172F</v>
      </c>
      <c r="C339" s="1" t="s">
        <v>747</v>
      </c>
      <c r="D339" s="1" t="str">
        <f>LEFT(Supplemental_Type_Certificates__STC___5[[#This Row],[Column1]],SEARCH("\",Supplemental_Type_Certificates__STC___5[[#This Row],[Column1]])-1)</f>
        <v>Cessna Aircraft Company</v>
      </c>
      <c r="E339" s="1" t="str">
        <f>RIGHT(Supplemental_Type_Certificates__STC___5[[#This Row],[Column1]],LEN(Supplemental_Type_Certificates__STC___5[[#This Row],[Column1]])-SEARCH("\",Supplemental_Type_Certificates__STC___5[[#This Row],[Column1]]))</f>
        <v>R172F</v>
      </c>
      <c r="F339" s="1" t="str">
        <f>INDEX(Sheet1!A:D,MATCH(Supplemental_Type_Certificates__STC___5[[#This Row],[Make]],Sheet1!D:D,0),1)</f>
        <v>Cessna</v>
      </c>
      <c r="G339"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339"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E153:E390</v>
      </c>
      <c r="I339" s="1" t="str">
        <f ca="1">IF(LEN(Supplemental_Type_Certificates__STC___5[[#This Row],[First]])&lt;&gt;0,Supplemental_Type_Certificates__STC___5[[#This Row],[First]]&amp;": "&amp;_xlfn.TEXTJOIN(", ",TRUE,INDIRECT(Supplemental_Type_Certificates__STC___5[[#This Row],[Range]])),"")</f>
        <v/>
      </c>
      <c r="J339"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340" spans="1:10" x14ac:dyDescent="0.25">
      <c r="A340" s="1" t="s">
        <v>20</v>
      </c>
      <c r="B340"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Company\R172G</v>
      </c>
      <c r="C340" s="1" t="s">
        <v>748</v>
      </c>
      <c r="D340" s="1" t="str">
        <f>LEFT(Supplemental_Type_Certificates__STC___5[[#This Row],[Column1]],SEARCH("\",Supplemental_Type_Certificates__STC___5[[#This Row],[Column1]])-1)</f>
        <v>Cessna Aircraft Company</v>
      </c>
      <c r="E340" s="1" t="str">
        <f>RIGHT(Supplemental_Type_Certificates__STC___5[[#This Row],[Column1]],LEN(Supplemental_Type_Certificates__STC___5[[#This Row],[Column1]])-SEARCH("\",Supplemental_Type_Certificates__STC___5[[#This Row],[Column1]]))</f>
        <v>R172G</v>
      </c>
      <c r="F340" s="1" t="str">
        <f>INDEX(Sheet1!A:D,MATCH(Supplemental_Type_Certificates__STC___5[[#This Row],[Make]],Sheet1!D:D,0),1)</f>
        <v>Cessna</v>
      </c>
      <c r="G340"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340"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E153:E390</v>
      </c>
      <c r="I340" s="1" t="str">
        <f ca="1">IF(LEN(Supplemental_Type_Certificates__STC___5[[#This Row],[First]])&lt;&gt;0,Supplemental_Type_Certificates__STC___5[[#This Row],[First]]&amp;": "&amp;_xlfn.TEXTJOIN(", ",TRUE,INDIRECT(Supplemental_Type_Certificates__STC___5[[#This Row],[Range]])),"")</f>
        <v/>
      </c>
      <c r="J340"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341" spans="1:10" x14ac:dyDescent="0.25">
      <c r="A341" s="1" t="s">
        <v>20</v>
      </c>
      <c r="B341"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Company\R172H</v>
      </c>
      <c r="C341" s="1" t="s">
        <v>749</v>
      </c>
      <c r="D341" s="1" t="str">
        <f>LEFT(Supplemental_Type_Certificates__STC___5[[#This Row],[Column1]],SEARCH("\",Supplemental_Type_Certificates__STC___5[[#This Row],[Column1]])-1)</f>
        <v>Cessna Aircraft Company</v>
      </c>
      <c r="E341" s="1" t="str">
        <f>RIGHT(Supplemental_Type_Certificates__STC___5[[#This Row],[Column1]],LEN(Supplemental_Type_Certificates__STC___5[[#This Row],[Column1]])-SEARCH("\",Supplemental_Type_Certificates__STC___5[[#This Row],[Column1]]))</f>
        <v>R172H</v>
      </c>
      <c r="F341" s="1" t="str">
        <f>INDEX(Sheet1!A:D,MATCH(Supplemental_Type_Certificates__STC___5[[#This Row],[Make]],Sheet1!D:D,0),1)</f>
        <v>Cessna</v>
      </c>
      <c r="G341"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341"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E153:E390</v>
      </c>
      <c r="I341" s="1" t="str">
        <f ca="1">IF(LEN(Supplemental_Type_Certificates__STC___5[[#This Row],[First]])&lt;&gt;0,Supplemental_Type_Certificates__STC___5[[#This Row],[First]]&amp;": "&amp;_xlfn.TEXTJOIN(", ",TRUE,INDIRECT(Supplemental_Type_Certificates__STC___5[[#This Row],[Range]])),"")</f>
        <v/>
      </c>
      <c r="J341"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342" spans="1:10" x14ac:dyDescent="0.25">
      <c r="A342" s="1" t="s">
        <v>20</v>
      </c>
      <c r="B342"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Company\R172J</v>
      </c>
      <c r="C342" s="1" t="s">
        <v>750</v>
      </c>
      <c r="D342" s="1" t="str">
        <f>LEFT(Supplemental_Type_Certificates__STC___5[[#This Row],[Column1]],SEARCH("\",Supplemental_Type_Certificates__STC___5[[#This Row],[Column1]])-1)</f>
        <v>Cessna Aircraft Company</v>
      </c>
      <c r="E342" s="1" t="str">
        <f>RIGHT(Supplemental_Type_Certificates__STC___5[[#This Row],[Column1]],LEN(Supplemental_Type_Certificates__STC___5[[#This Row],[Column1]])-SEARCH("\",Supplemental_Type_Certificates__STC___5[[#This Row],[Column1]]))</f>
        <v>R172J</v>
      </c>
      <c r="F342" s="1" t="str">
        <f>INDEX(Sheet1!A:D,MATCH(Supplemental_Type_Certificates__STC___5[[#This Row],[Make]],Sheet1!D:D,0),1)</f>
        <v>Cessna</v>
      </c>
      <c r="G342"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342"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E153:E390</v>
      </c>
      <c r="I342" s="1" t="str">
        <f ca="1">IF(LEN(Supplemental_Type_Certificates__STC___5[[#This Row],[First]])&lt;&gt;0,Supplemental_Type_Certificates__STC___5[[#This Row],[First]]&amp;": "&amp;_xlfn.TEXTJOIN(", ",TRUE,INDIRECT(Supplemental_Type_Certificates__STC___5[[#This Row],[Range]])),"")</f>
        <v/>
      </c>
      <c r="J342"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343" spans="1:10" x14ac:dyDescent="0.25">
      <c r="A343" s="1" t="s">
        <v>20</v>
      </c>
      <c r="B343"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Company\R172K</v>
      </c>
      <c r="C343" s="1" t="s">
        <v>751</v>
      </c>
      <c r="D343" s="1" t="str">
        <f>LEFT(Supplemental_Type_Certificates__STC___5[[#This Row],[Column1]],SEARCH("\",Supplemental_Type_Certificates__STC___5[[#This Row],[Column1]])-1)</f>
        <v>Cessna Aircraft Company</v>
      </c>
      <c r="E343" s="1" t="str">
        <f>RIGHT(Supplemental_Type_Certificates__STC___5[[#This Row],[Column1]],LEN(Supplemental_Type_Certificates__STC___5[[#This Row],[Column1]])-SEARCH("\",Supplemental_Type_Certificates__STC___5[[#This Row],[Column1]]))</f>
        <v>R172K</v>
      </c>
      <c r="F343" s="1" t="str">
        <f>INDEX(Sheet1!A:D,MATCH(Supplemental_Type_Certificates__STC___5[[#This Row],[Make]],Sheet1!D:D,0),1)</f>
        <v>Cessna</v>
      </c>
      <c r="G343"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343"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E153:E390</v>
      </c>
      <c r="I343" s="1" t="str">
        <f ca="1">IF(LEN(Supplemental_Type_Certificates__STC___5[[#This Row],[First]])&lt;&gt;0,Supplemental_Type_Certificates__STC___5[[#This Row],[First]]&amp;": "&amp;_xlfn.TEXTJOIN(", ",TRUE,INDIRECT(Supplemental_Type_Certificates__STC___5[[#This Row],[Range]])),"")</f>
        <v/>
      </c>
      <c r="J343"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344" spans="1:10" x14ac:dyDescent="0.25">
      <c r="A344" s="1" t="s">
        <v>20</v>
      </c>
      <c r="B344"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Company\R182</v>
      </c>
      <c r="C344" s="1" t="s">
        <v>752</v>
      </c>
      <c r="D344" s="1" t="str">
        <f>LEFT(Supplemental_Type_Certificates__STC___5[[#This Row],[Column1]],SEARCH("\",Supplemental_Type_Certificates__STC___5[[#This Row],[Column1]])-1)</f>
        <v>Cessna Aircraft Company</v>
      </c>
      <c r="E344" s="1" t="str">
        <f>RIGHT(Supplemental_Type_Certificates__STC___5[[#This Row],[Column1]],LEN(Supplemental_Type_Certificates__STC___5[[#This Row],[Column1]])-SEARCH("\",Supplemental_Type_Certificates__STC___5[[#This Row],[Column1]]))</f>
        <v>R182</v>
      </c>
      <c r="F344" s="1" t="str">
        <f>INDEX(Sheet1!A:D,MATCH(Supplemental_Type_Certificates__STC___5[[#This Row],[Make]],Sheet1!D:D,0),1)</f>
        <v>Cessna</v>
      </c>
      <c r="G344"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344"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E153:E390</v>
      </c>
      <c r="I344" s="1" t="str">
        <f ca="1">IF(LEN(Supplemental_Type_Certificates__STC___5[[#This Row],[First]])&lt;&gt;0,Supplemental_Type_Certificates__STC___5[[#This Row],[First]]&amp;": "&amp;_xlfn.TEXTJOIN(", ",TRUE,INDIRECT(Supplemental_Type_Certificates__STC___5[[#This Row],[Range]])),"")</f>
        <v/>
      </c>
      <c r="J344"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345" spans="1:10" x14ac:dyDescent="0.25">
      <c r="A345" s="1" t="s">
        <v>20</v>
      </c>
      <c r="B345"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Company\T182</v>
      </c>
      <c r="C345" s="1" t="s">
        <v>753</v>
      </c>
      <c r="D345" s="1" t="str">
        <f>LEFT(Supplemental_Type_Certificates__STC___5[[#This Row],[Column1]],SEARCH("\",Supplemental_Type_Certificates__STC___5[[#This Row],[Column1]])-1)</f>
        <v>Cessna Aircraft Company</v>
      </c>
      <c r="E345" s="1" t="str">
        <f>RIGHT(Supplemental_Type_Certificates__STC___5[[#This Row],[Column1]],LEN(Supplemental_Type_Certificates__STC___5[[#This Row],[Column1]])-SEARCH("\",Supplemental_Type_Certificates__STC___5[[#This Row],[Column1]]))</f>
        <v>T182</v>
      </c>
      <c r="F345" s="1" t="str">
        <f>INDEX(Sheet1!A:D,MATCH(Supplemental_Type_Certificates__STC___5[[#This Row],[Make]],Sheet1!D:D,0),1)</f>
        <v>Cessna</v>
      </c>
      <c r="G345"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345"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E153:E390</v>
      </c>
      <c r="I345" s="1" t="str">
        <f ca="1">IF(LEN(Supplemental_Type_Certificates__STC___5[[#This Row],[First]])&lt;&gt;0,Supplemental_Type_Certificates__STC___5[[#This Row],[First]]&amp;": "&amp;_xlfn.TEXTJOIN(", ",TRUE,INDIRECT(Supplemental_Type_Certificates__STC___5[[#This Row],[Range]])),"")</f>
        <v/>
      </c>
      <c r="J345"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346" spans="1:10" x14ac:dyDescent="0.25">
      <c r="A346" s="1" t="s">
        <v>20</v>
      </c>
      <c r="B346"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Company\T182T</v>
      </c>
      <c r="C346" s="1" t="s">
        <v>754</v>
      </c>
      <c r="D346" s="1" t="str">
        <f>LEFT(Supplemental_Type_Certificates__STC___5[[#This Row],[Column1]],SEARCH("\",Supplemental_Type_Certificates__STC___5[[#This Row],[Column1]])-1)</f>
        <v>Cessna Aircraft Company</v>
      </c>
      <c r="E346" s="1" t="str">
        <f>RIGHT(Supplemental_Type_Certificates__STC___5[[#This Row],[Column1]],LEN(Supplemental_Type_Certificates__STC___5[[#This Row],[Column1]])-SEARCH("\",Supplemental_Type_Certificates__STC___5[[#This Row],[Column1]]))</f>
        <v>T182T</v>
      </c>
      <c r="F346" s="1" t="str">
        <f>INDEX(Sheet1!A:D,MATCH(Supplemental_Type_Certificates__STC___5[[#This Row],[Make]],Sheet1!D:D,0),1)</f>
        <v>Cessna</v>
      </c>
      <c r="G346"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346"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E153:E390</v>
      </c>
      <c r="I346" s="1" t="str">
        <f ca="1">IF(LEN(Supplemental_Type_Certificates__STC___5[[#This Row],[First]])&lt;&gt;0,Supplemental_Type_Certificates__STC___5[[#This Row],[First]]&amp;": "&amp;_xlfn.TEXTJOIN(", ",TRUE,INDIRECT(Supplemental_Type_Certificates__STC___5[[#This Row],[Range]])),"")</f>
        <v/>
      </c>
      <c r="J346"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347" spans="1:10" x14ac:dyDescent="0.25">
      <c r="A347" s="1" t="s">
        <v>20</v>
      </c>
      <c r="B347"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Company\T206H</v>
      </c>
      <c r="C347" s="1" t="s">
        <v>755</v>
      </c>
      <c r="D347" s="1" t="str">
        <f>LEFT(Supplemental_Type_Certificates__STC___5[[#This Row],[Column1]],SEARCH("\",Supplemental_Type_Certificates__STC___5[[#This Row],[Column1]])-1)</f>
        <v>Cessna Aircraft Company</v>
      </c>
      <c r="E347" s="1" t="str">
        <f>RIGHT(Supplemental_Type_Certificates__STC___5[[#This Row],[Column1]],LEN(Supplemental_Type_Certificates__STC___5[[#This Row],[Column1]])-SEARCH("\",Supplemental_Type_Certificates__STC___5[[#This Row],[Column1]]))</f>
        <v>T206H</v>
      </c>
      <c r="F347" s="1" t="str">
        <f>INDEX(Sheet1!A:D,MATCH(Supplemental_Type_Certificates__STC___5[[#This Row],[Make]],Sheet1!D:D,0),1)</f>
        <v>Cessna</v>
      </c>
      <c r="G347"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347"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E153:E390</v>
      </c>
      <c r="I347" s="1" t="str">
        <f ca="1">IF(LEN(Supplemental_Type_Certificates__STC___5[[#This Row],[First]])&lt;&gt;0,Supplemental_Type_Certificates__STC___5[[#This Row],[First]]&amp;": "&amp;_xlfn.TEXTJOIN(", ",TRUE,INDIRECT(Supplemental_Type_Certificates__STC___5[[#This Row],[Range]])),"")</f>
        <v/>
      </c>
      <c r="J347"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348" spans="1:10" x14ac:dyDescent="0.25">
      <c r="A348" s="1" t="s">
        <v>20</v>
      </c>
      <c r="B348"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Company\T207</v>
      </c>
      <c r="C348" s="1" t="s">
        <v>756</v>
      </c>
      <c r="D348" s="1" t="str">
        <f>LEFT(Supplemental_Type_Certificates__STC___5[[#This Row],[Column1]],SEARCH("\",Supplemental_Type_Certificates__STC___5[[#This Row],[Column1]])-1)</f>
        <v>Cessna Aircraft Company</v>
      </c>
      <c r="E348" s="1" t="str">
        <f>RIGHT(Supplemental_Type_Certificates__STC___5[[#This Row],[Column1]],LEN(Supplemental_Type_Certificates__STC___5[[#This Row],[Column1]])-SEARCH("\",Supplemental_Type_Certificates__STC___5[[#This Row],[Column1]]))</f>
        <v>T207</v>
      </c>
      <c r="F348" s="1" t="str">
        <f>INDEX(Sheet1!A:D,MATCH(Supplemental_Type_Certificates__STC___5[[#This Row],[Make]],Sheet1!D:D,0),1)</f>
        <v>Cessna</v>
      </c>
      <c r="G348"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348"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E153:E390</v>
      </c>
      <c r="I348" s="1" t="str">
        <f ca="1">IF(LEN(Supplemental_Type_Certificates__STC___5[[#This Row],[First]])&lt;&gt;0,Supplemental_Type_Certificates__STC___5[[#This Row],[First]]&amp;": "&amp;_xlfn.TEXTJOIN(", ",TRUE,INDIRECT(Supplemental_Type_Certificates__STC___5[[#This Row],[Range]])),"")</f>
        <v/>
      </c>
      <c r="J348"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349" spans="1:10" x14ac:dyDescent="0.25">
      <c r="A349" s="1" t="s">
        <v>20</v>
      </c>
      <c r="B349"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Company\T207A</v>
      </c>
      <c r="C349" s="1" t="s">
        <v>757</v>
      </c>
      <c r="D349" s="1" t="str">
        <f>LEFT(Supplemental_Type_Certificates__STC___5[[#This Row],[Column1]],SEARCH("\",Supplemental_Type_Certificates__STC___5[[#This Row],[Column1]])-1)</f>
        <v>Cessna Aircraft Company</v>
      </c>
      <c r="E349" s="1" t="str">
        <f>RIGHT(Supplemental_Type_Certificates__STC___5[[#This Row],[Column1]],LEN(Supplemental_Type_Certificates__STC___5[[#This Row],[Column1]])-SEARCH("\",Supplemental_Type_Certificates__STC___5[[#This Row],[Column1]]))</f>
        <v>T207A</v>
      </c>
      <c r="F349" s="1" t="str">
        <f>INDEX(Sheet1!A:D,MATCH(Supplemental_Type_Certificates__STC___5[[#This Row],[Make]],Sheet1!D:D,0),1)</f>
        <v>Cessna</v>
      </c>
      <c r="G349"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349"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E153:E390</v>
      </c>
      <c r="I349" s="1" t="str">
        <f ca="1">IF(LEN(Supplemental_Type_Certificates__STC___5[[#This Row],[First]])&lt;&gt;0,Supplemental_Type_Certificates__STC___5[[#This Row],[First]]&amp;": "&amp;_xlfn.TEXTJOIN(", ",TRUE,INDIRECT(Supplemental_Type_Certificates__STC___5[[#This Row],[Range]])),"")</f>
        <v/>
      </c>
      <c r="J349"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350" spans="1:10" x14ac:dyDescent="0.25">
      <c r="A350" s="1" t="s">
        <v>20</v>
      </c>
      <c r="B350"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Company\T210F</v>
      </c>
      <c r="C350" s="1" t="s">
        <v>758</v>
      </c>
      <c r="D350" s="1" t="str">
        <f>LEFT(Supplemental_Type_Certificates__STC___5[[#This Row],[Column1]],SEARCH("\",Supplemental_Type_Certificates__STC___5[[#This Row],[Column1]])-1)</f>
        <v>Cessna Aircraft Company</v>
      </c>
      <c r="E350" s="1" t="str">
        <f>RIGHT(Supplemental_Type_Certificates__STC___5[[#This Row],[Column1]],LEN(Supplemental_Type_Certificates__STC___5[[#This Row],[Column1]])-SEARCH("\",Supplemental_Type_Certificates__STC___5[[#This Row],[Column1]]))</f>
        <v>T210F</v>
      </c>
      <c r="F350" s="1" t="str">
        <f>INDEX(Sheet1!A:D,MATCH(Supplemental_Type_Certificates__STC___5[[#This Row],[Make]],Sheet1!D:D,0),1)</f>
        <v>Cessna</v>
      </c>
      <c r="G350"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350"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E153:E390</v>
      </c>
      <c r="I350" s="1" t="str">
        <f ca="1">IF(LEN(Supplemental_Type_Certificates__STC___5[[#This Row],[First]])&lt;&gt;0,Supplemental_Type_Certificates__STC___5[[#This Row],[First]]&amp;": "&amp;_xlfn.TEXTJOIN(", ",TRUE,INDIRECT(Supplemental_Type_Certificates__STC___5[[#This Row],[Range]])),"")</f>
        <v/>
      </c>
      <c r="J350"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351" spans="1:10" x14ac:dyDescent="0.25">
      <c r="A351" s="1" t="s">
        <v>20</v>
      </c>
      <c r="B351"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Company\T210G</v>
      </c>
      <c r="C351" s="1" t="s">
        <v>759</v>
      </c>
      <c r="D351" s="1" t="str">
        <f>LEFT(Supplemental_Type_Certificates__STC___5[[#This Row],[Column1]],SEARCH("\",Supplemental_Type_Certificates__STC___5[[#This Row],[Column1]])-1)</f>
        <v>Cessna Aircraft Company</v>
      </c>
      <c r="E351" s="1" t="str">
        <f>RIGHT(Supplemental_Type_Certificates__STC___5[[#This Row],[Column1]],LEN(Supplemental_Type_Certificates__STC___5[[#This Row],[Column1]])-SEARCH("\",Supplemental_Type_Certificates__STC___5[[#This Row],[Column1]]))</f>
        <v>T210G</v>
      </c>
      <c r="F351" s="1" t="str">
        <f>INDEX(Sheet1!A:D,MATCH(Supplemental_Type_Certificates__STC___5[[#This Row],[Make]],Sheet1!D:D,0),1)</f>
        <v>Cessna</v>
      </c>
      <c r="G351"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351"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E153:E390</v>
      </c>
      <c r="I351" s="1" t="str">
        <f ca="1">IF(LEN(Supplemental_Type_Certificates__STC___5[[#This Row],[First]])&lt;&gt;0,Supplemental_Type_Certificates__STC___5[[#This Row],[First]]&amp;": "&amp;_xlfn.TEXTJOIN(", ",TRUE,INDIRECT(Supplemental_Type_Certificates__STC___5[[#This Row],[Range]])),"")</f>
        <v/>
      </c>
      <c r="J351"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352" spans="1:10" x14ac:dyDescent="0.25">
      <c r="A352" s="1" t="s">
        <v>20</v>
      </c>
      <c r="B352"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Company\T210H</v>
      </c>
      <c r="C352" s="1" t="s">
        <v>760</v>
      </c>
      <c r="D352" s="1" t="str">
        <f>LEFT(Supplemental_Type_Certificates__STC___5[[#This Row],[Column1]],SEARCH("\",Supplemental_Type_Certificates__STC___5[[#This Row],[Column1]])-1)</f>
        <v>Cessna Aircraft Company</v>
      </c>
      <c r="E352" s="1" t="str">
        <f>RIGHT(Supplemental_Type_Certificates__STC___5[[#This Row],[Column1]],LEN(Supplemental_Type_Certificates__STC___5[[#This Row],[Column1]])-SEARCH("\",Supplemental_Type_Certificates__STC___5[[#This Row],[Column1]]))</f>
        <v>T210H</v>
      </c>
      <c r="F352" s="1" t="str">
        <f>INDEX(Sheet1!A:D,MATCH(Supplemental_Type_Certificates__STC___5[[#This Row],[Make]],Sheet1!D:D,0),1)</f>
        <v>Cessna</v>
      </c>
      <c r="G352"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352"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E153:E390</v>
      </c>
      <c r="I352" s="1" t="str">
        <f ca="1">IF(LEN(Supplemental_Type_Certificates__STC___5[[#This Row],[First]])&lt;&gt;0,Supplemental_Type_Certificates__STC___5[[#This Row],[First]]&amp;": "&amp;_xlfn.TEXTJOIN(", ",TRUE,INDIRECT(Supplemental_Type_Certificates__STC___5[[#This Row],[Range]])),"")</f>
        <v/>
      </c>
      <c r="J352"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353" spans="1:10" x14ac:dyDescent="0.25">
      <c r="A353" s="1" t="s">
        <v>20</v>
      </c>
      <c r="B353"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Company\T210J</v>
      </c>
      <c r="C353" s="1" t="s">
        <v>761</v>
      </c>
      <c r="D353" s="1" t="str">
        <f>LEFT(Supplemental_Type_Certificates__STC___5[[#This Row],[Column1]],SEARCH("\",Supplemental_Type_Certificates__STC___5[[#This Row],[Column1]])-1)</f>
        <v>Cessna Aircraft Company</v>
      </c>
      <c r="E353" s="1" t="str">
        <f>RIGHT(Supplemental_Type_Certificates__STC___5[[#This Row],[Column1]],LEN(Supplemental_Type_Certificates__STC___5[[#This Row],[Column1]])-SEARCH("\",Supplemental_Type_Certificates__STC___5[[#This Row],[Column1]]))</f>
        <v>T210J</v>
      </c>
      <c r="F353" s="1" t="str">
        <f>INDEX(Sheet1!A:D,MATCH(Supplemental_Type_Certificates__STC___5[[#This Row],[Make]],Sheet1!D:D,0),1)</f>
        <v>Cessna</v>
      </c>
      <c r="G353"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353"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E153:E390</v>
      </c>
      <c r="I353" s="1" t="str">
        <f ca="1">IF(LEN(Supplemental_Type_Certificates__STC___5[[#This Row],[First]])&lt;&gt;0,Supplemental_Type_Certificates__STC___5[[#This Row],[First]]&amp;": "&amp;_xlfn.TEXTJOIN(", ",TRUE,INDIRECT(Supplemental_Type_Certificates__STC___5[[#This Row],[Range]])),"")</f>
        <v/>
      </c>
      <c r="J353"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354" spans="1:10" x14ac:dyDescent="0.25">
      <c r="A354" s="1" t="s">
        <v>20</v>
      </c>
      <c r="B354"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Company\T210L</v>
      </c>
      <c r="C354" s="1" t="s">
        <v>762</v>
      </c>
      <c r="D354" s="1" t="str">
        <f>LEFT(Supplemental_Type_Certificates__STC___5[[#This Row],[Column1]],SEARCH("\",Supplemental_Type_Certificates__STC___5[[#This Row],[Column1]])-1)</f>
        <v>Cessna Aircraft Company</v>
      </c>
      <c r="E354" s="1" t="str">
        <f>RIGHT(Supplemental_Type_Certificates__STC___5[[#This Row],[Column1]],LEN(Supplemental_Type_Certificates__STC___5[[#This Row],[Column1]])-SEARCH("\",Supplemental_Type_Certificates__STC___5[[#This Row],[Column1]]))</f>
        <v>T210L</v>
      </c>
      <c r="F354" s="1" t="str">
        <f>INDEX(Sheet1!A:D,MATCH(Supplemental_Type_Certificates__STC___5[[#This Row],[Make]],Sheet1!D:D,0),1)</f>
        <v>Cessna</v>
      </c>
      <c r="G354"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354"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E153:E390</v>
      </c>
      <c r="I354" s="1" t="str">
        <f ca="1">IF(LEN(Supplemental_Type_Certificates__STC___5[[#This Row],[First]])&lt;&gt;0,Supplemental_Type_Certificates__STC___5[[#This Row],[First]]&amp;": "&amp;_xlfn.TEXTJOIN(", ",TRUE,INDIRECT(Supplemental_Type_Certificates__STC___5[[#This Row],[Range]])),"")</f>
        <v/>
      </c>
      <c r="J354"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355" spans="1:10" x14ac:dyDescent="0.25">
      <c r="A355" s="1" t="s">
        <v>20</v>
      </c>
      <c r="B355"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Company\T210M</v>
      </c>
      <c r="C355" s="1" t="s">
        <v>763</v>
      </c>
      <c r="D355" s="1" t="str">
        <f>LEFT(Supplemental_Type_Certificates__STC___5[[#This Row],[Column1]],SEARCH("\",Supplemental_Type_Certificates__STC___5[[#This Row],[Column1]])-1)</f>
        <v>Cessna Aircraft Company</v>
      </c>
      <c r="E355" s="1" t="str">
        <f>RIGHT(Supplemental_Type_Certificates__STC___5[[#This Row],[Column1]],LEN(Supplemental_Type_Certificates__STC___5[[#This Row],[Column1]])-SEARCH("\",Supplemental_Type_Certificates__STC___5[[#This Row],[Column1]]))</f>
        <v>T210M</v>
      </c>
      <c r="F355" s="1" t="str">
        <f>INDEX(Sheet1!A:D,MATCH(Supplemental_Type_Certificates__STC___5[[#This Row],[Make]],Sheet1!D:D,0),1)</f>
        <v>Cessna</v>
      </c>
      <c r="G355"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355"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E153:E390</v>
      </c>
      <c r="I355" s="1" t="str">
        <f ca="1">IF(LEN(Supplemental_Type_Certificates__STC___5[[#This Row],[First]])&lt;&gt;0,Supplemental_Type_Certificates__STC___5[[#This Row],[First]]&amp;": "&amp;_xlfn.TEXTJOIN(", ",TRUE,INDIRECT(Supplemental_Type_Certificates__STC___5[[#This Row],[Range]])),"")</f>
        <v/>
      </c>
      <c r="J355"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356" spans="1:10" x14ac:dyDescent="0.25">
      <c r="A356" s="1" t="s">
        <v>20</v>
      </c>
      <c r="B356"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Company\T210N</v>
      </c>
      <c r="C356" s="1" t="s">
        <v>764</v>
      </c>
      <c r="D356" s="1" t="str">
        <f>LEFT(Supplemental_Type_Certificates__STC___5[[#This Row],[Column1]],SEARCH("\",Supplemental_Type_Certificates__STC___5[[#This Row],[Column1]])-1)</f>
        <v>Cessna Aircraft Company</v>
      </c>
      <c r="E356" s="1" t="str">
        <f>RIGHT(Supplemental_Type_Certificates__STC___5[[#This Row],[Column1]],LEN(Supplemental_Type_Certificates__STC___5[[#This Row],[Column1]])-SEARCH("\",Supplemental_Type_Certificates__STC___5[[#This Row],[Column1]]))</f>
        <v>T210N</v>
      </c>
      <c r="F356" s="1" t="str">
        <f>INDEX(Sheet1!A:D,MATCH(Supplemental_Type_Certificates__STC___5[[#This Row],[Make]],Sheet1!D:D,0),1)</f>
        <v>Cessna</v>
      </c>
      <c r="G356"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356"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E153:E390</v>
      </c>
      <c r="I356" s="1" t="str">
        <f ca="1">IF(LEN(Supplemental_Type_Certificates__STC___5[[#This Row],[First]])&lt;&gt;0,Supplemental_Type_Certificates__STC___5[[#This Row],[First]]&amp;": "&amp;_xlfn.TEXTJOIN(", ",TRUE,INDIRECT(Supplemental_Type_Certificates__STC___5[[#This Row],[Range]])),"")</f>
        <v/>
      </c>
      <c r="J356"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357" spans="1:10" x14ac:dyDescent="0.25">
      <c r="A357" s="1" t="s">
        <v>20</v>
      </c>
      <c r="B357"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Company\T210R</v>
      </c>
      <c r="C357" s="1" t="s">
        <v>765</v>
      </c>
      <c r="D357" s="1" t="str">
        <f>LEFT(Supplemental_Type_Certificates__STC___5[[#This Row],[Column1]],SEARCH("\",Supplemental_Type_Certificates__STC___5[[#This Row],[Column1]])-1)</f>
        <v>Cessna Aircraft Company</v>
      </c>
      <c r="E357" s="1" t="str">
        <f>RIGHT(Supplemental_Type_Certificates__STC___5[[#This Row],[Column1]],LEN(Supplemental_Type_Certificates__STC___5[[#This Row],[Column1]])-SEARCH("\",Supplemental_Type_Certificates__STC___5[[#This Row],[Column1]]))</f>
        <v>T210R</v>
      </c>
      <c r="F357" s="1" t="str">
        <f>INDEX(Sheet1!A:D,MATCH(Supplemental_Type_Certificates__STC___5[[#This Row],[Make]],Sheet1!D:D,0),1)</f>
        <v>Cessna</v>
      </c>
      <c r="G357"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357"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E153:E390</v>
      </c>
      <c r="I357" s="1" t="str">
        <f ca="1">IF(LEN(Supplemental_Type_Certificates__STC___5[[#This Row],[First]])&lt;&gt;0,Supplemental_Type_Certificates__STC___5[[#This Row],[First]]&amp;": "&amp;_xlfn.TEXTJOIN(", ",TRUE,INDIRECT(Supplemental_Type_Certificates__STC___5[[#This Row],[Range]])),"")</f>
        <v/>
      </c>
      <c r="J357"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358" spans="1:10" x14ac:dyDescent="0.25">
      <c r="A358" s="1" t="s">
        <v>20</v>
      </c>
      <c r="B358"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Company\T303</v>
      </c>
      <c r="C358" s="1" t="s">
        <v>766</v>
      </c>
      <c r="D358" s="1" t="str">
        <f>LEFT(Supplemental_Type_Certificates__STC___5[[#This Row],[Column1]],SEARCH("\",Supplemental_Type_Certificates__STC___5[[#This Row],[Column1]])-1)</f>
        <v>Cessna Aircraft Company</v>
      </c>
      <c r="E358" s="1" t="str">
        <f>RIGHT(Supplemental_Type_Certificates__STC___5[[#This Row],[Column1]],LEN(Supplemental_Type_Certificates__STC___5[[#This Row],[Column1]])-SEARCH("\",Supplemental_Type_Certificates__STC___5[[#This Row],[Column1]]))</f>
        <v>T303</v>
      </c>
      <c r="F358" s="1" t="str">
        <f>INDEX(Sheet1!A:D,MATCH(Supplemental_Type_Certificates__STC___5[[#This Row],[Make]],Sheet1!D:D,0),1)</f>
        <v>Cessna</v>
      </c>
      <c r="G358"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358"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E153:E390</v>
      </c>
      <c r="I358" s="1" t="str">
        <f ca="1">IF(LEN(Supplemental_Type_Certificates__STC___5[[#This Row],[First]])&lt;&gt;0,Supplemental_Type_Certificates__STC___5[[#This Row],[First]]&amp;": "&amp;_xlfn.TEXTJOIN(", ",TRUE,INDIRECT(Supplemental_Type_Certificates__STC___5[[#This Row],[Range]])),"")</f>
        <v/>
      </c>
      <c r="J358"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359" spans="1:10" x14ac:dyDescent="0.25">
      <c r="A359" s="1" t="s">
        <v>20</v>
      </c>
      <c r="B359"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Company\T310P</v>
      </c>
      <c r="C359" s="1" t="s">
        <v>767</v>
      </c>
      <c r="D359" s="1" t="str">
        <f>LEFT(Supplemental_Type_Certificates__STC___5[[#This Row],[Column1]],SEARCH("\",Supplemental_Type_Certificates__STC___5[[#This Row],[Column1]])-1)</f>
        <v>Cessna Aircraft Company</v>
      </c>
      <c r="E359" s="1" t="str">
        <f>RIGHT(Supplemental_Type_Certificates__STC___5[[#This Row],[Column1]],LEN(Supplemental_Type_Certificates__STC___5[[#This Row],[Column1]])-SEARCH("\",Supplemental_Type_Certificates__STC___5[[#This Row],[Column1]]))</f>
        <v>T310P</v>
      </c>
      <c r="F359" s="1" t="str">
        <f>INDEX(Sheet1!A:D,MATCH(Supplemental_Type_Certificates__STC___5[[#This Row],[Make]],Sheet1!D:D,0),1)</f>
        <v>Cessna</v>
      </c>
      <c r="G359"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359"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E153:E390</v>
      </c>
      <c r="I359" s="1" t="str">
        <f ca="1">IF(LEN(Supplemental_Type_Certificates__STC___5[[#This Row],[First]])&lt;&gt;0,Supplemental_Type_Certificates__STC___5[[#This Row],[First]]&amp;": "&amp;_xlfn.TEXTJOIN(", ",TRUE,INDIRECT(Supplemental_Type_Certificates__STC___5[[#This Row],[Range]])),"")</f>
        <v/>
      </c>
      <c r="J359"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360" spans="1:10" x14ac:dyDescent="0.25">
      <c r="A360" s="1" t="s">
        <v>20</v>
      </c>
      <c r="B360"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Company\T310Q</v>
      </c>
      <c r="C360" s="1" t="s">
        <v>768</v>
      </c>
      <c r="D360" s="1" t="str">
        <f>LEFT(Supplemental_Type_Certificates__STC___5[[#This Row],[Column1]],SEARCH("\",Supplemental_Type_Certificates__STC___5[[#This Row],[Column1]])-1)</f>
        <v>Cessna Aircraft Company</v>
      </c>
      <c r="E360" s="1" t="str">
        <f>RIGHT(Supplemental_Type_Certificates__STC___5[[#This Row],[Column1]],LEN(Supplemental_Type_Certificates__STC___5[[#This Row],[Column1]])-SEARCH("\",Supplemental_Type_Certificates__STC___5[[#This Row],[Column1]]))</f>
        <v>T310Q</v>
      </c>
      <c r="F360" s="1" t="str">
        <f>INDEX(Sheet1!A:D,MATCH(Supplemental_Type_Certificates__STC___5[[#This Row],[Make]],Sheet1!D:D,0),1)</f>
        <v>Cessna</v>
      </c>
      <c r="G360"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360"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E153:E390</v>
      </c>
      <c r="I360" s="1" t="str">
        <f ca="1">IF(LEN(Supplemental_Type_Certificates__STC___5[[#This Row],[First]])&lt;&gt;0,Supplemental_Type_Certificates__STC___5[[#This Row],[First]]&amp;": "&amp;_xlfn.TEXTJOIN(", ",TRUE,INDIRECT(Supplemental_Type_Certificates__STC___5[[#This Row],[Range]])),"")</f>
        <v/>
      </c>
      <c r="J360"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361" spans="1:10" x14ac:dyDescent="0.25">
      <c r="A361" s="1" t="s">
        <v>20</v>
      </c>
      <c r="B361"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Company\T310R</v>
      </c>
      <c r="C361" s="1" t="s">
        <v>769</v>
      </c>
      <c r="D361" s="1" t="str">
        <f>LEFT(Supplemental_Type_Certificates__STC___5[[#This Row],[Column1]],SEARCH("\",Supplemental_Type_Certificates__STC___5[[#This Row],[Column1]])-1)</f>
        <v>Cessna Aircraft Company</v>
      </c>
      <c r="E361" s="1" t="str">
        <f>RIGHT(Supplemental_Type_Certificates__STC___5[[#This Row],[Column1]],LEN(Supplemental_Type_Certificates__STC___5[[#This Row],[Column1]])-SEARCH("\",Supplemental_Type_Certificates__STC___5[[#This Row],[Column1]]))</f>
        <v>T310R</v>
      </c>
      <c r="F361" s="1" t="str">
        <f>INDEX(Sheet1!A:D,MATCH(Supplemental_Type_Certificates__STC___5[[#This Row],[Make]],Sheet1!D:D,0),1)</f>
        <v>Cessna</v>
      </c>
      <c r="G361"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361"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E153:E390</v>
      </c>
      <c r="I361" s="1" t="str">
        <f ca="1">IF(LEN(Supplemental_Type_Certificates__STC___5[[#This Row],[First]])&lt;&gt;0,Supplemental_Type_Certificates__STC___5[[#This Row],[First]]&amp;": "&amp;_xlfn.TEXTJOIN(", ",TRUE,INDIRECT(Supplemental_Type_Certificates__STC___5[[#This Row],[Range]])),"")</f>
        <v/>
      </c>
      <c r="J361"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362" spans="1:10" x14ac:dyDescent="0.25">
      <c r="A362" s="1" t="s">
        <v>20</v>
      </c>
      <c r="B362"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Company\T337B</v>
      </c>
      <c r="C362" s="1" t="s">
        <v>770</v>
      </c>
      <c r="D362" s="1" t="str">
        <f>LEFT(Supplemental_Type_Certificates__STC___5[[#This Row],[Column1]],SEARCH("\",Supplemental_Type_Certificates__STC___5[[#This Row],[Column1]])-1)</f>
        <v>Cessna Aircraft Company</v>
      </c>
      <c r="E362" s="1" t="str">
        <f>RIGHT(Supplemental_Type_Certificates__STC___5[[#This Row],[Column1]],LEN(Supplemental_Type_Certificates__STC___5[[#This Row],[Column1]])-SEARCH("\",Supplemental_Type_Certificates__STC___5[[#This Row],[Column1]]))</f>
        <v>T337B</v>
      </c>
      <c r="F362" s="1" t="str">
        <f>INDEX(Sheet1!A:D,MATCH(Supplemental_Type_Certificates__STC___5[[#This Row],[Make]],Sheet1!D:D,0),1)</f>
        <v>Cessna</v>
      </c>
      <c r="G362"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362"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E153:E390</v>
      </c>
      <c r="I362" s="1" t="str">
        <f ca="1">IF(LEN(Supplemental_Type_Certificates__STC___5[[#This Row],[First]])&lt;&gt;0,Supplemental_Type_Certificates__STC___5[[#This Row],[First]]&amp;": "&amp;_xlfn.TEXTJOIN(", ",TRUE,INDIRECT(Supplemental_Type_Certificates__STC___5[[#This Row],[Range]])),"")</f>
        <v/>
      </c>
      <c r="J362"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363" spans="1:10" x14ac:dyDescent="0.25">
      <c r="A363" s="1" t="s">
        <v>20</v>
      </c>
      <c r="B363"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Company\T337C</v>
      </c>
      <c r="C363" s="1" t="s">
        <v>771</v>
      </c>
      <c r="D363" s="1" t="str">
        <f>LEFT(Supplemental_Type_Certificates__STC___5[[#This Row],[Column1]],SEARCH("\",Supplemental_Type_Certificates__STC___5[[#This Row],[Column1]])-1)</f>
        <v>Cessna Aircraft Company</v>
      </c>
      <c r="E363" s="1" t="str">
        <f>RIGHT(Supplemental_Type_Certificates__STC___5[[#This Row],[Column1]],LEN(Supplemental_Type_Certificates__STC___5[[#This Row],[Column1]])-SEARCH("\",Supplemental_Type_Certificates__STC___5[[#This Row],[Column1]]))</f>
        <v>T337C</v>
      </c>
      <c r="F363" s="1" t="str">
        <f>INDEX(Sheet1!A:D,MATCH(Supplemental_Type_Certificates__STC___5[[#This Row],[Make]],Sheet1!D:D,0),1)</f>
        <v>Cessna</v>
      </c>
      <c r="G363"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363"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E153:E390</v>
      </c>
      <c r="I363" s="1" t="str">
        <f ca="1">IF(LEN(Supplemental_Type_Certificates__STC___5[[#This Row],[First]])&lt;&gt;0,Supplemental_Type_Certificates__STC___5[[#This Row],[First]]&amp;": "&amp;_xlfn.TEXTJOIN(", ",TRUE,INDIRECT(Supplemental_Type_Certificates__STC___5[[#This Row],[Range]])),"")</f>
        <v/>
      </c>
      <c r="J363"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364" spans="1:10" x14ac:dyDescent="0.25">
      <c r="A364" s="1" t="s">
        <v>20</v>
      </c>
      <c r="B364"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Company\T337D</v>
      </c>
      <c r="C364" s="1" t="s">
        <v>772</v>
      </c>
      <c r="D364" s="1" t="str">
        <f>LEFT(Supplemental_Type_Certificates__STC___5[[#This Row],[Column1]],SEARCH("\",Supplemental_Type_Certificates__STC___5[[#This Row],[Column1]])-1)</f>
        <v>Cessna Aircraft Company</v>
      </c>
      <c r="E364" s="1" t="str">
        <f>RIGHT(Supplemental_Type_Certificates__STC___5[[#This Row],[Column1]],LEN(Supplemental_Type_Certificates__STC___5[[#This Row],[Column1]])-SEARCH("\",Supplemental_Type_Certificates__STC___5[[#This Row],[Column1]]))</f>
        <v>T337D</v>
      </c>
      <c r="F364" s="1" t="str">
        <f>INDEX(Sheet1!A:D,MATCH(Supplemental_Type_Certificates__STC___5[[#This Row],[Make]],Sheet1!D:D,0),1)</f>
        <v>Cessna</v>
      </c>
      <c r="G364"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364"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E153:E390</v>
      </c>
      <c r="I364" s="1" t="str">
        <f ca="1">IF(LEN(Supplemental_Type_Certificates__STC___5[[#This Row],[First]])&lt;&gt;0,Supplemental_Type_Certificates__STC___5[[#This Row],[First]]&amp;": "&amp;_xlfn.TEXTJOIN(", ",TRUE,INDIRECT(Supplemental_Type_Certificates__STC___5[[#This Row],[Range]])),"")</f>
        <v/>
      </c>
      <c r="J364"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365" spans="1:10" x14ac:dyDescent="0.25">
      <c r="A365" s="1" t="s">
        <v>20</v>
      </c>
      <c r="B365"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Company\T337E</v>
      </c>
      <c r="C365" s="1" t="s">
        <v>773</v>
      </c>
      <c r="D365" s="1" t="str">
        <f>LEFT(Supplemental_Type_Certificates__STC___5[[#This Row],[Column1]],SEARCH("\",Supplemental_Type_Certificates__STC___5[[#This Row],[Column1]])-1)</f>
        <v>Cessna Aircraft Company</v>
      </c>
      <c r="E365" s="1" t="str">
        <f>RIGHT(Supplemental_Type_Certificates__STC___5[[#This Row],[Column1]],LEN(Supplemental_Type_Certificates__STC___5[[#This Row],[Column1]])-SEARCH("\",Supplemental_Type_Certificates__STC___5[[#This Row],[Column1]]))</f>
        <v>T337E</v>
      </c>
      <c r="F365" s="1" t="str">
        <f>INDEX(Sheet1!A:D,MATCH(Supplemental_Type_Certificates__STC___5[[#This Row],[Make]],Sheet1!D:D,0),1)</f>
        <v>Cessna</v>
      </c>
      <c r="G365"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365"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E153:E390</v>
      </c>
      <c r="I365" s="1" t="str">
        <f ca="1">IF(LEN(Supplemental_Type_Certificates__STC___5[[#This Row],[First]])&lt;&gt;0,Supplemental_Type_Certificates__STC___5[[#This Row],[First]]&amp;": "&amp;_xlfn.TEXTJOIN(", ",TRUE,INDIRECT(Supplemental_Type_Certificates__STC___5[[#This Row],[Range]])),"")</f>
        <v/>
      </c>
      <c r="J365"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366" spans="1:10" x14ac:dyDescent="0.25">
      <c r="A366" s="1" t="s">
        <v>20</v>
      </c>
      <c r="B366"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Company\T337F</v>
      </c>
      <c r="C366" s="1" t="s">
        <v>774</v>
      </c>
      <c r="D366" s="1" t="str">
        <f>LEFT(Supplemental_Type_Certificates__STC___5[[#This Row],[Column1]],SEARCH("\",Supplemental_Type_Certificates__STC___5[[#This Row],[Column1]])-1)</f>
        <v>Cessna Aircraft Company</v>
      </c>
      <c r="E366" s="1" t="str">
        <f>RIGHT(Supplemental_Type_Certificates__STC___5[[#This Row],[Column1]],LEN(Supplemental_Type_Certificates__STC___5[[#This Row],[Column1]])-SEARCH("\",Supplemental_Type_Certificates__STC___5[[#This Row],[Column1]]))</f>
        <v>T337F</v>
      </c>
      <c r="F366" s="1" t="str">
        <f>INDEX(Sheet1!A:D,MATCH(Supplemental_Type_Certificates__STC___5[[#This Row],[Make]],Sheet1!D:D,0),1)</f>
        <v>Cessna</v>
      </c>
      <c r="G366"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366"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E153:E390</v>
      </c>
      <c r="I366" s="1" t="str">
        <f ca="1">IF(LEN(Supplemental_Type_Certificates__STC___5[[#This Row],[First]])&lt;&gt;0,Supplemental_Type_Certificates__STC___5[[#This Row],[First]]&amp;": "&amp;_xlfn.TEXTJOIN(", ",TRUE,INDIRECT(Supplemental_Type_Certificates__STC___5[[#This Row],[Range]])),"")</f>
        <v/>
      </c>
      <c r="J366"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367" spans="1:10" x14ac:dyDescent="0.25">
      <c r="A367" s="1" t="s">
        <v>20</v>
      </c>
      <c r="B367"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Company\T337G</v>
      </c>
      <c r="C367" s="1" t="s">
        <v>775</v>
      </c>
      <c r="D367" s="1" t="str">
        <f>LEFT(Supplemental_Type_Certificates__STC___5[[#This Row],[Column1]],SEARCH("\",Supplemental_Type_Certificates__STC___5[[#This Row],[Column1]])-1)</f>
        <v>Cessna Aircraft Company</v>
      </c>
      <c r="E367" s="1" t="str">
        <f>RIGHT(Supplemental_Type_Certificates__STC___5[[#This Row],[Column1]],LEN(Supplemental_Type_Certificates__STC___5[[#This Row],[Column1]])-SEARCH("\",Supplemental_Type_Certificates__STC___5[[#This Row],[Column1]]))</f>
        <v>T337G</v>
      </c>
      <c r="F367" s="1" t="str">
        <f>INDEX(Sheet1!A:D,MATCH(Supplemental_Type_Certificates__STC___5[[#This Row],[Make]],Sheet1!D:D,0),1)</f>
        <v>Cessna</v>
      </c>
      <c r="G367"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367"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E153:E390</v>
      </c>
      <c r="I367" s="1" t="str">
        <f ca="1">IF(LEN(Supplemental_Type_Certificates__STC___5[[#This Row],[First]])&lt;&gt;0,Supplemental_Type_Certificates__STC___5[[#This Row],[First]]&amp;": "&amp;_xlfn.TEXTJOIN(", ",TRUE,INDIRECT(Supplemental_Type_Certificates__STC___5[[#This Row],[Range]])),"")</f>
        <v/>
      </c>
      <c r="J367"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368" spans="1:10" x14ac:dyDescent="0.25">
      <c r="A368" s="1" t="s">
        <v>20</v>
      </c>
      <c r="B368"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Company\T337H-SP</v>
      </c>
      <c r="C368" s="1" t="s">
        <v>776</v>
      </c>
      <c r="D368" s="1" t="str">
        <f>LEFT(Supplemental_Type_Certificates__STC___5[[#This Row],[Column1]],SEARCH("\",Supplemental_Type_Certificates__STC___5[[#This Row],[Column1]])-1)</f>
        <v>Cessna Aircraft Company</v>
      </c>
      <c r="E368" s="1" t="str">
        <f>RIGHT(Supplemental_Type_Certificates__STC___5[[#This Row],[Column1]],LEN(Supplemental_Type_Certificates__STC___5[[#This Row],[Column1]])-SEARCH("\",Supplemental_Type_Certificates__STC___5[[#This Row],[Column1]]))</f>
        <v>T337H-SP</v>
      </c>
      <c r="F368" s="1" t="str">
        <f>INDEX(Sheet1!A:D,MATCH(Supplemental_Type_Certificates__STC___5[[#This Row],[Make]],Sheet1!D:D,0),1)</f>
        <v>Cessna</v>
      </c>
      <c r="G368"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368"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E153:E390</v>
      </c>
      <c r="I368" s="1" t="str">
        <f ca="1">IF(LEN(Supplemental_Type_Certificates__STC___5[[#This Row],[First]])&lt;&gt;0,Supplemental_Type_Certificates__STC___5[[#This Row],[First]]&amp;": "&amp;_xlfn.TEXTJOIN(", ",TRUE,INDIRECT(Supplemental_Type_Certificates__STC___5[[#This Row],[Range]])),"")</f>
        <v/>
      </c>
      <c r="J368"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369" spans="1:10" x14ac:dyDescent="0.25">
      <c r="A369" s="1" t="s">
        <v>20</v>
      </c>
      <c r="B369"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Company\T337H</v>
      </c>
      <c r="C369" s="1" t="s">
        <v>777</v>
      </c>
      <c r="D369" s="1" t="str">
        <f>LEFT(Supplemental_Type_Certificates__STC___5[[#This Row],[Column1]],SEARCH("\",Supplemental_Type_Certificates__STC___5[[#This Row],[Column1]])-1)</f>
        <v>Cessna Aircraft Company</v>
      </c>
      <c r="E369" s="1" t="str">
        <f>RIGHT(Supplemental_Type_Certificates__STC___5[[#This Row],[Column1]],LEN(Supplemental_Type_Certificates__STC___5[[#This Row],[Column1]])-SEARCH("\",Supplemental_Type_Certificates__STC___5[[#This Row],[Column1]]))</f>
        <v>T337H</v>
      </c>
      <c r="F369" s="1" t="str">
        <f>INDEX(Sheet1!A:D,MATCH(Supplemental_Type_Certificates__STC___5[[#This Row],[Make]],Sheet1!D:D,0),1)</f>
        <v>Cessna</v>
      </c>
      <c r="G369"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369"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E153:E390</v>
      </c>
      <c r="I369" s="1" t="str">
        <f ca="1">IF(LEN(Supplemental_Type_Certificates__STC___5[[#This Row],[First]])&lt;&gt;0,Supplemental_Type_Certificates__STC___5[[#This Row],[First]]&amp;": "&amp;_xlfn.TEXTJOIN(", ",TRUE,INDIRECT(Supplemental_Type_Certificates__STC___5[[#This Row],[Range]])),"")</f>
        <v/>
      </c>
      <c r="J369"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370" spans="1:10" x14ac:dyDescent="0.25">
      <c r="A370" s="1" t="s">
        <v>20</v>
      </c>
      <c r="B370"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Company\TP206A</v>
      </c>
      <c r="C370" s="1" t="s">
        <v>778</v>
      </c>
      <c r="D370" s="1" t="str">
        <f>LEFT(Supplemental_Type_Certificates__STC___5[[#This Row],[Column1]],SEARCH("\",Supplemental_Type_Certificates__STC___5[[#This Row],[Column1]])-1)</f>
        <v>Cessna Aircraft Company</v>
      </c>
      <c r="E370" s="1" t="str">
        <f>RIGHT(Supplemental_Type_Certificates__STC___5[[#This Row],[Column1]],LEN(Supplemental_Type_Certificates__STC___5[[#This Row],[Column1]])-SEARCH("\",Supplemental_Type_Certificates__STC___5[[#This Row],[Column1]]))</f>
        <v>TP206A</v>
      </c>
      <c r="F370" s="1" t="str">
        <f>INDEX(Sheet1!A:D,MATCH(Supplemental_Type_Certificates__STC___5[[#This Row],[Make]],Sheet1!D:D,0),1)</f>
        <v>Cessna</v>
      </c>
      <c r="G370"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370"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E153:E390</v>
      </c>
      <c r="I370" s="1" t="str">
        <f ca="1">IF(LEN(Supplemental_Type_Certificates__STC___5[[#This Row],[First]])&lt;&gt;0,Supplemental_Type_Certificates__STC___5[[#This Row],[First]]&amp;": "&amp;_xlfn.TEXTJOIN(", ",TRUE,INDIRECT(Supplemental_Type_Certificates__STC___5[[#This Row],[Range]])),"")</f>
        <v/>
      </c>
      <c r="J370"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371" spans="1:10" x14ac:dyDescent="0.25">
      <c r="A371" s="1" t="s">
        <v>20</v>
      </c>
      <c r="B371"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Company\TP206B</v>
      </c>
      <c r="C371" s="1" t="s">
        <v>779</v>
      </c>
      <c r="D371" s="1" t="str">
        <f>LEFT(Supplemental_Type_Certificates__STC___5[[#This Row],[Column1]],SEARCH("\",Supplemental_Type_Certificates__STC___5[[#This Row],[Column1]])-1)</f>
        <v>Cessna Aircraft Company</v>
      </c>
      <c r="E371" s="1" t="str">
        <f>RIGHT(Supplemental_Type_Certificates__STC___5[[#This Row],[Column1]],LEN(Supplemental_Type_Certificates__STC___5[[#This Row],[Column1]])-SEARCH("\",Supplemental_Type_Certificates__STC___5[[#This Row],[Column1]]))</f>
        <v>TP206B</v>
      </c>
      <c r="F371" s="1" t="str">
        <f>INDEX(Sheet1!A:D,MATCH(Supplemental_Type_Certificates__STC___5[[#This Row],[Make]],Sheet1!D:D,0),1)</f>
        <v>Cessna</v>
      </c>
      <c r="G371"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371"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E153:E390</v>
      </c>
      <c r="I371" s="1" t="str">
        <f ca="1">IF(LEN(Supplemental_Type_Certificates__STC___5[[#This Row],[First]])&lt;&gt;0,Supplemental_Type_Certificates__STC___5[[#This Row],[First]]&amp;": "&amp;_xlfn.TEXTJOIN(", ",TRUE,INDIRECT(Supplemental_Type_Certificates__STC___5[[#This Row],[Range]])),"")</f>
        <v/>
      </c>
      <c r="J371"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372" spans="1:10" x14ac:dyDescent="0.25">
      <c r="A372" s="1" t="s">
        <v>20</v>
      </c>
      <c r="B372"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Company\TP206C</v>
      </c>
      <c r="C372" s="1" t="s">
        <v>780</v>
      </c>
      <c r="D372" s="1" t="str">
        <f>LEFT(Supplemental_Type_Certificates__STC___5[[#This Row],[Column1]],SEARCH("\",Supplemental_Type_Certificates__STC___5[[#This Row],[Column1]])-1)</f>
        <v>Cessna Aircraft Company</v>
      </c>
      <c r="E372" s="1" t="str">
        <f>RIGHT(Supplemental_Type_Certificates__STC___5[[#This Row],[Column1]],LEN(Supplemental_Type_Certificates__STC___5[[#This Row],[Column1]])-SEARCH("\",Supplemental_Type_Certificates__STC___5[[#This Row],[Column1]]))</f>
        <v>TP206C</v>
      </c>
      <c r="F372" s="1" t="str">
        <f>INDEX(Sheet1!A:D,MATCH(Supplemental_Type_Certificates__STC___5[[#This Row],[Make]],Sheet1!D:D,0),1)</f>
        <v>Cessna</v>
      </c>
      <c r="G372"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372"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E153:E390</v>
      </c>
      <c r="I372" s="1" t="str">
        <f ca="1">IF(LEN(Supplemental_Type_Certificates__STC___5[[#This Row],[First]])&lt;&gt;0,Supplemental_Type_Certificates__STC___5[[#This Row],[First]]&amp;": "&amp;_xlfn.TEXTJOIN(", ",TRUE,INDIRECT(Supplemental_Type_Certificates__STC___5[[#This Row],[Range]])),"")</f>
        <v/>
      </c>
      <c r="J372"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373" spans="1:10" x14ac:dyDescent="0.25">
      <c r="A373" s="1" t="s">
        <v>20</v>
      </c>
      <c r="B373"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Company\TP206D</v>
      </c>
      <c r="C373" s="1" t="s">
        <v>781</v>
      </c>
      <c r="D373" s="1" t="str">
        <f>LEFT(Supplemental_Type_Certificates__STC___5[[#This Row],[Column1]],SEARCH("\",Supplemental_Type_Certificates__STC___5[[#This Row],[Column1]])-1)</f>
        <v>Cessna Aircraft Company</v>
      </c>
      <c r="E373" s="1" t="str">
        <f>RIGHT(Supplemental_Type_Certificates__STC___5[[#This Row],[Column1]],LEN(Supplemental_Type_Certificates__STC___5[[#This Row],[Column1]])-SEARCH("\",Supplemental_Type_Certificates__STC___5[[#This Row],[Column1]]))</f>
        <v>TP206D</v>
      </c>
      <c r="F373" s="1" t="str">
        <f>INDEX(Sheet1!A:D,MATCH(Supplemental_Type_Certificates__STC___5[[#This Row],[Make]],Sheet1!D:D,0),1)</f>
        <v>Cessna</v>
      </c>
      <c r="G373"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373"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E153:E390</v>
      </c>
      <c r="I373" s="1" t="str">
        <f ca="1">IF(LEN(Supplemental_Type_Certificates__STC___5[[#This Row],[First]])&lt;&gt;0,Supplemental_Type_Certificates__STC___5[[#This Row],[First]]&amp;": "&amp;_xlfn.TEXTJOIN(", ",TRUE,INDIRECT(Supplemental_Type_Certificates__STC___5[[#This Row],[Range]])),"")</f>
        <v/>
      </c>
      <c r="J373"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374" spans="1:10" x14ac:dyDescent="0.25">
      <c r="A374" s="1" t="s">
        <v>20</v>
      </c>
      <c r="B374"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AircraftCompany\TP206E</v>
      </c>
      <c r="C374" s="1" t="s">
        <v>782</v>
      </c>
      <c r="D374" s="1" t="str">
        <f>LEFT(Supplemental_Type_Certificates__STC___5[[#This Row],[Column1]],SEARCH("\",Supplemental_Type_Certificates__STC___5[[#This Row],[Column1]])-1)</f>
        <v>Cessna AircraftCompany</v>
      </c>
      <c r="E374" s="1" t="str">
        <f>RIGHT(Supplemental_Type_Certificates__STC___5[[#This Row],[Column1]],LEN(Supplemental_Type_Certificates__STC___5[[#This Row],[Column1]])-SEARCH("\",Supplemental_Type_Certificates__STC___5[[#This Row],[Column1]]))</f>
        <v>TP206E</v>
      </c>
      <c r="F374" s="1" t="str">
        <f>INDEX(Sheet1!A:D,MATCH(Supplemental_Type_Certificates__STC___5[[#This Row],[Make]],Sheet1!D:D,0),1)</f>
        <v>Cessna</v>
      </c>
      <c r="G374"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374"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E153:E390</v>
      </c>
      <c r="I374" s="1" t="str">
        <f ca="1">IF(LEN(Supplemental_Type_Certificates__STC___5[[#This Row],[First]])&lt;&gt;0,Supplemental_Type_Certificates__STC___5[[#This Row],[First]]&amp;": "&amp;_xlfn.TEXTJOIN(", ",TRUE,INDIRECT(Supplemental_Type_Certificates__STC___5[[#This Row],[Range]])),"")</f>
        <v/>
      </c>
      <c r="J374"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375" spans="1:10" x14ac:dyDescent="0.25">
      <c r="A375" s="1" t="s">
        <v>20</v>
      </c>
      <c r="B375"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Company\TR182</v>
      </c>
      <c r="C375" s="1" t="s">
        <v>783</v>
      </c>
      <c r="D375" s="1" t="str">
        <f>LEFT(Supplemental_Type_Certificates__STC___5[[#This Row],[Column1]],SEARCH("\",Supplemental_Type_Certificates__STC___5[[#This Row],[Column1]])-1)</f>
        <v>Cessna Aircraft Company</v>
      </c>
      <c r="E375" s="1" t="str">
        <f>RIGHT(Supplemental_Type_Certificates__STC___5[[#This Row],[Column1]],LEN(Supplemental_Type_Certificates__STC___5[[#This Row],[Column1]])-SEARCH("\",Supplemental_Type_Certificates__STC___5[[#This Row],[Column1]]))</f>
        <v>TR182</v>
      </c>
      <c r="F375" s="1" t="str">
        <f>INDEX(Sheet1!A:D,MATCH(Supplemental_Type_Certificates__STC___5[[#This Row],[Make]],Sheet1!D:D,0),1)</f>
        <v>Cessna</v>
      </c>
      <c r="G375"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375"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E153:E390</v>
      </c>
      <c r="I375" s="1" t="str">
        <f ca="1">IF(LEN(Supplemental_Type_Certificates__STC___5[[#This Row],[First]])&lt;&gt;0,Supplemental_Type_Certificates__STC___5[[#This Row],[First]]&amp;": "&amp;_xlfn.TEXTJOIN(", ",TRUE,INDIRECT(Supplemental_Type_Certificates__STC___5[[#This Row],[Range]])),"")</f>
        <v/>
      </c>
      <c r="J375"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376" spans="1:10" x14ac:dyDescent="0.25">
      <c r="A376" s="1" t="s">
        <v>20</v>
      </c>
      <c r="B376"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Company\TU206A</v>
      </c>
      <c r="C376" s="1" t="s">
        <v>784</v>
      </c>
      <c r="D376" s="1" t="str">
        <f>LEFT(Supplemental_Type_Certificates__STC___5[[#This Row],[Column1]],SEARCH("\",Supplemental_Type_Certificates__STC___5[[#This Row],[Column1]])-1)</f>
        <v>Cessna Aircraft Company</v>
      </c>
      <c r="E376" s="1" t="str">
        <f>RIGHT(Supplemental_Type_Certificates__STC___5[[#This Row],[Column1]],LEN(Supplemental_Type_Certificates__STC___5[[#This Row],[Column1]])-SEARCH("\",Supplemental_Type_Certificates__STC___5[[#This Row],[Column1]]))</f>
        <v>TU206A</v>
      </c>
      <c r="F376" s="1" t="str">
        <f>INDEX(Sheet1!A:D,MATCH(Supplemental_Type_Certificates__STC___5[[#This Row],[Make]],Sheet1!D:D,0),1)</f>
        <v>Cessna</v>
      </c>
      <c r="G376"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376"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E153:E390</v>
      </c>
      <c r="I376" s="1" t="str">
        <f ca="1">IF(LEN(Supplemental_Type_Certificates__STC___5[[#This Row],[First]])&lt;&gt;0,Supplemental_Type_Certificates__STC___5[[#This Row],[First]]&amp;": "&amp;_xlfn.TEXTJOIN(", ",TRUE,INDIRECT(Supplemental_Type_Certificates__STC___5[[#This Row],[Range]])),"")</f>
        <v/>
      </c>
      <c r="J376"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377" spans="1:10" x14ac:dyDescent="0.25">
      <c r="A377" s="1" t="s">
        <v>20</v>
      </c>
      <c r="B377"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Company\TU206B</v>
      </c>
      <c r="C377" s="1" t="s">
        <v>785</v>
      </c>
      <c r="D377" s="1" t="str">
        <f>LEFT(Supplemental_Type_Certificates__STC___5[[#This Row],[Column1]],SEARCH("\",Supplemental_Type_Certificates__STC___5[[#This Row],[Column1]])-1)</f>
        <v>Cessna Aircraft Company</v>
      </c>
      <c r="E377" s="1" t="str">
        <f>RIGHT(Supplemental_Type_Certificates__STC___5[[#This Row],[Column1]],LEN(Supplemental_Type_Certificates__STC___5[[#This Row],[Column1]])-SEARCH("\",Supplemental_Type_Certificates__STC___5[[#This Row],[Column1]]))</f>
        <v>TU206B</v>
      </c>
      <c r="F377" s="1" t="str">
        <f>INDEX(Sheet1!A:D,MATCH(Supplemental_Type_Certificates__STC___5[[#This Row],[Make]],Sheet1!D:D,0),1)</f>
        <v>Cessna</v>
      </c>
      <c r="G377"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377"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E153:E390</v>
      </c>
      <c r="I377" s="1" t="str">
        <f ca="1">IF(LEN(Supplemental_Type_Certificates__STC___5[[#This Row],[First]])&lt;&gt;0,Supplemental_Type_Certificates__STC___5[[#This Row],[First]]&amp;": "&amp;_xlfn.TEXTJOIN(", ",TRUE,INDIRECT(Supplemental_Type_Certificates__STC___5[[#This Row],[Range]])),"")</f>
        <v/>
      </c>
      <c r="J377"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378" spans="1:10" x14ac:dyDescent="0.25">
      <c r="A378" s="1" t="s">
        <v>20</v>
      </c>
      <c r="B378"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Company\TU206C</v>
      </c>
      <c r="C378" s="1" t="s">
        <v>786</v>
      </c>
      <c r="D378" s="1" t="str">
        <f>LEFT(Supplemental_Type_Certificates__STC___5[[#This Row],[Column1]],SEARCH("\",Supplemental_Type_Certificates__STC___5[[#This Row],[Column1]])-1)</f>
        <v>Cessna Aircraft Company</v>
      </c>
      <c r="E378" s="1" t="str">
        <f>RIGHT(Supplemental_Type_Certificates__STC___5[[#This Row],[Column1]],LEN(Supplemental_Type_Certificates__STC___5[[#This Row],[Column1]])-SEARCH("\",Supplemental_Type_Certificates__STC___5[[#This Row],[Column1]]))</f>
        <v>TU206C</v>
      </c>
      <c r="F378" s="1" t="str">
        <f>INDEX(Sheet1!A:D,MATCH(Supplemental_Type_Certificates__STC___5[[#This Row],[Make]],Sheet1!D:D,0),1)</f>
        <v>Cessna</v>
      </c>
      <c r="G378"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378"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E153:E390</v>
      </c>
      <c r="I378" s="1" t="str">
        <f ca="1">IF(LEN(Supplemental_Type_Certificates__STC___5[[#This Row],[First]])&lt;&gt;0,Supplemental_Type_Certificates__STC___5[[#This Row],[First]]&amp;": "&amp;_xlfn.TEXTJOIN(", ",TRUE,INDIRECT(Supplemental_Type_Certificates__STC___5[[#This Row],[Range]])),"")</f>
        <v/>
      </c>
      <c r="J378"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379" spans="1:10" x14ac:dyDescent="0.25">
      <c r="A379" s="1" t="s">
        <v>20</v>
      </c>
      <c r="B379"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Company\TU206D</v>
      </c>
      <c r="C379" s="1" t="s">
        <v>787</v>
      </c>
      <c r="D379" s="1" t="str">
        <f>LEFT(Supplemental_Type_Certificates__STC___5[[#This Row],[Column1]],SEARCH("\",Supplemental_Type_Certificates__STC___5[[#This Row],[Column1]])-1)</f>
        <v>Cessna Aircraft Company</v>
      </c>
      <c r="E379" s="1" t="str">
        <f>RIGHT(Supplemental_Type_Certificates__STC___5[[#This Row],[Column1]],LEN(Supplemental_Type_Certificates__STC___5[[#This Row],[Column1]])-SEARCH("\",Supplemental_Type_Certificates__STC___5[[#This Row],[Column1]]))</f>
        <v>TU206D</v>
      </c>
      <c r="F379" s="1" t="str">
        <f>INDEX(Sheet1!A:D,MATCH(Supplemental_Type_Certificates__STC___5[[#This Row],[Make]],Sheet1!D:D,0),1)</f>
        <v>Cessna</v>
      </c>
      <c r="G379"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379"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E153:E390</v>
      </c>
      <c r="I379" s="1" t="str">
        <f ca="1">IF(LEN(Supplemental_Type_Certificates__STC___5[[#This Row],[First]])&lt;&gt;0,Supplemental_Type_Certificates__STC___5[[#This Row],[First]]&amp;": "&amp;_xlfn.TEXTJOIN(", ",TRUE,INDIRECT(Supplemental_Type_Certificates__STC___5[[#This Row],[Range]])),"")</f>
        <v/>
      </c>
      <c r="J379"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380" spans="1:10" x14ac:dyDescent="0.25">
      <c r="A380" s="1" t="s">
        <v>20</v>
      </c>
      <c r="B380"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Company\TU206E</v>
      </c>
      <c r="C380" s="1" t="s">
        <v>788</v>
      </c>
      <c r="D380" s="1" t="str">
        <f>LEFT(Supplemental_Type_Certificates__STC___5[[#This Row],[Column1]],SEARCH("\",Supplemental_Type_Certificates__STC___5[[#This Row],[Column1]])-1)</f>
        <v>Cessna Aircraft Company</v>
      </c>
      <c r="E380" s="1" t="str">
        <f>RIGHT(Supplemental_Type_Certificates__STC___5[[#This Row],[Column1]],LEN(Supplemental_Type_Certificates__STC___5[[#This Row],[Column1]])-SEARCH("\",Supplemental_Type_Certificates__STC___5[[#This Row],[Column1]]))</f>
        <v>TU206E</v>
      </c>
      <c r="F380" s="1" t="str">
        <f>INDEX(Sheet1!A:D,MATCH(Supplemental_Type_Certificates__STC___5[[#This Row],[Make]],Sheet1!D:D,0),1)</f>
        <v>Cessna</v>
      </c>
      <c r="G380"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380"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E153:E390</v>
      </c>
      <c r="I380" s="1" t="str">
        <f ca="1">IF(LEN(Supplemental_Type_Certificates__STC___5[[#This Row],[First]])&lt;&gt;0,Supplemental_Type_Certificates__STC___5[[#This Row],[First]]&amp;": "&amp;_xlfn.TEXTJOIN(", ",TRUE,INDIRECT(Supplemental_Type_Certificates__STC___5[[#This Row],[Range]])),"")</f>
        <v/>
      </c>
      <c r="J380"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381" spans="1:10" x14ac:dyDescent="0.25">
      <c r="A381" s="1" t="s">
        <v>20</v>
      </c>
      <c r="B381"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Company\TU206F</v>
      </c>
      <c r="C381" s="1" t="s">
        <v>789</v>
      </c>
      <c r="D381" s="1" t="str">
        <f>LEFT(Supplemental_Type_Certificates__STC___5[[#This Row],[Column1]],SEARCH("\",Supplemental_Type_Certificates__STC___5[[#This Row],[Column1]])-1)</f>
        <v>Cessna Aircraft Company</v>
      </c>
      <c r="E381" s="1" t="str">
        <f>RIGHT(Supplemental_Type_Certificates__STC___5[[#This Row],[Column1]],LEN(Supplemental_Type_Certificates__STC___5[[#This Row],[Column1]])-SEARCH("\",Supplemental_Type_Certificates__STC___5[[#This Row],[Column1]]))</f>
        <v>TU206F</v>
      </c>
      <c r="F381" s="1" t="str">
        <f>INDEX(Sheet1!A:D,MATCH(Supplemental_Type_Certificates__STC___5[[#This Row],[Make]],Sheet1!D:D,0),1)</f>
        <v>Cessna</v>
      </c>
      <c r="G381"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381"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E153:E390</v>
      </c>
      <c r="I381" s="1" t="str">
        <f ca="1">IF(LEN(Supplemental_Type_Certificates__STC___5[[#This Row],[First]])&lt;&gt;0,Supplemental_Type_Certificates__STC___5[[#This Row],[First]]&amp;": "&amp;_xlfn.TEXTJOIN(", ",TRUE,INDIRECT(Supplemental_Type_Certificates__STC___5[[#This Row],[Range]])),"")</f>
        <v/>
      </c>
      <c r="J381"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382" spans="1:10" x14ac:dyDescent="0.25">
      <c r="A382" s="1" t="s">
        <v>20</v>
      </c>
      <c r="B382"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Company\TU206G</v>
      </c>
      <c r="C382" s="1" t="s">
        <v>790</v>
      </c>
      <c r="D382" s="1" t="str">
        <f>LEFT(Supplemental_Type_Certificates__STC___5[[#This Row],[Column1]],SEARCH("\",Supplemental_Type_Certificates__STC___5[[#This Row],[Column1]])-1)</f>
        <v>Cessna Aircraft Company</v>
      </c>
      <c r="E382" s="1" t="str">
        <f>RIGHT(Supplemental_Type_Certificates__STC___5[[#This Row],[Column1]],LEN(Supplemental_Type_Certificates__STC___5[[#This Row],[Column1]])-SEARCH("\",Supplemental_Type_Certificates__STC___5[[#This Row],[Column1]]))</f>
        <v>TU206G</v>
      </c>
      <c r="F382" s="1" t="str">
        <f>INDEX(Sheet1!A:D,MATCH(Supplemental_Type_Certificates__STC___5[[#This Row],[Make]],Sheet1!D:D,0),1)</f>
        <v>Cessna</v>
      </c>
      <c r="G382"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382"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E153:E390</v>
      </c>
      <c r="I382" s="1" t="str">
        <f ca="1">IF(LEN(Supplemental_Type_Certificates__STC___5[[#This Row],[First]])&lt;&gt;0,Supplemental_Type_Certificates__STC___5[[#This Row],[First]]&amp;": "&amp;_xlfn.TEXTJOIN(", ",TRUE,INDIRECT(Supplemental_Type_Certificates__STC___5[[#This Row],[Range]])),"")</f>
        <v/>
      </c>
      <c r="J382"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383" spans="1:10" x14ac:dyDescent="0.25">
      <c r="A383" s="1" t="s">
        <v>20</v>
      </c>
      <c r="B383"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Company\U206</v>
      </c>
      <c r="C383" s="1" t="s">
        <v>791</v>
      </c>
      <c r="D383" s="1" t="str">
        <f>LEFT(Supplemental_Type_Certificates__STC___5[[#This Row],[Column1]],SEARCH("\",Supplemental_Type_Certificates__STC___5[[#This Row],[Column1]])-1)</f>
        <v>Cessna Aircraft Company</v>
      </c>
      <c r="E383" s="1" t="str">
        <f>RIGHT(Supplemental_Type_Certificates__STC___5[[#This Row],[Column1]],LEN(Supplemental_Type_Certificates__STC___5[[#This Row],[Column1]])-SEARCH("\",Supplemental_Type_Certificates__STC___5[[#This Row],[Column1]]))</f>
        <v>U206</v>
      </c>
      <c r="F383" s="1" t="str">
        <f>INDEX(Sheet1!A:D,MATCH(Supplemental_Type_Certificates__STC___5[[#This Row],[Make]],Sheet1!D:D,0),1)</f>
        <v>Cessna</v>
      </c>
      <c r="G383"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383"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E153:E390</v>
      </c>
      <c r="I383" s="1" t="str">
        <f ca="1">IF(LEN(Supplemental_Type_Certificates__STC___5[[#This Row],[First]])&lt;&gt;0,Supplemental_Type_Certificates__STC___5[[#This Row],[First]]&amp;": "&amp;_xlfn.TEXTJOIN(", ",TRUE,INDIRECT(Supplemental_Type_Certificates__STC___5[[#This Row],[Range]])),"")</f>
        <v/>
      </c>
      <c r="J383"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384" spans="1:10" x14ac:dyDescent="0.25">
      <c r="A384" s="1" t="s">
        <v>20</v>
      </c>
      <c r="B384"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Company\U206A</v>
      </c>
      <c r="C384" s="1" t="s">
        <v>792</v>
      </c>
      <c r="D384" s="1" t="str">
        <f>LEFT(Supplemental_Type_Certificates__STC___5[[#This Row],[Column1]],SEARCH("\",Supplemental_Type_Certificates__STC___5[[#This Row],[Column1]])-1)</f>
        <v>Cessna Aircraft Company</v>
      </c>
      <c r="E384" s="1" t="str">
        <f>RIGHT(Supplemental_Type_Certificates__STC___5[[#This Row],[Column1]],LEN(Supplemental_Type_Certificates__STC___5[[#This Row],[Column1]])-SEARCH("\",Supplemental_Type_Certificates__STC___5[[#This Row],[Column1]]))</f>
        <v>U206A</v>
      </c>
      <c r="F384" s="1" t="str">
        <f>INDEX(Sheet1!A:D,MATCH(Supplemental_Type_Certificates__STC___5[[#This Row],[Make]],Sheet1!D:D,0),1)</f>
        <v>Cessna</v>
      </c>
      <c r="G384"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384"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E153:E390</v>
      </c>
      <c r="I384" s="1" t="str">
        <f ca="1">IF(LEN(Supplemental_Type_Certificates__STC___5[[#This Row],[First]])&lt;&gt;0,Supplemental_Type_Certificates__STC___5[[#This Row],[First]]&amp;": "&amp;_xlfn.TEXTJOIN(", ",TRUE,INDIRECT(Supplemental_Type_Certificates__STC___5[[#This Row],[Range]])),"")</f>
        <v/>
      </c>
      <c r="J384"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385" spans="1:10" x14ac:dyDescent="0.25">
      <c r="A385" s="1" t="s">
        <v>20</v>
      </c>
      <c r="B385"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Company\U206B</v>
      </c>
      <c r="C385" s="1" t="s">
        <v>793</v>
      </c>
      <c r="D385" s="1" t="str">
        <f>LEFT(Supplemental_Type_Certificates__STC___5[[#This Row],[Column1]],SEARCH("\",Supplemental_Type_Certificates__STC___5[[#This Row],[Column1]])-1)</f>
        <v>Cessna Aircraft Company</v>
      </c>
      <c r="E385" s="1" t="str">
        <f>RIGHT(Supplemental_Type_Certificates__STC___5[[#This Row],[Column1]],LEN(Supplemental_Type_Certificates__STC___5[[#This Row],[Column1]])-SEARCH("\",Supplemental_Type_Certificates__STC___5[[#This Row],[Column1]]))</f>
        <v>U206B</v>
      </c>
      <c r="F385" s="1" t="str">
        <f>INDEX(Sheet1!A:D,MATCH(Supplemental_Type_Certificates__STC___5[[#This Row],[Make]],Sheet1!D:D,0),1)</f>
        <v>Cessna</v>
      </c>
      <c r="G385"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385"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E153:E390</v>
      </c>
      <c r="I385" s="1" t="str">
        <f ca="1">IF(LEN(Supplemental_Type_Certificates__STC___5[[#This Row],[First]])&lt;&gt;0,Supplemental_Type_Certificates__STC___5[[#This Row],[First]]&amp;": "&amp;_xlfn.TEXTJOIN(", ",TRUE,INDIRECT(Supplemental_Type_Certificates__STC___5[[#This Row],[Range]])),"")</f>
        <v/>
      </c>
      <c r="J385"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386" spans="1:10" x14ac:dyDescent="0.25">
      <c r="A386" s="1" t="s">
        <v>20</v>
      </c>
      <c r="B386"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Company\U206C</v>
      </c>
      <c r="C386" s="1" t="s">
        <v>794</v>
      </c>
      <c r="D386" s="1" t="str">
        <f>LEFT(Supplemental_Type_Certificates__STC___5[[#This Row],[Column1]],SEARCH("\",Supplemental_Type_Certificates__STC___5[[#This Row],[Column1]])-1)</f>
        <v>Cessna Aircraft Company</v>
      </c>
      <c r="E386" s="1" t="str">
        <f>RIGHT(Supplemental_Type_Certificates__STC___5[[#This Row],[Column1]],LEN(Supplemental_Type_Certificates__STC___5[[#This Row],[Column1]])-SEARCH("\",Supplemental_Type_Certificates__STC___5[[#This Row],[Column1]]))</f>
        <v>U206C</v>
      </c>
      <c r="F386" s="1" t="str">
        <f>INDEX(Sheet1!A:D,MATCH(Supplemental_Type_Certificates__STC___5[[#This Row],[Make]],Sheet1!D:D,0),1)</f>
        <v>Cessna</v>
      </c>
      <c r="G386"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386"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E153:E390</v>
      </c>
      <c r="I386" s="1" t="str">
        <f ca="1">IF(LEN(Supplemental_Type_Certificates__STC___5[[#This Row],[First]])&lt;&gt;0,Supplemental_Type_Certificates__STC___5[[#This Row],[First]]&amp;": "&amp;_xlfn.TEXTJOIN(", ",TRUE,INDIRECT(Supplemental_Type_Certificates__STC___5[[#This Row],[Range]])),"")</f>
        <v/>
      </c>
      <c r="J386"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387" spans="1:10" x14ac:dyDescent="0.25">
      <c r="A387" s="1" t="s">
        <v>20</v>
      </c>
      <c r="B387"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Company\U206D</v>
      </c>
      <c r="C387" s="1" t="s">
        <v>795</v>
      </c>
      <c r="D387" s="1" t="str">
        <f>LEFT(Supplemental_Type_Certificates__STC___5[[#This Row],[Column1]],SEARCH("\",Supplemental_Type_Certificates__STC___5[[#This Row],[Column1]])-1)</f>
        <v>Cessna Aircraft Company</v>
      </c>
      <c r="E387" s="1" t="str">
        <f>RIGHT(Supplemental_Type_Certificates__STC___5[[#This Row],[Column1]],LEN(Supplemental_Type_Certificates__STC___5[[#This Row],[Column1]])-SEARCH("\",Supplemental_Type_Certificates__STC___5[[#This Row],[Column1]]))</f>
        <v>U206D</v>
      </c>
      <c r="F387" s="1" t="str">
        <f>INDEX(Sheet1!A:D,MATCH(Supplemental_Type_Certificates__STC___5[[#This Row],[Make]],Sheet1!D:D,0),1)</f>
        <v>Cessna</v>
      </c>
      <c r="G387"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387"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E153:E390</v>
      </c>
      <c r="I387" s="1" t="str">
        <f ca="1">IF(LEN(Supplemental_Type_Certificates__STC___5[[#This Row],[First]])&lt;&gt;0,Supplemental_Type_Certificates__STC___5[[#This Row],[First]]&amp;": "&amp;_xlfn.TEXTJOIN(", ",TRUE,INDIRECT(Supplemental_Type_Certificates__STC___5[[#This Row],[Range]])),"")</f>
        <v/>
      </c>
      <c r="J387"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388" spans="1:10" x14ac:dyDescent="0.25">
      <c r="A388" s="1" t="s">
        <v>20</v>
      </c>
      <c r="B388"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Company\U206E</v>
      </c>
      <c r="C388" s="1" t="s">
        <v>796</v>
      </c>
      <c r="D388" s="1" t="str">
        <f>LEFT(Supplemental_Type_Certificates__STC___5[[#This Row],[Column1]],SEARCH("\",Supplemental_Type_Certificates__STC___5[[#This Row],[Column1]])-1)</f>
        <v>Cessna Aircraft Company</v>
      </c>
      <c r="E388" s="1" t="str">
        <f>RIGHT(Supplemental_Type_Certificates__STC___5[[#This Row],[Column1]],LEN(Supplemental_Type_Certificates__STC___5[[#This Row],[Column1]])-SEARCH("\",Supplemental_Type_Certificates__STC___5[[#This Row],[Column1]]))</f>
        <v>U206E</v>
      </c>
      <c r="F388" s="1" t="str">
        <f>INDEX(Sheet1!A:D,MATCH(Supplemental_Type_Certificates__STC___5[[#This Row],[Make]],Sheet1!D:D,0),1)</f>
        <v>Cessna</v>
      </c>
      <c r="G388"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388"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E153:E390</v>
      </c>
      <c r="I388" s="1" t="str">
        <f ca="1">IF(LEN(Supplemental_Type_Certificates__STC___5[[#This Row],[First]])&lt;&gt;0,Supplemental_Type_Certificates__STC___5[[#This Row],[First]]&amp;": "&amp;_xlfn.TEXTJOIN(", ",TRUE,INDIRECT(Supplemental_Type_Certificates__STC___5[[#This Row],[Range]])),"")</f>
        <v/>
      </c>
      <c r="J388"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389" spans="1:10" x14ac:dyDescent="0.25">
      <c r="A389" s="1" t="s">
        <v>20</v>
      </c>
      <c r="B389"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Company\U206F</v>
      </c>
      <c r="C389" s="1" t="s">
        <v>797</v>
      </c>
      <c r="D389" s="1" t="str">
        <f>LEFT(Supplemental_Type_Certificates__STC___5[[#This Row],[Column1]],SEARCH("\",Supplemental_Type_Certificates__STC___5[[#This Row],[Column1]])-1)</f>
        <v>Cessna Aircraft Company</v>
      </c>
      <c r="E389" s="1" t="str">
        <f>RIGHT(Supplemental_Type_Certificates__STC___5[[#This Row],[Column1]],LEN(Supplemental_Type_Certificates__STC___5[[#This Row],[Column1]])-SEARCH("\",Supplemental_Type_Certificates__STC___5[[#This Row],[Column1]]))</f>
        <v>U206F</v>
      </c>
      <c r="F389" s="1" t="str">
        <f>INDEX(Sheet1!A:D,MATCH(Supplemental_Type_Certificates__STC___5[[#This Row],[Make]],Sheet1!D:D,0),1)</f>
        <v>Cessna</v>
      </c>
      <c r="G389"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389"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E153:E390</v>
      </c>
      <c r="I389" s="1" t="str">
        <f ca="1">IF(LEN(Supplemental_Type_Certificates__STC___5[[#This Row],[First]])&lt;&gt;0,Supplemental_Type_Certificates__STC___5[[#This Row],[First]]&amp;": "&amp;_xlfn.TEXTJOIN(", ",TRUE,INDIRECT(Supplemental_Type_Certificates__STC___5[[#This Row],[Range]])),"")</f>
        <v/>
      </c>
      <c r="J389"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390" spans="1:10" x14ac:dyDescent="0.25">
      <c r="A390" s="1" t="s">
        <v>20</v>
      </c>
      <c r="B390"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Company\U206G</v>
      </c>
      <c r="C390" s="1" t="s">
        <v>798</v>
      </c>
      <c r="D390" s="1" t="str">
        <f>LEFT(Supplemental_Type_Certificates__STC___5[[#This Row],[Column1]],SEARCH("\",Supplemental_Type_Certificates__STC___5[[#This Row],[Column1]])-1)</f>
        <v>Cessna Aircraft Company</v>
      </c>
      <c r="E390" s="1" t="str">
        <f>RIGHT(Supplemental_Type_Certificates__STC___5[[#This Row],[Column1]],LEN(Supplemental_Type_Certificates__STC___5[[#This Row],[Column1]])-SEARCH("\",Supplemental_Type_Certificates__STC___5[[#This Row],[Column1]]))</f>
        <v>U206G</v>
      </c>
      <c r="F390" s="1" t="str">
        <f>INDEX(Sheet1!A:D,MATCH(Supplemental_Type_Certificates__STC___5[[#This Row],[Make]],Sheet1!D:D,0),1)</f>
        <v>Cessna</v>
      </c>
      <c r="G390"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390"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E153:E390</v>
      </c>
      <c r="I390" s="1" t="str">
        <f ca="1">IF(LEN(Supplemental_Type_Certificates__STC___5[[#This Row],[First]])&lt;&gt;0,Supplemental_Type_Certificates__STC___5[[#This Row],[First]]&amp;": "&amp;_xlfn.TEXTJOIN(", ",TRUE,INDIRECT(Supplemental_Type_Certificates__STC___5[[#This Row],[Range]])),"")</f>
        <v/>
      </c>
      <c r="J390"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391" spans="1:10" x14ac:dyDescent="0.25">
      <c r="A391" s="1" t="s">
        <v>20</v>
      </c>
      <c r="B391"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Cirrus Design Corporation\SR20</v>
      </c>
      <c r="C391" s="1" t="s">
        <v>799</v>
      </c>
      <c r="D391" s="1" t="str">
        <f>LEFT(Supplemental_Type_Certificates__STC___5[[#This Row],[Column1]],SEARCH("\",Supplemental_Type_Certificates__STC___5[[#This Row],[Column1]])-1)</f>
        <v>Cirrus Design Corporation</v>
      </c>
      <c r="E391" s="1" t="str">
        <f>RIGHT(Supplemental_Type_Certificates__STC___5[[#This Row],[Column1]],LEN(Supplemental_Type_Certificates__STC___5[[#This Row],[Column1]])-SEARCH("\",Supplemental_Type_Certificates__STC___5[[#This Row],[Column1]]))</f>
        <v>SR20</v>
      </c>
      <c r="F391" s="1" t="str">
        <f>INDEX(Sheet1!A:D,MATCH(Supplemental_Type_Certificates__STC___5[[#This Row],[Make]],Sheet1!D:D,0),1)</f>
        <v>Cirrus</v>
      </c>
      <c r="G391"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Cirrus</v>
      </c>
      <c r="H391"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E391:E392</v>
      </c>
      <c r="I391" s="1" t="str">
        <f ca="1">IF(LEN(Supplemental_Type_Certificates__STC___5[[#This Row],[First]])&lt;&gt;0,Supplemental_Type_Certificates__STC___5[[#This Row],[First]]&amp;": "&amp;_xlfn.TEXTJOIN(", ",TRUE,INDIRECT(Supplemental_Type_Certificates__STC___5[[#This Row],[Range]])),"")</f>
        <v>Cirrus: SR20, SR22</v>
      </c>
      <c r="J391"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392" spans="1:10" x14ac:dyDescent="0.25">
      <c r="A392" s="1" t="s">
        <v>20</v>
      </c>
      <c r="B392"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Cirrus Design Corporation\SR22</v>
      </c>
      <c r="C392" s="1" t="s">
        <v>800</v>
      </c>
      <c r="D392" s="1" t="str">
        <f>LEFT(Supplemental_Type_Certificates__STC___5[[#This Row],[Column1]],SEARCH("\",Supplemental_Type_Certificates__STC___5[[#This Row],[Column1]])-1)</f>
        <v>Cirrus Design Corporation</v>
      </c>
      <c r="E392" s="1" t="str">
        <f>RIGHT(Supplemental_Type_Certificates__STC___5[[#This Row],[Column1]],LEN(Supplemental_Type_Certificates__STC___5[[#This Row],[Column1]])-SEARCH("\",Supplemental_Type_Certificates__STC___5[[#This Row],[Column1]]))</f>
        <v>SR22</v>
      </c>
      <c r="F392" s="1" t="str">
        <f>INDEX(Sheet1!A:D,MATCH(Supplemental_Type_Certificates__STC___5[[#This Row],[Make]],Sheet1!D:D,0),1)</f>
        <v>Cirrus</v>
      </c>
      <c r="G392"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392"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E391:E392</v>
      </c>
      <c r="I392" s="1" t="str">
        <f ca="1">IF(LEN(Supplemental_Type_Certificates__STC___5[[#This Row],[First]])&lt;&gt;0,Supplemental_Type_Certificates__STC___5[[#This Row],[First]]&amp;": "&amp;_xlfn.TEXTJOIN(", ",TRUE,INDIRECT(Supplemental_Type_Certificates__STC___5[[#This Row],[Range]])),"")</f>
        <v/>
      </c>
      <c r="J392"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393" spans="1:10" x14ac:dyDescent="0.25">
      <c r="A393" s="1" t="s">
        <v>20</v>
      </c>
      <c r="B393"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Commander Aircraft Corporation\112</v>
      </c>
      <c r="C393" s="1" t="s">
        <v>801</v>
      </c>
      <c r="D393" s="1" t="str">
        <f>LEFT(Supplemental_Type_Certificates__STC___5[[#This Row],[Column1]],SEARCH("\",Supplemental_Type_Certificates__STC___5[[#This Row],[Column1]])-1)</f>
        <v>Commander Aircraft Corporation</v>
      </c>
      <c r="E393" s="1" t="str">
        <f>RIGHT(Supplemental_Type_Certificates__STC___5[[#This Row],[Column1]],LEN(Supplemental_Type_Certificates__STC___5[[#This Row],[Column1]])-SEARCH("\",Supplemental_Type_Certificates__STC___5[[#This Row],[Column1]]))</f>
        <v>112</v>
      </c>
      <c r="F393" s="1" t="str">
        <f>INDEX(Sheet1!A:D,MATCH(Supplemental_Type_Certificates__STC___5[[#This Row],[Make]],Sheet1!D:D,0),1)</f>
        <v>Commander</v>
      </c>
      <c r="G393"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Commander</v>
      </c>
      <c r="H393"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E393:E400</v>
      </c>
      <c r="I393" s="1" t="str">
        <f ca="1">IF(LEN(Supplemental_Type_Certificates__STC___5[[#This Row],[First]])&lt;&gt;0,Supplemental_Type_Certificates__STC___5[[#This Row],[First]]&amp;": "&amp;_xlfn.TEXTJOIN(", ",TRUE,INDIRECT(Supplemental_Type_Certificates__STC___5[[#This Row],[Range]])),"")</f>
        <v>Commander: 112, 112B, 112TC, 112TCA, 114, 114A, 114B, 114TC</v>
      </c>
      <c r="J393"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394" spans="1:10" x14ac:dyDescent="0.25">
      <c r="A394" s="1" t="s">
        <v>20</v>
      </c>
      <c r="B394"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Commander Aircraft Corporation\112B</v>
      </c>
      <c r="C394" s="1" t="s">
        <v>802</v>
      </c>
      <c r="D394" s="1" t="str">
        <f>LEFT(Supplemental_Type_Certificates__STC___5[[#This Row],[Column1]],SEARCH("\",Supplemental_Type_Certificates__STC___5[[#This Row],[Column1]])-1)</f>
        <v>Commander Aircraft Corporation</v>
      </c>
      <c r="E394" s="1" t="str">
        <f>RIGHT(Supplemental_Type_Certificates__STC___5[[#This Row],[Column1]],LEN(Supplemental_Type_Certificates__STC___5[[#This Row],[Column1]])-SEARCH("\",Supplemental_Type_Certificates__STC___5[[#This Row],[Column1]]))</f>
        <v>112B</v>
      </c>
      <c r="F394" s="1" t="str">
        <f>INDEX(Sheet1!A:D,MATCH(Supplemental_Type_Certificates__STC___5[[#This Row],[Make]],Sheet1!D:D,0),1)</f>
        <v>Commander</v>
      </c>
      <c r="G394"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394"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E393:E400</v>
      </c>
      <c r="I394" s="1" t="str">
        <f ca="1">IF(LEN(Supplemental_Type_Certificates__STC___5[[#This Row],[First]])&lt;&gt;0,Supplemental_Type_Certificates__STC___5[[#This Row],[First]]&amp;": "&amp;_xlfn.TEXTJOIN(", ",TRUE,INDIRECT(Supplemental_Type_Certificates__STC___5[[#This Row],[Range]])),"")</f>
        <v/>
      </c>
      <c r="J394"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395" spans="1:10" x14ac:dyDescent="0.25">
      <c r="A395" s="1" t="s">
        <v>20</v>
      </c>
      <c r="B395"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Commander Aircraft Corporation\112TC</v>
      </c>
      <c r="C395" s="1" t="s">
        <v>803</v>
      </c>
      <c r="D395" s="1" t="str">
        <f>LEFT(Supplemental_Type_Certificates__STC___5[[#This Row],[Column1]],SEARCH("\",Supplemental_Type_Certificates__STC___5[[#This Row],[Column1]])-1)</f>
        <v>Commander Aircraft Corporation</v>
      </c>
      <c r="E395" s="1" t="str">
        <f>RIGHT(Supplemental_Type_Certificates__STC___5[[#This Row],[Column1]],LEN(Supplemental_Type_Certificates__STC___5[[#This Row],[Column1]])-SEARCH("\",Supplemental_Type_Certificates__STC___5[[#This Row],[Column1]]))</f>
        <v>112TC</v>
      </c>
      <c r="F395" s="1" t="str">
        <f>INDEX(Sheet1!A:D,MATCH(Supplemental_Type_Certificates__STC___5[[#This Row],[Make]],Sheet1!D:D,0),1)</f>
        <v>Commander</v>
      </c>
      <c r="G395"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395"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E393:E400</v>
      </c>
      <c r="I395" s="1" t="str">
        <f ca="1">IF(LEN(Supplemental_Type_Certificates__STC___5[[#This Row],[First]])&lt;&gt;0,Supplemental_Type_Certificates__STC___5[[#This Row],[First]]&amp;": "&amp;_xlfn.TEXTJOIN(", ",TRUE,INDIRECT(Supplemental_Type_Certificates__STC___5[[#This Row],[Range]])),"")</f>
        <v/>
      </c>
      <c r="J395"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396" spans="1:10" x14ac:dyDescent="0.25">
      <c r="A396" s="1" t="s">
        <v>20</v>
      </c>
      <c r="B396"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Commander Aircraft Corporation\112TCA</v>
      </c>
      <c r="C396" s="1" t="s">
        <v>804</v>
      </c>
      <c r="D396" s="1" t="str">
        <f>LEFT(Supplemental_Type_Certificates__STC___5[[#This Row],[Column1]],SEARCH("\",Supplemental_Type_Certificates__STC___5[[#This Row],[Column1]])-1)</f>
        <v>Commander Aircraft Corporation</v>
      </c>
      <c r="E396" s="1" t="str">
        <f>RIGHT(Supplemental_Type_Certificates__STC___5[[#This Row],[Column1]],LEN(Supplemental_Type_Certificates__STC___5[[#This Row],[Column1]])-SEARCH("\",Supplemental_Type_Certificates__STC___5[[#This Row],[Column1]]))</f>
        <v>112TCA</v>
      </c>
      <c r="F396" s="1" t="str">
        <f>INDEX(Sheet1!A:D,MATCH(Supplemental_Type_Certificates__STC___5[[#This Row],[Make]],Sheet1!D:D,0),1)</f>
        <v>Commander</v>
      </c>
      <c r="G396"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396"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E393:E400</v>
      </c>
      <c r="I396" s="1" t="str">
        <f ca="1">IF(LEN(Supplemental_Type_Certificates__STC___5[[#This Row],[First]])&lt;&gt;0,Supplemental_Type_Certificates__STC___5[[#This Row],[First]]&amp;": "&amp;_xlfn.TEXTJOIN(", ",TRUE,INDIRECT(Supplemental_Type_Certificates__STC___5[[#This Row],[Range]])),"")</f>
        <v/>
      </c>
      <c r="J396"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397" spans="1:10" x14ac:dyDescent="0.25">
      <c r="A397" s="1" t="s">
        <v>20</v>
      </c>
      <c r="B397"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Commander Aircraft Corporation\114</v>
      </c>
      <c r="C397" s="1" t="s">
        <v>805</v>
      </c>
      <c r="D397" s="1" t="str">
        <f>LEFT(Supplemental_Type_Certificates__STC___5[[#This Row],[Column1]],SEARCH("\",Supplemental_Type_Certificates__STC___5[[#This Row],[Column1]])-1)</f>
        <v>Commander Aircraft Corporation</v>
      </c>
      <c r="E397" s="1" t="str">
        <f>RIGHT(Supplemental_Type_Certificates__STC___5[[#This Row],[Column1]],LEN(Supplemental_Type_Certificates__STC___5[[#This Row],[Column1]])-SEARCH("\",Supplemental_Type_Certificates__STC___5[[#This Row],[Column1]]))</f>
        <v>114</v>
      </c>
      <c r="F397" s="1" t="str">
        <f>INDEX(Sheet1!A:D,MATCH(Supplemental_Type_Certificates__STC___5[[#This Row],[Make]],Sheet1!D:D,0),1)</f>
        <v>Commander</v>
      </c>
      <c r="G397"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397"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E393:E400</v>
      </c>
      <c r="I397" s="1" t="str">
        <f ca="1">IF(LEN(Supplemental_Type_Certificates__STC___5[[#This Row],[First]])&lt;&gt;0,Supplemental_Type_Certificates__STC___5[[#This Row],[First]]&amp;": "&amp;_xlfn.TEXTJOIN(", ",TRUE,INDIRECT(Supplemental_Type_Certificates__STC___5[[#This Row],[Range]])),"")</f>
        <v/>
      </c>
      <c r="J397"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398" spans="1:10" x14ac:dyDescent="0.25">
      <c r="A398" s="1" t="s">
        <v>20</v>
      </c>
      <c r="B398"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Commander Aircraft Corporation\114A</v>
      </c>
      <c r="C398" s="1" t="s">
        <v>806</v>
      </c>
      <c r="D398" s="1" t="str">
        <f>LEFT(Supplemental_Type_Certificates__STC___5[[#This Row],[Column1]],SEARCH("\",Supplemental_Type_Certificates__STC___5[[#This Row],[Column1]])-1)</f>
        <v>Commander Aircraft Corporation</v>
      </c>
      <c r="E398" s="1" t="str">
        <f>RIGHT(Supplemental_Type_Certificates__STC___5[[#This Row],[Column1]],LEN(Supplemental_Type_Certificates__STC___5[[#This Row],[Column1]])-SEARCH("\",Supplemental_Type_Certificates__STC___5[[#This Row],[Column1]]))</f>
        <v>114A</v>
      </c>
      <c r="F398" s="1" t="str">
        <f>INDEX(Sheet1!A:D,MATCH(Supplemental_Type_Certificates__STC___5[[#This Row],[Make]],Sheet1!D:D,0),1)</f>
        <v>Commander</v>
      </c>
      <c r="G398"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398"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E393:E400</v>
      </c>
      <c r="I398" s="1" t="str">
        <f ca="1">IF(LEN(Supplemental_Type_Certificates__STC___5[[#This Row],[First]])&lt;&gt;0,Supplemental_Type_Certificates__STC___5[[#This Row],[First]]&amp;": "&amp;_xlfn.TEXTJOIN(", ",TRUE,INDIRECT(Supplemental_Type_Certificates__STC___5[[#This Row],[Range]])),"")</f>
        <v/>
      </c>
      <c r="J398"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399" spans="1:10" x14ac:dyDescent="0.25">
      <c r="A399" s="1" t="s">
        <v>20</v>
      </c>
      <c r="B399"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Commander Aircraft Corporation\114B</v>
      </c>
      <c r="C399" s="1" t="s">
        <v>807</v>
      </c>
      <c r="D399" s="1" t="str">
        <f>LEFT(Supplemental_Type_Certificates__STC___5[[#This Row],[Column1]],SEARCH("\",Supplemental_Type_Certificates__STC___5[[#This Row],[Column1]])-1)</f>
        <v>Commander Aircraft Corporation</v>
      </c>
      <c r="E399" s="1" t="str">
        <f>RIGHT(Supplemental_Type_Certificates__STC___5[[#This Row],[Column1]],LEN(Supplemental_Type_Certificates__STC___5[[#This Row],[Column1]])-SEARCH("\",Supplemental_Type_Certificates__STC___5[[#This Row],[Column1]]))</f>
        <v>114B</v>
      </c>
      <c r="F399" s="1" t="str">
        <f>INDEX(Sheet1!A:D,MATCH(Supplemental_Type_Certificates__STC___5[[#This Row],[Make]],Sheet1!D:D,0),1)</f>
        <v>Commander</v>
      </c>
      <c r="G399"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399"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E393:E400</v>
      </c>
      <c r="I399" s="1" t="str">
        <f ca="1">IF(LEN(Supplemental_Type_Certificates__STC___5[[#This Row],[First]])&lt;&gt;0,Supplemental_Type_Certificates__STC___5[[#This Row],[First]]&amp;": "&amp;_xlfn.TEXTJOIN(", ",TRUE,INDIRECT(Supplemental_Type_Certificates__STC___5[[#This Row],[Range]])),"")</f>
        <v/>
      </c>
      <c r="J399"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400" spans="1:10" x14ac:dyDescent="0.25">
      <c r="A400" s="1" t="s">
        <v>20</v>
      </c>
      <c r="B400"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Commander Aircraft Corporation\114TC</v>
      </c>
      <c r="C400" s="1" t="s">
        <v>808</v>
      </c>
      <c r="D400" s="1" t="str">
        <f>LEFT(Supplemental_Type_Certificates__STC___5[[#This Row],[Column1]],SEARCH("\",Supplemental_Type_Certificates__STC___5[[#This Row],[Column1]])-1)</f>
        <v>Commander Aircraft Corporation</v>
      </c>
      <c r="E400" s="1" t="str">
        <f>RIGHT(Supplemental_Type_Certificates__STC___5[[#This Row],[Column1]],LEN(Supplemental_Type_Certificates__STC___5[[#This Row],[Column1]])-SEARCH("\",Supplemental_Type_Certificates__STC___5[[#This Row],[Column1]]))</f>
        <v>114TC</v>
      </c>
      <c r="F400" s="1" t="str">
        <f>INDEX(Sheet1!A:D,MATCH(Supplemental_Type_Certificates__STC___5[[#This Row],[Make]],Sheet1!D:D,0),1)</f>
        <v>Commander</v>
      </c>
      <c r="G400"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400"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E393:E400</v>
      </c>
      <c r="I400" s="1" t="str">
        <f ca="1">IF(LEN(Supplemental_Type_Certificates__STC___5[[#This Row],[First]])&lt;&gt;0,Supplemental_Type_Certificates__STC___5[[#This Row],[First]]&amp;": "&amp;_xlfn.TEXTJOIN(", ",TRUE,INDIRECT(Supplemental_Type_Certificates__STC___5[[#This Row],[Range]])),"")</f>
        <v/>
      </c>
      <c r="J400"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401" spans="1:10" x14ac:dyDescent="0.25">
      <c r="A401" s="1" t="s">
        <v>20</v>
      </c>
      <c r="B401"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Cub Crafters, Inc.\CC18-180</v>
      </c>
      <c r="C401" s="1" t="s">
        <v>809</v>
      </c>
      <c r="D401" s="1" t="str">
        <f>LEFT(Supplemental_Type_Certificates__STC___5[[#This Row],[Column1]],SEARCH("\",Supplemental_Type_Certificates__STC___5[[#This Row],[Column1]])-1)</f>
        <v>Cub Crafters, Inc.</v>
      </c>
      <c r="E401" s="1" t="str">
        <f>RIGHT(Supplemental_Type_Certificates__STC___5[[#This Row],[Column1]],LEN(Supplemental_Type_Certificates__STC___5[[#This Row],[Column1]])-SEARCH("\",Supplemental_Type_Certificates__STC___5[[#This Row],[Column1]]))</f>
        <v>CC18-180</v>
      </c>
      <c r="F401" s="1" t="str">
        <f>INDEX(Sheet1!A:D,MATCH(Supplemental_Type_Certificates__STC___5[[#This Row],[Make]],Sheet1!D:D,0),1)</f>
        <v>Cub Crafters</v>
      </c>
      <c r="G401"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Cub Crafters</v>
      </c>
      <c r="H401"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E401:E402</v>
      </c>
      <c r="I401" s="1" t="str">
        <f ca="1">IF(LEN(Supplemental_Type_Certificates__STC___5[[#This Row],[First]])&lt;&gt;0,Supplemental_Type_Certificates__STC___5[[#This Row],[First]]&amp;": "&amp;_xlfn.TEXTJOIN(", ",TRUE,INDIRECT(Supplemental_Type_Certificates__STC___5[[#This Row],[Range]])),"")</f>
        <v>Cub Crafters: CC18-180, CC18-180A</v>
      </c>
      <c r="J401"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402" spans="1:10" x14ac:dyDescent="0.25">
      <c r="A402" s="1" t="s">
        <v>20</v>
      </c>
      <c r="B402"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Cub Crafters, Inc.\CC18-180A</v>
      </c>
      <c r="C402" s="1" t="s">
        <v>810</v>
      </c>
      <c r="D402" s="1" t="str">
        <f>LEFT(Supplemental_Type_Certificates__STC___5[[#This Row],[Column1]],SEARCH("\",Supplemental_Type_Certificates__STC___5[[#This Row],[Column1]])-1)</f>
        <v>Cub Crafters, Inc.</v>
      </c>
      <c r="E402" s="1" t="str">
        <f>RIGHT(Supplemental_Type_Certificates__STC___5[[#This Row],[Column1]],LEN(Supplemental_Type_Certificates__STC___5[[#This Row],[Column1]])-SEARCH("\",Supplemental_Type_Certificates__STC___5[[#This Row],[Column1]]))</f>
        <v>CC18-180A</v>
      </c>
      <c r="F402" s="1" t="str">
        <f>INDEX(Sheet1!A:D,MATCH(Supplemental_Type_Certificates__STC___5[[#This Row],[Make]],Sheet1!D:D,0),1)</f>
        <v>Cub Crafters</v>
      </c>
      <c r="G402"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402"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E401:E402</v>
      </c>
      <c r="I402" s="1" t="str">
        <f ca="1">IF(LEN(Supplemental_Type_Certificates__STC___5[[#This Row],[First]])&lt;&gt;0,Supplemental_Type_Certificates__STC___5[[#This Row],[First]]&amp;": "&amp;_xlfn.TEXTJOIN(", ",TRUE,INDIRECT(Supplemental_Type_Certificates__STC___5[[#This Row],[Range]])),"")</f>
        <v/>
      </c>
      <c r="J402"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403" spans="1:10" x14ac:dyDescent="0.25">
      <c r="A403" s="1" t="s">
        <v>20</v>
      </c>
      <c r="B403"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Diamond Aircraft Industries GmbH\DA 40</v>
      </c>
      <c r="C403" s="1" t="s">
        <v>811</v>
      </c>
      <c r="D403" s="1" t="str">
        <f>LEFT(Supplemental_Type_Certificates__STC___5[[#This Row],[Column1]],SEARCH("\",Supplemental_Type_Certificates__STC___5[[#This Row],[Column1]])-1)</f>
        <v>Diamond Aircraft Industries GmbH</v>
      </c>
      <c r="E403" s="1" t="str">
        <f>RIGHT(Supplemental_Type_Certificates__STC___5[[#This Row],[Column1]],LEN(Supplemental_Type_Certificates__STC___5[[#This Row],[Column1]])-SEARCH("\",Supplemental_Type_Certificates__STC___5[[#This Row],[Column1]]))</f>
        <v>DA 40</v>
      </c>
      <c r="F403" s="1" t="str">
        <f>INDEX(Sheet1!A:D,MATCH(Supplemental_Type_Certificates__STC___5[[#This Row],[Make]],Sheet1!D:D,0),1)</f>
        <v>Diamond</v>
      </c>
      <c r="G403"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Diamond</v>
      </c>
      <c r="H403"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E403:E406</v>
      </c>
      <c r="I403" s="1" t="str">
        <f ca="1">IF(LEN(Supplemental_Type_Certificates__STC___5[[#This Row],[First]])&lt;&gt;0,Supplemental_Type_Certificates__STC___5[[#This Row],[First]]&amp;": "&amp;_xlfn.TEXTJOIN(", ",TRUE,INDIRECT(Supplemental_Type_Certificates__STC___5[[#This Row],[Range]])),"")</f>
        <v>Diamond: DA 40, DA 40F, DA20-A1, DA20-C1</v>
      </c>
      <c r="J403"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404" spans="1:10" x14ac:dyDescent="0.25">
      <c r="A404" s="1" t="s">
        <v>20</v>
      </c>
      <c r="B404"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Diamond Aircraft Industries GmbH\DA 40F</v>
      </c>
      <c r="C404" s="1" t="s">
        <v>812</v>
      </c>
      <c r="D404" s="1" t="str">
        <f>LEFT(Supplemental_Type_Certificates__STC___5[[#This Row],[Column1]],SEARCH("\",Supplemental_Type_Certificates__STC___5[[#This Row],[Column1]])-1)</f>
        <v>Diamond Aircraft Industries GmbH</v>
      </c>
      <c r="E404" s="1" t="str">
        <f>RIGHT(Supplemental_Type_Certificates__STC___5[[#This Row],[Column1]],LEN(Supplemental_Type_Certificates__STC___5[[#This Row],[Column1]])-SEARCH("\",Supplemental_Type_Certificates__STC___5[[#This Row],[Column1]]))</f>
        <v>DA 40F</v>
      </c>
      <c r="F404" s="1" t="str">
        <f>INDEX(Sheet1!A:D,MATCH(Supplemental_Type_Certificates__STC___5[[#This Row],[Make]],Sheet1!D:D,0),1)</f>
        <v>Diamond</v>
      </c>
      <c r="G404"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404"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E403:E406</v>
      </c>
      <c r="I404" s="1" t="str">
        <f ca="1">IF(LEN(Supplemental_Type_Certificates__STC___5[[#This Row],[First]])&lt;&gt;0,Supplemental_Type_Certificates__STC___5[[#This Row],[First]]&amp;": "&amp;_xlfn.TEXTJOIN(", ",TRUE,INDIRECT(Supplemental_Type_Certificates__STC___5[[#This Row],[Range]])),"")</f>
        <v/>
      </c>
      <c r="J404"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405" spans="1:10" x14ac:dyDescent="0.25">
      <c r="A405" s="1" t="s">
        <v>20</v>
      </c>
      <c r="B405"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Diamond Aircraft Industries Inc\DA20-A1</v>
      </c>
      <c r="C405" s="1" t="s">
        <v>813</v>
      </c>
      <c r="D405" s="1" t="str">
        <f>LEFT(Supplemental_Type_Certificates__STC___5[[#This Row],[Column1]],SEARCH("\",Supplemental_Type_Certificates__STC___5[[#This Row],[Column1]])-1)</f>
        <v>Diamond Aircraft Industries Inc</v>
      </c>
      <c r="E405" s="1" t="str">
        <f>RIGHT(Supplemental_Type_Certificates__STC___5[[#This Row],[Column1]],LEN(Supplemental_Type_Certificates__STC___5[[#This Row],[Column1]])-SEARCH("\",Supplemental_Type_Certificates__STC___5[[#This Row],[Column1]]))</f>
        <v>DA20-A1</v>
      </c>
      <c r="F405" s="1" t="str">
        <f>INDEX(Sheet1!A:D,MATCH(Supplemental_Type_Certificates__STC___5[[#This Row],[Make]],Sheet1!D:D,0),1)</f>
        <v>Diamond</v>
      </c>
      <c r="G405"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405"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E403:E406</v>
      </c>
      <c r="I405" s="1" t="str">
        <f ca="1">IF(LEN(Supplemental_Type_Certificates__STC___5[[#This Row],[First]])&lt;&gt;0,Supplemental_Type_Certificates__STC___5[[#This Row],[First]]&amp;": "&amp;_xlfn.TEXTJOIN(", ",TRUE,INDIRECT(Supplemental_Type_Certificates__STC___5[[#This Row],[Range]])),"")</f>
        <v/>
      </c>
      <c r="J405"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406" spans="1:10" x14ac:dyDescent="0.25">
      <c r="A406" s="1" t="s">
        <v>20</v>
      </c>
      <c r="B406"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Diamond Aircraft Industries Inc\DA20-C1</v>
      </c>
      <c r="C406" s="1" t="s">
        <v>814</v>
      </c>
      <c r="D406" s="1" t="str">
        <f>LEFT(Supplemental_Type_Certificates__STC___5[[#This Row],[Column1]],SEARCH("\",Supplemental_Type_Certificates__STC___5[[#This Row],[Column1]])-1)</f>
        <v>Diamond Aircraft Industries Inc</v>
      </c>
      <c r="E406" s="1" t="str">
        <f>RIGHT(Supplemental_Type_Certificates__STC___5[[#This Row],[Column1]],LEN(Supplemental_Type_Certificates__STC___5[[#This Row],[Column1]])-SEARCH("\",Supplemental_Type_Certificates__STC___5[[#This Row],[Column1]]))</f>
        <v>DA20-C1</v>
      </c>
      <c r="F406" s="1" t="str">
        <f>INDEX(Sheet1!A:D,MATCH(Supplemental_Type_Certificates__STC___5[[#This Row],[Make]],Sheet1!D:D,0),1)</f>
        <v>Diamond</v>
      </c>
      <c r="G406"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406"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E403:E406</v>
      </c>
      <c r="I406" s="1" t="str">
        <f ca="1">IF(LEN(Supplemental_Type_Certificates__STC___5[[#This Row],[First]])&lt;&gt;0,Supplemental_Type_Certificates__STC___5[[#This Row],[First]]&amp;": "&amp;_xlfn.TEXTJOIN(", ",TRUE,INDIRECT(Supplemental_Type_Certificates__STC___5[[#This Row],[Range]])),"")</f>
        <v/>
      </c>
      <c r="J406"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407" spans="1:10" x14ac:dyDescent="0.25">
      <c r="A407" s="1" t="s">
        <v>20</v>
      </c>
      <c r="B407"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Dornier-Werke GmbH\Do 28 A-1</v>
      </c>
      <c r="C407" s="1" t="s">
        <v>815</v>
      </c>
      <c r="D407" s="1" t="str">
        <f>LEFT(Supplemental_Type_Certificates__STC___5[[#This Row],[Column1]],SEARCH("\",Supplemental_Type_Certificates__STC___5[[#This Row],[Column1]])-1)</f>
        <v>Dornier-Werke GmbH</v>
      </c>
      <c r="E407" s="1" t="str">
        <f>RIGHT(Supplemental_Type_Certificates__STC___5[[#This Row],[Column1]],LEN(Supplemental_Type_Certificates__STC___5[[#This Row],[Column1]])-SEARCH("\",Supplemental_Type_Certificates__STC___5[[#This Row],[Column1]]))</f>
        <v>Do 28 A-1</v>
      </c>
      <c r="F407" s="1" t="str">
        <f>INDEX(Sheet1!A:D,MATCH(Supplemental_Type_Certificates__STC___5[[#This Row],[Make]],Sheet1!D:D,0),1)</f>
        <v>Dornier</v>
      </c>
      <c r="G407"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Dornier</v>
      </c>
      <c r="H407"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E407:E412</v>
      </c>
      <c r="I407" s="1" t="str">
        <f ca="1">IF(LEN(Supplemental_Type_Certificates__STC___5[[#This Row],[First]])&lt;&gt;0,Supplemental_Type_Certificates__STC___5[[#This Row],[First]]&amp;": "&amp;_xlfn.TEXTJOIN(", ",TRUE,INDIRECT(Supplemental_Type_Certificates__STC___5[[#This Row],[Range]])),"")</f>
        <v>Dornier: Do 28 A-1, Do 28 B-1, Do 28 D-1, Do 28 D, Dornier 228-100, Dornier 228-101</v>
      </c>
      <c r="J407"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408" spans="1:10" x14ac:dyDescent="0.25">
      <c r="A408" s="1" t="s">
        <v>20</v>
      </c>
      <c r="B408"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Dornier-Werke GmbH\Do 28 B-1</v>
      </c>
      <c r="C408" s="1" t="s">
        <v>816</v>
      </c>
      <c r="D408" s="1" t="str">
        <f>LEFT(Supplemental_Type_Certificates__STC___5[[#This Row],[Column1]],SEARCH("\",Supplemental_Type_Certificates__STC___5[[#This Row],[Column1]])-1)</f>
        <v>Dornier-Werke GmbH</v>
      </c>
      <c r="E408" s="1" t="str">
        <f>RIGHT(Supplemental_Type_Certificates__STC___5[[#This Row],[Column1]],LEN(Supplemental_Type_Certificates__STC___5[[#This Row],[Column1]])-SEARCH("\",Supplemental_Type_Certificates__STC___5[[#This Row],[Column1]]))</f>
        <v>Do 28 B-1</v>
      </c>
      <c r="F408" s="1" t="str">
        <f>INDEX(Sheet1!A:D,MATCH(Supplemental_Type_Certificates__STC___5[[#This Row],[Make]],Sheet1!D:D,0),1)</f>
        <v>Dornier</v>
      </c>
      <c r="G408"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408"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E407:E412</v>
      </c>
      <c r="I408" s="1" t="str">
        <f ca="1">IF(LEN(Supplemental_Type_Certificates__STC___5[[#This Row],[First]])&lt;&gt;0,Supplemental_Type_Certificates__STC___5[[#This Row],[First]]&amp;": "&amp;_xlfn.TEXTJOIN(", ",TRUE,INDIRECT(Supplemental_Type_Certificates__STC___5[[#This Row],[Range]])),"")</f>
        <v/>
      </c>
      <c r="J408"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409" spans="1:10" x14ac:dyDescent="0.25">
      <c r="A409" s="1" t="s">
        <v>20</v>
      </c>
      <c r="B409"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Dornier Luftfahrt GmbH\Do 28 D-1</v>
      </c>
      <c r="C409" s="1" t="s">
        <v>817</v>
      </c>
      <c r="D409" s="1" t="str">
        <f>LEFT(Supplemental_Type_Certificates__STC___5[[#This Row],[Column1]],SEARCH("\",Supplemental_Type_Certificates__STC___5[[#This Row],[Column1]])-1)</f>
        <v>Dornier Luftfahrt GmbH</v>
      </c>
      <c r="E409" s="1" t="str">
        <f>RIGHT(Supplemental_Type_Certificates__STC___5[[#This Row],[Column1]],LEN(Supplemental_Type_Certificates__STC___5[[#This Row],[Column1]])-SEARCH("\",Supplemental_Type_Certificates__STC___5[[#This Row],[Column1]]))</f>
        <v>Do 28 D-1</v>
      </c>
      <c r="F409" s="1" t="str">
        <f>INDEX(Sheet1!A:D,MATCH(Supplemental_Type_Certificates__STC___5[[#This Row],[Make]],Sheet1!D:D,0),1)</f>
        <v>Dornier</v>
      </c>
      <c r="G409"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409"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E407:E412</v>
      </c>
      <c r="I409" s="1" t="str">
        <f ca="1">IF(LEN(Supplemental_Type_Certificates__STC___5[[#This Row],[First]])&lt;&gt;0,Supplemental_Type_Certificates__STC___5[[#This Row],[First]]&amp;": "&amp;_xlfn.TEXTJOIN(", ",TRUE,INDIRECT(Supplemental_Type_Certificates__STC___5[[#This Row],[Range]])),"")</f>
        <v/>
      </c>
      <c r="J409"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410" spans="1:10" x14ac:dyDescent="0.25">
      <c r="A410" s="1" t="s">
        <v>20</v>
      </c>
      <c r="B410"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Dornier Luftfahrt GmbH\Do 28 D</v>
      </c>
      <c r="C410" s="1" t="s">
        <v>818</v>
      </c>
      <c r="D410" s="1" t="str">
        <f>LEFT(Supplemental_Type_Certificates__STC___5[[#This Row],[Column1]],SEARCH("\",Supplemental_Type_Certificates__STC___5[[#This Row],[Column1]])-1)</f>
        <v>Dornier Luftfahrt GmbH</v>
      </c>
      <c r="E410" s="1" t="str">
        <f>RIGHT(Supplemental_Type_Certificates__STC___5[[#This Row],[Column1]],LEN(Supplemental_Type_Certificates__STC___5[[#This Row],[Column1]])-SEARCH("\",Supplemental_Type_Certificates__STC___5[[#This Row],[Column1]]))</f>
        <v>Do 28 D</v>
      </c>
      <c r="F410" s="1" t="str">
        <f>INDEX(Sheet1!A:D,MATCH(Supplemental_Type_Certificates__STC___5[[#This Row],[Make]],Sheet1!D:D,0),1)</f>
        <v>Dornier</v>
      </c>
      <c r="G410"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410"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E407:E412</v>
      </c>
      <c r="I410" s="1" t="str">
        <f ca="1">IF(LEN(Supplemental_Type_Certificates__STC___5[[#This Row],[First]])&lt;&gt;0,Supplemental_Type_Certificates__STC___5[[#This Row],[First]]&amp;": "&amp;_xlfn.TEXTJOIN(", ",TRUE,INDIRECT(Supplemental_Type_Certificates__STC___5[[#This Row],[Range]])),"")</f>
        <v/>
      </c>
      <c r="J410"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411" spans="1:10" x14ac:dyDescent="0.25">
      <c r="A411" s="1" t="s">
        <v>20</v>
      </c>
      <c r="B411"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Dornier Luftfahrt GmbH\Dornier 228-100</v>
      </c>
      <c r="C411" s="1" t="s">
        <v>819</v>
      </c>
      <c r="D411" s="1" t="str">
        <f>LEFT(Supplemental_Type_Certificates__STC___5[[#This Row],[Column1]],SEARCH("\",Supplemental_Type_Certificates__STC___5[[#This Row],[Column1]])-1)</f>
        <v>Dornier Luftfahrt GmbH</v>
      </c>
      <c r="E411" s="1" t="str">
        <f>RIGHT(Supplemental_Type_Certificates__STC___5[[#This Row],[Column1]],LEN(Supplemental_Type_Certificates__STC___5[[#This Row],[Column1]])-SEARCH("\",Supplemental_Type_Certificates__STC___5[[#This Row],[Column1]]))</f>
        <v>Dornier 228-100</v>
      </c>
      <c r="F411" s="1" t="str">
        <f>INDEX(Sheet1!A:D,MATCH(Supplemental_Type_Certificates__STC___5[[#This Row],[Make]],Sheet1!D:D,0),1)</f>
        <v>Dornier</v>
      </c>
      <c r="G411"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411"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E407:E412</v>
      </c>
      <c r="I411" s="1" t="str">
        <f ca="1">IF(LEN(Supplemental_Type_Certificates__STC___5[[#This Row],[First]])&lt;&gt;0,Supplemental_Type_Certificates__STC___5[[#This Row],[First]]&amp;": "&amp;_xlfn.TEXTJOIN(", ",TRUE,INDIRECT(Supplemental_Type_Certificates__STC___5[[#This Row],[Range]])),"")</f>
        <v/>
      </c>
      <c r="J411"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412" spans="1:10" x14ac:dyDescent="0.25">
      <c r="A412" s="1" t="s">
        <v>20</v>
      </c>
      <c r="B412"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Dornier Luftfahrt GmbH\Dornier 228-101</v>
      </c>
      <c r="C412" s="1" t="s">
        <v>820</v>
      </c>
      <c r="D412" s="1" t="str">
        <f>LEFT(Supplemental_Type_Certificates__STC___5[[#This Row],[Column1]],SEARCH("\",Supplemental_Type_Certificates__STC___5[[#This Row],[Column1]])-1)</f>
        <v>Dornier Luftfahrt GmbH</v>
      </c>
      <c r="E412" s="1" t="str">
        <f>RIGHT(Supplemental_Type_Certificates__STC___5[[#This Row],[Column1]],LEN(Supplemental_Type_Certificates__STC___5[[#This Row],[Column1]])-SEARCH("\",Supplemental_Type_Certificates__STC___5[[#This Row],[Column1]]))</f>
        <v>Dornier 228-101</v>
      </c>
      <c r="F412" s="1" t="str">
        <f>INDEX(Sheet1!A:D,MATCH(Supplemental_Type_Certificates__STC___5[[#This Row],[Make]],Sheet1!D:D,0),1)</f>
        <v>Dornier</v>
      </c>
      <c r="G412"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412"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E407:E412</v>
      </c>
      <c r="I412" s="1" t="str">
        <f ca="1">IF(LEN(Supplemental_Type_Certificates__STC___5[[#This Row],[First]])&lt;&gt;0,Supplemental_Type_Certificates__STC___5[[#This Row],[First]]&amp;": "&amp;_xlfn.TEXTJOIN(", ",TRUE,INDIRECT(Supplemental_Type_Certificates__STC___5[[#This Row],[Range]])),"")</f>
        <v/>
      </c>
      <c r="J412"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413" spans="1:10" x14ac:dyDescent="0.25">
      <c r="A413" s="1" t="s">
        <v>20</v>
      </c>
      <c r="B413"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Dynac Aerospace Corporation\Aero Commander 100-180</v>
      </c>
      <c r="C413" s="1" t="s">
        <v>821</v>
      </c>
      <c r="D413" s="1" t="str">
        <f>LEFT(Supplemental_Type_Certificates__STC___5[[#This Row],[Column1]],SEARCH("\",Supplemental_Type_Certificates__STC___5[[#This Row],[Column1]])-1)</f>
        <v>Dynac Aerospace Corporation</v>
      </c>
      <c r="E413" s="1" t="str">
        <f>RIGHT(Supplemental_Type_Certificates__STC___5[[#This Row],[Column1]],LEN(Supplemental_Type_Certificates__STC___5[[#This Row],[Column1]])-SEARCH("\",Supplemental_Type_Certificates__STC___5[[#This Row],[Column1]]))</f>
        <v>Aero Commander 100-180</v>
      </c>
      <c r="F413" s="1" t="str">
        <f>INDEX(Sheet1!A:D,MATCH(Supplemental_Type_Certificates__STC___5[[#This Row],[Make]],Sheet1!D:D,0),1)</f>
        <v>Dynac</v>
      </c>
      <c r="G413"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Dynac</v>
      </c>
      <c r="H413"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E413:E417</v>
      </c>
      <c r="I413" s="1" t="str">
        <f ca="1">IF(LEN(Supplemental_Type_Certificates__STC___5[[#This Row],[First]])&lt;&gt;0,Supplemental_Type_Certificates__STC___5[[#This Row],[First]]&amp;": "&amp;_xlfn.TEXTJOIN(", ",TRUE,INDIRECT(Supplemental_Type_Certificates__STC___5[[#This Row],[Range]])),"")</f>
        <v>Dynac: Aero Commander 100-180, Aero Commander 100, Aero Commander 100A, Volaire 10, Volaire 10A</v>
      </c>
      <c r="J413"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414" spans="1:10" x14ac:dyDescent="0.25">
      <c r="A414" s="1" t="s">
        <v>20</v>
      </c>
      <c r="B414"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Dynac Aerospace Corporation\Aero Commander 100</v>
      </c>
      <c r="C414" s="1" t="s">
        <v>822</v>
      </c>
      <c r="D414" s="1" t="str">
        <f>LEFT(Supplemental_Type_Certificates__STC___5[[#This Row],[Column1]],SEARCH("\",Supplemental_Type_Certificates__STC___5[[#This Row],[Column1]])-1)</f>
        <v>Dynac Aerospace Corporation</v>
      </c>
      <c r="E414" s="1" t="str">
        <f>RIGHT(Supplemental_Type_Certificates__STC___5[[#This Row],[Column1]],LEN(Supplemental_Type_Certificates__STC___5[[#This Row],[Column1]])-SEARCH("\",Supplemental_Type_Certificates__STC___5[[#This Row],[Column1]]))</f>
        <v>Aero Commander 100</v>
      </c>
      <c r="F414" s="1" t="str">
        <f>INDEX(Sheet1!A:D,MATCH(Supplemental_Type_Certificates__STC___5[[#This Row],[Make]],Sheet1!D:D,0),1)</f>
        <v>Dynac</v>
      </c>
      <c r="G414"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414"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E413:E417</v>
      </c>
      <c r="I414" s="1" t="str">
        <f ca="1">IF(LEN(Supplemental_Type_Certificates__STC___5[[#This Row],[First]])&lt;&gt;0,Supplemental_Type_Certificates__STC___5[[#This Row],[First]]&amp;": "&amp;_xlfn.TEXTJOIN(", ",TRUE,INDIRECT(Supplemental_Type_Certificates__STC___5[[#This Row],[Range]])),"")</f>
        <v/>
      </c>
      <c r="J414"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415" spans="1:10" x14ac:dyDescent="0.25">
      <c r="A415" s="1" t="s">
        <v>20</v>
      </c>
      <c r="B415"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Dynac Aerospace Corporation\Aero Commander 100A</v>
      </c>
      <c r="C415" s="1" t="s">
        <v>823</v>
      </c>
      <c r="D415" s="1" t="str">
        <f>LEFT(Supplemental_Type_Certificates__STC___5[[#This Row],[Column1]],SEARCH("\",Supplemental_Type_Certificates__STC___5[[#This Row],[Column1]])-1)</f>
        <v>Dynac Aerospace Corporation</v>
      </c>
      <c r="E415" s="1" t="str">
        <f>RIGHT(Supplemental_Type_Certificates__STC___5[[#This Row],[Column1]],LEN(Supplemental_Type_Certificates__STC___5[[#This Row],[Column1]])-SEARCH("\",Supplemental_Type_Certificates__STC___5[[#This Row],[Column1]]))</f>
        <v>Aero Commander 100A</v>
      </c>
      <c r="F415" s="1" t="str">
        <f>INDEX(Sheet1!A:D,MATCH(Supplemental_Type_Certificates__STC___5[[#This Row],[Make]],Sheet1!D:D,0),1)</f>
        <v>Dynac</v>
      </c>
      <c r="G415"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415"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E413:E417</v>
      </c>
      <c r="I415" s="1" t="str">
        <f ca="1">IF(LEN(Supplemental_Type_Certificates__STC___5[[#This Row],[First]])&lt;&gt;0,Supplemental_Type_Certificates__STC___5[[#This Row],[First]]&amp;": "&amp;_xlfn.TEXTJOIN(", ",TRUE,INDIRECT(Supplemental_Type_Certificates__STC___5[[#This Row],[Range]])),"")</f>
        <v/>
      </c>
      <c r="J415"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416" spans="1:10" x14ac:dyDescent="0.25">
      <c r="A416" s="1" t="s">
        <v>20</v>
      </c>
      <c r="B416"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Dynac Aerospace Corporation\Volaire 10</v>
      </c>
      <c r="C416" s="1" t="s">
        <v>824</v>
      </c>
      <c r="D416" s="1" t="str">
        <f>LEFT(Supplemental_Type_Certificates__STC___5[[#This Row],[Column1]],SEARCH("\",Supplemental_Type_Certificates__STC___5[[#This Row],[Column1]])-1)</f>
        <v>Dynac Aerospace Corporation</v>
      </c>
      <c r="E416" s="1" t="str">
        <f>RIGHT(Supplemental_Type_Certificates__STC___5[[#This Row],[Column1]],LEN(Supplemental_Type_Certificates__STC___5[[#This Row],[Column1]])-SEARCH("\",Supplemental_Type_Certificates__STC___5[[#This Row],[Column1]]))</f>
        <v>Volaire 10</v>
      </c>
      <c r="F416" s="1" t="str">
        <f>INDEX(Sheet1!A:D,MATCH(Supplemental_Type_Certificates__STC___5[[#This Row],[Make]],Sheet1!D:D,0),1)</f>
        <v>Dynac</v>
      </c>
      <c r="G416"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416"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E413:E417</v>
      </c>
      <c r="I416" s="1" t="str">
        <f ca="1">IF(LEN(Supplemental_Type_Certificates__STC___5[[#This Row],[First]])&lt;&gt;0,Supplemental_Type_Certificates__STC___5[[#This Row],[First]]&amp;": "&amp;_xlfn.TEXTJOIN(", ",TRUE,INDIRECT(Supplemental_Type_Certificates__STC___5[[#This Row],[Range]])),"")</f>
        <v/>
      </c>
      <c r="J416"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417" spans="1:10" x14ac:dyDescent="0.25">
      <c r="A417" s="1" t="s">
        <v>20</v>
      </c>
      <c r="B417"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Dynac Aerospace Corporation\Volaire 10A</v>
      </c>
      <c r="C417" s="1" t="s">
        <v>825</v>
      </c>
      <c r="D417" s="1" t="str">
        <f>LEFT(Supplemental_Type_Certificates__STC___5[[#This Row],[Column1]],SEARCH("\",Supplemental_Type_Certificates__STC___5[[#This Row],[Column1]])-1)</f>
        <v>Dynac Aerospace Corporation</v>
      </c>
      <c r="E417" s="1" t="str">
        <f>RIGHT(Supplemental_Type_Certificates__STC___5[[#This Row],[Column1]],LEN(Supplemental_Type_Certificates__STC___5[[#This Row],[Column1]])-SEARCH("\",Supplemental_Type_Certificates__STC___5[[#This Row],[Column1]]))</f>
        <v>Volaire 10A</v>
      </c>
      <c r="F417" s="1" t="str">
        <f>INDEX(Sheet1!A:D,MATCH(Supplemental_Type_Certificates__STC___5[[#This Row],[Make]],Sheet1!D:D,0),1)</f>
        <v>Dynac</v>
      </c>
      <c r="G417"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417"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E413:E417</v>
      </c>
      <c r="I417" s="1" t="str">
        <f ca="1">IF(LEN(Supplemental_Type_Certificates__STC___5[[#This Row],[First]])&lt;&gt;0,Supplemental_Type_Certificates__STC___5[[#This Row],[First]]&amp;": "&amp;_xlfn.TEXTJOIN(", ",TRUE,INDIRECT(Supplemental_Type_Certificates__STC___5[[#This Row],[Range]])),"")</f>
        <v/>
      </c>
      <c r="J417"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418" spans="1:10" x14ac:dyDescent="0.25">
      <c r="A418" s="1" t="s">
        <v>20</v>
      </c>
      <c r="B418"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EADS-PZL Warszawa-Okecie S.A.\PZL-104 WILGA 80</v>
      </c>
      <c r="C418" s="1" t="s">
        <v>826</v>
      </c>
      <c r="D418" s="1" t="str">
        <f>LEFT(Supplemental_Type_Certificates__STC___5[[#This Row],[Column1]],SEARCH("\",Supplemental_Type_Certificates__STC___5[[#This Row],[Column1]])-1)</f>
        <v>EADS-PZL Warszawa-Okecie S.A.</v>
      </c>
      <c r="E418" s="1" t="str">
        <f>RIGHT(Supplemental_Type_Certificates__STC___5[[#This Row],[Column1]],LEN(Supplemental_Type_Certificates__STC___5[[#This Row],[Column1]])-SEARCH("\",Supplemental_Type_Certificates__STC___5[[#This Row],[Column1]]))</f>
        <v>PZL-104 WILGA 80</v>
      </c>
      <c r="F418" s="1" t="str">
        <f>INDEX(Sheet1!A:D,MATCH(Supplemental_Type_Certificates__STC___5[[#This Row],[Make]],Sheet1!D:D,0),1)</f>
        <v>EADS-PZL</v>
      </c>
      <c r="G418"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EADS-PZL</v>
      </c>
      <c r="H418"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E418:E422</v>
      </c>
      <c r="I418" s="1" t="str">
        <f ca="1">IF(LEN(Supplemental_Type_Certificates__STC___5[[#This Row],[First]])&lt;&gt;0,Supplemental_Type_Certificates__STC___5[[#This Row],[First]]&amp;": "&amp;_xlfn.TEXTJOIN(", ",TRUE,INDIRECT(Supplemental_Type_Certificates__STC___5[[#This Row],[Range]])),"")</f>
        <v>EADS-PZL: PZL-104 WILGA 80, PZL-104M WILGA 2000, PZL-104MA WILGA 2000, PZL-KOLIBER 150A, PZL-KOLIBER 160A</v>
      </c>
      <c r="J418"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419" spans="1:10" x14ac:dyDescent="0.25">
      <c r="A419" s="1" t="s">
        <v>20</v>
      </c>
      <c r="B419"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EADS-PZL Warszawa-Okecie S.A.\PZL-104M WILGA 2000</v>
      </c>
      <c r="C419" s="1" t="s">
        <v>827</v>
      </c>
      <c r="D419" s="1" t="str">
        <f>LEFT(Supplemental_Type_Certificates__STC___5[[#This Row],[Column1]],SEARCH("\",Supplemental_Type_Certificates__STC___5[[#This Row],[Column1]])-1)</f>
        <v>EADS-PZL Warszawa-Okecie S.A.</v>
      </c>
      <c r="E419" s="1" t="str">
        <f>RIGHT(Supplemental_Type_Certificates__STC___5[[#This Row],[Column1]],LEN(Supplemental_Type_Certificates__STC___5[[#This Row],[Column1]])-SEARCH("\",Supplemental_Type_Certificates__STC___5[[#This Row],[Column1]]))</f>
        <v>PZL-104M WILGA 2000</v>
      </c>
      <c r="F419" s="1" t="str">
        <f>INDEX(Sheet1!A:D,MATCH(Supplemental_Type_Certificates__STC___5[[#This Row],[Make]],Sheet1!D:D,0),1)</f>
        <v>EADS-PZL</v>
      </c>
      <c r="G419"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419"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E418:E422</v>
      </c>
      <c r="I419" s="1" t="str">
        <f ca="1">IF(LEN(Supplemental_Type_Certificates__STC___5[[#This Row],[First]])&lt;&gt;0,Supplemental_Type_Certificates__STC___5[[#This Row],[First]]&amp;": "&amp;_xlfn.TEXTJOIN(", ",TRUE,INDIRECT(Supplemental_Type_Certificates__STC___5[[#This Row],[Range]])),"")</f>
        <v/>
      </c>
      <c r="J419"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420" spans="1:10" x14ac:dyDescent="0.25">
      <c r="A420" s="1" t="s">
        <v>20</v>
      </c>
      <c r="B420"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EADS-PZL Warszawa-Okecie S.A.\PZL-104MA WILGA 2000</v>
      </c>
      <c r="C420" s="1" t="s">
        <v>828</v>
      </c>
      <c r="D420" s="1" t="str">
        <f>LEFT(Supplemental_Type_Certificates__STC___5[[#This Row],[Column1]],SEARCH("\",Supplemental_Type_Certificates__STC___5[[#This Row],[Column1]])-1)</f>
        <v>EADS-PZL Warszawa-Okecie S.A.</v>
      </c>
      <c r="E420" s="1" t="str">
        <f>RIGHT(Supplemental_Type_Certificates__STC___5[[#This Row],[Column1]],LEN(Supplemental_Type_Certificates__STC___5[[#This Row],[Column1]])-SEARCH("\",Supplemental_Type_Certificates__STC___5[[#This Row],[Column1]]))</f>
        <v>PZL-104MA WILGA 2000</v>
      </c>
      <c r="F420" s="1" t="str">
        <f>INDEX(Sheet1!A:D,MATCH(Supplemental_Type_Certificates__STC___5[[#This Row],[Make]],Sheet1!D:D,0),1)</f>
        <v>EADS-PZL</v>
      </c>
      <c r="G420"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420"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E418:E422</v>
      </c>
      <c r="I420" s="1" t="str">
        <f ca="1">IF(LEN(Supplemental_Type_Certificates__STC___5[[#This Row],[First]])&lt;&gt;0,Supplemental_Type_Certificates__STC___5[[#This Row],[First]]&amp;": "&amp;_xlfn.TEXTJOIN(", ",TRUE,INDIRECT(Supplemental_Type_Certificates__STC___5[[#This Row],[Range]])),"")</f>
        <v/>
      </c>
      <c r="J420"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421" spans="1:10" x14ac:dyDescent="0.25">
      <c r="A421" s="1" t="s">
        <v>20</v>
      </c>
      <c r="B421"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EADS-PZL Warszawa-Okecie S.A.\PZL-KOLIBER 150A</v>
      </c>
      <c r="C421" s="1" t="s">
        <v>829</v>
      </c>
      <c r="D421" s="1" t="str">
        <f>LEFT(Supplemental_Type_Certificates__STC___5[[#This Row],[Column1]],SEARCH("\",Supplemental_Type_Certificates__STC___5[[#This Row],[Column1]])-1)</f>
        <v>EADS-PZL Warszawa-Okecie S.A.</v>
      </c>
      <c r="E421" s="1" t="str">
        <f>RIGHT(Supplemental_Type_Certificates__STC___5[[#This Row],[Column1]],LEN(Supplemental_Type_Certificates__STC___5[[#This Row],[Column1]])-SEARCH("\",Supplemental_Type_Certificates__STC___5[[#This Row],[Column1]]))</f>
        <v>PZL-KOLIBER 150A</v>
      </c>
      <c r="F421" s="1" t="str">
        <f>INDEX(Sheet1!A:D,MATCH(Supplemental_Type_Certificates__STC___5[[#This Row],[Make]],Sheet1!D:D,0),1)</f>
        <v>EADS-PZL</v>
      </c>
      <c r="G421"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421"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E418:E422</v>
      </c>
      <c r="I421" s="1" t="str">
        <f ca="1">IF(LEN(Supplemental_Type_Certificates__STC___5[[#This Row],[First]])&lt;&gt;0,Supplemental_Type_Certificates__STC___5[[#This Row],[First]]&amp;": "&amp;_xlfn.TEXTJOIN(", ",TRUE,INDIRECT(Supplemental_Type_Certificates__STC___5[[#This Row],[Range]])),"")</f>
        <v/>
      </c>
      <c r="J421"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422" spans="1:10" x14ac:dyDescent="0.25">
      <c r="A422" s="1" t="s">
        <v>20</v>
      </c>
      <c r="B422"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EADS-PZL Warszawa-Okecie S.A.\PZL-KOLIBER 160A</v>
      </c>
      <c r="C422" s="1" t="s">
        <v>830</v>
      </c>
      <c r="D422" s="1" t="str">
        <f>LEFT(Supplemental_Type_Certificates__STC___5[[#This Row],[Column1]],SEARCH("\",Supplemental_Type_Certificates__STC___5[[#This Row],[Column1]])-1)</f>
        <v>EADS-PZL Warszawa-Okecie S.A.</v>
      </c>
      <c r="E422" s="1" t="str">
        <f>RIGHT(Supplemental_Type_Certificates__STC___5[[#This Row],[Column1]],LEN(Supplemental_Type_Certificates__STC___5[[#This Row],[Column1]])-SEARCH("\",Supplemental_Type_Certificates__STC___5[[#This Row],[Column1]]))</f>
        <v>PZL-KOLIBER 160A</v>
      </c>
      <c r="F422" s="1" t="str">
        <f>INDEX(Sheet1!A:D,MATCH(Supplemental_Type_Certificates__STC___5[[#This Row],[Make]],Sheet1!D:D,0),1)</f>
        <v>EADS-PZL</v>
      </c>
      <c r="G422"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422"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E418:E422</v>
      </c>
      <c r="I422" s="1" t="str">
        <f ca="1">IF(LEN(Supplemental_Type_Certificates__STC___5[[#This Row],[First]])&lt;&gt;0,Supplemental_Type_Certificates__STC___5[[#This Row],[First]]&amp;": "&amp;_xlfn.TEXTJOIN(", ",TRUE,INDIRECT(Supplemental_Type_Certificates__STC___5[[#This Row],[Range]])),"")</f>
        <v/>
      </c>
      <c r="J422"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423" spans="1:10" x14ac:dyDescent="0.25">
      <c r="A423" s="1" t="s">
        <v>20</v>
      </c>
      <c r="B423"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Extra Flugzeugproduktions-und Vertriebs-GmbH\EA-300</v>
      </c>
      <c r="C423" s="1" t="s">
        <v>831</v>
      </c>
      <c r="D423" s="1" t="str">
        <f>LEFT(Supplemental_Type_Certificates__STC___5[[#This Row],[Column1]],SEARCH("\",Supplemental_Type_Certificates__STC___5[[#This Row],[Column1]])-1)</f>
        <v>Extra Flugzeugproduktions-und Vertriebs-GmbH</v>
      </c>
      <c r="E423" s="1" t="str">
        <f>RIGHT(Supplemental_Type_Certificates__STC___5[[#This Row],[Column1]],LEN(Supplemental_Type_Certificates__STC___5[[#This Row],[Column1]])-SEARCH("\",Supplemental_Type_Certificates__STC___5[[#This Row],[Column1]]))</f>
        <v>EA-300</v>
      </c>
      <c r="F423" s="1" t="str">
        <f>INDEX(Sheet1!A:D,MATCH(Supplemental_Type_Certificates__STC___5[[#This Row],[Make]],Sheet1!D:D,0),1)</f>
        <v>Extra</v>
      </c>
      <c r="G423"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Extra</v>
      </c>
      <c r="H423"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E423:E426</v>
      </c>
      <c r="I423" s="1" t="str">
        <f ca="1">IF(LEN(Supplemental_Type_Certificates__STC___5[[#This Row],[First]])&lt;&gt;0,Supplemental_Type_Certificates__STC___5[[#This Row],[First]]&amp;": "&amp;_xlfn.TEXTJOIN(", ",TRUE,INDIRECT(Supplemental_Type_Certificates__STC___5[[#This Row],[Range]])),"")</f>
        <v>Extra: EA-300, EA-300/200, EA-300L, EA-300S</v>
      </c>
      <c r="J423"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424" spans="1:10" x14ac:dyDescent="0.25">
      <c r="A424" s="1" t="s">
        <v>20</v>
      </c>
      <c r="B424"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Extra Flugzeugproduktions-und Vertriebs-GmbH\EA-300/200</v>
      </c>
      <c r="C424" s="1" t="s">
        <v>832</v>
      </c>
      <c r="D424" s="1" t="str">
        <f>LEFT(Supplemental_Type_Certificates__STC___5[[#This Row],[Column1]],SEARCH("\",Supplemental_Type_Certificates__STC___5[[#This Row],[Column1]])-1)</f>
        <v>Extra Flugzeugproduktions-und Vertriebs-GmbH</v>
      </c>
      <c r="E424" s="1" t="str">
        <f>RIGHT(Supplemental_Type_Certificates__STC___5[[#This Row],[Column1]],LEN(Supplemental_Type_Certificates__STC___5[[#This Row],[Column1]])-SEARCH("\",Supplemental_Type_Certificates__STC___5[[#This Row],[Column1]]))</f>
        <v>EA-300/200</v>
      </c>
      <c r="F424" s="1" t="str">
        <f>INDEX(Sheet1!A:D,MATCH(Supplemental_Type_Certificates__STC___5[[#This Row],[Make]],Sheet1!D:D,0),1)</f>
        <v>Extra</v>
      </c>
      <c r="G424"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424"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E423:E426</v>
      </c>
      <c r="I424" s="1" t="str">
        <f ca="1">IF(LEN(Supplemental_Type_Certificates__STC___5[[#This Row],[First]])&lt;&gt;0,Supplemental_Type_Certificates__STC___5[[#This Row],[First]]&amp;": "&amp;_xlfn.TEXTJOIN(", ",TRUE,INDIRECT(Supplemental_Type_Certificates__STC___5[[#This Row],[Range]])),"")</f>
        <v/>
      </c>
      <c r="J424"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425" spans="1:10" x14ac:dyDescent="0.25">
      <c r="A425" s="1" t="s">
        <v>20</v>
      </c>
      <c r="B425"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Extra Flugzeugproduktions-und Vertriebs-GmbH\EA-300L</v>
      </c>
      <c r="C425" s="1" t="s">
        <v>833</v>
      </c>
      <c r="D425" s="1" t="str">
        <f>LEFT(Supplemental_Type_Certificates__STC___5[[#This Row],[Column1]],SEARCH("\",Supplemental_Type_Certificates__STC___5[[#This Row],[Column1]])-1)</f>
        <v>Extra Flugzeugproduktions-und Vertriebs-GmbH</v>
      </c>
      <c r="E425" s="1" t="str">
        <f>RIGHT(Supplemental_Type_Certificates__STC___5[[#This Row],[Column1]],LEN(Supplemental_Type_Certificates__STC___5[[#This Row],[Column1]])-SEARCH("\",Supplemental_Type_Certificates__STC___5[[#This Row],[Column1]]))</f>
        <v>EA-300L</v>
      </c>
      <c r="F425" s="1" t="str">
        <f>INDEX(Sheet1!A:D,MATCH(Supplemental_Type_Certificates__STC___5[[#This Row],[Make]],Sheet1!D:D,0),1)</f>
        <v>Extra</v>
      </c>
      <c r="G425"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425"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E423:E426</v>
      </c>
      <c r="I425" s="1" t="str">
        <f ca="1">IF(LEN(Supplemental_Type_Certificates__STC___5[[#This Row],[First]])&lt;&gt;0,Supplemental_Type_Certificates__STC___5[[#This Row],[First]]&amp;": "&amp;_xlfn.TEXTJOIN(", ",TRUE,INDIRECT(Supplemental_Type_Certificates__STC___5[[#This Row],[Range]])),"")</f>
        <v/>
      </c>
      <c r="J425"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426" spans="1:10" x14ac:dyDescent="0.25">
      <c r="A426" s="1" t="s">
        <v>20</v>
      </c>
      <c r="B426"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Extra Flugzeugproduktions-und Vertriebs-GmbH\EA-300S</v>
      </c>
      <c r="C426" s="1" t="s">
        <v>834</v>
      </c>
      <c r="D426" s="1" t="str">
        <f>LEFT(Supplemental_Type_Certificates__STC___5[[#This Row],[Column1]],SEARCH("\",Supplemental_Type_Certificates__STC___5[[#This Row],[Column1]])-1)</f>
        <v>Extra Flugzeugproduktions-und Vertriebs-GmbH</v>
      </c>
      <c r="E426" s="1" t="str">
        <f>RIGHT(Supplemental_Type_Certificates__STC___5[[#This Row],[Column1]],LEN(Supplemental_Type_Certificates__STC___5[[#This Row],[Column1]])-SEARCH("\",Supplemental_Type_Certificates__STC___5[[#This Row],[Column1]]))</f>
        <v>EA-300S</v>
      </c>
      <c r="F426" s="1" t="str">
        <f>INDEX(Sheet1!A:D,MATCH(Supplemental_Type_Certificates__STC___5[[#This Row],[Make]],Sheet1!D:D,0),1)</f>
        <v>Extra</v>
      </c>
      <c r="G426"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426"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E423:E426</v>
      </c>
      <c r="I426" s="1" t="str">
        <f ca="1">IF(LEN(Supplemental_Type_Certificates__STC___5[[#This Row],[First]])&lt;&gt;0,Supplemental_Type_Certificates__STC___5[[#This Row],[First]]&amp;": "&amp;_xlfn.TEXTJOIN(", ",TRUE,INDIRECT(Supplemental_Type_Certificates__STC___5[[#This Row],[Range]])),"")</f>
        <v/>
      </c>
      <c r="J426"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427" spans="1:10" x14ac:dyDescent="0.25">
      <c r="A427" s="1" t="s">
        <v>20</v>
      </c>
      <c r="B427"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FLS Aerospace (Lovaux) Ltd.\OA7 Optica Series 300</v>
      </c>
      <c r="C427" s="1" t="s">
        <v>835</v>
      </c>
      <c r="D427" s="1" t="str">
        <f>LEFT(Supplemental_Type_Certificates__STC___5[[#This Row],[Column1]],SEARCH("\",Supplemental_Type_Certificates__STC___5[[#This Row],[Column1]])-1)</f>
        <v>FLS Aerospace (Lovaux) Ltd.</v>
      </c>
      <c r="E427" s="1" t="str">
        <f>RIGHT(Supplemental_Type_Certificates__STC___5[[#This Row],[Column1]],LEN(Supplemental_Type_Certificates__STC___5[[#This Row],[Column1]])-SEARCH("\",Supplemental_Type_Certificates__STC___5[[#This Row],[Column1]]))</f>
        <v>OA7 Optica Series 300</v>
      </c>
      <c r="F427" s="1" t="str">
        <f>INDEX(Sheet1!A:D,MATCH(Supplemental_Type_Certificates__STC___5[[#This Row],[Make]],Sheet1!D:D,0),1)</f>
        <v>FLS Aerospace</v>
      </c>
      <c r="G427"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FLS Aerospace</v>
      </c>
      <c r="H427"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E427:E427</v>
      </c>
      <c r="I427" s="1" t="str">
        <f ca="1">IF(LEN(Supplemental_Type_Certificates__STC___5[[#This Row],[First]])&lt;&gt;0,Supplemental_Type_Certificates__STC___5[[#This Row],[First]]&amp;": "&amp;_xlfn.TEXTJOIN(", ",TRUE,INDIRECT(Supplemental_Type_Certificates__STC___5[[#This Row],[Range]])),"")</f>
        <v>FLS Aerospace: OA7 Optica Series 300</v>
      </c>
      <c r="J427"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428" spans="1:10" x14ac:dyDescent="0.25">
      <c r="A428" s="1" t="s">
        <v>20</v>
      </c>
      <c r="B428"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Found Aircraft Canada, Inc.\FBA-2C</v>
      </c>
      <c r="C428" s="1" t="s">
        <v>836</v>
      </c>
      <c r="D428" s="1" t="str">
        <f>LEFT(Supplemental_Type_Certificates__STC___5[[#This Row],[Column1]],SEARCH("\",Supplemental_Type_Certificates__STC___5[[#This Row],[Column1]])-1)</f>
        <v>Found Aircraft Canada, Inc.</v>
      </c>
      <c r="E428" s="1" t="str">
        <f>RIGHT(Supplemental_Type_Certificates__STC___5[[#This Row],[Column1]],LEN(Supplemental_Type_Certificates__STC___5[[#This Row],[Column1]])-SEARCH("\",Supplemental_Type_Certificates__STC___5[[#This Row],[Column1]]))</f>
        <v>FBA-2C</v>
      </c>
      <c r="F428" s="1" t="str">
        <f>INDEX(Sheet1!A:D,MATCH(Supplemental_Type_Certificates__STC___5[[#This Row],[Make]],Sheet1!D:D,0),1)</f>
        <v>Found Aircraft</v>
      </c>
      <c r="G428"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Found Aircraft</v>
      </c>
      <c r="H428"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E428:E435</v>
      </c>
      <c r="I428" s="1" t="str">
        <f ca="1">IF(LEN(Supplemental_Type_Certificates__STC___5[[#This Row],[First]])&lt;&gt;0,Supplemental_Type_Certificates__STC___5[[#This Row],[First]]&amp;": "&amp;_xlfn.TEXTJOIN(", ",TRUE,INDIRECT(Supplemental_Type_Certificates__STC___5[[#This Row],[Range]])),"")</f>
        <v>Found Aircraft: FBA-2C, FBA-2C1, FBA-2C2, FBA-2C3, FBA-2C3T, FBA-2C4, FBA-2C4T, FBA Centennial 100</v>
      </c>
      <c r="J428"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429" spans="1:10" x14ac:dyDescent="0.25">
      <c r="A429" s="1" t="s">
        <v>20</v>
      </c>
      <c r="B429"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Found Aircraft Canada, Inc.\FBA-2C1</v>
      </c>
      <c r="C429" s="1" t="s">
        <v>837</v>
      </c>
      <c r="D429" s="1" t="str">
        <f>LEFT(Supplemental_Type_Certificates__STC___5[[#This Row],[Column1]],SEARCH("\",Supplemental_Type_Certificates__STC___5[[#This Row],[Column1]])-1)</f>
        <v>Found Aircraft Canada, Inc.</v>
      </c>
      <c r="E429" s="1" t="str">
        <f>RIGHT(Supplemental_Type_Certificates__STC___5[[#This Row],[Column1]],LEN(Supplemental_Type_Certificates__STC___5[[#This Row],[Column1]])-SEARCH("\",Supplemental_Type_Certificates__STC___5[[#This Row],[Column1]]))</f>
        <v>FBA-2C1</v>
      </c>
      <c r="F429" s="1" t="str">
        <f>INDEX(Sheet1!A:D,MATCH(Supplemental_Type_Certificates__STC___5[[#This Row],[Make]],Sheet1!D:D,0),1)</f>
        <v>Found Aircraft</v>
      </c>
      <c r="G429"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429"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E428:E435</v>
      </c>
      <c r="I429" s="1" t="str">
        <f ca="1">IF(LEN(Supplemental_Type_Certificates__STC___5[[#This Row],[First]])&lt;&gt;0,Supplemental_Type_Certificates__STC___5[[#This Row],[First]]&amp;": "&amp;_xlfn.TEXTJOIN(", ",TRUE,INDIRECT(Supplemental_Type_Certificates__STC___5[[#This Row],[Range]])),"")</f>
        <v/>
      </c>
      <c r="J429"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430" spans="1:10" x14ac:dyDescent="0.25">
      <c r="A430" s="1" t="s">
        <v>20</v>
      </c>
      <c r="B430"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Found Aircraft Canada, Inc.\FBA-2C2</v>
      </c>
      <c r="C430" s="1" t="s">
        <v>838</v>
      </c>
      <c r="D430" s="1" t="str">
        <f>LEFT(Supplemental_Type_Certificates__STC___5[[#This Row],[Column1]],SEARCH("\",Supplemental_Type_Certificates__STC___5[[#This Row],[Column1]])-1)</f>
        <v>Found Aircraft Canada, Inc.</v>
      </c>
      <c r="E430" s="1" t="str">
        <f>RIGHT(Supplemental_Type_Certificates__STC___5[[#This Row],[Column1]],LEN(Supplemental_Type_Certificates__STC___5[[#This Row],[Column1]])-SEARCH("\",Supplemental_Type_Certificates__STC___5[[#This Row],[Column1]]))</f>
        <v>FBA-2C2</v>
      </c>
      <c r="F430" s="1" t="str">
        <f>INDEX(Sheet1!A:D,MATCH(Supplemental_Type_Certificates__STC___5[[#This Row],[Make]],Sheet1!D:D,0),1)</f>
        <v>Found Aircraft</v>
      </c>
      <c r="G430"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430"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E428:E435</v>
      </c>
      <c r="I430" s="1" t="str">
        <f ca="1">IF(LEN(Supplemental_Type_Certificates__STC___5[[#This Row],[First]])&lt;&gt;0,Supplemental_Type_Certificates__STC___5[[#This Row],[First]]&amp;": "&amp;_xlfn.TEXTJOIN(", ",TRUE,INDIRECT(Supplemental_Type_Certificates__STC___5[[#This Row],[Range]])),"")</f>
        <v/>
      </c>
      <c r="J430"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431" spans="1:10" x14ac:dyDescent="0.25">
      <c r="A431" s="1" t="s">
        <v>20</v>
      </c>
      <c r="B431"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Found Aircraft Canada, Inc.\FBA-2C3</v>
      </c>
      <c r="C431" s="1" t="s">
        <v>839</v>
      </c>
      <c r="D431" s="1" t="str">
        <f>LEFT(Supplemental_Type_Certificates__STC___5[[#This Row],[Column1]],SEARCH("\",Supplemental_Type_Certificates__STC___5[[#This Row],[Column1]])-1)</f>
        <v>Found Aircraft Canada, Inc.</v>
      </c>
      <c r="E431" s="1" t="str">
        <f>RIGHT(Supplemental_Type_Certificates__STC___5[[#This Row],[Column1]],LEN(Supplemental_Type_Certificates__STC___5[[#This Row],[Column1]])-SEARCH("\",Supplemental_Type_Certificates__STC___5[[#This Row],[Column1]]))</f>
        <v>FBA-2C3</v>
      </c>
      <c r="F431" s="1" t="str">
        <f>INDEX(Sheet1!A:D,MATCH(Supplemental_Type_Certificates__STC___5[[#This Row],[Make]],Sheet1!D:D,0),1)</f>
        <v>Found Aircraft</v>
      </c>
      <c r="G431"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431"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E428:E435</v>
      </c>
      <c r="I431" s="1" t="str">
        <f ca="1">IF(LEN(Supplemental_Type_Certificates__STC___5[[#This Row],[First]])&lt;&gt;0,Supplemental_Type_Certificates__STC___5[[#This Row],[First]]&amp;": "&amp;_xlfn.TEXTJOIN(", ",TRUE,INDIRECT(Supplemental_Type_Certificates__STC___5[[#This Row],[Range]])),"")</f>
        <v/>
      </c>
      <c r="J431"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432" spans="1:10" x14ac:dyDescent="0.25">
      <c r="A432" s="1" t="s">
        <v>20</v>
      </c>
      <c r="B432"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Found Aircraft Canada, Inc.\FBA-2C3T</v>
      </c>
      <c r="C432" s="1" t="s">
        <v>840</v>
      </c>
      <c r="D432" s="1" t="str">
        <f>LEFT(Supplemental_Type_Certificates__STC___5[[#This Row],[Column1]],SEARCH("\",Supplemental_Type_Certificates__STC___5[[#This Row],[Column1]])-1)</f>
        <v>Found Aircraft Canada, Inc.</v>
      </c>
      <c r="E432" s="1" t="str">
        <f>RIGHT(Supplemental_Type_Certificates__STC___5[[#This Row],[Column1]],LEN(Supplemental_Type_Certificates__STC___5[[#This Row],[Column1]])-SEARCH("\",Supplemental_Type_Certificates__STC___5[[#This Row],[Column1]]))</f>
        <v>FBA-2C3T</v>
      </c>
      <c r="F432" s="1" t="str">
        <f>INDEX(Sheet1!A:D,MATCH(Supplemental_Type_Certificates__STC___5[[#This Row],[Make]],Sheet1!D:D,0),1)</f>
        <v>Found Aircraft</v>
      </c>
      <c r="G432"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432"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E428:E435</v>
      </c>
      <c r="I432" s="1" t="str">
        <f ca="1">IF(LEN(Supplemental_Type_Certificates__STC___5[[#This Row],[First]])&lt;&gt;0,Supplemental_Type_Certificates__STC___5[[#This Row],[First]]&amp;": "&amp;_xlfn.TEXTJOIN(", ",TRUE,INDIRECT(Supplemental_Type_Certificates__STC___5[[#This Row],[Range]])),"")</f>
        <v/>
      </c>
      <c r="J432"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433" spans="1:10" x14ac:dyDescent="0.25">
      <c r="A433" s="1" t="s">
        <v>20</v>
      </c>
      <c r="B433"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Found Aircraft Canada, Inc.\FBA-2C4</v>
      </c>
      <c r="C433" s="1" t="s">
        <v>841</v>
      </c>
      <c r="D433" s="1" t="str">
        <f>LEFT(Supplemental_Type_Certificates__STC___5[[#This Row],[Column1]],SEARCH("\",Supplemental_Type_Certificates__STC___5[[#This Row],[Column1]])-1)</f>
        <v>Found Aircraft Canada, Inc.</v>
      </c>
      <c r="E433" s="1" t="str">
        <f>RIGHT(Supplemental_Type_Certificates__STC___5[[#This Row],[Column1]],LEN(Supplemental_Type_Certificates__STC___5[[#This Row],[Column1]])-SEARCH("\",Supplemental_Type_Certificates__STC___5[[#This Row],[Column1]]))</f>
        <v>FBA-2C4</v>
      </c>
      <c r="F433" s="1" t="str">
        <f>INDEX(Sheet1!A:D,MATCH(Supplemental_Type_Certificates__STC___5[[#This Row],[Make]],Sheet1!D:D,0),1)</f>
        <v>Found Aircraft</v>
      </c>
      <c r="G433"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433"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E428:E435</v>
      </c>
      <c r="I433" s="1" t="str">
        <f ca="1">IF(LEN(Supplemental_Type_Certificates__STC___5[[#This Row],[First]])&lt;&gt;0,Supplemental_Type_Certificates__STC___5[[#This Row],[First]]&amp;": "&amp;_xlfn.TEXTJOIN(", ",TRUE,INDIRECT(Supplemental_Type_Certificates__STC___5[[#This Row],[Range]])),"")</f>
        <v/>
      </c>
      <c r="J433"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434" spans="1:10" x14ac:dyDescent="0.25">
      <c r="A434" s="1" t="s">
        <v>20</v>
      </c>
      <c r="B434"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Found Aircraft Canada, Inc.\FBA-2C4T</v>
      </c>
      <c r="C434" s="1" t="s">
        <v>842</v>
      </c>
      <c r="D434" s="1" t="str">
        <f>LEFT(Supplemental_Type_Certificates__STC___5[[#This Row],[Column1]],SEARCH("\",Supplemental_Type_Certificates__STC___5[[#This Row],[Column1]])-1)</f>
        <v>Found Aircraft Canada, Inc.</v>
      </c>
      <c r="E434" s="1" t="str">
        <f>RIGHT(Supplemental_Type_Certificates__STC___5[[#This Row],[Column1]],LEN(Supplemental_Type_Certificates__STC___5[[#This Row],[Column1]])-SEARCH("\",Supplemental_Type_Certificates__STC___5[[#This Row],[Column1]]))</f>
        <v>FBA-2C4T</v>
      </c>
      <c r="F434" s="1" t="str">
        <f>INDEX(Sheet1!A:D,MATCH(Supplemental_Type_Certificates__STC___5[[#This Row],[Make]],Sheet1!D:D,0),1)</f>
        <v>Found Aircraft</v>
      </c>
      <c r="G434"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434"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E428:E435</v>
      </c>
      <c r="I434" s="1" t="str">
        <f ca="1">IF(LEN(Supplemental_Type_Certificates__STC___5[[#This Row],[First]])&lt;&gt;0,Supplemental_Type_Certificates__STC___5[[#This Row],[First]]&amp;": "&amp;_xlfn.TEXTJOIN(", ",TRUE,INDIRECT(Supplemental_Type_Certificates__STC___5[[#This Row],[Range]])),"")</f>
        <v/>
      </c>
      <c r="J434"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435" spans="1:10" x14ac:dyDescent="0.25">
      <c r="A435" s="1" t="s">
        <v>20</v>
      </c>
      <c r="B435"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Found Brothers Aviation Limited\FBA Centennial 100</v>
      </c>
      <c r="C435" s="1" t="s">
        <v>843</v>
      </c>
      <c r="D435" s="1" t="str">
        <f>LEFT(Supplemental_Type_Certificates__STC___5[[#This Row],[Column1]],SEARCH("\",Supplemental_Type_Certificates__STC___5[[#This Row],[Column1]])-1)</f>
        <v>Found Brothers Aviation Limited</v>
      </c>
      <c r="E435" s="1" t="str">
        <f>RIGHT(Supplemental_Type_Certificates__STC___5[[#This Row],[Column1]],LEN(Supplemental_Type_Certificates__STC___5[[#This Row],[Column1]])-SEARCH("\",Supplemental_Type_Certificates__STC___5[[#This Row],[Column1]]))</f>
        <v>FBA Centennial 100</v>
      </c>
      <c r="F435" s="1" t="str">
        <f>INDEX(Sheet1!A:D,MATCH(Supplemental_Type_Certificates__STC___5[[#This Row],[Make]],Sheet1!D:D,0),1)</f>
        <v>Found Aircraft</v>
      </c>
      <c r="G435"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435"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E428:E435</v>
      </c>
      <c r="I435" s="1" t="str">
        <f ca="1">IF(LEN(Supplemental_Type_Certificates__STC___5[[#This Row],[First]])&lt;&gt;0,Supplemental_Type_Certificates__STC___5[[#This Row],[First]]&amp;": "&amp;_xlfn.TEXTJOIN(", ",TRUE,INDIRECT(Supplemental_Type_Certificates__STC___5[[#This Row],[Range]])),"")</f>
        <v/>
      </c>
      <c r="J435"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436" spans="1:10" x14ac:dyDescent="0.25">
      <c r="A436" s="1" t="s">
        <v>20</v>
      </c>
      <c r="B436"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FS 2003 Corp.\PA-12</v>
      </c>
      <c r="C436" s="1" t="s">
        <v>844</v>
      </c>
      <c r="D436" s="1" t="str">
        <f>LEFT(Supplemental_Type_Certificates__STC___5[[#This Row],[Column1]],SEARCH("\",Supplemental_Type_Certificates__STC___5[[#This Row],[Column1]])-1)</f>
        <v>FS 2003 Corp.</v>
      </c>
      <c r="E436" s="1" t="str">
        <f>RIGHT(Supplemental_Type_Certificates__STC___5[[#This Row],[Column1]],LEN(Supplemental_Type_Certificates__STC___5[[#This Row],[Column1]])-SEARCH("\",Supplemental_Type_Certificates__STC___5[[#This Row],[Column1]]))</f>
        <v>PA-12</v>
      </c>
      <c r="F436" s="1" t="str">
        <f>INDEX(Sheet1!A:D,MATCH(Supplemental_Type_Certificates__STC___5[[#This Row],[Make]],Sheet1!D:D,0),1)</f>
        <v>FS</v>
      </c>
      <c r="G436"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FS</v>
      </c>
      <c r="H436"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E436:E437</v>
      </c>
      <c r="I436" s="1" t="str">
        <f ca="1">IF(LEN(Supplemental_Type_Certificates__STC___5[[#This Row],[First]])&lt;&gt;0,Supplemental_Type_Certificates__STC___5[[#This Row],[First]]&amp;": "&amp;_xlfn.TEXTJOIN(", ",TRUE,INDIRECT(Supplemental_Type_Certificates__STC___5[[#This Row],[Range]])),"")</f>
        <v>FS: PA-12, PA-12S</v>
      </c>
      <c r="J436"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437" spans="1:10" x14ac:dyDescent="0.25">
      <c r="A437" s="1" t="s">
        <v>20</v>
      </c>
      <c r="B437"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FS 2003 Corp.\PA-12S</v>
      </c>
      <c r="C437" s="1" t="s">
        <v>845</v>
      </c>
      <c r="D437" s="1" t="str">
        <f>LEFT(Supplemental_Type_Certificates__STC___5[[#This Row],[Column1]],SEARCH("\",Supplemental_Type_Certificates__STC___5[[#This Row],[Column1]])-1)</f>
        <v>FS 2003 Corp.</v>
      </c>
      <c r="E437" s="1" t="str">
        <f>RIGHT(Supplemental_Type_Certificates__STC___5[[#This Row],[Column1]],LEN(Supplemental_Type_Certificates__STC___5[[#This Row],[Column1]])-SEARCH("\",Supplemental_Type_Certificates__STC___5[[#This Row],[Column1]]))</f>
        <v>PA-12S</v>
      </c>
      <c r="F437" s="1" t="str">
        <f>INDEX(Sheet1!A:D,MATCH(Supplemental_Type_Certificates__STC___5[[#This Row],[Make]],Sheet1!D:D,0),1)</f>
        <v>FS</v>
      </c>
      <c r="G437"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437"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E436:E437</v>
      </c>
      <c r="I437" s="1" t="str">
        <f ca="1">IF(LEN(Supplemental_Type_Certificates__STC___5[[#This Row],[First]])&lt;&gt;0,Supplemental_Type_Certificates__STC___5[[#This Row],[First]]&amp;": "&amp;_xlfn.TEXTJOIN(", ",TRUE,INDIRECT(Supplemental_Type_Certificates__STC___5[[#This Row],[Range]])),"")</f>
        <v/>
      </c>
      <c r="J437"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438" spans="1:10" x14ac:dyDescent="0.25">
      <c r="A438" s="1" t="s">
        <v>20</v>
      </c>
      <c r="B438"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GA 8 Airvan (Pty) Ltd\GA8</v>
      </c>
      <c r="C438" s="1" t="s">
        <v>846</v>
      </c>
      <c r="D438" s="1" t="str">
        <f>LEFT(Supplemental_Type_Certificates__STC___5[[#This Row],[Column1]],SEARCH("\",Supplemental_Type_Certificates__STC___5[[#This Row],[Column1]])-1)</f>
        <v>GA 8 Airvan (Pty) Ltd</v>
      </c>
      <c r="E438" s="1" t="str">
        <f>RIGHT(Supplemental_Type_Certificates__STC___5[[#This Row],[Column1]],LEN(Supplemental_Type_Certificates__STC___5[[#This Row],[Column1]])-SEARCH("\",Supplemental_Type_Certificates__STC___5[[#This Row],[Column1]]))</f>
        <v>GA8</v>
      </c>
      <c r="F438" s="1" t="str">
        <f>INDEX(Sheet1!A:D,MATCH(Supplemental_Type_Certificates__STC___5[[#This Row],[Make]],Sheet1!D:D,0),1)</f>
        <v>GA</v>
      </c>
      <c r="G438"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GA</v>
      </c>
      <c r="H438"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E438:E438</v>
      </c>
      <c r="I438" s="1" t="str">
        <f ca="1">IF(LEN(Supplemental_Type_Certificates__STC___5[[#This Row],[First]])&lt;&gt;0,Supplemental_Type_Certificates__STC___5[[#This Row],[First]]&amp;": "&amp;_xlfn.TEXTJOIN(", ",TRUE,INDIRECT(Supplemental_Type_Certificates__STC___5[[#This Row],[Range]])),"")</f>
        <v>GA: GA8</v>
      </c>
      <c r="J438"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439" spans="1:10" x14ac:dyDescent="0.25">
      <c r="A439" s="1" t="s">
        <v>20</v>
      </c>
      <c r="B439"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General Avia Costruzioni Aeronautiche\F22B</v>
      </c>
      <c r="C439" s="1" t="s">
        <v>847</v>
      </c>
      <c r="D439" s="1" t="str">
        <f>LEFT(Supplemental_Type_Certificates__STC___5[[#This Row],[Column1]],SEARCH("\",Supplemental_Type_Certificates__STC___5[[#This Row],[Column1]])-1)</f>
        <v>General Avia Costruzioni Aeronautiche</v>
      </c>
      <c r="E439" s="1" t="str">
        <f>RIGHT(Supplemental_Type_Certificates__STC___5[[#This Row],[Column1]],LEN(Supplemental_Type_Certificates__STC___5[[#This Row],[Column1]])-SEARCH("\",Supplemental_Type_Certificates__STC___5[[#This Row],[Column1]]))</f>
        <v>F22B</v>
      </c>
      <c r="F439" s="1" t="str">
        <f>INDEX(Sheet1!A:D,MATCH(Supplemental_Type_Certificates__STC___5[[#This Row],[Make]],Sheet1!D:D,0),1)</f>
        <v>General</v>
      </c>
      <c r="G439"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General</v>
      </c>
      <c r="H439"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E439:E441</v>
      </c>
      <c r="I439" s="1" t="str">
        <f ca="1">IF(LEN(Supplemental_Type_Certificates__STC___5[[#This Row],[First]])&lt;&gt;0,Supplemental_Type_Certificates__STC___5[[#This Row],[First]]&amp;": "&amp;_xlfn.TEXTJOIN(", ",TRUE,INDIRECT(Supplemental_Type_Certificates__STC___5[[#This Row],[Range]])),"")</f>
        <v>General: F22B, F22C, F22R</v>
      </c>
      <c r="J439"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440" spans="1:10" x14ac:dyDescent="0.25">
      <c r="A440" s="1" t="s">
        <v>20</v>
      </c>
      <c r="B440"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General Avia Costruzioni Aeronautiche\F22C</v>
      </c>
      <c r="C440" s="1" t="s">
        <v>848</v>
      </c>
      <c r="D440" s="1" t="str">
        <f>LEFT(Supplemental_Type_Certificates__STC___5[[#This Row],[Column1]],SEARCH("\",Supplemental_Type_Certificates__STC___5[[#This Row],[Column1]])-1)</f>
        <v>General Avia Costruzioni Aeronautiche</v>
      </c>
      <c r="E440" s="1" t="str">
        <f>RIGHT(Supplemental_Type_Certificates__STC___5[[#This Row],[Column1]],LEN(Supplemental_Type_Certificates__STC___5[[#This Row],[Column1]])-SEARCH("\",Supplemental_Type_Certificates__STC___5[[#This Row],[Column1]]))</f>
        <v>F22C</v>
      </c>
      <c r="F440" s="1" t="str">
        <f>INDEX(Sheet1!A:D,MATCH(Supplemental_Type_Certificates__STC___5[[#This Row],[Make]],Sheet1!D:D,0),1)</f>
        <v>General</v>
      </c>
      <c r="G440"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440"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E439:E441</v>
      </c>
      <c r="I440" s="1" t="str">
        <f ca="1">IF(LEN(Supplemental_Type_Certificates__STC___5[[#This Row],[First]])&lt;&gt;0,Supplemental_Type_Certificates__STC___5[[#This Row],[First]]&amp;": "&amp;_xlfn.TEXTJOIN(", ",TRUE,INDIRECT(Supplemental_Type_Certificates__STC___5[[#This Row],[Range]])),"")</f>
        <v/>
      </c>
      <c r="J440"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441" spans="1:10" x14ac:dyDescent="0.25">
      <c r="A441" s="1" t="s">
        <v>20</v>
      </c>
      <c r="B441"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General Avia Costruzioni Aeronautiche\F22R</v>
      </c>
      <c r="C441" s="1" t="s">
        <v>849</v>
      </c>
      <c r="D441" s="1" t="str">
        <f>LEFT(Supplemental_Type_Certificates__STC___5[[#This Row],[Column1]],SEARCH("\",Supplemental_Type_Certificates__STC___5[[#This Row],[Column1]])-1)</f>
        <v>General Avia Costruzioni Aeronautiche</v>
      </c>
      <c r="E441" s="1" t="str">
        <f>RIGHT(Supplemental_Type_Certificates__STC___5[[#This Row],[Column1]],LEN(Supplemental_Type_Certificates__STC___5[[#This Row],[Column1]])-SEARCH("\",Supplemental_Type_Certificates__STC___5[[#This Row],[Column1]]))</f>
        <v>F22R</v>
      </c>
      <c r="F441" s="1" t="str">
        <f>INDEX(Sheet1!A:D,MATCH(Supplemental_Type_Certificates__STC___5[[#This Row],[Make]],Sheet1!D:D,0),1)</f>
        <v>General</v>
      </c>
      <c r="G441"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441"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E439:E441</v>
      </c>
      <c r="I441" s="1" t="str">
        <f ca="1">IF(LEN(Supplemental_Type_Certificates__STC___5[[#This Row],[First]])&lt;&gt;0,Supplemental_Type_Certificates__STC___5[[#This Row],[First]]&amp;": "&amp;_xlfn.TEXTJOIN(", ",TRUE,INDIRECT(Supplemental_Type_Certificates__STC___5[[#This Row],[Range]])),"")</f>
        <v/>
      </c>
      <c r="J441"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442" spans="1:10" x14ac:dyDescent="0.25">
      <c r="A442" s="1" t="s">
        <v>20</v>
      </c>
      <c r="B442"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Grob-Werke\G120A</v>
      </c>
      <c r="C442" s="1" t="s">
        <v>850</v>
      </c>
      <c r="D442" s="1" t="str">
        <f>LEFT(Supplemental_Type_Certificates__STC___5[[#This Row],[Column1]],SEARCH("\",Supplemental_Type_Certificates__STC___5[[#This Row],[Column1]])-1)</f>
        <v>Grob-Werke</v>
      </c>
      <c r="E442" s="1" t="str">
        <f>RIGHT(Supplemental_Type_Certificates__STC___5[[#This Row],[Column1]],LEN(Supplemental_Type_Certificates__STC___5[[#This Row],[Column1]])-SEARCH("\",Supplemental_Type_Certificates__STC___5[[#This Row],[Column1]]))</f>
        <v>G120A</v>
      </c>
      <c r="F442" s="1" t="str">
        <f>INDEX(Sheet1!A:D,MATCH(Supplemental_Type_Certificates__STC___5[[#This Row],[Make]],Sheet1!D:D,0),1)</f>
        <v>Grob-Werke</v>
      </c>
      <c r="G442"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Grob-Werke</v>
      </c>
      <c r="H442"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E442:E450</v>
      </c>
      <c r="I442" s="1" t="str">
        <f ca="1">IF(LEN(Supplemental_Type_Certificates__STC___5[[#This Row],[First]])&lt;&gt;0,Supplemental_Type_Certificates__STC___5[[#This Row],[First]]&amp;": "&amp;_xlfn.TEXTJOIN(", ",TRUE,INDIRECT(Supplemental_Type_Certificates__STC___5[[#This Row],[Range]])),"")</f>
        <v>Grob-Werke: G120A, GROB G115, GROB G115A, GROB G115B, GROB G115C, GROB G115C2, GROB G115D, GROB G115D2, GROB G115EG</v>
      </c>
      <c r="J442"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443" spans="1:10" x14ac:dyDescent="0.25">
      <c r="A443" s="1" t="s">
        <v>20</v>
      </c>
      <c r="B443"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Grob-Werke\GROB G115</v>
      </c>
      <c r="C443" s="1" t="s">
        <v>851</v>
      </c>
      <c r="D443" s="1" t="str">
        <f>LEFT(Supplemental_Type_Certificates__STC___5[[#This Row],[Column1]],SEARCH("\",Supplemental_Type_Certificates__STC___5[[#This Row],[Column1]])-1)</f>
        <v>Grob-Werke</v>
      </c>
      <c r="E443" s="1" t="str">
        <f>RIGHT(Supplemental_Type_Certificates__STC___5[[#This Row],[Column1]],LEN(Supplemental_Type_Certificates__STC___5[[#This Row],[Column1]])-SEARCH("\",Supplemental_Type_Certificates__STC___5[[#This Row],[Column1]]))</f>
        <v>GROB G115</v>
      </c>
      <c r="F443" s="1" t="str">
        <f>INDEX(Sheet1!A:D,MATCH(Supplemental_Type_Certificates__STC___5[[#This Row],[Make]],Sheet1!D:D,0),1)</f>
        <v>Grob-Werke</v>
      </c>
      <c r="G443"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443"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E442:E450</v>
      </c>
      <c r="I443" s="1" t="str">
        <f ca="1">IF(LEN(Supplemental_Type_Certificates__STC___5[[#This Row],[First]])&lt;&gt;0,Supplemental_Type_Certificates__STC___5[[#This Row],[First]]&amp;": "&amp;_xlfn.TEXTJOIN(", ",TRUE,INDIRECT(Supplemental_Type_Certificates__STC___5[[#This Row],[Range]])),"")</f>
        <v/>
      </c>
      <c r="J443"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444" spans="1:10" x14ac:dyDescent="0.25">
      <c r="A444" s="1" t="s">
        <v>20</v>
      </c>
      <c r="B444"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Grob-Werke\GROB G115A</v>
      </c>
      <c r="C444" s="1" t="s">
        <v>852</v>
      </c>
      <c r="D444" s="1" t="str">
        <f>LEFT(Supplemental_Type_Certificates__STC___5[[#This Row],[Column1]],SEARCH("\",Supplemental_Type_Certificates__STC___5[[#This Row],[Column1]])-1)</f>
        <v>Grob-Werke</v>
      </c>
      <c r="E444" s="1" t="str">
        <f>RIGHT(Supplemental_Type_Certificates__STC___5[[#This Row],[Column1]],LEN(Supplemental_Type_Certificates__STC___5[[#This Row],[Column1]])-SEARCH("\",Supplemental_Type_Certificates__STC___5[[#This Row],[Column1]]))</f>
        <v>GROB G115A</v>
      </c>
      <c r="F444" s="1" t="str">
        <f>INDEX(Sheet1!A:D,MATCH(Supplemental_Type_Certificates__STC___5[[#This Row],[Make]],Sheet1!D:D,0),1)</f>
        <v>Grob-Werke</v>
      </c>
      <c r="G444"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444"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E442:E450</v>
      </c>
      <c r="I444" s="1" t="str">
        <f ca="1">IF(LEN(Supplemental_Type_Certificates__STC___5[[#This Row],[First]])&lt;&gt;0,Supplemental_Type_Certificates__STC___5[[#This Row],[First]]&amp;": "&amp;_xlfn.TEXTJOIN(", ",TRUE,INDIRECT(Supplemental_Type_Certificates__STC___5[[#This Row],[Range]])),"")</f>
        <v/>
      </c>
      <c r="J444"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445" spans="1:10" x14ac:dyDescent="0.25">
      <c r="A445" s="1" t="s">
        <v>20</v>
      </c>
      <c r="B445"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Grob-Werke\GROB G115B</v>
      </c>
      <c r="C445" s="1" t="s">
        <v>853</v>
      </c>
      <c r="D445" s="1" t="str">
        <f>LEFT(Supplemental_Type_Certificates__STC___5[[#This Row],[Column1]],SEARCH("\",Supplemental_Type_Certificates__STC___5[[#This Row],[Column1]])-1)</f>
        <v>Grob-Werke</v>
      </c>
      <c r="E445" s="1" t="str">
        <f>RIGHT(Supplemental_Type_Certificates__STC___5[[#This Row],[Column1]],LEN(Supplemental_Type_Certificates__STC___5[[#This Row],[Column1]])-SEARCH("\",Supplemental_Type_Certificates__STC___5[[#This Row],[Column1]]))</f>
        <v>GROB G115B</v>
      </c>
      <c r="F445" s="1" t="str">
        <f>INDEX(Sheet1!A:D,MATCH(Supplemental_Type_Certificates__STC___5[[#This Row],[Make]],Sheet1!D:D,0),1)</f>
        <v>Grob-Werke</v>
      </c>
      <c r="G445"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445"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E442:E450</v>
      </c>
      <c r="I445" s="1" t="str">
        <f ca="1">IF(LEN(Supplemental_Type_Certificates__STC___5[[#This Row],[First]])&lt;&gt;0,Supplemental_Type_Certificates__STC___5[[#This Row],[First]]&amp;": "&amp;_xlfn.TEXTJOIN(", ",TRUE,INDIRECT(Supplemental_Type_Certificates__STC___5[[#This Row],[Range]])),"")</f>
        <v/>
      </c>
      <c r="J445"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446" spans="1:10" x14ac:dyDescent="0.25">
      <c r="A446" s="1" t="s">
        <v>20</v>
      </c>
      <c r="B446"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Grob-Werke\GROB G115C</v>
      </c>
      <c r="C446" s="1" t="s">
        <v>854</v>
      </c>
      <c r="D446" s="1" t="str">
        <f>LEFT(Supplemental_Type_Certificates__STC___5[[#This Row],[Column1]],SEARCH("\",Supplemental_Type_Certificates__STC___5[[#This Row],[Column1]])-1)</f>
        <v>Grob-Werke</v>
      </c>
      <c r="E446" s="1" t="str">
        <f>RIGHT(Supplemental_Type_Certificates__STC___5[[#This Row],[Column1]],LEN(Supplemental_Type_Certificates__STC___5[[#This Row],[Column1]])-SEARCH("\",Supplemental_Type_Certificates__STC___5[[#This Row],[Column1]]))</f>
        <v>GROB G115C</v>
      </c>
      <c r="F446" s="1" t="str">
        <f>INDEX(Sheet1!A:D,MATCH(Supplemental_Type_Certificates__STC___5[[#This Row],[Make]],Sheet1!D:D,0),1)</f>
        <v>Grob-Werke</v>
      </c>
      <c r="G446"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446"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E442:E450</v>
      </c>
      <c r="I446" s="1" t="str">
        <f ca="1">IF(LEN(Supplemental_Type_Certificates__STC___5[[#This Row],[First]])&lt;&gt;0,Supplemental_Type_Certificates__STC___5[[#This Row],[First]]&amp;": "&amp;_xlfn.TEXTJOIN(", ",TRUE,INDIRECT(Supplemental_Type_Certificates__STC___5[[#This Row],[Range]])),"")</f>
        <v/>
      </c>
      <c r="J446"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447" spans="1:10" x14ac:dyDescent="0.25">
      <c r="A447" s="1" t="s">
        <v>20</v>
      </c>
      <c r="B447"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Grob-Werke\GROB G115C2</v>
      </c>
      <c r="C447" s="1" t="s">
        <v>855</v>
      </c>
      <c r="D447" s="1" t="str">
        <f>LEFT(Supplemental_Type_Certificates__STC___5[[#This Row],[Column1]],SEARCH("\",Supplemental_Type_Certificates__STC___5[[#This Row],[Column1]])-1)</f>
        <v>Grob-Werke</v>
      </c>
      <c r="E447" s="1" t="str">
        <f>RIGHT(Supplemental_Type_Certificates__STC___5[[#This Row],[Column1]],LEN(Supplemental_Type_Certificates__STC___5[[#This Row],[Column1]])-SEARCH("\",Supplemental_Type_Certificates__STC___5[[#This Row],[Column1]]))</f>
        <v>GROB G115C2</v>
      </c>
      <c r="F447" s="1" t="str">
        <f>INDEX(Sheet1!A:D,MATCH(Supplemental_Type_Certificates__STC___5[[#This Row],[Make]],Sheet1!D:D,0),1)</f>
        <v>Grob-Werke</v>
      </c>
      <c r="G447"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447"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E442:E450</v>
      </c>
      <c r="I447" s="1" t="str">
        <f ca="1">IF(LEN(Supplemental_Type_Certificates__STC___5[[#This Row],[First]])&lt;&gt;0,Supplemental_Type_Certificates__STC___5[[#This Row],[First]]&amp;": "&amp;_xlfn.TEXTJOIN(", ",TRUE,INDIRECT(Supplemental_Type_Certificates__STC___5[[#This Row],[Range]])),"")</f>
        <v/>
      </c>
      <c r="J447"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448" spans="1:10" x14ac:dyDescent="0.25">
      <c r="A448" s="1" t="s">
        <v>20</v>
      </c>
      <c r="B448"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Grob-Werke\GROB G115D</v>
      </c>
      <c r="C448" s="1" t="s">
        <v>856</v>
      </c>
      <c r="D448" s="1" t="str">
        <f>LEFT(Supplemental_Type_Certificates__STC___5[[#This Row],[Column1]],SEARCH("\",Supplemental_Type_Certificates__STC___5[[#This Row],[Column1]])-1)</f>
        <v>Grob-Werke</v>
      </c>
      <c r="E448" s="1" t="str">
        <f>RIGHT(Supplemental_Type_Certificates__STC___5[[#This Row],[Column1]],LEN(Supplemental_Type_Certificates__STC___5[[#This Row],[Column1]])-SEARCH("\",Supplemental_Type_Certificates__STC___5[[#This Row],[Column1]]))</f>
        <v>GROB G115D</v>
      </c>
      <c r="F448" s="1" t="str">
        <f>INDEX(Sheet1!A:D,MATCH(Supplemental_Type_Certificates__STC___5[[#This Row],[Make]],Sheet1!D:D,0),1)</f>
        <v>Grob-Werke</v>
      </c>
      <c r="G448"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448"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E442:E450</v>
      </c>
      <c r="I448" s="1" t="str">
        <f ca="1">IF(LEN(Supplemental_Type_Certificates__STC___5[[#This Row],[First]])&lt;&gt;0,Supplemental_Type_Certificates__STC___5[[#This Row],[First]]&amp;": "&amp;_xlfn.TEXTJOIN(", ",TRUE,INDIRECT(Supplemental_Type_Certificates__STC___5[[#This Row],[Range]])),"")</f>
        <v/>
      </c>
      <c r="J448"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449" spans="1:10" x14ac:dyDescent="0.25">
      <c r="A449" s="1" t="s">
        <v>20</v>
      </c>
      <c r="B449"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Grob-Werke\GROB G115D2</v>
      </c>
      <c r="C449" s="1" t="s">
        <v>857</v>
      </c>
      <c r="D449" s="1" t="str">
        <f>LEFT(Supplemental_Type_Certificates__STC___5[[#This Row],[Column1]],SEARCH("\",Supplemental_Type_Certificates__STC___5[[#This Row],[Column1]])-1)</f>
        <v>Grob-Werke</v>
      </c>
      <c r="E449" s="1" t="str">
        <f>RIGHT(Supplemental_Type_Certificates__STC___5[[#This Row],[Column1]],LEN(Supplemental_Type_Certificates__STC___5[[#This Row],[Column1]])-SEARCH("\",Supplemental_Type_Certificates__STC___5[[#This Row],[Column1]]))</f>
        <v>GROB G115D2</v>
      </c>
      <c r="F449" s="1" t="str">
        <f>INDEX(Sheet1!A:D,MATCH(Supplemental_Type_Certificates__STC___5[[#This Row],[Make]],Sheet1!D:D,0),1)</f>
        <v>Grob-Werke</v>
      </c>
      <c r="G449"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449"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E442:E450</v>
      </c>
      <c r="I449" s="1" t="str">
        <f ca="1">IF(LEN(Supplemental_Type_Certificates__STC___5[[#This Row],[First]])&lt;&gt;0,Supplemental_Type_Certificates__STC___5[[#This Row],[First]]&amp;": "&amp;_xlfn.TEXTJOIN(", ",TRUE,INDIRECT(Supplemental_Type_Certificates__STC___5[[#This Row],[Range]])),"")</f>
        <v/>
      </c>
      <c r="J449"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450" spans="1:10" x14ac:dyDescent="0.25">
      <c r="A450" s="1" t="s">
        <v>20</v>
      </c>
      <c r="B450"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Grob-Werke\GROB G115EG</v>
      </c>
      <c r="C450" s="1" t="s">
        <v>858</v>
      </c>
      <c r="D450" s="1" t="str">
        <f>LEFT(Supplemental_Type_Certificates__STC___5[[#This Row],[Column1]],SEARCH("\",Supplemental_Type_Certificates__STC___5[[#This Row],[Column1]])-1)</f>
        <v>Grob-Werke</v>
      </c>
      <c r="E450" s="1" t="str">
        <f>RIGHT(Supplemental_Type_Certificates__STC___5[[#This Row],[Column1]],LEN(Supplemental_Type_Certificates__STC___5[[#This Row],[Column1]])-SEARCH("\",Supplemental_Type_Certificates__STC___5[[#This Row],[Column1]]))</f>
        <v>GROB G115EG</v>
      </c>
      <c r="F450" s="1" t="str">
        <f>INDEX(Sheet1!A:D,MATCH(Supplemental_Type_Certificates__STC___5[[#This Row],[Make]],Sheet1!D:D,0),1)</f>
        <v>Grob-Werke</v>
      </c>
      <c r="G450"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450"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E442:E450</v>
      </c>
      <c r="I450" s="1" t="str">
        <f ca="1">IF(LEN(Supplemental_Type_Certificates__STC___5[[#This Row],[First]])&lt;&gt;0,Supplemental_Type_Certificates__STC___5[[#This Row],[First]]&amp;": "&amp;_xlfn.TEXTJOIN(", ",TRUE,INDIRECT(Supplemental_Type_Certificates__STC___5[[#This Row],[Range]])),"")</f>
        <v/>
      </c>
      <c r="J450"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451" spans="1:10" x14ac:dyDescent="0.25">
      <c r="A451" s="1" t="s">
        <v>20</v>
      </c>
      <c r="B451"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Howard Aircraft Foundation\DGA-15W</v>
      </c>
      <c r="C451" s="1" t="s">
        <v>859</v>
      </c>
      <c r="D451" s="1" t="str">
        <f>LEFT(Supplemental_Type_Certificates__STC___5[[#This Row],[Column1]],SEARCH("\",Supplemental_Type_Certificates__STC___5[[#This Row],[Column1]])-1)</f>
        <v>Howard Aircraft Foundation</v>
      </c>
      <c r="E451" s="1" t="str">
        <f>RIGHT(Supplemental_Type_Certificates__STC___5[[#This Row],[Column1]],LEN(Supplemental_Type_Certificates__STC___5[[#This Row],[Column1]])-SEARCH("\",Supplemental_Type_Certificates__STC___5[[#This Row],[Column1]]))</f>
        <v>DGA-15W</v>
      </c>
      <c r="F451" s="1" t="str">
        <f>INDEX(Sheet1!A:D,MATCH(Supplemental_Type_Certificates__STC___5[[#This Row],[Make]],Sheet1!D:D,0),1)</f>
        <v>Howard</v>
      </c>
      <c r="G451"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Howard</v>
      </c>
      <c r="H451"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E451:E451</v>
      </c>
      <c r="I451" s="1" t="str">
        <f ca="1">IF(LEN(Supplemental_Type_Certificates__STC___5[[#This Row],[First]])&lt;&gt;0,Supplemental_Type_Certificates__STC___5[[#This Row],[First]]&amp;": "&amp;_xlfn.TEXTJOIN(", ",TRUE,INDIRECT(Supplemental_Type_Certificates__STC___5[[#This Row],[Range]])),"")</f>
        <v>Howard: DGA-15W</v>
      </c>
      <c r="J451"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452" spans="1:10" x14ac:dyDescent="0.25">
      <c r="A452" s="1" t="s">
        <v>20</v>
      </c>
      <c r="B452"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Interceptor Aircraft Inc\200</v>
      </c>
      <c r="C452" s="1" t="s">
        <v>860</v>
      </c>
      <c r="D452" s="1" t="str">
        <f>LEFT(Supplemental_Type_Certificates__STC___5[[#This Row],[Column1]],SEARCH("\",Supplemental_Type_Certificates__STC___5[[#This Row],[Column1]])-1)</f>
        <v>Interceptor Aircraft Inc</v>
      </c>
      <c r="E452" s="1" t="str">
        <f>RIGHT(Supplemental_Type_Certificates__STC___5[[#This Row],[Column1]],LEN(Supplemental_Type_Certificates__STC___5[[#This Row],[Column1]])-SEARCH("\",Supplemental_Type_Certificates__STC___5[[#This Row],[Column1]]))</f>
        <v>200</v>
      </c>
      <c r="F452" s="1" t="str">
        <f>INDEX(Sheet1!A:D,MATCH(Supplemental_Type_Certificates__STC___5[[#This Row],[Make]],Sheet1!D:D,0),1)</f>
        <v>Interceptor</v>
      </c>
      <c r="G452"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Interceptor</v>
      </c>
      <c r="H452"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E452:E456</v>
      </c>
      <c r="I452" s="1" t="str">
        <f ca="1">IF(LEN(Supplemental_Type_Certificates__STC___5[[#This Row],[First]])&lt;&gt;0,Supplemental_Type_Certificates__STC___5[[#This Row],[First]]&amp;": "&amp;_xlfn.TEXTJOIN(", ",TRUE,INDIRECT(Supplemental_Type_Certificates__STC___5[[#This Row],[Range]])),"")</f>
        <v>Interceptor: 200, 200A, 200B, 200C, 200D</v>
      </c>
      <c r="J452"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453" spans="1:10" x14ac:dyDescent="0.25">
      <c r="A453" s="1" t="s">
        <v>20</v>
      </c>
      <c r="B453"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Interceptor Aircraft Inc\200A</v>
      </c>
      <c r="C453" s="1" t="s">
        <v>861</v>
      </c>
      <c r="D453" s="1" t="str">
        <f>LEFT(Supplemental_Type_Certificates__STC___5[[#This Row],[Column1]],SEARCH("\",Supplemental_Type_Certificates__STC___5[[#This Row],[Column1]])-1)</f>
        <v>Interceptor Aircraft Inc</v>
      </c>
      <c r="E453" s="1" t="str">
        <f>RIGHT(Supplemental_Type_Certificates__STC___5[[#This Row],[Column1]],LEN(Supplemental_Type_Certificates__STC___5[[#This Row],[Column1]])-SEARCH("\",Supplemental_Type_Certificates__STC___5[[#This Row],[Column1]]))</f>
        <v>200A</v>
      </c>
      <c r="F453" s="1" t="str">
        <f>INDEX(Sheet1!A:D,MATCH(Supplemental_Type_Certificates__STC___5[[#This Row],[Make]],Sheet1!D:D,0),1)</f>
        <v>Interceptor</v>
      </c>
      <c r="G453"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453"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E452:E456</v>
      </c>
      <c r="I453" s="1" t="str">
        <f ca="1">IF(LEN(Supplemental_Type_Certificates__STC___5[[#This Row],[First]])&lt;&gt;0,Supplemental_Type_Certificates__STC___5[[#This Row],[First]]&amp;": "&amp;_xlfn.TEXTJOIN(", ",TRUE,INDIRECT(Supplemental_Type_Certificates__STC___5[[#This Row],[Range]])),"")</f>
        <v/>
      </c>
      <c r="J453"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454" spans="1:10" x14ac:dyDescent="0.25">
      <c r="A454" s="1" t="s">
        <v>20</v>
      </c>
      <c r="B454"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Interceptor Aircraft Inc\200B</v>
      </c>
      <c r="C454" s="1" t="s">
        <v>862</v>
      </c>
      <c r="D454" s="1" t="str">
        <f>LEFT(Supplemental_Type_Certificates__STC___5[[#This Row],[Column1]],SEARCH("\",Supplemental_Type_Certificates__STC___5[[#This Row],[Column1]])-1)</f>
        <v>Interceptor Aircraft Inc</v>
      </c>
      <c r="E454" s="1" t="str">
        <f>RIGHT(Supplemental_Type_Certificates__STC___5[[#This Row],[Column1]],LEN(Supplemental_Type_Certificates__STC___5[[#This Row],[Column1]])-SEARCH("\",Supplemental_Type_Certificates__STC___5[[#This Row],[Column1]]))</f>
        <v>200B</v>
      </c>
      <c r="F454" s="1" t="str">
        <f>INDEX(Sheet1!A:D,MATCH(Supplemental_Type_Certificates__STC___5[[#This Row],[Make]],Sheet1!D:D,0),1)</f>
        <v>Interceptor</v>
      </c>
      <c r="G454"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454"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E452:E456</v>
      </c>
      <c r="I454" s="1" t="str">
        <f ca="1">IF(LEN(Supplemental_Type_Certificates__STC___5[[#This Row],[First]])&lt;&gt;0,Supplemental_Type_Certificates__STC___5[[#This Row],[First]]&amp;": "&amp;_xlfn.TEXTJOIN(", ",TRUE,INDIRECT(Supplemental_Type_Certificates__STC___5[[#This Row],[Range]])),"")</f>
        <v/>
      </c>
      <c r="J454"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455" spans="1:10" x14ac:dyDescent="0.25">
      <c r="A455" s="1" t="s">
        <v>20</v>
      </c>
      <c r="B455"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Interceptor Aircraft Inc\200C</v>
      </c>
      <c r="C455" s="1" t="s">
        <v>863</v>
      </c>
      <c r="D455" s="1" t="str">
        <f>LEFT(Supplemental_Type_Certificates__STC___5[[#This Row],[Column1]],SEARCH("\",Supplemental_Type_Certificates__STC___5[[#This Row],[Column1]])-1)</f>
        <v>Interceptor Aircraft Inc</v>
      </c>
      <c r="E455" s="1" t="str">
        <f>RIGHT(Supplemental_Type_Certificates__STC___5[[#This Row],[Column1]],LEN(Supplemental_Type_Certificates__STC___5[[#This Row],[Column1]])-SEARCH("\",Supplemental_Type_Certificates__STC___5[[#This Row],[Column1]]))</f>
        <v>200C</v>
      </c>
      <c r="F455" s="1" t="str">
        <f>INDEX(Sheet1!A:D,MATCH(Supplemental_Type_Certificates__STC___5[[#This Row],[Make]],Sheet1!D:D,0),1)</f>
        <v>Interceptor</v>
      </c>
      <c r="G455"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455"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E452:E456</v>
      </c>
      <c r="I455" s="1" t="str">
        <f ca="1">IF(LEN(Supplemental_Type_Certificates__STC___5[[#This Row],[First]])&lt;&gt;0,Supplemental_Type_Certificates__STC___5[[#This Row],[First]]&amp;": "&amp;_xlfn.TEXTJOIN(", ",TRUE,INDIRECT(Supplemental_Type_Certificates__STC___5[[#This Row],[Range]])),"")</f>
        <v/>
      </c>
      <c r="J455"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456" spans="1:10" x14ac:dyDescent="0.25">
      <c r="A456" s="1" t="s">
        <v>20</v>
      </c>
      <c r="B456"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Interceptor Aircraft Inc\200D</v>
      </c>
      <c r="C456" s="1" t="s">
        <v>864</v>
      </c>
      <c r="D456" s="1" t="str">
        <f>LEFT(Supplemental_Type_Certificates__STC___5[[#This Row],[Column1]],SEARCH("\",Supplemental_Type_Certificates__STC___5[[#This Row],[Column1]])-1)</f>
        <v>Interceptor Aircraft Inc</v>
      </c>
      <c r="E456" s="1" t="str">
        <f>RIGHT(Supplemental_Type_Certificates__STC___5[[#This Row],[Column1]],LEN(Supplemental_Type_Certificates__STC___5[[#This Row],[Column1]])-SEARCH("\",Supplemental_Type_Certificates__STC___5[[#This Row],[Column1]]))</f>
        <v>200D</v>
      </c>
      <c r="F456" s="1" t="str">
        <f>INDEX(Sheet1!A:D,MATCH(Supplemental_Type_Certificates__STC___5[[#This Row],[Make]],Sheet1!D:D,0),1)</f>
        <v>Interceptor</v>
      </c>
      <c r="G456"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456"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E452:E456</v>
      </c>
      <c r="I456" s="1" t="str">
        <f ca="1">IF(LEN(Supplemental_Type_Certificates__STC___5[[#This Row],[First]])&lt;&gt;0,Supplemental_Type_Certificates__STC___5[[#This Row],[First]]&amp;": "&amp;_xlfn.TEXTJOIN(", ",TRUE,INDIRECT(Supplemental_Type_Certificates__STC___5[[#This Row],[Range]])),"")</f>
        <v/>
      </c>
      <c r="J456"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457" spans="1:10" x14ac:dyDescent="0.25">
      <c r="A457" s="1" t="s">
        <v>20</v>
      </c>
      <c r="B457"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JGS Properties, LLC\11A</v>
      </c>
      <c r="C457" s="1" t="s">
        <v>865</v>
      </c>
      <c r="D457" s="1" t="str">
        <f>LEFT(Supplemental_Type_Certificates__STC___5[[#This Row],[Column1]],SEARCH("\",Supplemental_Type_Certificates__STC___5[[#This Row],[Column1]])-1)</f>
        <v>JGS Properties, LLC</v>
      </c>
      <c r="E457" s="1" t="str">
        <f>RIGHT(Supplemental_Type_Certificates__STC___5[[#This Row],[Column1]],LEN(Supplemental_Type_Certificates__STC___5[[#This Row],[Column1]])-SEARCH("\",Supplemental_Type_Certificates__STC___5[[#This Row],[Column1]]))</f>
        <v>11A</v>
      </c>
      <c r="F457" s="1" t="str">
        <f>INDEX(Sheet1!A:D,MATCH(Supplemental_Type_Certificates__STC___5[[#This Row],[Make]],Sheet1!D:D,0),1)</f>
        <v>JGS</v>
      </c>
      <c r="G457"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JGS</v>
      </c>
      <c r="H457"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E457:E458</v>
      </c>
      <c r="I457" s="1" t="str">
        <f ca="1">IF(LEN(Supplemental_Type_Certificates__STC___5[[#This Row],[First]])&lt;&gt;0,Supplemental_Type_Certificates__STC___5[[#This Row],[First]]&amp;": "&amp;_xlfn.TEXTJOIN(", ",TRUE,INDIRECT(Supplemental_Type_Certificates__STC___5[[#This Row],[Range]])),"")</f>
        <v>JGS: 11A, 11E</v>
      </c>
      <c r="J457"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458" spans="1:10" x14ac:dyDescent="0.25">
      <c r="A458" s="1" t="s">
        <v>20</v>
      </c>
      <c r="B458"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JGS Properties, LLC\11E</v>
      </c>
      <c r="C458" s="1" t="s">
        <v>866</v>
      </c>
      <c r="D458" s="1" t="str">
        <f>LEFT(Supplemental_Type_Certificates__STC___5[[#This Row],[Column1]],SEARCH("\",Supplemental_Type_Certificates__STC___5[[#This Row],[Column1]])-1)</f>
        <v>JGS Properties, LLC</v>
      </c>
      <c r="E458" s="1" t="str">
        <f>RIGHT(Supplemental_Type_Certificates__STC___5[[#This Row],[Column1]],LEN(Supplemental_Type_Certificates__STC___5[[#This Row],[Column1]])-SEARCH("\",Supplemental_Type_Certificates__STC___5[[#This Row],[Column1]]))</f>
        <v>11E</v>
      </c>
      <c r="F458" s="1" t="str">
        <f>INDEX(Sheet1!A:D,MATCH(Supplemental_Type_Certificates__STC___5[[#This Row],[Make]],Sheet1!D:D,0),1)</f>
        <v>JGS</v>
      </c>
      <c r="G458"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458"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E457:E458</v>
      </c>
      <c r="I458" s="1" t="str">
        <f ca="1">IF(LEN(Supplemental_Type_Certificates__STC___5[[#This Row],[First]])&lt;&gt;0,Supplemental_Type_Certificates__STC___5[[#This Row],[First]]&amp;": "&amp;_xlfn.TEXTJOIN(", ",TRUE,INDIRECT(Supplemental_Type_Certificates__STC___5[[#This Row],[Range]])),"")</f>
        <v/>
      </c>
      <c r="J458"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459" spans="1:10" x14ac:dyDescent="0.25">
      <c r="A459" s="1" t="s">
        <v>20</v>
      </c>
      <c r="B459"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King's Engineering Fellowship, The\44</v>
      </c>
      <c r="C459" s="1" t="s">
        <v>867</v>
      </c>
      <c r="D459" s="1" t="str">
        <f>LEFT(Supplemental_Type_Certificates__STC___5[[#This Row],[Column1]],SEARCH("\",Supplemental_Type_Certificates__STC___5[[#This Row],[Column1]])-1)</f>
        <v>King's Engineering Fellowship, The</v>
      </c>
      <c r="E459" s="1" t="str">
        <f>RIGHT(Supplemental_Type_Certificates__STC___5[[#This Row],[Column1]],LEN(Supplemental_Type_Certificates__STC___5[[#This Row],[Column1]])-SEARCH("\",Supplemental_Type_Certificates__STC___5[[#This Row],[Column1]]))</f>
        <v>44</v>
      </c>
      <c r="F459" s="1" t="str">
        <f>INDEX(Sheet1!A:D,MATCH(Supplemental_Type_Certificates__STC___5[[#This Row],[Make]],Sheet1!D:D,0),1)</f>
        <v>King's</v>
      </c>
      <c r="G459"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King's</v>
      </c>
      <c r="H459"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E459:E459</v>
      </c>
      <c r="I459" s="1" t="str">
        <f ca="1">IF(LEN(Supplemental_Type_Certificates__STC___5[[#This Row],[First]])&lt;&gt;0,Supplemental_Type_Certificates__STC___5[[#This Row],[First]]&amp;": "&amp;_xlfn.TEXTJOIN(", ",TRUE,INDIRECT(Supplemental_Type_Certificates__STC___5[[#This Row],[Range]])),"")</f>
        <v>King's: 44</v>
      </c>
      <c r="J459"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460" spans="1:10" x14ac:dyDescent="0.25">
      <c r="A460" s="1" t="s">
        <v>20</v>
      </c>
      <c r="B460"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MICCO Aircraft Company\MAC-125C</v>
      </c>
      <c r="C460" s="1" t="s">
        <v>868</v>
      </c>
      <c r="D460" s="1" t="str">
        <f>LEFT(Supplemental_Type_Certificates__STC___5[[#This Row],[Column1]],SEARCH("\",Supplemental_Type_Certificates__STC___5[[#This Row],[Column1]])-1)</f>
        <v>MICCO Aircraft Company</v>
      </c>
      <c r="E460" s="1" t="str">
        <f>RIGHT(Supplemental_Type_Certificates__STC___5[[#This Row],[Column1]],LEN(Supplemental_Type_Certificates__STC___5[[#This Row],[Column1]])-SEARCH("\",Supplemental_Type_Certificates__STC___5[[#This Row],[Column1]]))</f>
        <v>MAC-125C</v>
      </c>
      <c r="F460" s="1" t="str">
        <f>INDEX(Sheet1!A:D,MATCH(Supplemental_Type_Certificates__STC___5[[#This Row],[Make]],Sheet1!D:D,0),1)</f>
        <v>MICCO</v>
      </c>
      <c r="G460"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MICCO</v>
      </c>
      <c r="H460"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E460:E463</v>
      </c>
      <c r="I460" s="1" t="str">
        <f ca="1">IF(LEN(Supplemental_Type_Certificates__STC___5[[#This Row],[First]])&lt;&gt;0,Supplemental_Type_Certificates__STC___5[[#This Row],[First]]&amp;": "&amp;_xlfn.TEXTJOIN(", ",TRUE,INDIRECT(Supplemental_Type_Certificates__STC___5[[#This Row],[Range]])),"")</f>
        <v>MICCO: MAC-125C, MAC-145, MAC-145A, MAC-145B</v>
      </c>
      <c r="J460"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461" spans="1:10" x14ac:dyDescent="0.25">
      <c r="A461" s="1" t="s">
        <v>20</v>
      </c>
      <c r="B461"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MICCO Aircraft Company\MAC-145</v>
      </c>
      <c r="C461" s="1" t="s">
        <v>869</v>
      </c>
      <c r="D461" s="1" t="str">
        <f>LEFT(Supplemental_Type_Certificates__STC___5[[#This Row],[Column1]],SEARCH("\",Supplemental_Type_Certificates__STC___5[[#This Row],[Column1]])-1)</f>
        <v>MICCO Aircraft Company</v>
      </c>
      <c r="E461" s="1" t="str">
        <f>RIGHT(Supplemental_Type_Certificates__STC___5[[#This Row],[Column1]],LEN(Supplemental_Type_Certificates__STC___5[[#This Row],[Column1]])-SEARCH("\",Supplemental_Type_Certificates__STC___5[[#This Row],[Column1]]))</f>
        <v>MAC-145</v>
      </c>
      <c r="F461" s="1" t="str">
        <f>INDEX(Sheet1!A:D,MATCH(Supplemental_Type_Certificates__STC___5[[#This Row],[Make]],Sheet1!D:D,0),1)</f>
        <v>MICCO</v>
      </c>
      <c r="G461"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461"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E460:E463</v>
      </c>
      <c r="I461" s="1" t="str">
        <f ca="1">IF(LEN(Supplemental_Type_Certificates__STC___5[[#This Row],[First]])&lt;&gt;0,Supplemental_Type_Certificates__STC___5[[#This Row],[First]]&amp;": "&amp;_xlfn.TEXTJOIN(", ",TRUE,INDIRECT(Supplemental_Type_Certificates__STC___5[[#This Row],[Range]])),"")</f>
        <v/>
      </c>
      <c r="J461"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462" spans="1:10" x14ac:dyDescent="0.25">
      <c r="A462" s="1" t="s">
        <v>20</v>
      </c>
      <c r="B462"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MICCO Aircraft Company\MAC-145A</v>
      </c>
      <c r="C462" s="1" t="s">
        <v>870</v>
      </c>
      <c r="D462" s="1" t="str">
        <f>LEFT(Supplemental_Type_Certificates__STC___5[[#This Row],[Column1]],SEARCH("\",Supplemental_Type_Certificates__STC___5[[#This Row],[Column1]])-1)</f>
        <v>MICCO Aircraft Company</v>
      </c>
      <c r="E462" s="1" t="str">
        <f>RIGHT(Supplemental_Type_Certificates__STC___5[[#This Row],[Column1]],LEN(Supplemental_Type_Certificates__STC___5[[#This Row],[Column1]])-SEARCH("\",Supplemental_Type_Certificates__STC___5[[#This Row],[Column1]]))</f>
        <v>MAC-145A</v>
      </c>
      <c r="F462" s="1" t="str">
        <f>INDEX(Sheet1!A:D,MATCH(Supplemental_Type_Certificates__STC___5[[#This Row],[Make]],Sheet1!D:D,0),1)</f>
        <v>MICCO</v>
      </c>
      <c r="G462"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462"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E460:E463</v>
      </c>
      <c r="I462" s="1" t="str">
        <f ca="1">IF(LEN(Supplemental_Type_Certificates__STC___5[[#This Row],[First]])&lt;&gt;0,Supplemental_Type_Certificates__STC___5[[#This Row],[First]]&amp;": "&amp;_xlfn.TEXTJOIN(", ",TRUE,INDIRECT(Supplemental_Type_Certificates__STC___5[[#This Row],[Range]])),"")</f>
        <v/>
      </c>
      <c r="J462"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463" spans="1:10" x14ac:dyDescent="0.25">
      <c r="A463" s="1" t="s">
        <v>20</v>
      </c>
      <c r="B463"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MICCO Aircraft Company\MAC-145B</v>
      </c>
      <c r="C463" s="1" t="s">
        <v>871</v>
      </c>
      <c r="D463" s="1" t="str">
        <f>LEFT(Supplemental_Type_Certificates__STC___5[[#This Row],[Column1]],SEARCH("\",Supplemental_Type_Certificates__STC___5[[#This Row],[Column1]])-1)</f>
        <v>MICCO Aircraft Company</v>
      </c>
      <c r="E463" s="1" t="str">
        <f>RIGHT(Supplemental_Type_Certificates__STC___5[[#This Row],[Column1]],LEN(Supplemental_Type_Certificates__STC___5[[#This Row],[Column1]])-SEARCH("\",Supplemental_Type_Certificates__STC___5[[#This Row],[Column1]]))</f>
        <v>MAC-145B</v>
      </c>
      <c r="F463" s="1" t="str">
        <f>INDEX(Sheet1!A:D,MATCH(Supplemental_Type_Certificates__STC___5[[#This Row],[Make]],Sheet1!D:D,0),1)</f>
        <v>MICCO</v>
      </c>
      <c r="G463"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463"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E460:E463</v>
      </c>
      <c r="I463" s="1" t="str">
        <f ca="1">IF(LEN(Supplemental_Type_Certificates__STC___5[[#This Row],[First]])&lt;&gt;0,Supplemental_Type_Certificates__STC___5[[#This Row],[First]]&amp;": "&amp;_xlfn.TEXTJOIN(", ",TRUE,INDIRECT(Supplemental_Type_Certificates__STC___5[[#This Row],[Range]])),"")</f>
        <v/>
      </c>
      <c r="J463"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464" spans="1:10" x14ac:dyDescent="0.25">
      <c r="A464" s="1" t="s">
        <v>20</v>
      </c>
      <c r="B464"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Mooney Aircraft Corporation\M22</v>
      </c>
      <c r="C464" s="1" t="s">
        <v>872</v>
      </c>
      <c r="D464" s="1" t="str">
        <f>LEFT(Supplemental_Type_Certificates__STC___5[[#This Row],[Column1]],SEARCH("\",Supplemental_Type_Certificates__STC___5[[#This Row],[Column1]])-1)</f>
        <v>Mooney Aircraft Corporation</v>
      </c>
      <c r="E464" s="1" t="str">
        <f>RIGHT(Supplemental_Type_Certificates__STC___5[[#This Row],[Column1]],LEN(Supplemental_Type_Certificates__STC___5[[#This Row],[Column1]])-SEARCH("\",Supplemental_Type_Certificates__STC___5[[#This Row],[Column1]]))</f>
        <v>M22</v>
      </c>
      <c r="F464" s="1" t="str">
        <f>INDEX(Sheet1!A:D,MATCH(Supplemental_Type_Certificates__STC___5[[#This Row],[Make]],Sheet1!D:D,0),1)</f>
        <v>Mooney</v>
      </c>
      <c r="G464"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Mooney</v>
      </c>
      <c r="H464"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E464:E479</v>
      </c>
      <c r="I464" s="1" t="str">
        <f ca="1">IF(LEN(Supplemental_Type_Certificates__STC___5[[#This Row],[First]])&lt;&gt;0,Supplemental_Type_Certificates__STC___5[[#This Row],[First]]&amp;": "&amp;_xlfn.TEXTJOIN(", ",TRUE,INDIRECT(Supplemental_Type_Certificates__STC___5[[#This Row],[Range]])),"")</f>
        <v>Mooney: M22, M20, M20A, M20B, M20C, M20D, M20E, M20F, M20G, M20J, M20K, M20L, M20M, M20R, M20S, M20TN</v>
      </c>
      <c r="J464"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465" spans="1:10" x14ac:dyDescent="0.25">
      <c r="A465" s="1" t="s">
        <v>20</v>
      </c>
      <c r="B465"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Mooney International Corporation\M20</v>
      </c>
      <c r="C465" s="1" t="s">
        <v>873</v>
      </c>
      <c r="D465" s="1" t="str">
        <f>LEFT(Supplemental_Type_Certificates__STC___5[[#This Row],[Column1]],SEARCH("\",Supplemental_Type_Certificates__STC___5[[#This Row],[Column1]])-1)</f>
        <v>Mooney International Corporation</v>
      </c>
      <c r="E465" s="1" t="str">
        <f>RIGHT(Supplemental_Type_Certificates__STC___5[[#This Row],[Column1]],LEN(Supplemental_Type_Certificates__STC___5[[#This Row],[Column1]])-SEARCH("\",Supplemental_Type_Certificates__STC___5[[#This Row],[Column1]]))</f>
        <v>M20</v>
      </c>
      <c r="F465" s="1" t="str">
        <f>INDEX(Sheet1!A:D,MATCH(Supplemental_Type_Certificates__STC___5[[#This Row],[Make]],Sheet1!D:D,0),1)</f>
        <v>Mooney</v>
      </c>
      <c r="G465"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465"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E464:E479</v>
      </c>
      <c r="I465" s="1" t="str">
        <f ca="1">IF(LEN(Supplemental_Type_Certificates__STC___5[[#This Row],[First]])&lt;&gt;0,Supplemental_Type_Certificates__STC___5[[#This Row],[First]]&amp;": "&amp;_xlfn.TEXTJOIN(", ",TRUE,INDIRECT(Supplemental_Type_Certificates__STC___5[[#This Row],[Range]])),"")</f>
        <v/>
      </c>
      <c r="J465"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466" spans="1:10" x14ac:dyDescent="0.25">
      <c r="A466" s="1" t="s">
        <v>20</v>
      </c>
      <c r="B466"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Mooney International Corporation\M20A</v>
      </c>
      <c r="C466" s="1" t="s">
        <v>874</v>
      </c>
      <c r="D466" s="1" t="str">
        <f>LEFT(Supplemental_Type_Certificates__STC___5[[#This Row],[Column1]],SEARCH("\",Supplemental_Type_Certificates__STC___5[[#This Row],[Column1]])-1)</f>
        <v>Mooney International Corporation</v>
      </c>
      <c r="E466" s="1" t="str">
        <f>RIGHT(Supplemental_Type_Certificates__STC___5[[#This Row],[Column1]],LEN(Supplemental_Type_Certificates__STC___5[[#This Row],[Column1]])-SEARCH("\",Supplemental_Type_Certificates__STC___5[[#This Row],[Column1]]))</f>
        <v>M20A</v>
      </c>
      <c r="F466" s="1" t="str">
        <f>INDEX(Sheet1!A:D,MATCH(Supplemental_Type_Certificates__STC___5[[#This Row],[Make]],Sheet1!D:D,0),1)</f>
        <v>Mooney</v>
      </c>
      <c r="G466"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466"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E464:E479</v>
      </c>
      <c r="I466" s="1" t="str">
        <f ca="1">IF(LEN(Supplemental_Type_Certificates__STC___5[[#This Row],[First]])&lt;&gt;0,Supplemental_Type_Certificates__STC___5[[#This Row],[First]]&amp;": "&amp;_xlfn.TEXTJOIN(", ",TRUE,INDIRECT(Supplemental_Type_Certificates__STC___5[[#This Row],[Range]])),"")</f>
        <v/>
      </c>
      <c r="J466"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467" spans="1:10" x14ac:dyDescent="0.25">
      <c r="A467" s="1" t="s">
        <v>20</v>
      </c>
      <c r="B467"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Mooney International Corporation\M20B</v>
      </c>
      <c r="C467" s="1" t="s">
        <v>875</v>
      </c>
      <c r="D467" s="1" t="str">
        <f>LEFT(Supplemental_Type_Certificates__STC___5[[#This Row],[Column1]],SEARCH("\",Supplemental_Type_Certificates__STC___5[[#This Row],[Column1]])-1)</f>
        <v>Mooney International Corporation</v>
      </c>
      <c r="E467" s="1" t="str">
        <f>RIGHT(Supplemental_Type_Certificates__STC___5[[#This Row],[Column1]],LEN(Supplemental_Type_Certificates__STC___5[[#This Row],[Column1]])-SEARCH("\",Supplemental_Type_Certificates__STC___5[[#This Row],[Column1]]))</f>
        <v>M20B</v>
      </c>
      <c r="F467" s="1" t="str">
        <f>INDEX(Sheet1!A:D,MATCH(Supplemental_Type_Certificates__STC___5[[#This Row],[Make]],Sheet1!D:D,0),1)</f>
        <v>Mooney</v>
      </c>
      <c r="G467"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467"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E464:E479</v>
      </c>
      <c r="I467" s="1" t="str">
        <f ca="1">IF(LEN(Supplemental_Type_Certificates__STC___5[[#This Row],[First]])&lt;&gt;0,Supplemental_Type_Certificates__STC___5[[#This Row],[First]]&amp;": "&amp;_xlfn.TEXTJOIN(", ",TRUE,INDIRECT(Supplemental_Type_Certificates__STC___5[[#This Row],[Range]])),"")</f>
        <v/>
      </c>
      <c r="J467"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468" spans="1:10" x14ac:dyDescent="0.25">
      <c r="A468" s="1" t="s">
        <v>20</v>
      </c>
      <c r="B468"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Mooney International Corporation\M20C</v>
      </c>
      <c r="C468" s="1" t="s">
        <v>876</v>
      </c>
      <c r="D468" s="1" t="str">
        <f>LEFT(Supplemental_Type_Certificates__STC___5[[#This Row],[Column1]],SEARCH("\",Supplemental_Type_Certificates__STC___5[[#This Row],[Column1]])-1)</f>
        <v>Mooney International Corporation</v>
      </c>
      <c r="E468" s="1" t="str">
        <f>RIGHT(Supplemental_Type_Certificates__STC___5[[#This Row],[Column1]],LEN(Supplemental_Type_Certificates__STC___5[[#This Row],[Column1]])-SEARCH("\",Supplemental_Type_Certificates__STC___5[[#This Row],[Column1]]))</f>
        <v>M20C</v>
      </c>
      <c r="F468" s="1" t="str">
        <f>INDEX(Sheet1!A:D,MATCH(Supplemental_Type_Certificates__STC___5[[#This Row],[Make]],Sheet1!D:D,0),1)</f>
        <v>Mooney</v>
      </c>
      <c r="G468"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468"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E464:E479</v>
      </c>
      <c r="I468" s="1" t="str">
        <f ca="1">IF(LEN(Supplemental_Type_Certificates__STC___5[[#This Row],[First]])&lt;&gt;0,Supplemental_Type_Certificates__STC___5[[#This Row],[First]]&amp;": "&amp;_xlfn.TEXTJOIN(", ",TRUE,INDIRECT(Supplemental_Type_Certificates__STC___5[[#This Row],[Range]])),"")</f>
        <v/>
      </c>
      <c r="J468"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469" spans="1:10" x14ac:dyDescent="0.25">
      <c r="A469" s="1" t="s">
        <v>20</v>
      </c>
      <c r="B469"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Mooney International Corporation\M20D</v>
      </c>
      <c r="C469" s="1" t="s">
        <v>877</v>
      </c>
      <c r="D469" s="1" t="str">
        <f>LEFT(Supplemental_Type_Certificates__STC___5[[#This Row],[Column1]],SEARCH("\",Supplemental_Type_Certificates__STC___5[[#This Row],[Column1]])-1)</f>
        <v>Mooney International Corporation</v>
      </c>
      <c r="E469" s="1" t="str">
        <f>RIGHT(Supplemental_Type_Certificates__STC___5[[#This Row],[Column1]],LEN(Supplemental_Type_Certificates__STC___5[[#This Row],[Column1]])-SEARCH("\",Supplemental_Type_Certificates__STC___5[[#This Row],[Column1]]))</f>
        <v>M20D</v>
      </c>
      <c r="F469" s="1" t="str">
        <f>INDEX(Sheet1!A:D,MATCH(Supplemental_Type_Certificates__STC___5[[#This Row],[Make]],Sheet1!D:D,0),1)</f>
        <v>Mooney</v>
      </c>
      <c r="G469"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469"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E464:E479</v>
      </c>
      <c r="I469" s="1" t="str">
        <f ca="1">IF(LEN(Supplemental_Type_Certificates__STC___5[[#This Row],[First]])&lt;&gt;0,Supplemental_Type_Certificates__STC___5[[#This Row],[First]]&amp;": "&amp;_xlfn.TEXTJOIN(", ",TRUE,INDIRECT(Supplemental_Type_Certificates__STC___5[[#This Row],[Range]])),"")</f>
        <v/>
      </c>
      <c r="J469"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470" spans="1:10" x14ac:dyDescent="0.25">
      <c r="A470" s="1" t="s">
        <v>20</v>
      </c>
      <c r="B470"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Mooney International Corporation\M20E</v>
      </c>
      <c r="C470" s="1" t="s">
        <v>878</v>
      </c>
      <c r="D470" s="1" t="str">
        <f>LEFT(Supplemental_Type_Certificates__STC___5[[#This Row],[Column1]],SEARCH("\",Supplemental_Type_Certificates__STC___5[[#This Row],[Column1]])-1)</f>
        <v>Mooney International Corporation</v>
      </c>
      <c r="E470" s="1" t="str">
        <f>RIGHT(Supplemental_Type_Certificates__STC___5[[#This Row],[Column1]],LEN(Supplemental_Type_Certificates__STC___5[[#This Row],[Column1]])-SEARCH("\",Supplemental_Type_Certificates__STC___5[[#This Row],[Column1]]))</f>
        <v>M20E</v>
      </c>
      <c r="F470" s="1" t="str">
        <f>INDEX(Sheet1!A:D,MATCH(Supplemental_Type_Certificates__STC___5[[#This Row],[Make]],Sheet1!D:D,0),1)</f>
        <v>Mooney</v>
      </c>
      <c r="G470"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470"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E464:E479</v>
      </c>
      <c r="I470" s="1" t="str">
        <f ca="1">IF(LEN(Supplemental_Type_Certificates__STC___5[[#This Row],[First]])&lt;&gt;0,Supplemental_Type_Certificates__STC___5[[#This Row],[First]]&amp;": "&amp;_xlfn.TEXTJOIN(", ",TRUE,INDIRECT(Supplemental_Type_Certificates__STC___5[[#This Row],[Range]])),"")</f>
        <v/>
      </c>
      <c r="J470"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471" spans="1:10" x14ac:dyDescent="0.25">
      <c r="A471" s="1" t="s">
        <v>20</v>
      </c>
      <c r="B471"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Mooney International Corporation\M20F</v>
      </c>
      <c r="C471" s="1" t="s">
        <v>879</v>
      </c>
      <c r="D471" s="1" t="str">
        <f>LEFT(Supplemental_Type_Certificates__STC___5[[#This Row],[Column1]],SEARCH("\",Supplemental_Type_Certificates__STC___5[[#This Row],[Column1]])-1)</f>
        <v>Mooney International Corporation</v>
      </c>
      <c r="E471" s="1" t="str">
        <f>RIGHT(Supplemental_Type_Certificates__STC___5[[#This Row],[Column1]],LEN(Supplemental_Type_Certificates__STC___5[[#This Row],[Column1]])-SEARCH("\",Supplemental_Type_Certificates__STC___5[[#This Row],[Column1]]))</f>
        <v>M20F</v>
      </c>
      <c r="F471" s="1" t="str">
        <f>INDEX(Sheet1!A:D,MATCH(Supplemental_Type_Certificates__STC___5[[#This Row],[Make]],Sheet1!D:D,0),1)</f>
        <v>Mooney</v>
      </c>
      <c r="G471"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471"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E464:E479</v>
      </c>
      <c r="I471" s="1" t="str">
        <f ca="1">IF(LEN(Supplemental_Type_Certificates__STC___5[[#This Row],[First]])&lt;&gt;0,Supplemental_Type_Certificates__STC___5[[#This Row],[First]]&amp;": "&amp;_xlfn.TEXTJOIN(", ",TRUE,INDIRECT(Supplemental_Type_Certificates__STC___5[[#This Row],[Range]])),"")</f>
        <v/>
      </c>
      <c r="J471"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472" spans="1:10" x14ac:dyDescent="0.25">
      <c r="A472" s="1" t="s">
        <v>20</v>
      </c>
      <c r="B472"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Mooney International Corporation\M20G</v>
      </c>
      <c r="C472" s="1" t="s">
        <v>880</v>
      </c>
      <c r="D472" s="1" t="str">
        <f>LEFT(Supplemental_Type_Certificates__STC___5[[#This Row],[Column1]],SEARCH("\",Supplemental_Type_Certificates__STC___5[[#This Row],[Column1]])-1)</f>
        <v>Mooney International Corporation</v>
      </c>
      <c r="E472" s="1" t="str">
        <f>RIGHT(Supplemental_Type_Certificates__STC___5[[#This Row],[Column1]],LEN(Supplemental_Type_Certificates__STC___5[[#This Row],[Column1]])-SEARCH("\",Supplemental_Type_Certificates__STC___5[[#This Row],[Column1]]))</f>
        <v>M20G</v>
      </c>
      <c r="F472" s="1" t="str">
        <f>INDEX(Sheet1!A:D,MATCH(Supplemental_Type_Certificates__STC___5[[#This Row],[Make]],Sheet1!D:D,0),1)</f>
        <v>Mooney</v>
      </c>
      <c r="G472"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472"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E464:E479</v>
      </c>
      <c r="I472" s="1" t="str">
        <f ca="1">IF(LEN(Supplemental_Type_Certificates__STC___5[[#This Row],[First]])&lt;&gt;0,Supplemental_Type_Certificates__STC___5[[#This Row],[First]]&amp;": "&amp;_xlfn.TEXTJOIN(", ",TRUE,INDIRECT(Supplemental_Type_Certificates__STC___5[[#This Row],[Range]])),"")</f>
        <v/>
      </c>
      <c r="J472"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473" spans="1:10" x14ac:dyDescent="0.25">
      <c r="A473" s="1" t="s">
        <v>20</v>
      </c>
      <c r="B473"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Mooney International Corporation\M20J</v>
      </c>
      <c r="C473" s="1" t="s">
        <v>881</v>
      </c>
      <c r="D473" s="1" t="str">
        <f>LEFT(Supplemental_Type_Certificates__STC___5[[#This Row],[Column1]],SEARCH("\",Supplemental_Type_Certificates__STC___5[[#This Row],[Column1]])-1)</f>
        <v>Mooney International Corporation</v>
      </c>
      <c r="E473" s="1" t="str">
        <f>RIGHT(Supplemental_Type_Certificates__STC___5[[#This Row],[Column1]],LEN(Supplemental_Type_Certificates__STC___5[[#This Row],[Column1]])-SEARCH("\",Supplemental_Type_Certificates__STC___5[[#This Row],[Column1]]))</f>
        <v>M20J</v>
      </c>
      <c r="F473" s="1" t="str">
        <f>INDEX(Sheet1!A:D,MATCH(Supplemental_Type_Certificates__STC___5[[#This Row],[Make]],Sheet1!D:D,0),1)</f>
        <v>Mooney</v>
      </c>
      <c r="G473"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473"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E464:E479</v>
      </c>
      <c r="I473" s="1" t="str">
        <f ca="1">IF(LEN(Supplemental_Type_Certificates__STC___5[[#This Row],[First]])&lt;&gt;0,Supplemental_Type_Certificates__STC___5[[#This Row],[First]]&amp;": "&amp;_xlfn.TEXTJOIN(", ",TRUE,INDIRECT(Supplemental_Type_Certificates__STC___5[[#This Row],[Range]])),"")</f>
        <v/>
      </c>
      <c r="J473"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474" spans="1:10" x14ac:dyDescent="0.25">
      <c r="A474" s="1" t="s">
        <v>20</v>
      </c>
      <c r="B474"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Mooney International Corporation\M20K</v>
      </c>
      <c r="C474" s="1" t="s">
        <v>882</v>
      </c>
      <c r="D474" s="1" t="str">
        <f>LEFT(Supplemental_Type_Certificates__STC___5[[#This Row],[Column1]],SEARCH("\",Supplemental_Type_Certificates__STC___5[[#This Row],[Column1]])-1)</f>
        <v>Mooney International Corporation</v>
      </c>
      <c r="E474" s="1" t="str">
        <f>RIGHT(Supplemental_Type_Certificates__STC___5[[#This Row],[Column1]],LEN(Supplemental_Type_Certificates__STC___5[[#This Row],[Column1]])-SEARCH("\",Supplemental_Type_Certificates__STC___5[[#This Row],[Column1]]))</f>
        <v>M20K</v>
      </c>
      <c r="F474" s="1" t="str">
        <f>INDEX(Sheet1!A:D,MATCH(Supplemental_Type_Certificates__STC___5[[#This Row],[Make]],Sheet1!D:D,0),1)</f>
        <v>Mooney</v>
      </c>
      <c r="G474"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474"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E464:E479</v>
      </c>
      <c r="I474" s="1" t="str">
        <f ca="1">IF(LEN(Supplemental_Type_Certificates__STC___5[[#This Row],[First]])&lt;&gt;0,Supplemental_Type_Certificates__STC___5[[#This Row],[First]]&amp;": "&amp;_xlfn.TEXTJOIN(", ",TRUE,INDIRECT(Supplemental_Type_Certificates__STC___5[[#This Row],[Range]])),"")</f>
        <v/>
      </c>
      <c r="J474"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475" spans="1:10" x14ac:dyDescent="0.25">
      <c r="A475" s="1" t="s">
        <v>20</v>
      </c>
      <c r="B475"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Mooney International Corporation\M20L</v>
      </c>
      <c r="C475" s="1" t="s">
        <v>883</v>
      </c>
      <c r="D475" s="1" t="str">
        <f>LEFT(Supplemental_Type_Certificates__STC___5[[#This Row],[Column1]],SEARCH("\",Supplemental_Type_Certificates__STC___5[[#This Row],[Column1]])-1)</f>
        <v>Mooney International Corporation</v>
      </c>
      <c r="E475" s="1" t="str">
        <f>RIGHT(Supplemental_Type_Certificates__STC___5[[#This Row],[Column1]],LEN(Supplemental_Type_Certificates__STC___5[[#This Row],[Column1]])-SEARCH("\",Supplemental_Type_Certificates__STC___5[[#This Row],[Column1]]))</f>
        <v>M20L</v>
      </c>
      <c r="F475" s="1" t="str">
        <f>INDEX(Sheet1!A:D,MATCH(Supplemental_Type_Certificates__STC___5[[#This Row],[Make]],Sheet1!D:D,0),1)</f>
        <v>Mooney</v>
      </c>
      <c r="G475"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475"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E464:E479</v>
      </c>
      <c r="I475" s="1" t="str">
        <f ca="1">IF(LEN(Supplemental_Type_Certificates__STC___5[[#This Row],[First]])&lt;&gt;0,Supplemental_Type_Certificates__STC___5[[#This Row],[First]]&amp;": "&amp;_xlfn.TEXTJOIN(", ",TRUE,INDIRECT(Supplemental_Type_Certificates__STC___5[[#This Row],[Range]])),"")</f>
        <v/>
      </c>
      <c r="J475"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476" spans="1:10" x14ac:dyDescent="0.25">
      <c r="A476" s="1" t="s">
        <v>20</v>
      </c>
      <c r="B476"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Mooney International Corporation\M20M</v>
      </c>
      <c r="C476" s="1" t="s">
        <v>884</v>
      </c>
      <c r="D476" s="1" t="str">
        <f>LEFT(Supplemental_Type_Certificates__STC___5[[#This Row],[Column1]],SEARCH("\",Supplemental_Type_Certificates__STC___5[[#This Row],[Column1]])-1)</f>
        <v>Mooney International Corporation</v>
      </c>
      <c r="E476" s="1" t="str">
        <f>RIGHT(Supplemental_Type_Certificates__STC___5[[#This Row],[Column1]],LEN(Supplemental_Type_Certificates__STC___5[[#This Row],[Column1]])-SEARCH("\",Supplemental_Type_Certificates__STC___5[[#This Row],[Column1]]))</f>
        <v>M20M</v>
      </c>
      <c r="F476" s="1" t="str">
        <f>INDEX(Sheet1!A:D,MATCH(Supplemental_Type_Certificates__STC___5[[#This Row],[Make]],Sheet1!D:D,0),1)</f>
        <v>Mooney</v>
      </c>
      <c r="G476"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476"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E464:E479</v>
      </c>
      <c r="I476" s="1" t="str">
        <f ca="1">IF(LEN(Supplemental_Type_Certificates__STC___5[[#This Row],[First]])&lt;&gt;0,Supplemental_Type_Certificates__STC___5[[#This Row],[First]]&amp;": "&amp;_xlfn.TEXTJOIN(", ",TRUE,INDIRECT(Supplemental_Type_Certificates__STC___5[[#This Row],[Range]])),"")</f>
        <v/>
      </c>
      <c r="J476"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477" spans="1:10" x14ac:dyDescent="0.25">
      <c r="A477" s="1" t="s">
        <v>20</v>
      </c>
      <c r="B477"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Mooney International Corporation\M20R</v>
      </c>
      <c r="C477" s="1" t="s">
        <v>885</v>
      </c>
      <c r="D477" s="1" t="str">
        <f>LEFT(Supplemental_Type_Certificates__STC___5[[#This Row],[Column1]],SEARCH("\",Supplemental_Type_Certificates__STC___5[[#This Row],[Column1]])-1)</f>
        <v>Mooney International Corporation</v>
      </c>
      <c r="E477" s="1" t="str">
        <f>RIGHT(Supplemental_Type_Certificates__STC___5[[#This Row],[Column1]],LEN(Supplemental_Type_Certificates__STC___5[[#This Row],[Column1]])-SEARCH("\",Supplemental_Type_Certificates__STC___5[[#This Row],[Column1]]))</f>
        <v>M20R</v>
      </c>
      <c r="F477" s="1" t="str">
        <f>INDEX(Sheet1!A:D,MATCH(Supplemental_Type_Certificates__STC___5[[#This Row],[Make]],Sheet1!D:D,0),1)</f>
        <v>Mooney</v>
      </c>
      <c r="G477"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477"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E464:E479</v>
      </c>
      <c r="I477" s="1" t="str">
        <f ca="1">IF(LEN(Supplemental_Type_Certificates__STC___5[[#This Row],[First]])&lt;&gt;0,Supplemental_Type_Certificates__STC___5[[#This Row],[First]]&amp;": "&amp;_xlfn.TEXTJOIN(", ",TRUE,INDIRECT(Supplemental_Type_Certificates__STC___5[[#This Row],[Range]])),"")</f>
        <v/>
      </c>
      <c r="J477"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478" spans="1:10" x14ac:dyDescent="0.25">
      <c r="A478" s="1" t="s">
        <v>20</v>
      </c>
      <c r="B478"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Mooney International Corporation\M20S</v>
      </c>
      <c r="C478" s="1" t="s">
        <v>886</v>
      </c>
      <c r="D478" s="1" t="str">
        <f>LEFT(Supplemental_Type_Certificates__STC___5[[#This Row],[Column1]],SEARCH("\",Supplemental_Type_Certificates__STC___5[[#This Row],[Column1]])-1)</f>
        <v>Mooney International Corporation</v>
      </c>
      <c r="E478" s="1" t="str">
        <f>RIGHT(Supplemental_Type_Certificates__STC___5[[#This Row],[Column1]],LEN(Supplemental_Type_Certificates__STC___5[[#This Row],[Column1]])-SEARCH("\",Supplemental_Type_Certificates__STC___5[[#This Row],[Column1]]))</f>
        <v>M20S</v>
      </c>
      <c r="F478" s="1" t="str">
        <f>INDEX(Sheet1!A:D,MATCH(Supplemental_Type_Certificates__STC___5[[#This Row],[Make]],Sheet1!D:D,0),1)</f>
        <v>Mooney</v>
      </c>
      <c r="G478"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478"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E464:E479</v>
      </c>
      <c r="I478" s="1" t="str">
        <f ca="1">IF(LEN(Supplemental_Type_Certificates__STC___5[[#This Row],[First]])&lt;&gt;0,Supplemental_Type_Certificates__STC___5[[#This Row],[First]]&amp;": "&amp;_xlfn.TEXTJOIN(", ",TRUE,INDIRECT(Supplemental_Type_Certificates__STC___5[[#This Row],[Range]])),"")</f>
        <v/>
      </c>
      <c r="J478"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479" spans="1:10" x14ac:dyDescent="0.25">
      <c r="A479" s="1" t="s">
        <v>20</v>
      </c>
      <c r="B479"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Mooney International Corporation\M20TN</v>
      </c>
      <c r="C479" s="1" t="s">
        <v>887</v>
      </c>
      <c r="D479" s="1" t="str">
        <f>LEFT(Supplemental_Type_Certificates__STC___5[[#This Row],[Column1]],SEARCH("\",Supplemental_Type_Certificates__STC___5[[#This Row],[Column1]])-1)</f>
        <v>Mooney International Corporation</v>
      </c>
      <c r="E479" s="1" t="str">
        <f>RIGHT(Supplemental_Type_Certificates__STC___5[[#This Row],[Column1]],LEN(Supplemental_Type_Certificates__STC___5[[#This Row],[Column1]])-SEARCH("\",Supplemental_Type_Certificates__STC___5[[#This Row],[Column1]]))</f>
        <v>M20TN</v>
      </c>
      <c r="F479" s="1" t="str">
        <f>INDEX(Sheet1!A:D,MATCH(Supplemental_Type_Certificates__STC___5[[#This Row],[Make]],Sheet1!D:D,0),1)</f>
        <v>Mooney</v>
      </c>
      <c r="G479"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479"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E464:E479</v>
      </c>
      <c r="I479" s="1" t="str">
        <f ca="1">IF(LEN(Supplemental_Type_Certificates__STC___5[[#This Row],[First]])&lt;&gt;0,Supplemental_Type_Certificates__STC___5[[#This Row],[First]]&amp;": "&amp;_xlfn.TEXTJOIN(", ",TRUE,INDIRECT(Supplemental_Type_Certificates__STC___5[[#This Row],[Range]])),"")</f>
        <v/>
      </c>
      <c r="J479"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480" spans="1:10" x14ac:dyDescent="0.25">
      <c r="A480" s="1" t="s">
        <v>20</v>
      </c>
      <c r="B480"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Nardi S.A.\FN-333</v>
      </c>
      <c r="C480" s="1" t="s">
        <v>888</v>
      </c>
      <c r="D480" s="1" t="str">
        <f>LEFT(Supplemental_Type_Certificates__STC___5[[#This Row],[Column1]],SEARCH("\",Supplemental_Type_Certificates__STC___5[[#This Row],[Column1]])-1)</f>
        <v>Nardi S.A.</v>
      </c>
      <c r="E480" s="1" t="str">
        <f>RIGHT(Supplemental_Type_Certificates__STC___5[[#This Row],[Column1]],LEN(Supplemental_Type_Certificates__STC___5[[#This Row],[Column1]])-SEARCH("\",Supplemental_Type_Certificates__STC___5[[#This Row],[Column1]]))</f>
        <v>FN-333</v>
      </c>
      <c r="F480" s="1" t="str">
        <f>INDEX(Sheet1!A:D,MATCH(Supplemental_Type_Certificates__STC___5[[#This Row],[Make]],Sheet1!D:D,0),1)</f>
        <v>Nardi</v>
      </c>
      <c r="G480"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Nardi</v>
      </c>
      <c r="H480"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E480:E480</v>
      </c>
      <c r="I480" s="1" t="str">
        <f ca="1">IF(LEN(Supplemental_Type_Certificates__STC___5[[#This Row],[First]])&lt;&gt;0,Supplemental_Type_Certificates__STC___5[[#This Row],[First]]&amp;": "&amp;_xlfn.TEXTJOIN(", ",TRUE,INDIRECT(Supplemental_Type_Certificates__STC___5[[#This Row],[Range]])),"")</f>
        <v>Nardi: FN-333</v>
      </c>
      <c r="J480"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481" spans="1:10" x14ac:dyDescent="0.25">
      <c r="A481" s="1" t="s">
        <v>20</v>
      </c>
      <c r="B481"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Piaggio &amp; C.\P.136-L</v>
      </c>
      <c r="C481" s="1" t="s">
        <v>889</v>
      </c>
      <c r="D481" s="1" t="str">
        <f>LEFT(Supplemental_Type_Certificates__STC___5[[#This Row],[Column1]],SEARCH("\",Supplemental_Type_Certificates__STC___5[[#This Row],[Column1]])-1)</f>
        <v>Piaggio &amp; C.</v>
      </c>
      <c r="E481" s="1" t="str">
        <f>RIGHT(Supplemental_Type_Certificates__STC___5[[#This Row],[Column1]],LEN(Supplemental_Type_Certificates__STC___5[[#This Row],[Column1]])-SEARCH("\",Supplemental_Type_Certificates__STC___5[[#This Row],[Column1]]))</f>
        <v>P.136-L</v>
      </c>
      <c r="F481" s="1" t="str">
        <f>INDEX(Sheet1!A:D,MATCH(Supplemental_Type_Certificates__STC___5[[#This Row],[Make]],Sheet1!D:D,0),1)</f>
        <v>Piaggio</v>
      </c>
      <c r="G481"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Piaggio</v>
      </c>
      <c r="H481"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E481:E483</v>
      </c>
      <c r="I481" s="1" t="str">
        <f ca="1">IF(LEN(Supplemental_Type_Certificates__STC___5[[#This Row],[First]])&lt;&gt;0,Supplemental_Type_Certificates__STC___5[[#This Row],[First]]&amp;": "&amp;_xlfn.TEXTJOIN(", ",TRUE,INDIRECT(Supplemental_Type_Certificates__STC___5[[#This Row],[Range]])),"")</f>
        <v>Piaggio: P.136-L, P.136-L1, P.136-L2</v>
      </c>
      <c r="J481"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482" spans="1:10" x14ac:dyDescent="0.25">
      <c r="A482" s="1" t="s">
        <v>20</v>
      </c>
      <c r="B482"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Piaggio &amp; C.\P.136-L1</v>
      </c>
      <c r="C482" s="1" t="s">
        <v>890</v>
      </c>
      <c r="D482" s="1" t="str">
        <f>LEFT(Supplemental_Type_Certificates__STC___5[[#This Row],[Column1]],SEARCH("\",Supplemental_Type_Certificates__STC___5[[#This Row],[Column1]])-1)</f>
        <v>Piaggio &amp; C.</v>
      </c>
      <c r="E482" s="1" t="str">
        <f>RIGHT(Supplemental_Type_Certificates__STC___5[[#This Row],[Column1]],LEN(Supplemental_Type_Certificates__STC___5[[#This Row],[Column1]])-SEARCH("\",Supplemental_Type_Certificates__STC___5[[#This Row],[Column1]]))</f>
        <v>P.136-L1</v>
      </c>
      <c r="F482" s="1" t="str">
        <f>INDEX(Sheet1!A:D,MATCH(Supplemental_Type_Certificates__STC___5[[#This Row],[Make]],Sheet1!D:D,0),1)</f>
        <v>Piaggio</v>
      </c>
      <c r="G482"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482"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E481:E483</v>
      </c>
      <c r="I482" s="1" t="str">
        <f ca="1">IF(LEN(Supplemental_Type_Certificates__STC___5[[#This Row],[First]])&lt;&gt;0,Supplemental_Type_Certificates__STC___5[[#This Row],[First]]&amp;": "&amp;_xlfn.TEXTJOIN(", ",TRUE,INDIRECT(Supplemental_Type_Certificates__STC___5[[#This Row],[Range]])),"")</f>
        <v/>
      </c>
      <c r="J482"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483" spans="1:10" x14ac:dyDescent="0.25">
      <c r="A483" s="1" t="s">
        <v>20</v>
      </c>
      <c r="B483"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Piaggio &amp; C.\P.136-L2</v>
      </c>
      <c r="C483" s="1" t="s">
        <v>891</v>
      </c>
      <c r="D483" s="1" t="str">
        <f>LEFT(Supplemental_Type_Certificates__STC___5[[#This Row],[Column1]],SEARCH("\",Supplemental_Type_Certificates__STC___5[[#This Row],[Column1]])-1)</f>
        <v>Piaggio &amp; C.</v>
      </c>
      <c r="E483" s="1" t="str">
        <f>RIGHT(Supplemental_Type_Certificates__STC___5[[#This Row],[Column1]],LEN(Supplemental_Type_Certificates__STC___5[[#This Row],[Column1]])-SEARCH("\",Supplemental_Type_Certificates__STC___5[[#This Row],[Column1]]))</f>
        <v>P.136-L2</v>
      </c>
      <c r="F483" s="1" t="str">
        <f>INDEX(Sheet1!A:D,MATCH(Supplemental_Type_Certificates__STC___5[[#This Row],[Make]],Sheet1!D:D,0),1)</f>
        <v>Piaggio</v>
      </c>
      <c r="G483"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483"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E481:E483</v>
      </c>
      <c r="I483" s="1" t="str">
        <f ca="1">IF(LEN(Supplemental_Type_Certificates__STC___5[[#This Row],[First]])&lt;&gt;0,Supplemental_Type_Certificates__STC___5[[#This Row],[First]]&amp;": "&amp;_xlfn.TEXTJOIN(", ",TRUE,INDIRECT(Supplemental_Type_Certificates__STC___5[[#This Row],[Range]])),"")</f>
        <v/>
      </c>
      <c r="J483"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484" spans="1:10" x14ac:dyDescent="0.25">
      <c r="A484" s="1" t="s">
        <v>20</v>
      </c>
      <c r="B484"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Pilatus Aircraft Limited\PC-6-H1</v>
      </c>
      <c r="C484" s="1" t="s">
        <v>892</v>
      </c>
      <c r="D484" s="1" t="str">
        <f>LEFT(Supplemental_Type_Certificates__STC___5[[#This Row],[Column1]],SEARCH("\",Supplemental_Type_Certificates__STC___5[[#This Row],[Column1]])-1)</f>
        <v>Pilatus Aircraft Limited</v>
      </c>
      <c r="E484" s="1" t="str">
        <f>RIGHT(Supplemental_Type_Certificates__STC___5[[#This Row],[Column1]],LEN(Supplemental_Type_Certificates__STC___5[[#This Row],[Column1]])-SEARCH("\",Supplemental_Type_Certificates__STC___5[[#This Row],[Column1]]))</f>
        <v>PC-6-H1</v>
      </c>
      <c r="F484" s="1" t="str">
        <f>INDEX(Sheet1!A:D,MATCH(Supplemental_Type_Certificates__STC___5[[#This Row],[Make]],Sheet1!D:D,0),1)</f>
        <v>Pilatus</v>
      </c>
      <c r="G484"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Pilatus</v>
      </c>
      <c r="H484"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E484:E489</v>
      </c>
      <c r="I484" s="1" t="str">
        <f ca="1">IF(LEN(Supplemental_Type_Certificates__STC___5[[#This Row],[First]])&lt;&gt;0,Supplemental_Type_Certificates__STC___5[[#This Row],[First]]&amp;": "&amp;_xlfn.TEXTJOIN(", ",TRUE,INDIRECT(Supplemental_Type_Certificates__STC___5[[#This Row],[Range]])),"")</f>
        <v>Pilatus: PC-6-H1, PC-6-H2, PC-6, PC-6/350-H1, PC-6/350-H2, PC-6/350</v>
      </c>
      <c r="J484"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485" spans="1:10" x14ac:dyDescent="0.25">
      <c r="A485" s="1" t="s">
        <v>20</v>
      </c>
      <c r="B485"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Pilatus Aircraft Limited\PC-6-H2</v>
      </c>
      <c r="C485" s="1" t="s">
        <v>893</v>
      </c>
      <c r="D485" s="1" t="str">
        <f>LEFT(Supplemental_Type_Certificates__STC___5[[#This Row],[Column1]],SEARCH("\",Supplemental_Type_Certificates__STC___5[[#This Row],[Column1]])-1)</f>
        <v>Pilatus Aircraft Limited</v>
      </c>
      <c r="E485" s="1" t="str">
        <f>RIGHT(Supplemental_Type_Certificates__STC___5[[#This Row],[Column1]],LEN(Supplemental_Type_Certificates__STC___5[[#This Row],[Column1]])-SEARCH("\",Supplemental_Type_Certificates__STC___5[[#This Row],[Column1]]))</f>
        <v>PC-6-H2</v>
      </c>
      <c r="F485" s="1" t="str">
        <f>INDEX(Sheet1!A:D,MATCH(Supplemental_Type_Certificates__STC___5[[#This Row],[Make]],Sheet1!D:D,0),1)</f>
        <v>Pilatus</v>
      </c>
      <c r="G485"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485"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E484:E489</v>
      </c>
      <c r="I485" s="1" t="str">
        <f ca="1">IF(LEN(Supplemental_Type_Certificates__STC___5[[#This Row],[First]])&lt;&gt;0,Supplemental_Type_Certificates__STC___5[[#This Row],[First]]&amp;": "&amp;_xlfn.TEXTJOIN(", ",TRUE,INDIRECT(Supplemental_Type_Certificates__STC___5[[#This Row],[Range]])),"")</f>
        <v/>
      </c>
      <c r="J485"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486" spans="1:10" x14ac:dyDescent="0.25">
      <c r="A486" s="1" t="s">
        <v>20</v>
      </c>
      <c r="B486"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Pilatus Aircraft Limited\PC-6</v>
      </c>
      <c r="C486" s="1" t="s">
        <v>894</v>
      </c>
      <c r="D486" s="1" t="str">
        <f>LEFT(Supplemental_Type_Certificates__STC___5[[#This Row],[Column1]],SEARCH("\",Supplemental_Type_Certificates__STC___5[[#This Row],[Column1]])-1)</f>
        <v>Pilatus Aircraft Limited</v>
      </c>
      <c r="E486" s="1" t="str">
        <f>RIGHT(Supplemental_Type_Certificates__STC___5[[#This Row],[Column1]],LEN(Supplemental_Type_Certificates__STC___5[[#This Row],[Column1]])-SEARCH("\",Supplemental_Type_Certificates__STC___5[[#This Row],[Column1]]))</f>
        <v>PC-6</v>
      </c>
      <c r="F486" s="1" t="str">
        <f>INDEX(Sheet1!A:D,MATCH(Supplemental_Type_Certificates__STC___5[[#This Row],[Make]],Sheet1!D:D,0),1)</f>
        <v>Pilatus</v>
      </c>
      <c r="G486"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486"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E484:E489</v>
      </c>
      <c r="I486" s="1" t="str">
        <f ca="1">IF(LEN(Supplemental_Type_Certificates__STC___5[[#This Row],[First]])&lt;&gt;0,Supplemental_Type_Certificates__STC___5[[#This Row],[First]]&amp;": "&amp;_xlfn.TEXTJOIN(", ",TRUE,INDIRECT(Supplemental_Type_Certificates__STC___5[[#This Row],[Range]])),"")</f>
        <v/>
      </c>
      <c r="J486"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487" spans="1:10" x14ac:dyDescent="0.25">
      <c r="A487" s="1" t="s">
        <v>20</v>
      </c>
      <c r="B487"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Pilatus Aircraft Limited\PC-6/350-H1</v>
      </c>
      <c r="C487" s="1" t="s">
        <v>895</v>
      </c>
      <c r="D487" s="1" t="str">
        <f>LEFT(Supplemental_Type_Certificates__STC___5[[#This Row],[Column1]],SEARCH("\",Supplemental_Type_Certificates__STC___5[[#This Row],[Column1]])-1)</f>
        <v>Pilatus Aircraft Limited</v>
      </c>
      <c r="E487" s="1" t="str">
        <f>RIGHT(Supplemental_Type_Certificates__STC___5[[#This Row],[Column1]],LEN(Supplemental_Type_Certificates__STC___5[[#This Row],[Column1]])-SEARCH("\",Supplemental_Type_Certificates__STC___5[[#This Row],[Column1]]))</f>
        <v>PC-6/350-H1</v>
      </c>
      <c r="F487" s="1" t="str">
        <f>INDEX(Sheet1!A:D,MATCH(Supplemental_Type_Certificates__STC___5[[#This Row],[Make]],Sheet1!D:D,0),1)</f>
        <v>Pilatus</v>
      </c>
      <c r="G487"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487"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E484:E489</v>
      </c>
      <c r="I487" s="1" t="str">
        <f ca="1">IF(LEN(Supplemental_Type_Certificates__STC___5[[#This Row],[First]])&lt;&gt;0,Supplemental_Type_Certificates__STC___5[[#This Row],[First]]&amp;": "&amp;_xlfn.TEXTJOIN(", ",TRUE,INDIRECT(Supplemental_Type_Certificates__STC___5[[#This Row],[Range]])),"")</f>
        <v/>
      </c>
      <c r="J487"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488" spans="1:10" x14ac:dyDescent="0.25">
      <c r="A488" s="1" t="s">
        <v>20</v>
      </c>
      <c r="B488"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Pilatus Aircraft Limited\PC-6/350-H2</v>
      </c>
      <c r="C488" s="1" t="s">
        <v>896</v>
      </c>
      <c r="D488" s="1" t="str">
        <f>LEFT(Supplemental_Type_Certificates__STC___5[[#This Row],[Column1]],SEARCH("\",Supplemental_Type_Certificates__STC___5[[#This Row],[Column1]])-1)</f>
        <v>Pilatus Aircraft Limited</v>
      </c>
      <c r="E488" s="1" t="str">
        <f>RIGHT(Supplemental_Type_Certificates__STC___5[[#This Row],[Column1]],LEN(Supplemental_Type_Certificates__STC___5[[#This Row],[Column1]])-SEARCH("\",Supplemental_Type_Certificates__STC___5[[#This Row],[Column1]]))</f>
        <v>PC-6/350-H2</v>
      </c>
      <c r="F488" s="1" t="str">
        <f>INDEX(Sheet1!A:D,MATCH(Supplemental_Type_Certificates__STC___5[[#This Row],[Make]],Sheet1!D:D,0),1)</f>
        <v>Pilatus</v>
      </c>
      <c r="G488"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488"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E484:E489</v>
      </c>
      <c r="I488" s="1" t="str">
        <f ca="1">IF(LEN(Supplemental_Type_Certificates__STC___5[[#This Row],[First]])&lt;&gt;0,Supplemental_Type_Certificates__STC___5[[#This Row],[First]]&amp;": "&amp;_xlfn.TEXTJOIN(", ",TRUE,INDIRECT(Supplemental_Type_Certificates__STC___5[[#This Row],[Range]])),"")</f>
        <v/>
      </c>
      <c r="J488"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489" spans="1:10" x14ac:dyDescent="0.25">
      <c r="A489" s="1" t="s">
        <v>20</v>
      </c>
      <c r="B489"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Pilatus Aircraft Limited\PC-6/350</v>
      </c>
      <c r="C489" s="1" t="s">
        <v>897</v>
      </c>
      <c r="D489" s="1" t="str">
        <f>LEFT(Supplemental_Type_Certificates__STC___5[[#This Row],[Column1]],SEARCH("\",Supplemental_Type_Certificates__STC___5[[#This Row],[Column1]])-1)</f>
        <v>Pilatus Aircraft Limited</v>
      </c>
      <c r="E489" s="1" t="str">
        <f>RIGHT(Supplemental_Type_Certificates__STC___5[[#This Row],[Column1]],LEN(Supplemental_Type_Certificates__STC___5[[#This Row],[Column1]])-SEARCH("\",Supplemental_Type_Certificates__STC___5[[#This Row],[Column1]]))</f>
        <v>PC-6/350</v>
      </c>
      <c r="F489" s="1" t="str">
        <f>INDEX(Sheet1!A:D,MATCH(Supplemental_Type_Certificates__STC___5[[#This Row],[Make]],Sheet1!D:D,0),1)</f>
        <v>Pilatus</v>
      </c>
      <c r="G489"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489"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E484:E489</v>
      </c>
      <c r="I489" s="1" t="str">
        <f ca="1">IF(LEN(Supplemental_Type_Certificates__STC___5[[#This Row],[First]])&lt;&gt;0,Supplemental_Type_Certificates__STC___5[[#This Row],[First]]&amp;": "&amp;_xlfn.TEXTJOIN(", ",TRUE,INDIRECT(Supplemental_Type_Certificates__STC___5[[#This Row],[Range]])),"")</f>
        <v/>
      </c>
      <c r="J489"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490" spans="1:10" x14ac:dyDescent="0.25">
      <c r="A490" s="1" t="s">
        <v>20</v>
      </c>
      <c r="B490"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Piper Aircraft, Inc.\PA-20-115</v>
      </c>
      <c r="C490" s="1" t="s">
        <v>898</v>
      </c>
      <c r="D490" s="1" t="str">
        <f>LEFT(Supplemental_Type_Certificates__STC___5[[#This Row],[Column1]],SEARCH("\",Supplemental_Type_Certificates__STC___5[[#This Row],[Column1]])-1)</f>
        <v>Piper Aircraft, Inc.</v>
      </c>
      <c r="E490" s="1" t="str">
        <f>RIGHT(Supplemental_Type_Certificates__STC___5[[#This Row],[Column1]],LEN(Supplemental_Type_Certificates__STC___5[[#This Row],[Column1]])-SEARCH("\",Supplemental_Type_Certificates__STC___5[[#This Row],[Column1]]))</f>
        <v>PA-20-115</v>
      </c>
      <c r="F490" s="1" t="str">
        <f>INDEX(Sheet1!A:D,MATCH(Supplemental_Type_Certificates__STC___5[[#This Row],[Make]],Sheet1!D:D,0),1)</f>
        <v>Piper</v>
      </c>
      <c r="G490"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Piper</v>
      </c>
      <c r="H490"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E490:E561</v>
      </c>
      <c r="I490" s="1" t="str">
        <f ca="1">IF(LEN(Supplemental_Type_Certificates__STC___5[[#This Row],[First]])&lt;&gt;0,Supplemental_Type_Certificates__STC___5[[#This Row],[First]]&amp;": "&amp;_xlfn.TEXTJOIN(", ",TRUE,INDIRECT(Supplemental_Type_Certificates__STC___5[[#This Row],[Range]])),"")</f>
        <v>Piper: PA-20-115, PA-20-135, PA-20, PA-20S-115, PA-20S-135, PA-20S, PA-22-108, PA-22-135, PA-22-150, PA-22-160, PA-22, PA-22S-135, PA-22S-150, PA-22S-160, PA-23-160, PA-23-235, PA-23-250, PA-23, PA-24-250, PA-24-260, PA-24-400, PA-24, PA-28-140, PA-28-150, PA-28-151, PA-28-160, PA-28-161, PA-28-180, PA-28-181, PA-28-201T, PA-28-235, PA-28-236, PA-28R-180, PA-28R-200, PA-28R-201, PA-28R-201T, PA-28RT-201, PA-28RT-201T, PA-28S-160, PA-28S-180, PA-30, PA-31-300, PA-31-325, PA-31-350, PA-31, PA-31P-350, PA-31P, PA-32-260, PA-32-300, PA-32-301, PA-32-301FT, PA-32-301T, PA-32-301XTC, PA-32R-300, PA-32R-301 (HP), PA-32R-301 (SP), PA-32R-301T, PA-32RT-300, PA-32RT-300T, PA-32S-300, PA-34-200, PA-34-200T, PA-34-220T, PA-38-112, PA-39, PA-40, PA-44-180, PA-44-180T, PA-46-310P, PA-46-350P, PA-46R-350T, PA-E23-250</v>
      </c>
      <c r="J490"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491" spans="1:10" x14ac:dyDescent="0.25">
      <c r="A491" s="1" t="s">
        <v>20</v>
      </c>
      <c r="B491"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Piper Aircraft, Inc.\PA-20-135</v>
      </c>
      <c r="C491" s="1" t="s">
        <v>899</v>
      </c>
      <c r="D491" s="1" t="str">
        <f>LEFT(Supplemental_Type_Certificates__STC___5[[#This Row],[Column1]],SEARCH("\",Supplemental_Type_Certificates__STC___5[[#This Row],[Column1]])-1)</f>
        <v>Piper Aircraft, Inc.</v>
      </c>
      <c r="E491" s="1" t="str">
        <f>RIGHT(Supplemental_Type_Certificates__STC___5[[#This Row],[Column1]],LEN(Supplemental_Type_Certificates__STC___5[[#This Row],[Column1]])-SEARCH("\",Supplemental_Type_Certificates__STC___5[[#This Row],[Column1]]))</f>
        <v>PA-20-135</v>
      </c>
      <c r="F491" s="1" t="str">
        <f>INDEX(Sheet1!A:D,MATCH(Supplemental_Type_Certificates__STC___5[[#This Row],[Make]],Sheet1!D:D,0),1)</f>
        <v>Piper</v>
      </c>
      <c r="G491"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491"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E490:E561</v>
      </c>
      <c r="I491" s="1" t="str">
        <f ca="1">IF(LEN(Supplemental_Type_Certificates__STC___5[[#This Row],[First]])&lt;&gt;0,Supplemental_Type_Certificates__STC___5[[#This Row],[First]]&amp;": "&amp;_xlfn.TEXTJOIN(", ",TRUE,INDIRECT(Supplemental_Type_Certificates__STC___5[[#This Row],[Range]])),"")</f>
        <v/>
      </c>
      <c r="J491"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492" spans="1:10" x14ac:dyDescent="0.25">
      <c r="A492" s="1" t="s">
        <v>20</v>
      </c>
      <c r="B492"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Piper Aircraft, Inc.\PA-20</v>
      </c>
      <c r="C492" s="1" t="s">
        <v>900</v>
      </c>
      <c r="D492" s="1" t="str">
        <f>LEFT(Supplemental_Type_Certificates__STC___5[[#This Row],[Column1]],SEARCH("\",Supplemental_Type_Certificates__STC___5[[#This Row],[Column1]])-1)</f>
        <v>Piper Aircraft, Inc.</v>
      </c>
      <c r="E492" s="1" t="str">
        <f>RIGHT(Supplemental_Type_Certificates__STC___5[[#This Row],[Column1]],LEN(Supplemental_Type_Certificates__STC___5[[#This Row],[Column1]])-SEARCH("\",Supplemental_Type_Certificates__STC___5[[#This Row],[Column1]]))</f>
        <v>PA-20</v>
      </c>
      <c r="F492" s="1" t="str">
        <f>INDEX(Sheet1!A:D,MATCH(Supplemental_Type_Certificates__STC___5[[#This Row],[Make]],Sheet1!D:D,0),1)</f>
        <v>Piper</v>
      </c>
      <c r="G492"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492"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E490:E561</v>
      </c>
      <c r="I492" s="1" t="str">
        <f ca="1">IF(LEN(Supplemental_Type_Certificates__STC___5[[#This Row],[First]])&lt;&gt;0,Supplemental_Type_Certificates__STC___5[[#This Row],[First]]&amp;": "&amp;_xlfn.TEXTJOIN(", ",TRUE,INDIRECT(Supplemental_Type_Certificates__STC___5[[#This Row],[Range]])),"")</f>
        <v/>
      </c>
      <c r="J492"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493" spans="1:10" x14ac:dyDescent="0.25">
      <c r="A493" s="1" t="s">
        <v>20</v>
      </c>
      <c r="B493"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Piper Aircraft, Inc.\PA-20S-115</v>
      </c>
      <c r="C493" s="1" t="s">
        <v>901</v>
      </c>
      <c r="D493" s="1" t="str">
        <f>LEFT(Supplemental_Type_Certificates__STC___5[[#This Row],[Column1]],SEARCH("\",Supplemental_Type_Certificates__STC___5[[#This Row],[Column1]])-1)</f>
        <v>Piper Aircraft, Inc.</v>
      </c>
      <c r="E493" s="1" t="str">
        <f>RIGHT(Supplemental_Type_Certificates__STC___5[[#This Row],[Column1]],LEN(Supplemental_Type_Certificates__STC___5[[#This Row],[Column1]])-SEARCH("\",Supplemental_Type_Certificates__STC___5[[#This Row],[Column1]]))</f>
        <v>PA-20S-115</v>
      </c>
      <c r="F493" s="1" t="str">
        <f>INDEX(Sheet1!A:D,MATCH(Supplemental_Type_Certificates__STC___5[[#This Row],[Make]],Sheet1!D:D,0),1)</f>
        <v>Piper</v>
      </c>
      <c r="G493"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493"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E490:E561</v>
      </c>
      <c r="I493" s="1" t="str">
        <f ca="1">IF(LEN(Supplemental_Type_Certificates__STC___5[[#This Row],[First]])&lt;&gt;0,Supplemental_Type_Certificates__STC___5[[#This Row],[First]]&amp;": "&amp;_xlfn.TEXTJOIN(", ",TRUE,INDIRECT(Supplemental_Type_Certificates__STC___5[[#This Row],[Range]])),"")</f>
        <v/>
      </c>
      <c r="J493"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494" spans="1:10" x14ac:dyDescent="0.25">
      <c r="A494" s="1" t="s">
        <v>20</v>
      </c>
      <c r="B494"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Piper Aircraft, Inc.\PA-20S-135</v>
      </c>
      <c r="C494" s="1" t="s">
        <v>902</v>
      </c>
      <c r="D494" s="1" t="str">
        <f>LEFT(Supplemental_Type_Certificates__STC___5[[#This Row],[Column1]],SEARCH("\",Supplemental_Type_Certificates__STC___5[[#This Row],[Column1]])-1)</f>
        <v>Piper Aircraft, Inc.</v>
      </c>
      <c r="E494" s="1" t="str">
        <f>RIGHT(Supplemental_Type_Certificates__STC___5[[#This Row],[Column1]],LEN(Supplemental_Type_Certificates__STC___5[[#This Row],[Column1]])-SEARCH("\",Supplemental_Type_Certificates__STC___5[[#This Row],[Column1]]))</f>
        <v>PA-20S-135</v>
      </c>
      <c r="F494" s="1" t="str">
        <f>INDEX(Sheet1!A:D,MATCH(Supplemental_Type_Certificates__STC___5[[#This Row],[Make]],Sheet1!D:D,0),1)</f>
        <v>Piper</v>
      </c>
      <c r="G494"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494"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E490:E561</v>
      </c>
      <c r="I494" s="1" t="str">
        <f ca="1">IF(LEN(Supplemental_Type_Certificates__STC___5[[#This Row],[First]])&lt;&gt;0,Supplemental_Type_Certificates__STC___5[[#This Row],[First]]&amp;": "&amp;_xlfn.TEXTJOIN(", ",TRUE,INDIRECT(Supplemental_Type_Certificates__STC___5[[#This Row],[Range]])),"")</f>
        <v/>
      </c>
      <c r="J494"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495" spans="1:10" x14ac:dyDescent="0.25">
      <c r="A495" s="1" t="s">
        <v>20</v>
      </c>
      <c r="B495"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Piper Aircraft, Inc.\PA-20S</v>
      </c>
      <c r="C495" s="1" t="s">
        <v>903</v>
      </c>
      <c r="D495" s="1" t="str">
        <f>LEFT(Supplemental_Type_Certificates__STC___5[[#This Row],[Column1]],SEARCH("\",Supplemental_Type_Certificates__STC___5[[#This Row],[Column1]])-1)</f>
        <v>Piper Aircraft, Inc.</v>
      </c>
      <c r="E495" s="1" t="str">
        <f>RIGHT(Supplemental_Type_Certificates__STC___5[[#This Row],[Column1]],LEN(Supplemental_Type_Certificates__STC___5[[#This Row],[Column1]])-SEARCH("\",Supplemental_Type_Certificates__STC___5[[#This Row],[Column1]]))</f>
        <v>PA-20S</v>
      </c>
      <c r="F495" s="1" t="str">
        <f>INDEX(Sheet1!A:D,MATCH(Supplemental_Type_Certificates__STC___5[[#This Row],[Make]],Sheet1!D:D,0),1)</f>
        <v>Piper</v>
      </c>
      <c r="G495"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495"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E490:E561</v>
      </c>
      <c r="I495" s="1" t="str">
        <f ca="1">IF(LEN(Supplemental_Type_Certificates__STC___5[[#This Row],[First]])&lt;&gt;0,Supplemental_Type_Certificates__STC___5[[#This Row],[First]]&amp;": "&amp;_xlfn.TEXTJOIN(", ",TRUE,INDIRECT(Supplemental_Type_Certificates__STC___5[[#This Row],[Range]])),"")</f>
        <v/>
      </c>
      <c r="J495"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496" spans="1:10" x14ac:dyDescent="0.25">
      <c r="A496" s="1" t="s">
        <v>20</v>
      </c>
      <c r="B496"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Piper Aircraft, Inc.\PA-22-108</v>
      </c>
      <c r="C496" s="1" t="s">
        <v>904</v>
      </c>
      <c r="D496" s="1" t="str">
        <f>LEFT(Supplemental_Type_Certificates__STC___5[[#This Row],[Column1]],SEARCH("\",Supplemental_Type_Certificates__STC___5[[#This Row],[Column1]])-1)</f>
        <v>Piper Aircraft, Inc.</v>
      </c>
      <c r="E496" s="1" t="str">
        <f>RIGHT(Supplemental_Type_Certificates__STC___5[[#This Row],[Column1]],LEN(Supplemental_Type_Certificates__STC___5[[#This Row],[Column1]])-SEARCH("\",Supplemental_Type_Certificates__STC___5[[#This Row],[Column1]]))</f>
        <v>PA-22-108</v>
      </c>
      <c r="F496" s="1" t="str">
        <f>INDEX(Sheet1!A:D,MATCH(Supplemental_Type_Certificates__STC___5[[#This Row],[Make]],Sheet1!D:D,0),1)</f>
        <v>Piper</v>
      </c>
      <c r="G496"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496"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E490:E561</v>
      </c>
      <c r="I496" s="1" t="str">
        <f ca="1">IF(LEN(Supplemental_Type_Certificates__STC___5[[#This Row],[First]])&lt;&gt;0,Supplemental_Type_Certificates__STC___5[[#This Row],[First]]&amp;": "&amp;_xlfn.TEXTJOIN(", ",TRUE,INDIRECT(Supplemental_Type_Certificates__STC___5[[#This Row],[Range]])),"")</f>
        <v/>
      </c>
      <c r="J496"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497" spans="1:10" x14ac:dyDescent="0.25">
      <c r="A497" s="1" t="s">
        <v>20</v>
      </c>
      <c r="B497"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Piper Aircraft, Inc.\PA-22-135</v>
      </c>
      <c r="C497" s="1" t="s">
        <v>905</v>
      </c>
      <c r="D497" s="1" t="str">
        <f>LEFT(Supplemental_Type_Certificates__STC___5[[#This Row],[Column1]],SEARCH("\",Supplemental_Type_Certificates__STC___5[[#This Row],[Column1]])-1)</f>
        <v>Piper Aircraft, Inc.</v>
      </c>
      <c r="E497" s="1" t="str">
        <f>RIGHT(Supplemental_Type_Certificates__STC___5[[#This Row],[Column1]],LEN(Supplemental_Type_Certificates__STC___5[[#This Row],[Column1]])-SEARCH("\",Supplemental_Type_Certificates__STC___5[[#This Row],[Column1]]))</f>
        <v>PA-22-135</v>
      </c>
      <c r="F497" s="1" t="str">
        <f>INDEX(Sheet1!A:D,MATCH(Supplemental_Type_Certificates__STC___5[[#This Row],[Make]],Sheet1!D:D,0),1)</f>
        <v>Piper</v>
      </c>
      <c r="G497"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497"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E490:E561</v>
      </c>
      <c r="I497" s="1" t="str">
        <f ca="1">IF(LEN(Supplemental_Type_Certificates__STC___5[[#This Row],[First]])&lt;&gt;0,Supplemental_Type_Certificates__STC___5[[#This Row],[First]]&amp;": "&amp;_xlfn.TEXTJOIN(", ",TRUE,INDIRECT(Supplemental_Type_Certificates__STC___5[[#This Row],[Range]])),"")</f>
        <v/>
      </c>
      <c r="J497"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498" spans="1:10" x14ac:dyDescent="0.25">
      <c r="A498" s="1" t="s">
        <v>20</v>
      </c>
      <c r="B498"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Piper Aircraft, Inc.\PA-22-150</v>
      </c>
      <c r="C498" s="1" t="s">
        <v>906</v>
      </c>
      <c r="D498" s="1" t="str">
        <f>LEFT(Supplemental_Type_Certificates__STC___5[[#This Row],[Column1]],SEARCH("\",Supplemental_Type_Certificates__STC___5[[#This Row],[Column1]])-1)</f>
        <v>Piper Aircraft, Inc.</v>
      </c>
      <c r="E498" s="1" t="str">
        <f>RIGHT(Supplemental_Type_Certificates__STC___5[[#This Row],[Column1]],LEN(Supplemental_Type_Certificates__STC___5[[#This Row],[Column1]])-SEARCH("\",Supplemental_Type_Certificates__STC___5[[#This Row],[Column1]]))</f>
        <v>PA-22-150</v>
      </c>
      <c r="F498" s="1" t="str">
        <f>INDEX(Sheet1!A:D,MATCH(Supplemental_Type_Certificates__STC___5[[#This Row],[Make]],Sheet1!D:D,0),1)</f>
        <v>Piper</v>
      </c>
      <c r="G498"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498"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E490:E561</v>
      </c>
      <c r="I498" s="1" t="str">
        <f ca="1">IF(LEN(Supplemental_Type_Certificates__STC___5[[#This Row],[First]])&lt;&gt;0,Supplemental_Type_Certificates__STC___5[[#This Row],[First]]&amp;": "&amp;_xlfn.TEXTJOIN(", ",TRUE,INDIRECT(Supplemental_Type_Certificates__STC___5[[#This Row],[Range]])),"")</f>
        <v/>
      </c>
      <c r="J498"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499" spans="1:10" x14ac:dyDescent="0.25">
      <c r="A499" s="1" t="s">
        <v>20</v>
      </c>
      <c r="B499"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Piper Aircraft, Inc.\PA-22-160</v>
      </c>
      <c r="C499" s="1" t="s">
        <v>907</v>
      </c>
      <c r="D499" s="1" t="str">
        <f>LEFT(Supplemental_Type_Certificates__STC___5[[#This Row],[Column1]],SEARCH("\",Supplemental_Type_Certificates__STC___5[[#This Row],[Column1]])-1)</f>
        <v>Piper Aircraft, Inc.</v>
      </c>
      <c r="E499" s="1" t="str">
        <f>RIGHT(Supplemental_Type_Certificates__STC___5[[#This Row],[Column1]],LEN(Supplemental_Type_Certificates__STC___5[[#This Row],[Column1]])-SEARCH("\",Supplemental_Type_Certificates__STC___5[[#This Row],[Column1]]))</f>
        <v>PA-22-160</v>
      </c>
      <c r="F499" s="1" t="str">
        <f>INDEX(Sheet1!A:D,MATCH(Supplemental_Type_Certificates__STC___5[[#This Row],[Make]],Sheet1!D:D,0),1)</f>
        <v>Piper</v>
      </c>
      <c r="G499"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499"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E490:E561</v>
      </c>
      <c r="I499" s="1" t="str">
        <f ca="1">IF(LEN(Supplemental_Type_Certificates__STC___5[[#This Row],[First]])&lt;&gt;0,Supplemental_Type_Certificates__STC___5[[#This Row],[First]]&amp;": "&amp;_xlfn.TEXTJOIN(", ",TRUE,INDIRECT(Supplemental_Type_Certificates__STC___5[[#This Row],[Range]])),"")</f>
        <v/>
      </c>
      <c r="J499"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500" spans="1:10" x14ac:dyDescent="0.25">
      <c r="A500" s="1" t="s">
        <v>20</v>
      </c>
      <c r="B500"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Piper Aircraft, Inc.\PA-22</v>
      </c>
      <c r="C500" s="1" t="s">
        <v>908</v>
      </c>
      <c r="D500" s="1" t="str">
        <f>LEFT(Supplemental_Type_Certificates__STC___5[[#This Row],[Column1]],SEARCH("\",Supplemental_Type_Certificates__STC___5[[#This Row],[Column1]])-1)</f>
        <v>Piper Aircraft, Inc.</v>
      </c>
      <c r="E500" s="1" t="str">
        <f>RIGHT(Supplemental_Type_Certificates__STC___5[[#This Row],[Column1]],LEN(Supplemental_Type_Certificates__STC___5[[#This Row],[Column1]])-SEARCH("\",Supplemental_Type_Certificates__STC___5[[#This Row],[Column1]]))</f>
        <v>PA-22</v>
      </c>
      <c r="F500" s="1" t="str">
        <f>INDEX(Sheet1!A:D,MATCH(Supplemental_Type_Certificates__STC___5[[#This Row],[Make]],Sheet1!D:D,0),1)</f>
        <v>Piper</v>
      </c>
      <c r="G500"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500"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E490:E561</v>
      </c>
      <c r="I500" s="1" t="str">
        <f ca="1">IF(LEN(Supplemental_Type_Certificates__STC___5[[#This Row],[First]])&lt;&gt;0,Supplemental_Type_Certificates__STC___5[[#This Row],[First]]&amp;": "&amp;_xlfn.TEXTJOIN(", ",TRUE,INDIRECT(Supplemental_Type_Certificates__STC___5[[#This Row],[Range]])),"")</f>
        <v/>
      </c>
      <c r="J500"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501" spans="1:10" x14ac:dyDescent="0.25">
      <c r="A501" s="1" t="s">
        <v>20</v>
      </c>
      <c r="B501"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Piper Aircraft, Inc.\PA-22S-135</v>
      </c>
      <c r="C501" s="1" t="s">
        <v>909</v>
      </c>
      <c r="D501" s="1" t="str">
        <f>LEFT(Supplemental_Type_Certificates__STC___5[[#This Row],[Column1]],SEARCH("\",Supplemental_Type_Certificates__STC___5[[#This Row],[Column1]])-1)</f>
        <v>Piper Aircraft, Inc.</v>
      </c>
      <c r="E501" s="1" t="str">
        <f>RIGHT(Supplemental_Type_Certificates__STC___5[[#This Row],[Column1]],LEN(Supplemental_Type_Certificates__STC___5[[#This Row],[Column1]])-SEARCH("\",Supplemental_Type_Certificates__STC___5[[#This Row],[Column1]]))</f>
        <v>PA-22S-135</v>
      </c>
      <c r="F501" s="1" t="str">
        <f>INDEX(Sheet1!A:D,MATCH(Supplemental_Type_Certificates__STC___5[[#This Row],[Make]],Sheet1!D:D,0),1)</f>
        <v>Piper</v>
      </c>
      <c r="G501"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501"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E490:E561</v>
      </c>
      <c r="I501" s="1" t="str">
        <f ca="1">IF(LEN(Supplemental_Type_Certificates__STC___5[[#This Row],[First]])&lt;&gt;0,Supplemental_Type_Certificates__STC___5[[#This Row],[First]]&amp;": "&amp;_xlfn.TEXTJOIN(", ",TRUE,INDIRECT(Supplemental_Type_Certificates__STC___5[[#This Row],[Range]])),"")</f>
        <v/>
      </c>
      <c r="J501"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502" spans="1:10" x14ac:dyDescent="0.25">
      <c r="A502" s="1" t="s">
        <v>20</v>
      </c>
      <c r="B502"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Piper Aircraft, Inc.\PA-22S-150</v>
      </c>
      <c r="C502" s="1" t="s">
        <v>910</v>
      </c>
      <c r="D502" s="1" t="str">
        <f>LEFT(Supplemental_Type_Certificates__STC___5[[#This Row],[Column1]],SEARCH("\",Supplemental_Type_Certificates__STC___5[[#This Row],[Column1]])-1)</f>
        <v>Piper Aircraft, Inc.</v>
      </c>
      <c r="E502" s="1" t="str">
        <f>RIGHT(Supplemental_Type_Certificates__STC___5[[#This Row],[Column1]],LEN(Supplemental_Type_Certificates__STC___5[[#This Row],[Column1]])-SEARCH("\",Supplemental_Type_Certificates__STC___5[[#This Row],[Column1]]))</f>
        <v>PA-22S-150</v>
      </c>
      <c r="F502" s="1" t="str">
        <f>INDEX(Sheet1!A:D,MATCH(Supplemental_Type_Certificates__STC___5[[#This Row],[Make]],Sheet1!D:D,0),1)</f>
        <v>Piper</v>
      </c>
      <c r="G502"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502"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E490:E561</v>
      </c>
      <c r="I502" s="1" t="str">
        <f ca="1">IF(LEN(Supplemental_Type_Certificates__STC___5[[#This Row],[First]])&lt;&gt;0,Supplemental_Type_Certificates__STC___5[[#This Row],[First]]&amp;": "&amp;_xlfn.TEXTJOIN(", ",TRUE,INDIRECT(Supplemental_Type_Certificates__STC___5[[#This Row],[Range]])),"")</f>
        <v/>
      </c>
      <c r="J502"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503" spans="1:10" x14ac:dyDescent="0.25">
      <c r="A503" s="1" t="s">
        <v>20</v>
      </c>
      <c r="B503"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Piper Aircraft, Inc.\PA-22S-160</v>
      </c>
      <c r="C503" s="1" t="s">
        <v>911</v>
      </c>
      <c r="D503" s="1" t="str">
        <f>LEFT(Supplemental_Type_Certificates__STC___5[[#This Row],[Column1]],SEARCH("\",Supplemental_Type_Certificates__STC___5[[#This Row],[Column1]])-1)</f>
        <v>Piper Aircraft, Inc.</v>
      </c>
      <c r="E503" s="1" t="str">
        <f>RIGHT(Supplemental_Type_Certificates__STC___5[[#This Row],[Column1]],LEN(Supplemental_Type_Certificates__STC___5[[#This Row],[Column1]])-SEARCH("\",Supplemental_Type_Certificates__STC___5[[#This Row],[Column1]]))</f>
        <v>PA-22S-160</v>
      </c>
      <c r="F503" s="1" t="str">
        <f>INDEX(Sheet1!A:D,MATCH(Supplemental_Type_Certificates__STC___5[[#This Row],[Make]],Sheet1!D:D,0),1)</f>
        <v>Piper</v>
      </c>
      <c r="G503"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503"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E490:E561</v>
      </c>
      <c r="I503" s="1" t="str">
        <f ca="1">IF(LEN(Supplemental_Type_Certificates__STC___5[[#This Row],[First]])&lt;&gt;0,Supplemental_Type_Certificates__STC___5[[#This Row],[First]]&amp;": "&amp;_xlfn.TEXTJOIN(", ",TRUE,INDIRECT(Supplemental_Type_Certificates__STC___5[[#This Row],[Range]])),"")</f>
        <v/>
      </c>
      <c r="J503"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504" spans="1:10" x14ac:dyDescent="0.25">
      <c r="A504" s="1" t="s">
        <v>20</v>
      </c>
      <c r="B504"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Piper Aircraft, Inc.\PA-23-160</v>
      </c>
      <c r="C504" s="1" t="s">
        <v>912</v>
      </c>
      <c r="D504" s="1" t="str">
        <f>LEFT(Supplemental_Type_Certificates__STC___5[[#This Row],[Column1]],SEARCH("\",Supplemental_Type_Certificates__STC___5[[#This Row],[Column1]])-1)</f>
        <v>Piper Aircraft, Inc.</v>
      </c>
      <c r="E504" s="1" t="str">
        <f>RIGHT(Supplemental_Type_Certificates__STC___5[[#This Row],[Column1]],LEN(Supplemental_Type_Certificates__STC___5[[#This Row],[Column1]])-SEARCH("\",Supplemental_Type_Certificates__STC___5[[#This Row],[Column1]]))</f>
        <v>PA-23-160</v>
      </c>
      <c r="F504" s="1" t="str">
        <f>INDEX(Sheet1!A:D,MATCH(Supplemental_Type_Certificates__STC___5[[#This Row],[Make]],Sheet1!D:D,0),1)</f>
        <v>Piper</v>
      </c>
      <c r="G504"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504"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E490:E561</v>
      </c>
      <c r="I504" s="1" t="str">
        <f ca="1">IF(LEN(Supplemental_Type_Certificates__STC___5[[#This Row],[First]])&lt;&gt;0,Supplemental_Type_Certificates__STC___5[[#This Row],[First]]&amp;": "&amp;_xlfn.TEXTJOIN(", ",TRUE,INDIRECT(Supplemental_Type_Certificates__STC___5[[#This Row],[Range]])),"")</f>
        <v/>
      </c>
      <c r="J504"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505" spans="1:10" x14ac:dyDescent="0.25">
      <c r="A505" s="1" t="s">
        <v>20</v>
      </c>
      <c r="B505"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Piper Aircraft, Inc.\PA-23-235</v>
      </c>
      <c r="C505" s="1" t="s">
        <v>913</v>
      </c>
      <c r="D505" s="1" t="str">
        <f>LEFT(Supplemental_Type_Certificates__STC___5[[#This Row],[Column1]],SEARCH("\",Supplemental_Type_Certificates__STC___5[[#This Row],[Column1]])-1)</f>
        <v>Piper Aircraft, Inc.</v>
      </c>
      <c r="E505" s="1" t="str">
        <f>RIGHT(Supplemental_Type_Certificates__STC___5[[#This Row],[Column1]],LEN(Supplemental_Type_Certificates__STC___5[[#This Row],[Column1]])-SEARCH("\",Supplemental_Type_Certificates__STC___5[[#This Row],[Column1]]))</f>
        <v>PA-23-235</v>
      </c>
      <c r="F505" s="1" t="str">
        <f>INDEX(Sheet1!A:D,MATCH(Supplemental_Type_Certificates__STC___5[[#This Row],[Make]],Sheet1!D:D,0),1)</f>
        <v>Piper</v>
      </c>
      <c r="G505"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505"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E490:E561</v>
      </c>
      <c r="I505" s="1" t="str">
        <f ca="1">IF(LEN(Supplemental_Type_Certificates__STC___5[[#This Row],[First]])&lt;&gt;0,Supplemental_Type_Certificates__STC___5[[#This Row],[First]]&amp;": "&amp;_xlfn.TEXTJOIN(", ",TRUE,INDIRECT(Supplemental_Type_Certificates__STC___5[[#This Row],[Range]])),"")</f>
        <v/>
      </c>
      <c r="J505"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506" spans="1:10" x14ac:dyDescent="0.25">
      <c r="A506" s="1" t="s">
        <v>20</v>
      </c>
      <c r="B506"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Piper Aircraft, Inc.\PA-23-250</v>
      </c>
      <c r="C506" s="1" t="s">
        <v>914</v>
      </c>
      <c r="D506" s="1" t="str">
        <f>LEFT(Supplemental_Type_Certificates__STC___5[[#This Row],[Column1]],SEARCH("\",Supplemental_Type_Certificates__STC___5[[#This Row],[Column1]])-1)</f>
        <v>Piper Aircraft, Inc.</v>
      </c>
      <c r="E506" s="1" t="str">
        <f>RIGHT(Supplemental_Type_Certificates__STC___5[[#This Row],[Column1]],LEN(Supplemental_Type_Certificates__STC___5[[#This Row],[Column1]])-SEARCH("\",Supplemental_Type_Certificates__STC___5[[#This Row],[Column1]]))</f>
        <v>PA-23-250</v>
      </c>
      <c r="F506" s="1" t="str">
        <f>INDEX(Sheet1!A:D,MATCH(Supplemental_Type_Certificates__STC___5[[#This Row],[Make]],Sheet1!D:D,0),1)</f>
        <v>Piper</v>
      </c>
      <c r="G506"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506"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E490:E561</v>
      </c>
      <c r="I506" s="1" t="str">
        <f ca="1">IF(LEN(Supplemental_Type_Certificates__STC___5[[#This Row],[First]])&lt;&gt;0,Supplemental_Type_Certificates__STC___5[[#This Row],[First]]&amp;": "&amp;_xlfn.TEXTJOIN(", ",TRUE,INDIRECT(Supplemental_Type_Certificates__STC___5[[#This Row],[Range]])),"")</f>
        <v/>
      </c>
      <c r="J506"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507" spans="1:10" x14ac:dyDescent="0.25">
      <c r="A507" s="1" t="s">
        <v>20</v>
      </c>
      <c r="B507"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Piper Aircraft, Inc.\PA-23</v>
      </c>
      <c r="C507" s="1" t="s">
        <v>915</v>
      </c>
      <c r="D507" s="1" t="str">
        <f>LEFT(Supplemental_Type_Certificates__STC___5[[#This Row],[Column1]],SEARCH("\",Supplemental_Type_Certificates__STC___5[[#This Row],[Column1]])-1)</f>
        <v>Piper Aircraft, Inc.</v>
      </c>
      <c r="E507" s="1" t="str">
        <f>RIGHT(Supplemental_Type_Certificates__STC___5[[#This Row],[Column1]],LEN(Supplemental_Type_Certificates__STC___5[[#This Row],[Column1]])-SEARCH("\",Supplemental_Type_Certificates__STC___5[[#This Row],[Column1]]))</f>
        <v>PA-23</v>
      </c>
      <c r="F507" s="1" t="str">
        <f>INDEX(Sheet1!A:D,MATCH(Supplemental_Type_Certificates__STC___5[[#This Row],[Make]],Sheet1!D:D,0),1)</f>
        <v>Piper</v>
      </c>
      <c r="G507"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507"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E490:E561</v>
      </c>
      <c r="I507" s="1" t="str">
        <f ca="1">IF(LEN(Supplemental_Type_Certificates__STC___5[[#This Row],[First]])&lt;&gt;0,Supplemental_Type_Certificates__STC___5[[#This Row],[First]]&amp;": "&amp;_xlfn.TEXTJOIN(", ",TRUE,INDIRECT(Supplemental_Type_Certificates__STC___5[[#This Row],[Range]])),"")</f>
        <v/>
      </c>
      <c r="J507"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508" spans="1:10" x14ac:dyDescent="0.25">
      <c r="A508" s="1" t="s">
        <v>20</v>
      </c>
      <c r="B508"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Piper Aircraft, Inc.\PA-24-250</v>
      </c>
      <c r="C508" s="1" t="s">
        <v>916</v>
      </c>
      <c r="D508" s="1" t="str">
        <f>LEFT(Supplemental_Type_Certificates__STC___5[[#This Row],[Column1]],SEARCH("\",Supplemental_Type_Certificates__STC___5[[#This Row],[Column1]])-1)</f>
        <v>Piper Aircraft, Inc.</v>
      </c>
      <c r="E508" s="1" t="str">
        <f>RIGHT(Supplemental_Type_Certificates__STC___5[[#This Row],[Column1]],LEN(Supplemental_Type_Certificates__STC___5[[#This Row],[Column1]])-SEARCH("\",Supplemental_Type_Certificates__STC___5[[#This Row],[Column1]]))</f>
        <v>PA-24-250</v>
      </c>
      <c r="F508" s="1" t="str">
        <f>INDEX(Sheet1!A:D,MATCH(Supplemental_Type_Certificates__STC___5[[#This Row],[Make]],Sheet1!D:D,0),1)</f>
        <v>Piper</v>
      </c>
      <c r="G508"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508"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E490:E561</v>
      </c>
      <c r="I508" s="1" t="str">
        <f ca="1">IF(LEN(Supplemental_Type_Certificates__STC___5[[#This Row],[First]])&lt;&gt;0,Supplemental_Type_Certificates__STC___5[[#This Row],[First]]&amp;": "&amp;_xlfn.TEXTJOIN(", ",TRUE,INDIRECT(Supplemental_Type_Certificates__STC___5[[#This Row],[Range]])),"")</f>
        <v/>
      </c>
      <c r="J508"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509" spans="1:10" x14ac:dyDescent="0.25">
      <c r="A509" s="1" t="s">
        <v>20</v>
      </c>
      <c r="B509"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Piper Aircraft, Inc.\PA-24-260</v>
      </c>
      <c r="C509" s="1" t="s">
        <v>917</v>
      </c>
      <c r="D509" s="1" t="str">
        <f>LEFT(Supplemental_Type_Certificates__STC___5[[#This Row],[Column1]],SEARCH("\",Supplemental_Type_Certificates__STC___5[[#This Row],[Column1]])-1)</f>
        <v>Piper Aircraft, Inc.</v>
      </c>
      <c r="E509" s="1" t="str">
        <f>RIGHT(Supplemental_Type_Certificates__STC___5[[#This Row],[Column1]],LEN(Supplemental_Type_Certificates__STC___5[[#This Row],[Column1]])-SEARCH("\",Supplemental_Type_Certificates__STC___5[[#This Row],[Column1]]))</f>
        <v>PA-24-260</v>
      </c>
      <c r="F509" s="1" t="str">
        <f>INDEX(Sheet1!A:D,MATCH(Supplemental_Type_Certificates__STC___5[[#This Row],[Make]],Sheet1!D:D,0),1)</f>
        <v>Piper</v>
      </c>
      <c r="G509"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509"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E490:E561</v>
      </c>
      <c r="I509" s="1" t="str">
        <f ca="1">IF(LEN(Supplemental_Type_Certificates__STC___5[[#This Row],[First]])&lt;&gt;0,Supplemental_Type_Certificates__STC___5[[#This Row],[First]]&amp;": "&amp;_xlfn.TEXTJOIN(", ",TRUE,INDIRECT(Supplemental_Type_Certificates__STC___5[[#This Row],[Range]])),"")</f>
        <v/>
      </c>
      <c r="J509"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510" spans="1:10" x14ac:dyDescent="0.25">
      <c r="A510" s="1" t="s">
        <v>20</v>
      </c>
      <c r="B510"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Piper Aircraft, Inc.\PA-24-400</v>
      </c>
      <c r="C510" s="1" t="s">
        <v>918</v>
      </c>
      <c r="D510" s="1" t="str">
        <f>LEFT(Supplemental_Type_Certificates__STC___5[[#This Row],[Column1]],SEARCH("\",Supplemental_Type_Certificates__STC___5[[#This Row],[Column1]])-1)</f>
        <v>Piper Aircraft, Inc.</v>
      </c>
      <c r="E510" s="1" t="str">
        <f>RIGHT(Supplemental_Type_Certificates__STC___5[[#This Row],[Column1]],LEN(Supplemental_Type_Certificates__STC___5[[#This Row],[Column1]])-SEARCH("\",Supplemental_Type_Certificates__STC___5[[#This Row],[Column1]]))</f>
        <v>PA-24-400</v>
      </c>
      <c r="F510" s="1" t="str">
        <f>INDEX(Sheet1!A:D,MATCH(Supplemental_Type_Certificates__STC___5[[#This Row],[Make]],Sheet1!D:D,0),1)</f>
        <v>Piper</v>
      </c>
      <c r="G510"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510"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E490:E561</v>
      </c>
      <c r="I510" s="1" t="str">
        <f ca="1">IF(LEN(Supplemental_Type_Certificates__STC___5[[#This Row],[First]])&lt;&gt;0,Supplemental_Type_Certificates__STC___5[[#This Row],[First]]&amp;": "&amp;_xlfn.TEXTJOIN(", ",TRUE,INDIRECT(Supplemental_Type_Certificates__STC___5[[#This Row],[Range]])),"")</f>
        <v/>
      </c>
      <c r="J510"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511" spans="1:10" x14ac:dyDescent="0.25">
      <c r="A511" s="1" t="s">
        <v>20</v>
      </c>
      <c r="B511"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Piper Aircraft, Inc.\PA-24</v>
      </c>
      <c r="C511" s="1" t="s">
        <v>919</v>
      </c>
      <c r="D511" s="1" t="str">
        <f>LEFT(Supplemental_Type_Certificates__STC___5[[#This Row],[Column1]],SEARCH("\",Supplemental_Type_Certificates__STC___5[[#This Row],[Column1]])-1)</f>
        <v>Piper Aircraft, Inc.</v>
      </c>
      <c r="E511" s="1" t="str">
        <f>RIGHT(Supplemental_Type_Certificates__STC___5[[#This Row],[Column1]],LEN(Supplemental_Type_Certificates__STC___5[[#This Row],[Column1]])-SEARCH("\",Supplemental_Type_Certificates__STC___5[[#This Row],[Column1]]))</f>
        <v>PA-24</v>
      </c>
      <c r="F511" s="1" t="str">
        <f>INDEX(Sheet1!A:D,MATCH(Supplemental_Type_Certificates__STC___5[[#This Row],[Make]],Sheet1!D:D,0),1)</f>
        <v>Piper</v>
      </c>
      <c r="G511"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511"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E490:E561</v>
      </c>
      <c r="I511" s="1" t="str">
        <f ca="1">IF(LEN(Supplemental_Type_Certificates__STC___5[[#This Row],[First]])&lt;&gt;0,Supplemental_Type_Certificates__STC___5[[#This Row],[First]]&amp;": "&amp;_xlfn.TEXTJOIN(", ",TRUE,INDIRECT(Supplemental_Type_Certificates__STC___5[[#This Row],[Range]])),"")</f>
        <v/>
      </c>
      <c r="J511"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512" spans="1:10" x14ac:dyDescent="0.25">
      <c r="A512" s="1" t="s">
        <v>20</v>
      </c>
      <c r="B512"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Piper Aircraft, Inc.\PA-28-140</v>
      </c>
      <c r="C512" s="1" t="s">
        <v>920</v>
      </c>
      <c r="D512" s="1" t="str">
        <f>LEFT(Supplemental_Type_Certificates__STC___5[[#This Row],[Column1]],SEARCH("\",Supplemental_Type_Certificates__STC___5[[#This Row],[Column1]])-1)</f>
        <v>Piper Aircraft, Inc.</v>
      </c>
      <c r="E512" s="1" t="str">
        <f>RIGHT(Supplemental_Type_Certificates__STC___5[[#This Row],[Column1]],LEN(Supplemental_Type_Certificates__STC___5[[#This Row],[Column1]])-SEARCH("\",Supplemental_Type_Certificates__STC___5[[#This Row],[Column1]]))</f>
        <v>PA-28-140</v>
      </c>
      <c r="F512" s="1" t="str">
        <f>INDEX(Sheet1!A:D,MATCH(Supplemental_Type_Certificates__STC___5[[#This Row],[Make]],Sheet1!D:D,0),1)</f>
        <v>Piper</v>
      </c>
      <c r="G512"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512"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E490:E561</v>
      </c>
      <c r="I512" s="1" t="str">
        <f ca="1">IF(LEN(Supplemental_Type_Certificates__STC___5[[#This Row],[First]])&lt;&gt;0,Supplemental_Type_Certificates__STC___5[[#This Row],[First]]&amp;": "&amp;_xlfn.TEXTJOIN(", ",TRUE,INDIRECT(Supplemental_Type_Certificates__STC___5[[#This Row],[Range]])),"")</f>
        <v/>
      </c>
      <c r="J512"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513" spans="1:10" x14ac:dyDescent="0.25">
      <c r="A513" s="1" t="s">
        <v>20</v>
      </c>
      <c r="B513"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Piper Aircraft, Inc.\PA-28-150</v>
      </c>
      <c r="C513" s="1" t="s">
        <v>921</v>
      </c>
      <c r="D513" s="1" t="str">
        <f>LEFT(Supplemental_Type_Certificates__STC___5[[#This Row],[Column1]],SEARCH("\",Supplemental_Type_Certificates__STC___5[[#This Row],[Column1]])-1)</f>
        <v>Piper Aircraft, Inc.</v>
      </c>
      <c r="E513" s="1" t="str">
        <f>RIGHT(Supplemental_Type_Certificates__STC___5[[#This Row],[Column1]],LEN(Supplemental_Type_Certificates__STC___5[[#This Row],[Column1]])-SEARCH("\",Supplemental_Type_Certificates__STC___5[[#This Row],[Column1]]))</f>
        <v>PA-28-150</v>
      </c>
      <c r="F513" s="1" t="str">
        <f>INDEX(Sheet1!A:D,MATCH(Supplemental_Type_Certificates__STC___5[[#This Row],[Make]],Sheet1!D:D,0),1)</f>
        <v>Piper</v>
      </c>
      <c r="G513"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513"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E490:E561</v>
      </c>
      <c r="I513" s="1" t="str">
        <f ca="1">IF(LEN(Supplemental_Type_Certificates__STC___5[[#This Row],[First]])&lt;&gt;0,Supplemental_Type_Certificates__STC___5[[#This Row],[First]]&amp;": "&amp;_xlfn.TEXTJOIN(", ",TRUE,INDIRECT(Supplemental_Type_Certificates__STC___5[[#This Row],[Range]])),"")</f>
        <v/>
      </c>
      <c r="J513"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514" spans="1:10" x14ac:dyDescent="0.25">
      <c r="A514" s="1" t="s">
        <v>20</v>
      </c>
      <c r="B514"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Piper Aircraft, Inc.\PA-28-151</v>
      </c>
      <c r="C514" s="1" t="s">
        <v>922</v>
      </c>
      <c r="D514" s="1" t="str">
        <f>LEFT(Supplemental_Type_Certificates__STC___5[[#This Row],[Column1]],SEARCH("\",Supplemental_Type_Certificates__STC___5[[#This Row],[Column1]])-1)</f>
        <v>Piper Aircraft, Inc.</v>
      </c>
      <c r="E514" s="1" t="str">
        <f>RIGHT(Supplemental_Type_Certificates__STC___5[[#This Row],[Column1]],LEN(Supplemental_Type_Certificates__STC___5[[#This Row],[Column1]])-SEARCH("\",Supplemental_Type_Certificates__STC___5[[#This Row],[Column1]]))</f>
        <v>PA-28-151</v>
      </c>
      <c r="F514" s="1" t="str">
        <f>INDEX(Sheet1!A:D,MATCH(Supplemental_Type_Certificates__STC___5[[#This Row],[Make]],Sheet1!D:D,0),1)</f>
        <v>Piper</v>
      </c>
      <c r="G514"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514"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E490:E561</v>
      </c>
      <c r="I514" s="1" t="str">
        <f ca="1">IF(LEN(Supplemental_Type_Certificates__STC___5[[#This Row],[First]])&lt;&gt;0,Supplemental_Type_Certificates__STC___5[[#This Row],[First]]&amp;": "&amp;_xlfn.TEXTJOIN(", ",TRUE,INDIRECT(Supplemental_Type_Certificates__STC___5[[#This Row],[Range]])),"")</f>
        <v/>
      </c>
      <c r="J514"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515" spans="1:10" x14ac:dyDescent="0.25">
      <c r="A515" s="1" t="s">
        <v>20</v>
      </c>
      <c r="B515"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Piper Aircraft, Inc.\PA-28-160</v>
      </c>
      <c r="C515" s="1" t="s">
        <v>923</v>
      </c>
      <c r="D515" s="1" t="str">
        <f>LEFT(Supplemental_Type_Certificates__STC___5[[#This Row],[Column1]],SEARCH("\",Supplemental_Type_Certificates__STC___5[[#This Row],[Column1]])-1)</f>
        <v>Piper Aircraft, Inc.</v>
      </c>
      <c r="E515" s="1" t="str">
        <f>RIGHT(Supplemental_Type_Certificates__STC___5[[#This Row],[Column1]],LEN(Supplemental_Type_Certificates__STC___5[[#This Row],[Column1]])-SEARCH("\",Supplemental_Type_Certificates__STC___5[[#This Row],[Column1]]))</f>
        <v>PA-28-160</v>
      </c>
      <c r="F515" s="1" t="str">
        <f>INDEX(Sheet1!A:D,MATCH(Supplemental_Type_Certificates__STC___5[[#This Row],[Make]],Sheet1!D:D,0),1)</f>
        <v>Piper</v>
      </c>
      <c r="G515"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515"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E490:E561</v>
      </c>
      <c r="I515" s="1" t="str">
        <f ca="1">IF(LEN(Supplemental_Type_Certificates__STC___5[[#This Row],[First]])&lt;&gt;0,Supplemental_Type_Certificates__STC___5[[#This Row],[First]]&amp;": "&amp;_xlfn.TEXTJOIN(", ",TRUE,INDIRECT(Supplemental_Type_Certificates__STC___5[[#This Row],[Range]])),"")</f>
        <v/>
      </c>
      <c r="J515"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516" spans="1:10" x14ac:dyDescent="0.25">
      <c r="A516" s="1" t="s">
        <v>20</v>
      </c>
      <c r="B516"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Piper Aircraft, Inc.\PA-28-161</v>
      </c>
      <c r="C516" s="1" t="s">
        <v>924</v>
      </c>
      <c r="D516" s="1" t="str">
        <f>LEFT(Supplemental_Type_Certificates__STC___5[[#This Row],[Column1]],SEARCH("\",Supplemental_Type_Certificates__STC___5[[#This Row],[Column1]])-1)</f>
        <v>Piper Aircraft, Inc.</v>
      </c>
      <c r="E516" s="1" t="str">
        <f>RIGHT(Supplemental_Type_Certificates__STC___5[[#This Row],[Column1]],LEN(Supplemental_Type_Certificates__STC___5[[#This Row],[Column1]])-SEARCH("\",Supplemental_Type_Certificates__STC___5[[#This Row],[Column1]]))</f>
        <v>PA-28-161</v>
      </c>
      <c r="F516" s="1" t="str">
        <f>INDEX(Sheet1!A:D,MATCH(Supplemental_Type_Certificates__STC___5[[#This Row],[Make]],Sheet1!D:D,0),1)</f>
        <v>Piper</v>
      </c>
      <c r="G516"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516"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E490:E561</v>
      </c>
      <c r="I516" s="1" t="str">
        <f ca="1">IF(LEN(Supplemental_Type_Certificates__STC___5[[#This Row],[First]])&lt;&gt;0,Supplemental_Type_Certificates__STC___5[[#This Row],[First]]&amp;": "&amp;_xlfn.TEXTJOIN(", ",TRUE,INDIRECT(Supplemental_Type_Certificates__STC___5[[#This Row],[Range]])),"")</f>
        <v/>
      </c>
      <c r="J516"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517" spans="1:10" x14ac:dyDescent="0.25">
      <c r="A517" s="1" t="s">
        <v>20</v>
      </c>
      <c r="B517"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Piper Aircraft, Inc.\PA-28-180</v>
      </c>
      <c r="C517" s="1" t="s">
        <v>925</v>
      </c>
      <c r="D517" s="1" t="str">
        <f>LEFT(Supplemental_Type_Certificates__STC___5[[#This Row],[Column1]],SEARCH("\",Supplemental_Type_Certificates__STC___5[[#This Row],[Column1]])-1)</f>
        <v>Piper Aircraft, Inc.</v>
      </c>
      <c r="E517" s="1" t="str">
        <f>RIGHT(Supplemental_Type_Certificates__STC___5[[#This Row],[Column1]],LEN(Supplemental_Type_Certificates__STC___5[[#This Row],[Column1]])-SEARCH("\",Supplemental_Type_Certificates__STC___5[[#This Row],[Column1]]))</f>
        <v>PA-28-180</v>
      </c>
      <c r="F517" s="1" t="str">
        <f>INDEX(Sheet1!A:D,MATCH(Supplemental_Type_Certificates__STC___5[[#This Row],[Make]],Sheet1!D:D,0),1)</f>
        <v>Piper</v>
      </c>
      <c r="G517"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517"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E490:E561</v>
      </c>
      <c r="I517" s="1" t="str">
        <f ca="1">IF(LEN(Supplemental_Type_Certificates__STC___5[[#This Row],[First]])&lt;&gt;0,Supplemental_Type_Certificates__STC___5[[#This Row],[First]]&amp;": "&amp;_xlfn.TEXTJOIN(", ",TRUE,INDIRECT(Supplemental_Type_Certificates__STC___5[[#This Row],[Range]])),"")</f>
        <v/>
      </c>
      <c r="J517"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518" spans="1:10" x14ac:dyDescent="0.25">
      <c r="A518" s="1" t="s">
        <v>20</v>
      </c>
      <c r="B518"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Piper Aircraft, Inc.\PA-28-181</v>
      </c>
      <c r="C518" s="1" t="s">
        <v>926</v>
      </c>
      <c r="D518" s="1" t="str">
        <f>LEFT(Supplemental_Type_Certificates__STC___5[[#This Row],[Column1]],SEARCH("\",Supplemental_Type_Certificates__STC___5[[#This Row],[Column1]])-1)</f>
        <v>Piper Aircraft, Inc.</v>
      </c>
      <c r="E518" s="1" t="str">
        <f>RIGHT(Supplemental_Type_Certificates__STC___5[[#This Row],[Column1]],LEN(Supplemental_Type_Certificates__STC___5[[#This Row],[Column1]])-SEARCH("\",Supplemental_Type_Certificates__STC___5[[#This Row],[Column1]]))</f>
        <v>PA-28-181</v>
      </c>
      <c r="F518" s="1" t="str">
        <f>INDEX(Sheet1!A:D,MATCH(Supplemental_Type_Certificates__STC___5[[#This Row],[Make]],Sheet1!D:D,0),1)</f>
        <v>Piper</v>
      </c>
      <c r="G518"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518"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E490:E561</v>
      </c>
      <c r="I518" s="1" t="str">
        <f ca="1">IF(LEN(Supplemental_Type_Certificates__STC___5[[#This Row],[First]])&lt;&gt;0,Supplemental_Type_Certificates__STC___5[[#This Row],[First]]&amp;": "&amp;_xlfn.TEXTJOIN(", ",TRUE,INDIRECT(Supplemental_Type_Certificates__STC___5[[#This Row],[Range]])),"")</f>
        <v/>
      </c>
      <c r="J518"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519" spans="1:10" x14ac:dyDescent="0.25">
      <c r="A519" s="1" t="s">
        <v>20</v>
      </c>
      <c r="B519"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Piper Aircraft, Inc.\PA-28-201T</v>
      </c>
      <c r="C519" s="1" t="s">
        <v>927</v>
      </c>
      <c r="D519" s="1" t="str">
        <f>LEFT(Supplemental_Type_Certificates__STC___5[[#This Row],[Column1]],SEARCH("\",Supplemental_Type_Certificates__STC___5[[#This Row],[Column1]])-1)</f>
        <v>Piper Aircraft, Inc.</v>
      </c>
      <c r="E519" s="1" t="str">
        <f>RIGHT(Supplemental_Type_Certificates__STC___5[[#This Row],[Column1]],LEN(Supplemental_Type_Certificates__STC___5[[#This Row],[Column1]])-SEARCH("\",Supplemental_Type_Certificates__STC___5[[#This Row],[Column1]]))</f>
        <v>PA-28-201T</v>
      </c>
      <c r="F519" s="1" t="str">
        <f>INDEX(Sheet1!A:D,MATCH(Supplemental_Type_Certificates__STC___5[[#This Row],[Make]],Sheet1!D:D,0),1)</f>
        <v>Piper</v>
      </c>
      <c r="G519"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519"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E490:E561</v>
      </c>
      <c r="I519" s="1" t="str">
        <f ca="1">IF(LEN(Supplemental_Type_Certificates__STC___5[[#This Row],[First]])&lt;&gt;0,Supplemental_Type_Certificates__STC___5[[#This Row],[First]]&amp;": "&amp;_xlfn.TEXTJOIN(", ",TRUE,INDIRECT(Supplemental_Type_Certificates__STC___5[[#This Row],[Range]])),"")</f>
        <v/>
      </c>
      <c r="J519"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520" spans="1:10" x14ac:dyDescent="0.25">
      <c r="A520" s="1" t="s">
        <v>20</v>
      </c>
      <c r="B520"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Piper Aircraft, Inc.\PA-28-235</v>
      </c>
      <c r="C520" s="1" t="s">
        <v>928</v>
      </c>
      <c r="D520" s="1" t="str">
        <f>LEFT(Supplemental_Type_Certificates__STC___5[[#This Row],[Column1]],SEARCH("\",Supplemental_Type_Certificates__STC___5[[#This Row],[Column1]])-1)</f>
        <v>Piper Aircraft, Inc.</v>
      </c>
      <c r="E520" s="1" t="str">
        <f>RIGHT(Supplemental_Type_Certificates__STC___5[[#This Row],[Column1]],LEN(Supplemental_Type_Certificates__STC___5[[#This Row],[Column1]])-SEARCH("\",Supplemental_Type_Certificates__STC___5[[#This Row],[Column1]]))</f>
        <v>PA-28-235</v>
      </c>
      <c r="F520" s="1" t="str">
        <f>INDEX(Sheet1!A:D,MATCH(Supplemental_Type_Certificates__STC___5[[#This Row],[Make]],Sheet1!D:D,0),1)</f>
        <v>Piper</v>
      </c>
      <c r="G520"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520"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E490:E561</v>
      </c>
      <c r="I520" s="1" t="str">
        <f ca="1">IF(LEN(Supplemental_Type_Certificates__STC___5[[#This Row],[First]])&lt;&gt;0,Supplemental_Type_Certificates__STC___5[[#This Row],[First]]&amp;": "&amp;_xlfn.TEXTJOIN(", ",TRUE,INDIRECT(Supplemental_Type_Certificates__STC___5[[#This Row],[Range]])),"")</f>
        <v/>
      </c>
      <c r="J520"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521" spans="1:10" x14ac:dyDescent="0.25">
      <c r="A521" s="1" t="s">
        <v>20</v>
      </c>
      <c r="B521"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Piper Aircraft, Inc.\PA-28-236</v>
      </c>
      <c r="C521" s="1" t="s">
        <v>929</v>
      </c>
      <c r="D521" s="1" t="str">
        <f>LEFT(Supplemental_Type_Certificates__STC___5[[#This Row],[Column1]],SEARCH("\",Supplemental_Type_Certificates__STC___5[[#This Row],[Column1]])-1)</f>
        <v>Piper Aircraft, Inc.</v>
      </c>
      <c r="E521" s="1" t="str">
        <f>RIGHT(Supplemental_Type_Certificates__STC___5[[#This Row],[Column1]],LEN(Supplemental_Type_Certificates__STC___5[[#This Row],[Column1]])-SEARCH("\",Supplemental_Type_Certificates__STC___5[[#This Row],[Column1]]))</f>
        <v>PA-28-236</v>
      </c>
      <c r="F521" s="1" t="str">
        <f>INDEX(Sheet1!A:D,MATCH(Supplemental_Type_Certificates__STC___5[[#This Row],[Make]],Sheet1!D:D,0),1)</f>
        <v>Piper</v>
      </c>
      <c r="G521"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521"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E490:E561</v>
      </c>
      <c r="I521" s="1" t="str">
        <f ca="1">IF(LEN(Supplemental_Type_Certificates__STC___5[[#This Row],[First]])&lt;&gt;0,Supplemental_Type_Certificates__STC___5[[#This Row],[First]]&amp;": "&amp;_xlfn.TEXTJOIN(", ",TRUE,INDIRECT(Supplemental_Type_Certificates__STC___5[[#This Row],[Range]])),"")</f>
        <v/>
      </c>
      <c r="J521"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522" spans="1:10" x14ac:dyDescent="0.25">
      <c r="A522" s="1" t="s">
        <v>20</v>
      </c>
      <c r="B522"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Piper Aircraft, Inc.\PA-28R-180</v>
      </c>
      <c r="C522" s="1" t="s">
        <v>930</v>
      </c>
      <c r="D522" s="1" t="str">
        <f>LEFT(Supplemental_Type_Certificates__STC___5[[#This Row],[Column1]],SEARCH("\",Supplemental_Type_Certificates__STC___5[[#This Row],[Column1]])-1)</f>
        <v>Piper Aircraft, Inc.</v>
      </c>
      <c r="E522" s="1" t="str">
        <f>RIGHT(Supplemental_Type_Certificates__STC___5[[#This Row],[Column1]],LEN(Supplemental_Type_Certificates__STC___5[[#This Row],[Column1]])-SEARCH("\",Supplemental_Type_Certificates__STC___5[[#This Row],[Column1]]))</f>
        <v>PA-28R-180</v>
      </c>
      <c r="F522" s="1" t="str">
        <f>INDEX(Sheet1!A:D,MATCH(Supplemental_Type_Certificates__STC___5[[#This Row],[Make]],Sheet1!D:D,0),1)</f>
        <v>Piper</v>
      </c>
      <c r="G522"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522"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E490:E561</v>
      </c>
      <c r="I522" s="1" t="str">
        <f ca="1">IF(LEN(Supplemental_Type_Certificates__STC___5[[#This Row],[First]])&lt;&gt;0,Supplemental_Type_Certificates__STC___5[[#This Row],[First]]&amp;": "&amp;_xlfn.TEXTJOIN(", ",TRUE,INDIRECT(Supplemental_Type_Certificates__STC___5[[#This Row],[Range]])),"")</f>
        <v/>
      </c>
      <c r="J522"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523" spans="1:10" x14ac:dyDescent="0.25">
      <c r="A523" s="1" t="s">
        <v>20</v>
      </c>
      <c r="B523"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Piper Aircraft, Inc.\PA-28R-200</v>
      </c>
      <c r="C523" s="1" t="s">
        <v>931</v>
      </c>
      <c r="D523" s="1" t="str">
        <f>LEFT(Supplemental_Type_Certificates__STC___5[[#This Row],[Column1]],SEARCH("\",Supplemental_Type_Certificates__STC___5[[#This Row],[Column1]])-1)</f>
        <v>Piper Aircraft, Inc.</v>
      </c>
      <c r="E523" s="1" t="str">
        <f>RIGHT(Supplemental_Type_Certificates__STC___5[[#This Row],[Column1]],LEN(Supplemental_Type_Certificates__STC___5[[#This Row],[Column1]])-SEARCH("\",Supplemental_Type_Certificates__STC___5[[#This Row],[Column1]]))</f>
        <v>PA-28R-200</v>
      </c>
      <c r="F523" s="1" t="str">
        <f>INDEX(Sheet1!A:D,MATCH(Supplemental_Type_Certificates__STC___5[[#This Row],[Make]],Sheet1!D:D,0),1)</f>
        <v>Piper</v>
      </c>
      <c r="G523"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523"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E490:E561</v>
      </c>
      <c r="I523" s="1" t="str">
        <f ca="1">IF(LEN(Supplemental_Type_Certificates__STC___5[[#This Row],[First]])&lt;&gt;0,Supplemental_Type_Certificates__STC___5[[#This Row],[First]]&amp;": "&amp;_xlfn.TEXTJOIN(", ",TRUE,INDIRECT(Supplemental_Type_Certificates__STC___5[[#This Row],[Range]])),"")</f>
        <v/>
      </c>
      <c r="J523"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524" spans="1:10" x14ac:dyDescent="0.25">
      <c r="A524" s="1" t="s">
        <v>20</v>
      </c>
      <c r="B524"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Piper Aircraft, Inc.\PA-28R-201</v>
      </c>
      <c r="C524" s="1" t="s">
        <v>932</v>
      </c>
      <c r="D524" s="1" t="str">
        <f>LEFT(Supplemental_Type_Certificates__STC___5[[#This Row],[Column1]],SEARCH("\",Supplemental_Type_Certificates__STC___5[[#This Row],[Column1]])-1)</f>
        <v>Piper Aircraft, Inc.</v>
      </c>
      <c r="E524" s="1" t="str">
        <f>RIGHT(Supplemental_Type_Certificates__STC___5[[#This Row],[Column1]],LEN(Supplemental_Type_Certificates__STC___5[[#This Row],[Column1]])-SEARCH("\",Supplemental_Type_Certificates__STC___5[[#This Row],[Column1]]))</f>
        <v>PA-28R-201</v>
      </c>
      <c r="F524" s="1" t="str">
        <f>INDEX(Sheet1!A:D,MATCH(Supplemental_Type_Certificates__STC___5[[#This Row],[Make]],Sheet1!D:D,0),1)</f>
        <v>Piper</v>
      </c>
      <c r="G524"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524"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E490:E561</v>
      </c>
      <c r="I524" s="1" t="str">
        <f ca="1">IF(LEN(Supplemental_Type_Certificates__STC___5[[#This Row],[First]])&lt;&gt;0,Supplemental_Type_Certificates__STC___5[[#This Row],[First]]&amp;": "&amp;_xlfn.TEXTJOIN(", ",TRUE,INDIRECT(Supplemental_Type_Certificates__STC___5[[#This Row],[Range]])),"")</f>
        <v/>
      </c>
      <c r="J524"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525" spans="1:10" x14ac:dyDescent="0.25">
      <c r="A525" s="1" t="s">
        <v>20</v>
      </c>
      <c r="B525"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Piper Aircraft, Inc.\PA-28R-201T</v>
      </c>
      <c r="C525" s="1" t="s">
        <v>933</v>
      </c>
      <c r="D525" s="1" t="str">
        <f>LEFT(Supplemental_Type_Certificates__STC___5[[#This Row],[Column1]],SEARCH("\",Supplemental_Type_Certificates__STC___5[[#This Row],[Column1]])-1)</f>
        <v>Piper Aircraft, Inc.</v>
      </c>
      <c r="E525" s="1" t="str">
        <f>RIGHT(Supplemental_Type_Certificates__STC___5[[#This Row],[Column1]],LEN(Supplemental_Type_Certificates__STC___5[[#This Row],[Column1]])-SEARCH("\",Supplemental_Type_Certificates__STC___5[[#This Row],[Column1]]))</f>
        <v>PA-28R-201T</v>
      </c>
      <c r="F525" s="1" t="str">
        <f>INDEX(Sheet1!A:D,MATCH(Supplemental_Type_Certificates__STC___5[[#This Row],[Make]],Sheet1!D:D,0),1)</f>
        <v>Piper</v>
      </c>
      <c r="G525"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525"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E490:E561</v>
      </c>
      <c r="I525" s="1" t="str">
        <f ca="1">IF(LEN(Supplemental_Type_Certificates__STC___5[[#This Row],[First]])&lt;&gt;0,Supplemental_Type_Certificates__STC___5[[#This Row],[First]]&amp;": "&amp;_xlfn.TEXTJOIN(", ",TRUE,INDIRECT(Supplemental_Type_Certificates__STC___5[[#This Row],[Range]])),"")</f>
        <v/>
      </c>
      <c r="J525"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526" spans="1:10" x14ac:dyDescent="0.25">
      <c r="A526" s="1" t="s">
        <v>20</v>
      </c>
      <c r="B526"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Piper Aircraft, Inc.\PA-28RT-201</v>
      </c>
      <c r="C526" s="1" t="s">
        <v>934</v>
      </c>
      <c r="D526" s="1" t="str">
        <f>LEFT(Supplemental_Type_Certificates__STC___5[[#This Row],[Column1]],SEARCH("\",Supplemental_Type_Certificates__STC___5[[#This Row],[Column1]])-1)</f>
        <v>Piper Aircraft, Inc.</v>
      </c>
      <c r="E526" s="1" t="str">
        <f>RIGHT(Supplemental_Type_Certificates__STC___5[[#This Row],[Column1]],LEN(Supplemental_Type_Certificates__STC___5[[#This Row],[Column1]])-SEARCH("\",Supplemental_Type_Certificates__STC___5[[#This Row],[Column1]]))</f>
        <v>PA-28RT-201</v>
      </c>
      <c r="F526" s="1" t="str">
        <f>INDEX(Sheet1!A:D,MATCH(Supplemental_Type_Certificates__STC___5[[#This Row],[Make]],Sheet1!D:D,0),1)</f>
        <v>Piper</v>
      </c>
      <c r="G526"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526"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E490:E561</v>
      </c>
      <c r="I526" s="1" t="str">
        <f ca="1">IF(LEN(Supplemental_Type_Certificates__STC___5[[#This Row],[First]])&lt;&gt;0,Supplemental_Type_Certificates__STC___5[[#This Row],[First]]&amp;": "&amp;_xlfn.TEXTJOIN(", ",TRUE,INDIRECT(Supplemental_Type_Certificates__STC___5[[#This Row],[Range]])),"")</f>
        <v/>
      </c>
      <c r="J526"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527" spans="1:10" x14ac:dyDescent="0.25">
      <c r="A527" s="1" t="s">
        <v>20</v>
      </c>
      <c r="B527"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Piper Aircraft, Inc.\PA-28RT-201T</v>
      </c>
      <c r="C527" s="1" t="s">
        <v>935</v>
      </c>
      <c r="D527" s="1" t="str">
        <f>LEFT(Supplemental_Type_Certificates__STC___5[[#This Row],[Column1]],SEARCH("\",Supplemental_Type_Certificates__STC___5[[#This Row],[Column1]])-1)</f>
        <v>Piper Aircraft, Inc.</v>
      </c>
      <c r="E527" s="1" t="str">
        <f>RIGHT(Supplemental_Type_Certificates__STC___5[[#This Row],[Column1]],LEN(Supplemental_Type_Certificates__STC___5[[#This Row],[Column1]])-SEARCH("\",Supplemental_Type_Certificates__STC___5[[#This Row],[Column1]]))</f>
        <v>PA-28RT-201T</v>
      </c>
      <c r="F527" s="1" t="str">
        <f>INDEX(Sheet1!A:D,MATCH(Supplemental_Type_Certificates__STC___5[[#This Row],[Make]],Sheet1!D:D,0),1)</f>
        <v>Piper</v>
      </c>
      <c r="G527"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527"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E490:E561</v>
      </c>
      <c r="I527" s="1" t="str">
        <f ca="1">IF(LEN(Supplemental_Type_Certificates__STC___5[[#This Row],[First]])&lt;&gt;0,Supplemental_Type_Certificates__STC___5[[#This Row],[First]]&amp;": "&amp;_xlfn.TEXTJOIN(", ",TRUE,INDIRECT(Supplemental_Type_Certificates__STC___5[[#This Row],[Range]])),"")</f>
        <v/>
      </c>
      <c r="J527"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528" spans="1:10" x14ac:dyDescent="0.25">
      <c r="A528" s="1" t="s">
        <v>20</v>
      </c>
      <c r="B528"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Piper Aircraft, Inc.\PA-28S-160</v>
      </c>
      <c r="C528" s="1" t="s">
        <v>936</v>
      </c>
      <c r="D528" s="1" t="str">
        <f>LEFT(Supplemental_Type_Certificates__STC___5[[#This Row],[Column1]],SEARCH("\",Supplemental_Type_Certificates__STC___5[[#This Row],[Column1]])-1)</f>
        <v>Piper Aircraft, Inc.</v>
      </c>
      <c r="E528" s="1" t="str">
        <f>RIGHT(Supplemental_Type_Certificates__STC___5[[#This Row],[Column1]],LEN(Supplemental_Type_Certificates__STC___5[[#This Row],[Column1]])-SEARCH("\",Supplemental_Type_Certificates__STC___5[[#This Row],[Column1]]))</f>
        <v>PA-28S-160</v>
      </c>
      <c r="F528" s="1" t="str">
        <f>INDEX(Sheet1!A:D,MATCH(Supplemental_Type_Certificates__STC___5[[#This Row],[Make]],Sheet1!D:D,0),1)</f>
        <v>Piper</v>
      </c>
      <c r="G528"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528"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E490:E561</v>
      </c>
      <c r="I528" s="1" t="str">
        <f ca="1">IF(LEN(Supplemental_Type_Certificates__STC___5[[#This Row],[First]])&lt;&gt;0,Supplemental_Type_Certificates__STC___5[[#This Row],[First]]&amp;": "&amp;_xlfn.TEXTJOIN(", ",TRUE,INDIRECT(Supplemental_Type_Certificates__STC___5[[#This Row],[Range]])),"")</f>
        <v/>
      </c>
      <c r="J528"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529" spans="1:10" x14ac:dyDescent="0.25">
      <c r="A529" s="1" t="s">
        <v>20</v>
      </c>
      <c r="B529"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Piper Aircraft, Inc.\PA-28S-180</v>
      </c>
      <c r="C529" s="1" t="s">
        <v>937</v>
      </c>
      <c r="D529" s="1" t="str">
        <f>LEFT(Supplemental_Type_Certificates__STC___5[[#This Row],[Column1]],SEARCH("\",Supplemental_Type_Certificates__STC___5[[#This Row],[Column1]])-1)</f>
        <v>Piper Aircraft, Inc.</v>
      </c>
      <c r="E529" s="1" t="str">
        <f>RIGHT(Supplemental_Type_Certificates__STC___5[[#This Row],[Column1]],LEN(Supplemental_Type_Certificates__STC___5[[#This Row],[Column1]])-SEARCH("\",Supplemental_Type_Certificates__STC___5[[#This Row],[Column1]]))</f>
        <v>PA-28S-180</v>
      </c>
      <c r="F529" s="1" t="str">
        <f>INDEX(Sheet1!A:D,MATCH(Supplemental_Type_Certificates__STC___5[[#This Row],[Make]],Sheet1!D:D,0),1)</f>
        <v>Piper</v>
      </c>
      <c r="G529"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529"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E490:E561</v>
      </c>
      <c r="I529" s="1" t="str">
        <f ca="1">IF(LEN(Supplemental_Type_Certificates__STC___5[[#This Row],[First]])&lt;&gt;0,Supplemental_Type_Certificates__STC___5[[#This Row],[First]]&amp;": "&amp;_xlfn.TEXTJOIN(", ",TRUE,INDIRECT(Supplemental_Type_Certificates__STC___5[[#This Row],[Range]])),"")</f>
        <v/>
      </c>
      <c r="J529"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530" spans="1:10" x14ac:dyDescent="0.25">
      <c r="A530" s="1" t="s">
        <v>20</v>
      </c>
      <c r="B530"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Piper Aircraft, Inc.\PA-30</v>
      </c>
      <c r="C530" s="1" t="s">
        <v>938</v>
      </c>
      <c r="D530" s="1" t="str">
        <f>LEFT(Supplemental_Type_Certificates__STC___5[[#This Row],[Column1]],SEARCH("\",Supplemental_Type_Certificates__STC___5[[#This Row],[Column1]])-1)</f>
        <v>Piper Aircraft, Inc.</v>
      </c>
      <c r="E530" s="1" t="str">
        <f>RIGHT(Supplemental_Type_Certificates__STC___5[[#This Row],[Column1]],LEN(Supplemental_Type_Certificates__STC___5[[#This Row],[Column1]])-SEARCH("\",Supplemental_Type_Certificates__STC___5[[#This Row],[Column1]]))</f>
        <v>PA-30</v>
      </c>
      <c r="F530" s="1" t="str">
        <f>INDEX(Sheet1!A:D,MATCH(Supplemental_Type_Certificates__STC___5[[#This Row],[Make]],Sheet1!D:D,0),1)</f>
        <v>Piper</v>
      </c>
      <c r="G530"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530"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E490:E561</v>
      </c>
      <c r="I530" s="1" t="str">
        <f ca="1">IF(LEN(Supplemental_Type_Certificates__STC___5[[#This Row],[First]])&lt;&gt;0,Supplemental_Type_Certificates__STC___5[[#This Row],[First]]&amp;": "&amp;_xlfn.TEXTJOIN(", ",TRUE,INDIRECT(Supplemental_Type_Certificates__STC___5[[#This Row],[Range]])),"")</f>
        <v/>
      </c>
      <c r="J530"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531" spans="1:10" x14ac:dyDescent="0.25">
      <c r="A531" s="1" t="s">
        <v>20</v>
      </c>
      <c r="B531"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Piper Aircraft, Inc.\PA-31-300</v>
      </c>
      <c r="C531" s="1" t="s">
        <v>939</v>
      </c>
      <c r="D531" s="1" t="str">
        <f>LEFT(Supplemental_Type_Certificates__STC___5[[#This Row],[Column1]],SEARCH("\",Supplemental_Type_Certificates__STC___5[[#This Row],[Column1]])-1)</f>
        <v>Piper Aircraft, Inc.</v>
      </c>
      <c r="E531" s="1" t="str">
        <f>RIGHT(Supplemental_Type_Certificates__STC___5[[#This Row],[Column1]],LEN(Supplemental_Type_Certificates__STC___5[[#This Row],[Column1]])-SEARCH("\",Supplemental_Type_Certificates__STC___5[[#This Row],[Column1]]))</f>
        <v>PA-31-300</v>
      </c>
      <c r="F531" s="1" t="str">
        <f>INDEX(Sheet1!A:D,MATCH(Supplemental_Type_Certificates__STC___5[[#This Row],[Make]],Sheet1!D:D,0),1)</f>
        <v>Piper</v>
      </c>
      <c r="G531"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531"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E490:E561</v>
      </c>
      <c r="I531" s="1" t="str">
        <f ca="1">IF(LEN(Supplemental_Type_Certificates__STC___5[[#This Row],[First]])&lt;&gt;0,Supplemental_Type_Certificates__STC___5[[#This Row],[First]]&amp;": "&amp;_xlfn.TEXTJOIN(", ",TRUE,INDIRECT(Supplemental_Type_Certificates__STC___5[[#This Row],[Range]])),"")</f>
        <v/>
      </c>
      <c r="J531"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532" spans="1:10" x14ac:dyDescent="0.25">
      <c r="A532" s="1" t="s">
        <v>20</v>
      </c>
      <c r="B532"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Piper Aircraft, Inc.\PA-31-325</v>
      </c>
      <c r="C532" s="1" t="s">
        <v>940</v>
      </c>
      <c r="D532" s="1" t="str">
        <f>LEFT(Supplemental_Type_Certificates__STC___5[[#This Row],[Column1]],SEARCH("\",Supplemental_Type_Certificates__STC___5[[#This Row],[Column1]])-1)</f>
        <v>Piper Aircraft, Inc.</v>
      </c>
      <c r="E532" s="1" t="str">
        <f>RIGHT(Supplemental_Type_Certificates__STC___5[[#This Row],[Column1]],LEN(Supplemental_Type_Certificates__STC___5[[#This Row],[Column1]])-SEARCH("\",Supplemental_Type_Certificates__STC___5[[#This Row],[Column1]]))</f>
        <v>PA-31-325</v>
      </c>
      <c r="F532" s="1" t="str">
        <f>INDEX(Sheet1!A:D,MATCH(Supplemental_Type_Certificates__STC___5[[#This Row],[Make]],Sheet1!D:D,0),1)</f>
        <v>Piper</v>
      </c>
      <c r="G532"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532"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E490:E561</v>
      </c>
      <c r="I532" s="1" t="str">
        <f ca="1">IF(LEN(Supplemental_Type_Certificates__STC___5[[#This Row],[First]])&lt;&gt;0,Supplemental_Type_Certificates__STC___5[[#This Row],[First]]&amp;": "&amp;_xlfn.TEXTJOIN(", ",TRUE,INDIRECT(Supplemental_Type_Certificates__STC___5[[#This Row],[Range]])),"")</f>
        <v/>
      </c>
      <c r="J532"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533" spans="1:10" x14ac:dyDescent="0.25">
      <c r="A533" s="1" t="s">
        <v>20</v>
      </c>
      <c r="B533"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Piper Aircraft, Inc.\PA-31-350</v>
      </c>
      <c r="C533" s="1" t="s">
        <v>941</v>
      </c>
      <c r="D533" s="1" t="str">
        <f>LEFT(Supplemental_Type_Certificates__STC___5[[#This Row],[Column1]],SEARCH("\",Supplemental_Type_Certificates__STC___5[[#This Row],[Column1]])-1)</f>
        <v>Piper Aircraft, Inc.</v>
      </c>
      <c r="E533" s="1" t="str">
        <f>RIGHT(Supplemental_Type_Certificates__STC___5[[#This Row],[Column1]],LEN(Supplemental_Type_Certificates__STC___5[[#This Row],[Column1]])-SEARCH("\",Supplemental_Type_Certificates__STC___5[[#This Row],[Column1]]))</f>
        <v>PA-31-350</v>
      </c>
      <c r="F533" s="1" t="str">
        <f>INDEX(Sheet1!A:D,MATCH(Supplemental_Type_Certificates__STC___5[[#This Row],[Make]],Sheet1!D:D,0),1)</f>
        <v>Piper</v>
      </c>
      <c r="G533"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533"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E490:E561</v>
      </c>
      <c r="I533" s="1" t="str">
        <f ca="1">IF(LEN(Supplemental_Type_Certificates__STC___5[[#This Row],[First]])&lt;&gt;0,Supplemental_Type_Certificates__STC___5[[#This Row],[First]]&amp;": "&amp;_xlfn.TEXTJOIN(", ",TRUE,INDIRECT(Supplemental_Type_Certificates__STC___5[[#This Row],[Range]])),"")</f>
        <v/>
      </c>
      <c r="J533"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534" spans="1:10" x14ac:dyDescent="0.25">
      <c r="A534" s="1" t="s">
        <v>20</v>
      </c>
      <c r="B534"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Piper Aircraft, Inc.\PA-31</v>
      </c>
      <c r="C534" s="1" t="s">
        <v>942</v>
      </c>
      <c r="D534" s="1" t="str">
        <f>LEFT(Supplemental_Type_Certificates__STC___5[[#This Row],[Column1]],SEARCH("\",Supplemental_Type_Certificates__STC___5[[#This Row],[Column1]])-1)</f>
        <v>Piper Aircraft, Inc.</v>
      </c>
      <c r="E534" s="1" t="str">
        <f>RIGHT(Supplemental_Type_Certificates__STC___5[[#This Row],[Column1]],LEN(Supplemental_Type_Certificates__STC___5[[#This Row],[Column1]])-SEARCH("\",Supplemental_Type_Certificates__STC___5[[#This Row],[Column1]]))</f>
        <v>PA-31</v>
      </c>
      <c r="F534" s="1" t="str">
        <f>INDEX(Sheet1!A:D,MATCH(Supplemental_Type_Certificates__STC___5[[#This Row],[Make]],Sheet1!D:D,0),1)</f>
        <v>Piper</v>
      </c>
      <c r="G534"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534"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E490:E561</v>
      </c>
      <c r="I534" s="1" t="str">
        <f ca="1">IF(LEN(Supplemental_Type_Certificates__STC___5[[#This Row],[First]])&lt;&gt;0,Supplemental_Type_Certificates__STC___5[[#This Row],[First]]&amp;": "&amp;_xlfn.TEXTJOIN(", ",TRUE,INDIRECT(Supplemental_Type_Certificates__STC___5[[#This Row],[Range]])),"")</f>
        <v/>
      </c>
      <c r="J534"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535" spans="1:10" x14ac:dyDescent="0.25">
      <c r="A535" s="1" t="s">
        <v>20</v>
      </c>
      <c r="B535"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Piper Aircraft, Inc.\PA-31P-350</v>
      </c>
      <c r="C535" s="1" t="s">
        <v>943</v>
      </c>
      <c r="D535" s="1" t="str">
        <f>LEFT(Supplemental_Type_Certificates__STC___5[[#This Row],[Column1]],SEARCH("\",Supplemental_Type_Certificates__STC___5[[#This Row],[Column1]])-1)</f>
        <v>Piper Aircraft, Inc.</v>
      </c>
      <c r="E535" s="1" t="str">
        <f>RIGHT(Supplemental_Type_Certificates__STC___5[[#This Row],[Column1]],LEN(Supplemental_Type_Certificates__STC___5[[#This Row],[Column1]])-SEARCH("\",Supplemental_Type_Certificates__STC___5[[#This Row],[Column1]]))</f>
        <v>PA-31P-350</v>
      </c>
      <c r="F535" s="1" t="str">
        <f>INDEX(Sheet1!A:D,MATCH(Supplemental_Type_Certificates__STC___5[[#This Row],[Make]],Sheet1!D:D,0),1)</f>
        <v>Piper</v>
      </c>
      <c r="G535"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535"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E490:E561</v>
      </c>
      <c r="I535" s="1" t="str">
        <f ca="1">IF(LEN(Supplemental_Type_Certificates__STC___5[[#This Row],[First]])&lt;&gt;0,Supplemental_Type_Certificates__STC___5[[#This Row],[First]]&amp;": "&amp;_xlfn.TEXTJOIN(", ",TRUE,INDIRECT(Supplemental_Type_Certificates__STC___5[[#This Row],[Range]])),"")</f>
        <v/>
      </c>
      <c r="J535"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536" spans="1:10" x14ac:dyDescent="0.25">
      <c r="A536" s="1" t="s">
        <v>20</v>
      </c>
      <c r="B536"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Piper Aircraft, Inc.\PA-31P</v>
      </c>
      <c r="C536" s="1" t="s">
        <v>944</v>
      </c>
      <c r="D536" s="1" t="str">
        <f>LEFT(Supplemental_Type_Certificates__STC___5[[#This Row],[Column1]],SEARCH("\",Supplemental_Type_Certificates__STC___5[[#This Row],[Column1]])-1)</f>
        <v>Piper Aircraft, Inc.</v>
      </c>
      <c r="E536" s="1" t="str">
        <f>RIGHT(Supplemental_Type_Certificates__STC___5[[#This Row],[Column1]],LEN(Supplemental_Type_Certificates__STC___5[[#This Row],[Column1]])-SEARCH("\",Supplemental_Type_Certificates__STC___5[[#This Row],[Column1]]))</f>
        <v>PA-31P</v>
      </c>
      <c r="F536" s="1" t="str">
        <f>INDEX(Sheet1!A:D,MATCH(Supplemental_Type_Certificates__STC___5[[#This Row],[Make]],Sheet1!D:D,0),1)</f>
        <v>Piper</v>
      </c>
      <c r="G536"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536"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E490:E561</v>
      </c>
      <c r="I536" s="1" t="str">
        <f ca="1">IF(LEN(Supplemental_Type_Certificates__STC___5[[#This Row],[First]])&lt;&gt;0,Supplemental_Type_Certificates__STC___5[[#This Row],[First]]&amp;": "&amp;_xlfn.TEXTJOIN(", ",TRUE,INDIRECT(Supplemental_Type_Certificates__STC___5[[#This Row],[Range]])),"")</f>
        <v/>
      </c>
      <c r="J536"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537" spans="1:10" x14ac:dyDescent="0.25">
      <c r="A537" s="1" t="s">
        <v>20</v>
      </c>
      <c r="B537"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Piper Aircraft, Inc.\PA-32-260</v>
      </c>
      <c r="C537" s="1" t="s">
        <v>945</v>
      </c>
      <c r="D537" s="1" t="str">
        <f>LEFT(Supplemental_Type_Certificates__STC___5[[#This Row],[Column1]],SEARCH("\",Supplemental_Type_Certificates__STC___5[[#This Row],[Column1]])-1)</f>
        <v>Piper Aircraft, Inc.</v>
      </c>
      <c r="E537" s="1" t="str">
        <f>RIGHT(Supplemental_Type_Certificates__STC___5[[#This Row],[Column1]],LEN(Supplemental_Type_Certificates__STC___5[[#This Row],[Column1]])-SEARCH("\",Supplemental_Type_Certificates__STC___5[[#This Row],[Column1]]))</f>
        <v>PA-32-260</v>
      </c>
      <c r="F537" s="1" t="str">
        <f>INDEX(Sheet1!A:D,MATCH(Supplemental_Type_Certificates__STC___5[[#This Row],[Make]],Sheet1!D:D,0),1)</f>
        <v>Piper</v>
      </c>
      <c r="G537"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537"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E490:E561</v>
      </c>
      <c r="I537" s="1" t="str">
        <f ca="1">IF(LEN(Supplemental_Type_Certificates__STC___5[[#This Row],[First]])&lt;&gt;0,Supplemental_Type_Certificates__STC___5[[#This Row],[First]]&amp;": "&amp;_xlfn.TEXTJOIN(", ",TRUE,INDIRECT(Supplemental_Type_Certificates__STC___5[[#This Row],[Range]])),"")</f>
        <v/>
      </c>
      <c r="J537"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538" spans="1:10" x14ac:dyDescent="0.25">
      <c r="A538" s="1" t="s">
        <v>20</v>
      </c>
      <c r="B538"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Piper Aircraft, Inc.\PA-32-300</v>
      </c>
      <c r="C538" s="1" t="s">
        <v>946</v>
      </c>
      <c r="D538" s="1" t="str">
        <f>LEFT(Supplemental_Type_Certificates__STC___5[[#This Row],[Column1]],SEARCH("\",Supplemental_Type_Certificates__STC___5[[#This Row],[Column1]])-1)</f>
        <v>Piper Aircraft, Inc.</v>
      </c>
      <c r="E538" s="1" t="str">
        <f>RIGHT(Supplemental_Type_Certificates__STC___5[[#This Row],[Column1]],LEN(Supplemental_Type_Certificates__STC___5[[#This Row],[Column1]])-SEARCH("\",Supplemental_Type_Certificates__STC___5[[#This Row],[Column1]]))</f>
        <v>PA-32-300</v>
      </c>
      <c r="F538" s="1" t="str">
        <f>INDEX(Sheet1!A:D,MATCH(Supplemental_Type_Certificates__STC___5[[#This Row],[Make]],Sheet1!D:D,0),1)</f>
        <v>Piper</v>
      </c>
      <c r="G538"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538"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E490:E561</v>
      </c>
      <c r="I538" s="1" t="str">
        <f ca="1">IF(LEN(Supplemental_Type_Certificates__STC___5[[#This Row],[First]])&lt;&gt;0,Supplemental_Type_Certificates__STC___5[[#This Row],[First]]&amp;": "&amp;_xlfn.TEXTJOIN(", ",TRUE,INDIRECT(Supplemental_Type_Certificates__STC___5[[#This Row],[Range]])),"")</f>
        <v/>
      </c>
      <c r="J538"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539" spans="1:10" x14ac:dyDescent="0.25">
      <c r="A539" s="1" t="s">
        <v>20</v>
      </c>
      <c r="B539"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Piper Aircraft, Inc.\PA-32-301</v>
      </c>
      <c r="C539" s="1" t="s">
        <v>947</v>
      </c>
      <c r="D539" s="1" t="str">
        <f>LEFT(Supplemental_Type_Certificates__STC___5[[#This Row],[Column1]],SEARCH("\",Supplemental_Type_Certificates__STC___5[[#This Row],[Column1]])-1)</f>
        <v>Piper Aircraft, Inc.</v>
      </c>
      <c r="E539" s="1" t="str">
        <f>RIGHT(Supplemental_Type_Certificates__STC___5[[#This Row],[Column1]],LEN(Supplemental_Type_Certificates__STC___5[[#This Row],[Column1]])-SEARCH("\",Supplemental_Type_Certificates__STC___5[[#This Row],[Column1]]))</f>
        <v>PA-32-301</v>
      </c>
      <c r="F539" s="1" t="str">
        <f>INDEX(Sheet1!A:D,MATCH(Supplemental_Type_Certificates__STC___5[[#This Row],[Make]],Sheet1!D:D,0),1)</f>
        <v>Piper</v>
      </c>
      <c r="G539"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539"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E490:E561</v>
      </c>
      <c r="I539" s="1" t="str">
        <f ca="1">IF(LEN(Supplemental_Type_Certificates__STC___5[[#This Row],[First]])&lt;&gt;0,Supplemental_Type_Certificates__STC___5[[#This Row],[First]]&amp;": "&amp;_xlfn.TEXTJOIN(", ",TRUE,INDIRECT(Supplemental_Type_Certificates__STC___5[[#This Row],[Range]])),"")</f>
        <v/>
      </c>
      <c r="J539"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540" spans="1:10" x14ac:dyDescent="0.25">
      <c r="A540" s="1" t="s">
        <v>20</v>
      </c>
      <c r="B540"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Piper Aircraft, Inc.\PA-32-301FT</v>
      </c>
      <c r="C540" s="1" t="s">
        <v>948</v>
      </c>
      <c r="D540" s="1" t="str">
        <f>LEFT(Supplemental_Type_Certificates__STC___5[[#This Row],[Column1]],SEARCH("\",Supplemental_Type_Certificates__STC___5[[#This Row],[Column1]])-1)</f>
        <v>Piper Aircraft, Inc.</v>
      </c>
      <c r="E540" s="1" t="str">
        <f>RIGHT(Supplemental_Type_Certificates__STC___5[[#This Row],[Column1]],LEN(Supplemental_Type_Certificates__STC___5[[#This Row],[Column1]])-SEARCH("\",Supplemental_Type_Certificates__STC___5[[#This Row],[Column1]]))</f>
        <v>PA-32-301FT</v>
      </c>
      <c r="F540" s="1" t="str">
        <f>INDEX(Sheet1!A:D,MATCH(Supplemental_Type_Certificates__STC___5[[#This Row],[Make]],Sheet1!D:D,0),1)</f>
        <v>Piper</v>
      </c>
      <c r="G540"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540"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E490:E561</v>
      </c>
      <c r="I540" s="1" t="str">
        <f ca="1">IF(LEN(Supplemental_Type_Certificates__STC___5[[#This Row],[First]])&lt;&gt;0,Supplemental_Type_Certificates__STC___5[[#This Row],[First]]&amp;": "&amp;_xlfn.TEXTJOIN(", ",TRUE,INDIRECT(Supplemental_Type_Certificates__STC___5[[#This Row],[Range]])),"")</f>
        <v/>
      </c>
      <c r="J540"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541" spans="1:10" x14ac:dyDescent="0.25">
      <c r="A541" s="1" t="s">
        <v>20</v>
      </c>
      <c r="B541"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Piper Aircraft, Inc.\PA-32-301T</v>
      </c>
      <c r="C541" s="1" t="s">
        <v>949</v>
      </c>
      <c r="D541" s="1" t="str">
        <f>LEFT(Supplemental_Type_Certificates__STC___5[[#This Row],[Column1]],SEARCH("\",Supplemental_Type_Certificates__STC___5[[#This Row],[Column1]])-1)</f>
        <v>Piper Aircraft, Inc.</v>
      </c>
      <c r="E541" s="1" t="str">
        <f>RIGHT(Supplemental_Type_Certificates__STC___5[[#This Row],[Column1]],LEN(Supplemental_Type_Certificates__STC___5[[#This Row],[Column1]])-SEARCH("\",Supplemental_Type_Certificates__STC___5[[#This Row],[Column1]]))</f>
        <v>PA-32-301T</v>
      </c>
      <c r="F541" s="1" t="str">
        <f>INDEX(Sheet1!A:D,MATCH(Supplemental_Type_Certificates__STC___5[[#This Row],[Make]],Sheet1!D:D,0),1)</f>
        <v>Piper</v>
      </c>
      <c r="G541"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541"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E490:E561</v>
      </c>
      <c r="I541" s="1" t="str">
        <f ca="1">IF(LEN(Supplemental_Type_Certificates__STC___5[[#This Row],[First]])&lt;&gt;0,Supplemental_Type_Certificates__STC___5[[#This Row],[First]]&amp;": "&amp;_xlfn.TEXTJOIN(", ",TRUE,INDIRECT(Supplemental_Type_Certificates__STC___5[[#This Row],[Range]])),"")</f>
        <v/>
      </c>
      <c r="J541"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542" spans="1:10" x14ac:dyDescent="0.25">
      <c r="A542" s="1" t="s">
        <v>20</v>
      </c>
      <c r="B542"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Piper Aircraft, Inc.\PA-32-301XTC</v>
      </c>
      <c r="C542" s="1" t="s">
        <v>950</v>
      </c>
      <c r="D542" s="1" t="str">
        <f>LEFT(Supplemental_Type_Certificates__STC___5[[#This Row],[Column1]],SEARCH("\",Supplemental_Type_Certificates__STC___5[[#This Row],[Column1]])-1)</f>
        <v>Piper Aircraft, Inc.</v>
      </c>
      <c r="E542" s="1" t="str">
        <f>RIGHT(Supplemental_Type_Certificates__STC___5[[#This Row],[Column1]],LEN(Supplemental_Type_Certificates__STC___5[[#This Row],[Column1]])-SEARCH("\",Supplemental_Type_Certificates__STC___5[[#This Row],[Column1]]))</f>
        <v>PA-32-301XTC</v>
      </c>
      <c r="F542" s="1" t="str">
        <f>INDEX(Sheet1!A:D,MATCH(Supplemental_Type_Certificates__STC___5[[#This Row],[Make]],Sheet1!D:D,0),1)</f>
        <v>Piper</v>
      </c>
      <c r="G542"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542"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E490:E561</v>
      </c>
      <c r="I542" s="1" t="str">
        <f ca="1">IF(LEN(Supplemental_Type_Certificates__STC___5[[#This Row],[First]])&lt;&gt;0,Supplemental_Type_Certificates__STC___5[[#This Row],[First]]&amp;": "&amp;_xlfn.TEXTJOIN(", ",TRUE,INDIRECT(Supplemental_Type_Certificates__STC___5[[#This Row],[Range]])),"")</f>
        <v/>
      </c>
      <c r="J542"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543" spans="1:10" x14ac:dyDescent="0.25">
      <c r="A543" s="1" t="s">
        <v>20</v>
      </c>
      <c r="B543"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Piper Aircraft, Inc.\PA-32R-300</v>
      </c>
      <c r="C543" s="1" t="s">
        <v>951</v>
      </c>
      <c r="D543" s="1" t="str">
        <f>LEFT(Supplemental_Type_Certificates__STC___5[[#This Row],[Column1]],SEARCH("\",Supplemental_Type_Certificates__STC___5[[#This Row],[Column1]])-1)</f>
        <v>Piper Aircraft, Inc.</v>
      </c>
      <c r="E543" s="1" t="str">
        <f>RIGHT(Supplemental_Type_Certificates__STC___5[[#This Row],[Column1]],LEN(Supplemental_Type_Certificates__STC___5[[#This Row],[Column1]])-SEARCH("\",Supplemental_Type_Certificates__STC___5[[#This Row],[Column1]]))</f>
        <v>PA-32R-300</v>
      </c>
      <c r="F543" s="1" t="str">
        <f>INDEX(Sheet1!A:D,MATCH(Supplemental_Type_Certificates__STC___5[[#This Row],[Make]],Sheet1!D:D,0),1)</f>
        <v>Piper</v>
      </c>
      <c r="G543"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543"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E490:E561</v>
      </c>
      <c r="I543" s="1" t="str">
        <f ca="1">IF(LEN(Supplemental_Type_Certificates__STC___5[[#This Row],[First]])&lt;&gt;0,Supplemental_Type_Certificates__STC___5[[#This Row],[First]]&amp;": "&amp;_xlfn.TEXTJOIN(", ",TRUE,INDIRECT(Supplemental_Type_Certificates__STC___5[[#This Row],[Range]])),"")</f>
        <v/>
      </c>
      <c r="J543"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544" spans="1:10" x14ac:dyDescent="0.25">
      <c r="A544" s="1" t="s">
        <v>20</v>
      </c>
      <c r="B544"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Piper Aircraft, Inc.\PA-32R-301 (HP)</v>
      </c>
      <c r="C544" s="1" t="s">
        <v>952</v>
      </c>
      <c r="D544" s="1" t="str">
        <f>LEFT(Supplemental_Type_Certificates__STC___5[[#This Row],[Column1]],SEARCH("\",Supplemental_Type_Certificates__STC___5[[#This Row],[Column1]])-1)</f>
        <v>Piper Aircraft, Inc.</v>
      </c>
      <c r="E544" s="1" t="str">
        <f>RIGHT(Supplemental_Type_Certificates__STC___5[[#This Row],[Column1]],LEN(Supplemental_Type_Certificates__STC___5[[#This Row],[Column1]])-SEARCH("\",Supplemental_Type_Certificates__STC___5[[#This Row],[Column1]]))</f>
        <v>PA-32R-301 (HP)</v>
      </c>
      <c r="F544" s="1" t="str">
        <f>INDEX(Sheet1!A:D,MATCH(Supplemental_Type_Certificates__STC___5[[#This Row],[Make]],Sheet1!D:D,0),1)</f>
        <v>Piper</v>
      </c>
      <c r="G544"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544"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E490:E561</v>
      </c>
      <c r="I544" s="1" t="str">
        <f ca="1">IF(LEN(Supplemental_Type_Certificates__STC___5[[#This Row],[First]])&lt;&gt;0,Supplemental_Type_Certificates__STC___5[[#This Row],[First]]&amp;": "&amp;_xlfn.TEXTJOIN(", ",TRUE,INDIRECT(Supplemental_Type_Certificates__STC___5[[#This Row],[Range]])),"")</f>
        <v/>
      </c>
      <c r="J544"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545" spans="1:10" x14ac:dyDescent="0.25">
      <c r="A545" s="1" t="s">
        <v>20</v>
      </c>
      <c r="B545"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Piper Aircraft, Inc.\PA-32R-301 (SP)</v>
      </c>
      <c r="C545" s="1" t="s">
        <v>953</v>
      </c>
      <c r="D545" s="1" t="str">
        <f>LEFT(Supplemental_Type_Certificates__STC___5[[#This Row],[Column1]],SEARCH("\",Supplemental_Type_Certificates__STC___5[[#This Row],[Column1]])-1)</f>
        <v>Piper Aircraft, Inc.</v>
      </c>
      <c r="E545" s="1" t="str">
        <f>RIGHT(Supplemental_Type_Certificates__STC___5[[#This Row],[Column1]],LEN(Supplemental_Type_Certificates__STC___5[[#This Row],[Column1]])-SEARCH("\",Supplemental_Type_Certificates__STC___5[[#This Row],[Column1]]))</f>
        <v>PA-32R-301 (SP)</v>
      </c>
      <c r="F545" s="1" t="str">
        <f>INDEX(Sheet1!A:D,MATCH(Supplemental_Type_Certificates__STC___5[[#This Row],[Make]],Sheet1!D:D,0),1)</f>
        <v>Piper</v>
      </c>
      <c r="G545"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545"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E490:E561</v>
      </c>
      <c r="I545" s="1" t="str">
        <f ca="1">IF(LEN(Supplemental_Type_Certificates__STC___5[[#This Row],[First]])&lt;&gt;0,Supplemental_Type_Certificates__STC___5[[#This Row],[First]]&amp;": "&amp;_xlfn.TEXTJOIN(", ",TRUE,INDIRECT(Supplemental_Type_Certificates__STC___5[[#This Row],[Range]])),"")</f>
        <v/>
      </c>
      <c r="J545"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546" spans="1:10" x14ac:dyDescent="0.25">
      <c r="A546" s="1" t="s">
        <v>20</v>
      </c>
      <c r="B546"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Piper Aircraft, Inc.\PA-32R-301T</v>
      </c>
      <c r="C546" s="1" t="s">
        <v>954</v>
      </c>
      <c r="D546" s="1" t="str">
        <f>LEFT(Supplemental_Type_Certificates__STC___5[[#This Row],[Column1]],SEARCH("\",Supplemental_Type_Certificates__STC___5[[#This Row],[Column1]])-1)</f>
        <v>Piper Aircraft, Inc.</v>
      </c>
      <c r="E546" s="1" t="str">
        <f>RIGHT(Supplemental_Type_Certificates__STC___5[[#This Row],[Column1]],LEN(Supplemental_Type_Certificates__STC___5[[#This Row],[Column1]])-SEARCH("\",Supplemental_Type_Certificates__STC___5[[#This Row],[Column1]]))</f>
        <v>PA-32R-301T</v>
      </c>
      <c r="F546" s="1" t="str">
        <f>INDEX(Sheet1!A:D,MATCH(Supplemental_Type_Certificates__STC___5[[#This Row],[Make]],Sheet1!D:D,0),1)</f>
        <v>Piper</v>
      </c>
      <c r="G546"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546"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E490:E561</v>
      </c>
      <c r="I546" s="1" t="str">
        <f ca="1">IF(LEN(Supplemental_Type_Certificates__STC___5[[#This Row],[First]])&lt;&gt;0,Supplemental_Type_Certificates__STC___5[[#This Row],[First]]&amp;": "&amp;_xlfn.TEXTJOIN(", ",TRUE,INDIRECT(Supplemental_Type_Certificates__STC___5[[#This Row],[Range]])),"")</f>
        <v/>
      </c>
      <c r="J546"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547" spans="1:10" x14ac:dyDescent="0.25">
      <c r="A547" s="1" t="s">
        <v>20</v>
      </c>
      <c r="B547"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Piper Aircraft, Inc.\PA-32RT-300</v>
      </c>
      <c r="C547" s="1" t="s">
        <v>955</v>
      </c>
      <c r="D547" s="1" t="str">
        <f>LEFT(Supplemental_Type_Certificates__STC___5[[#This Row],[Column1]],SEARCH("\",Supplemental_Type_Certificates__STC___5[[#This Row],[Column1]])-1)</f>
        <v>Piper Aircraft, Inc.</v>
      </c>
      <c r="E547" s="1" t="str">
        <f>RIGHT(Supplemental_Type_Certificates__STC___5[[#This Row],[Column1]],LEN(Supplemental_Type_Certificates__STC___5[[#This Row],[Column1]])-SEARCH("\",Supplemental_Type_Certificates__STC___5[[#This Row],[Column1]]))</f>
        <v>PA-32RT-300</v>
      </c>
      <c r="F547" s="1" t="str">
        <f>INDEX(Sheet1!A:D,MATCH(Supplemental_Type_Certificates__STC___5[[#This Row],[Make]],Sheet1!D:D,0),1)</f>
        <v>Piper</v>
      </c>
      <c r="G547"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547"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E490:E561</v>
      </c>
      <c r="I547" s="1" t="str">
        <f ca="1">IF(LEN(Supplemental_Type_Certificates__STC___5[[#This Row],[First]])&lt;&gt;0,Supplemental_Type_Certificates__STC___5[[#This Row],[First]]&amp;": "&amp;_xlfn.TEXTJOIN(", ",TRUE,INDIRECT(Supplemental_Type_Certificates__STC___5[[#This Row],[Range]])),"")</f>
        <v/>
      </c>
      <c r="J547"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548" spans="1:10" x14ac:dyDescent="0.25">
      <c r="A548" s="1" t="s">
        <v>20</v>
      </c>
      <c r="B548"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Piper Aircraft, Inc.\PA-32RT-300T</v>
      </c>
      <c r="C548" s="1" t="s">
        <v>956</v>
      </c>
      <c r="D548" s="1" t="str">
        <f>LEFT(Supplemental_Type_Certificates__STC___5[[#This Row],[Column1]],SEARCH("\",Supplemental_Type_Certificates__STC___5[[#This Row],[Column1]])-1)</f>
        <v>Piper Aircraft, Inc.</v>
      </c>
      <c r="E548" s="1" t="str">
        <f>RIGHT(Supplemental_Type_Certificates__STC___5[[#This Row],[Column1]],LEN(Supplemental_Type_Certificates__STC___5[[#This Row],[Column1]])-SEARCH("\",Supplemental_Type_Certificates__STC___5[[#This Row],[Column1]]))</f>
        <v>PA-32RT-300T</v>
      </c>
      <c r="F548" s="1" t="str">
        <f>INDEX(Sheet1!A:D,MATCH(Supplemental_Type_Certificates__STC___5[[#This Row],[Make]],Sheet1!D:D,0),1)</f>
        <v>Piper</v>
      </c>
      <c r="G548"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548"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E490:E561</v>
      </c>
      <c r="I548" s="1" t="str">
        <f ca="1">IF(LEN(Supplemental_Type_Certificates__STC___5[[#This Row],[First]])&lt;&gt;0,Supplemental_Type_Certificates__STC___5[[#This Row],[First]]&amp;": "&amp;_xlfn.TEXTJOIN(", ",TRUE,INDIRECT(Supplemental_Type_Certificates__STC___5[[#This Row],[Range]])),"")</f>
        <v/>
      </c>
      <c r="J548"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549" spans="1:10" x14ac:dyDescent="0.25">
      <c r="A549" s="1" t="s">
        <v>20</v>
      </c>
      <c r="B549"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Piper Aircraft, Inc.\PA-32S-300</v>
      </c>
      <c r="C549" s="1" t="s">
        <v>957</v>
      </c>
      <c r="D549" s="1" t="str">
        <f>LEFT(Supplemental_Type_Certificates__STC___5[[#This Row],[Column1]],SEARCH("\",Supplemental_Type_Certificates__STC___5[[#This Row],[Column1]])-1)</f>
        <v>Piper Aircraft, Inc.</v>
      </c>
      <c r="E549" s="1" t="str">
        <f>RIGHT(Supplemental_Type_Certificates__STC___5[[#This Row],[Column1]],LEN(Supplemental_Type_Certificates__STC___5[[#This Row],[Column1]])-SEARCH("\",Supplemental_Type_Certificates__STC___5[[#This Row],[Column1]]))</f>
        <v>PA-32S-300</v>
      </c>
      <c r="F549" s="1" t="str">
        <f>INDEX(Sheet1!A:D,MATCH(Supplemental_Type_Certificates__STC___5[[#This Row],[Make]],Sheet1!D:D,0),1)</f>
        <v>Piper</v>
      </c>
      <c r="G549"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549"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E490:E561</v>
      </c>
      <c r="I549" s="1" t="str">
        <f ca="1">IF(LEN(Supplemental_Type_Certificates__STC___5[[#This Row],[First]])&lt;&gt;0,Supplemental_Type_Certificates__STC___5[[#This Row],[First]]&amp;": "&amp;_xlfn.TEXTJOIN(", ",TRUE,INDIRECT(Supplemental_Type_Certificates__STC___5[[#This Row],[Range]])),"")</f>
        <v/>
      </c>
      <c r="J549"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550" spans="1:10" x14ac:dyDescent="0.25">
      <c r="A550" s="1" t="s">
        <v>20</v>
      </c>
      <c r="B550"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Piper Aircraft, Inc.\PA-34-200</v>
      </c>
      <c r="C550" s="1" t="s">
        <v>958</v>
      </c>
      <c r="D550" s="1" t="str">
        <f>LEFT(Supplemental_Type_Certificates__STC___5[[#This Row],[Column1]],SEARCH("\",Supplemental_Type_Certificates__STC___5[[#This Row],[Column1]])-1)</f>
        <v>Piper Aircraft, Inc.</v>
      </c>
      <c r="E550" s="1" t="str">
        <f>RIGHT(Supplemental_Type_Certificates__STC___5[[#This Row],[Column1]],LEN(Supplemental_Type_Certificates__STC___5[[#This Row],[Column1]])-SEARCH("\",Supplemental_Type_Certificates__STC___5[[#This Row],[Column1]]))</f>
        <v>PA-34-200</v>
      </c>
      <c r="F550" s="1" t="str">
        <f>INDEX(Sheet1!A:D,MATCH(Supplemental_Type_Certificates__STC___5[[#This Row],[Make]],Sheet1!D:D,0),1)</f>
        <v>Piper</v>
      </c>
      <c r="G550"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550"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E490:E561</v>
      </c>
      <c r="I550" s="1" t="str">
        <f ca="1">IF(LEN(Supplemental_Type_Certificates__STC___5[[#This Row],[First]])&lt;&gt;0,Supplemental_Type_Certificates__STC___5[[#This Row],[First]]&amp;": "&amp;_xlfn.TEXTJOIN(", ",TRUE,INDIRECT(Supplemental_Type_Certificates__STC___5[[#This Row],[Range]])),"")</f>
        <v/>
      </c>
      <c r="J550"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551" spans="1:10" x14ac:dyDescent="0.25">
      <c r="A551" s="1" t="s">
        <v>20</v>
      </c>
      <c r="B551"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Piper Aircraft, Inc.\PA-34-200T</v>
      </c>
      <c r="C551" s="1" t="s">
        <v>959</v>
      </c>
      <c r="D551" s="1" t="str">
        <f>LEFT(Supplemental_Type_Certificates__STC___5[[#This Row],[Column1]],SEARCH("\",Supplemental_Type_Certificates__STC___5[[#This Row],[Column1]])-1)</f>
        <v>Piper Aircraft, Inc.</v>
      </c>
      <c r="E551" s="1" t="str">
        <f>RIGHT(Supplemental_Type_Certificates__STC___5[[#This Row],[Column1]],LEN(Supplemental_Type_Certificates__STC___5[[#This Row],[Column1]])-SEARCH("\",Supplemental_Type_Certificates__STC___5[[#This Row],[Column1]]))</f>
        <v>PA-34-200T</v>
      </c>
      <c r="F551" s="1" t="str">
        <f>INDEX(Sheet1!A:D,MATCH(Supplemental_Type_Certificates__STC___5[[#This Row],[Make]],Sheet1!D:D,0),1)</f>
        <v>Piper</v>
      </c>
      <c r="G551"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551"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E490:E561</v>
      </c>
      <c r="I551" s="1" t="str">
        <f ca="1">IF(LEN(Supplemental_Type_Certificates__STC___5[[#This Row],[First]])&lt;&gt;0,Supplemental_Type_Certificates__STC___5[[#This Row],[First]]&amp;": "&amp;_xlfn.TEXTJOIN(", ",TRUE,INDIRECT(Supplemental_Type_Certificates__STC___5[[#This Row],[Range]])),"")</f>
        <v/>
      </c>
      <c r="J551"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552" spans="1:10" x14ac:dyDescent="0.25">
      <c r="A552" s="1" t="s">
        <v>20</v>
      </c>
      <c r="B552"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Piper Aircraft, Inc.\PA-34-220T</v>
      </c>
      <c r="C552" s="1" t="s">
        <v>960</v>
      </c>
      <c r="D552" s="1" t="str">
        <f>LEFT(Supplemental_Type_Certificates__STC___5[[#This Row],[Column1]],SEARCH("\",Supplemental_Type_Certificates__STC___5[[#This Row],[Column1]])-1)</f>
        <v>Piper Aircraft, Inc.</v>
      </c>
      <c r="E552" s="1" t="str">
        <f>RIGHT(Supplemental_Type_Certificates__STC___5[[#This Row],[Column1]],LEN(Supplemental_Type_Certificates__STC___5[[#This Row],[Column1]])-SEARCH("\",Supplemental_Type_Certificates__STC___5[[#This Row],[Column1]]))</f>
        <v>PA-34-220T</v>
      </c>
      <c r="F552" s="1" t="str">
        <f>INDEX(Sheet1!A:D,MATCH(Supplemental_Type_Certificates__STC___5[[#This Row],[Make]],Sheet1!D:D,0),1)</f>
        <v>Piper</v>
      </c>
      <c r="G552"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552"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E490:E561</v>
      </c>
      <c r="I552" s="1" t="str">
        <f ca="1">IF(LEN(Supplemental_Type_Certificates__STC___5[[#This Row],[First]])&lt;&gt;0,Supplemental_Type_Certificates__STC___5[[#This Row],[First]]&amp;": "&amp;_xlfn.TEXTJOIN(", ",TRUE,INDIRECT(Supplemental_Type_Certificates__STC___5[[#This Row],[Range]])),"")</f>
        <v/>
      </c>
      <c r="J552"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553" spans="1:10" x14ac:dyDescent="0.25">
      <c r="A553" s="1" t="s">
        <v>20</v>
      </c>
      <c r="B553"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Piper Aircraft, Inc.\PA-38-112</v>
      </c>
      <c r="C553" s="1" t="s">
        <v>961</v>
      </c>
      <c r="D553" s="1" t="str">
        <f>LEFT(Supplemental_Type_Certificates__STC___5[[#This Row],[Column1]],SEARCH("\",Supplemental_Type_Certificates__STC___5[[#This Row],[Column1]])-1)</f>
        <v>Piper Aircraft, Inc.</v>
      </c>
      <c r="E553" s="1" t="str">
        <f>RIGHT(Supplemental_Type_Certificates__STC___5[[#This Row],[Column1]],LEN(Supplemental_Type_Certificates__STC___5[[#This Row],[Column1]])-SEARCH("\",Supplemental_Type_Certificates__STC___5[[#This Row],[Column1]]))</f>
        <v>PA-38-112</v>
      </c>
      <c r="F553" s="1" t="str">
        <f>INDEX(Sheet1!A:D,MATCH(Supplemental_Type_Certificates__STC___5[[#This Row],[Make]],Sheet1!D:D,0),1)</f>
        <v>Piper</v>
      </c>
      <c r="G553"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553"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E490:E561</v>
      </c>
      <c r="I553" s="1" t="str">
        <f ca="1">IF(LEN(Supplemental_Type_Certificates__STC___5[[#This Row],[First]])&lt;&gt;0,Supplemental_Type_Certificates__STC___5[[#This Row],[First]]&amp;": "&amp;_xlfn.TEXTJOIN(", ",TRUE,INDIRECT(Supplemental_Type_Certificates__STC___5[[#This Row],[Range]])),"")</f>
        <v/>
      </c>
      <c r="J553"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554" spans="1:10" x14ac:dyDescent="0.25">
      <c r="A554" s="1" t="s">
        <v>20</v>
      </c>
      <c r="B554"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Piper Aircraft,Inc.\PA-39</v>
      </c>
      <c r="C554" s="1" t="s">
        <v>962</v>
      </c>
      <c r="D554" s="1" t="str">
        <f>LEFT(Supplemental_Type_Certificates__STC___5[[#This Row],[Column1]],SEARCH("\",Supplemental_Type_Certificates__STC___5[[#This Row],[Column1]])-1)</f>
        <v>Piper Aircraft,Inc.</v>
      </c>
      <c r="E554" s="1" t="str">
        <f>RIGHT(Supplemental_Type_Certificates__STC___5[[#This Row],[Column1]],LEN(Supplemental_Type_Certificates__STC___5[[#This Row],[Column1]])-SEARCH("\",Supplemental_Type_Certificates__STC___5[[#This Row],[Column1]]))</f>
        <v>PA-39</v>
      </c>
      <c r="F554" s="1" t="str">
        <f>INDEX(Sheet1!A:D,MATCH(Supplemental_Type_Certificates__STC___5[[#This Row],[Make]],Sheet1!D:D,0),1)</f>
        <v>Piper</v>
      </c>
      <c r="G554"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554"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E490:E561</v>
      </c>
      <c r="I554" s="1" t="str">
        <f ca="1">IF(LEN(Supplemental_Type_Certificates__STC___5[[#This Row],[First]])&lt;&gt;0,Supplemental_Type_Certificates__STC___5[[#This Row],[First]]&amp;": "&amp;_xlfn.TEXTJOIN(", ",TRUE,INDIRECT(Supplemental_Type_Certificates__STC___5[[#This Row],[Range]])),"")</f>
        <v/>
      </c>
      <c r="J554"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555" spans="1:10" x14ac:dyDescent="0.25">
      <c r="A555" s="1" t="s">
        <v>20</v>
      </c>
      <c r="B555"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Piper Aircraft, Inc.\PA-40</v>
      </c>
      <c r="C555" s="1" t="s">
        <v>963</v>
      </c>
      <c r="D555" s="1" t="str">
        <f>LEFT(Supplemental_Type_Certificates__STC___5[[#This Row],[Column1]],SEARCH("\",Supplemental_Type_Certificates__STC___5[[#This Row],[Column1]])-1)</f>
        <v>Piper Aircraft, Inc.</v>
      </c>
      <c r="E555" s="1" t="str">
        <f>RIGHT(Supplemental_Type_Certificates__STC___5[[#This Row],[Column1]],LEN(Supplemental_Type_Certificates__STC___5[[#This Row],[Column1]])-SEARCH("\",Supplemental_Type_Certificates__STC___5[[#This Row],[Column1]]))</f>
        <v>PA-40</v>
      </c>
      <c r="F555" s="1" t="str">
        <f>INDEX(Sheet1!A:D,MATCH(Supplemental_Type_Certificates__STC___5[[#This Row],[Make]],Sheet1!D:D,0),1)</f>
        <v>Piper</v>
      </c>
      <c r="G555"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555"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E490:E561</v>
      </c>
      <c r="I555" s="1" t="str">
        <f ca="1">IF(LEN(Supplemental_Type_Certificates__STC___5[[#This Row],[First]])&lt;&gt;0,Supplemental_Type_Certificates__STC___5[[#This Row],[First]]&amp;": "&amp;_xlfn.TEXTJOIN(", ",TRUE,INDIRECT(Supplemental_Type_Certificates__STC___5[[#This Row],[Range]])),"")</f>
        <v/>
      </c>
      <c r="J555"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556" spans="1:10" x14ac:dyDescent="0.25">
      <c r="A556" s="1" t="s">
        <v>20</v>
      </c>
      <c r="B556"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Piper Aircraft, Inc.\PA-44-180</v>
      </c>
      <c r="C556" s="1" t="s">
        <v>964</v>
      </c>
      <c r="D556" s="1" t="str">
        <f>LEFT(Supplemental_Type_Certificates__STC___5[[#This Row],[Column1]],SEARCH("\",Supplemental_Type_Certificates__STC___5[[#This Row],[Column1]])-1)</f>
        <v>Piper Aircraft, Inc.</v>
      </c>
      <c r="E556" s="1" t="str">
        <f>RIGHT(Supplemental_Type_Certificates__STC___5[[#This Row],[Column1]],LEN(Supplemental_Type_Certificates__STC___5[[#This Row],[Column1]])-SEARCH("\",Supplemental_Type_Certificates__STC___5[[#This Row],[Column1]]))</f>
        <v>PA-44-180</v>
      </c>
      <c r="F556" s="1" t="str">
        <f>INDEX(Sheet1!A:D,MATCH(Supplemental_Type_Certificates__STC___5[[#This Row],[Make]],Sheet1!D:D,0),1)</f>
        <v>Piper</v>
      </c>
      <c r="G556"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556"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E490:E561</v>
      </c>
      <c r="I556" s="1" t="str">
        <f ca="1">IF(LEN(Supplemental_Type_Certificates__STC___5[[#This Row],[First]])&lt;&gt;0,Supplemental_Type_Certificates__STC___5[[#This Row],[First]]&amp;": "&amp;_xlfn.TEXTJOIN(", ",TRUE,INDIRECT(Supplemental_Type_Certificates__STC___5[[#This Row],[Range]])),"")</f>
        <v/>
      </c>
      <c r="J556"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557" spans="1:10" x14ac:dyDescent="0.25">
      <c r="A557" s="1" t="s">
        <v>20</v>
      </c>
      <c r="B557"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Piper Aircraft, Inc.\PA-44-180T</v>
      </c>
      <c r="C557" s="1" t="s">
        <v>965</v>
      </c>
      <c r="D557" s="1" t="str">
        <f>LEFT(Supplemental_Type_Certificates__STC___5[[#This Row],[Column1]],SEARCH("\",Supplemental_Type_Certificates__STC___5[[#This Row],[Column1]])-1)</f>
        <v>Piper Aircraft, Inc.</v>
      </c>
      <c r="E557" s="1" t="str">
        <f>RIGHT(Supplemental_Type_Certificates__STC___5[[#This Row],[Column1]],LEN(Supplemental_Type_Certificates__STC___5[[#This Row],[Column1]])-SEARCH("\",Supplemental_Type_Certificates__STC___5[[#This Row],[Column1]]))</f>
        <v>PA-44-180T</v>
      </c>
      <c r="F557" s="1" t="str">
        <f>INDEX(Sheet1!A:D,MATCH(Supplemental_Type_Certificates__STC___5[[#This Row],[Make]],Sheet1!D:D,0),1)</f>
        <v>Piper</v>
      </c>
      <c r="G557"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557"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E490:E561</v>
      </c>
      <c r="I557" s="1" t="str">
        <f ca="1">IF(LEN(Supplemental_Type_Certificates__STC___5[[#This Row],[First]])&lt;&gt;0,Supplemental_Type_Certificates__STC___5[[#This Row],[First]]&amp;": "&amp;_xlfn.TEXTJOIN(", ",TRUE,INDIRECT(Supplemental_Type_Certificates__STC___5[[#This Row],[Range]])),"")</f>
        <v/>
      </c>
      <c r="J557"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558" spans="1:10" x14ac:dyDescent="0.25">
      <c r="A558" s="1" t="s">
        <v>20</v>
      </c>
      <c r="B558"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Piper Aircraft, Inc.\PA-46-310P</v>
      </c>
      <c r="C558" s="1" t="s">
        <v>966</v>
      </c>
      <c r="D558" s="1" t="str">
        <f>LEFT(Supplemental_Type_Certificates__STC___5[[#This Row],[Column1]],SEARCH("\",Supplemental_Type_Certificates__STC___5[[#This Row],[Column1]])-1)</f>
        <v>Piper Aircraft, Inc.</v>
      </c>
      <c r="E558" s="1" t="str">
        <f>RIGHT(Supplemental_Type_Certificates__STC___5[[#This Row],[Column1]],LEN(Supplemental_Type_Certificates__STC___5[[#This Row],[Column1]])-SEARCH("\",Supplemental_Type_Certificates__STC___5[[#This Row],[Column1]]))</f>
        <v>PA-46-310P</v>
      </c>
      <c r="F558" s="1" t="str">
        <f>INDEX(Sheet1!A:D,MATCH(Supplemental_Type_Certificates__STC___5[[#This Row],[Make]],Sheet1!D:D,0),1)</f>
        <v>Piper</v>
      </c>
      <c r="G558"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558"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E490:E561</v>
      </c>
      <c r="I558" s="1" t="str">
        <f ca="1">IF(LEN(Supplemental_Type_Certificates__STC___5[[#This Row],[First]])&lt;&gt;0,Supplemental_Type_Certificates__STC___5[[#This Row],[First]]&amp;": "&amp;_xlfn.TEXTJOIN(", ",TRUE,INDIRECT(Supplemental_Type_Certificates__STC___5[[#This Row],[Range]])),"")</f>
        <v/>
      </c>
      <c r="J558"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559" spans="1:10" x14ac:dyDescent="0.25">
      <c r="A559" s="1" t="s">
        <v>20</v>
      </c>
      <c r="B559"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Piper Aircraft, Inc.\PA-46-350P</v>
      </c>
      <c r="C559" s="1" t="s">
        <v>967</v>
      </c>
      <c r="D559" s="1" t="str">
        <f>LEFT(Supplemental_Type_Certificates__STC___5[[#This Row],[Column1]],SEARCH("\",Supplemental_Type_Certificates__STC___5[[#This Row],[Column1]])-1)</f>
        <v>Piper Aircraft, Inc.</v>
      </c>
      <c r="E559" s="1" t="str">
        <f>RIGHT(Supplemental_Type_Certificates__STC___5[[#This Row],[Column1]],LEN(Supplemental_Type_Certificates__STC___5[[#This Row],[Column1]])-SEARCH("\",Supplemental_Type_Certificates__STC___5[[#This Row],[Column1]]))</f>
        <v>PA-46-350P</v>
      </c>
      <c r="F559" s="1" t="str">
        <f>INDEX(Sheet1!A:D,MATCH(Supplemental_Type_Certificates__STC___5[[#This Row],[Make]],Sheet1!D:D,0),1)</f>
        <v>Piper</v>
      </c>
      <c r="G559"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559"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E490:E561</v>
      </c>
      <c r="I559" s="1" t="str">
        <f ca="1">IF(LEN(Supplemental_Type_Certificates__STC___5[[#This Row],[First]])&lt;&gt;0,Supplemental_Type_Certificates__STC___5[[#This Row],[First]]&amp;": "&amp;_xlfn.TEXTJOIN(", ",TRUE,INDIRECT(Supplemental_Type_Certificates__STC___5[[#This Row],[Range]])),"")</f>
        <v/>
      </c>
      <c r="J559"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560" spans="1:10" x14ac:dyDescent="0.25">
      <c r="A560" s="1" t="s">
        <v>20</v>
      </c>
      <c r="B560"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Piper Aircraft, Inc.\PA-46R-350T</v>
      </c>
      <c r="C560" s="1" t="s">
        <v>968</v>
      </c>
      <c r="D560" s="1" t="str">
        <f>LEFT(Supplemental_Type_Certificates__STC___5[[#This Row],[Column1]],SEARCH("\",Supplemental_Type_Certificates__STC___5[[#This Row],[Column1]])-1)</f>
        <v>Piper Aircraft, Inc.</v>
      </c>
      <c r="E560" s="1" t="str">
        <f>RIGHT(Supplemental_Type_Certificates__STC___5[[#This Row],[Column1]],LEN(Supplemental_Type_Certificates__STC___5[[#This Row],[Column1]])-SEARCH("\",Supplemental_Type_Certificates__STC___5[[#This Row],[Column1]]))</f>
        <v>PA-46R-350T</v>
      </c>
      <c r="F560" s="1" t="str">
        <f>INDEX(Sheet1!A:D,MATCH(Supplemental_Type_Certificates__STC___5[[#This Row],[Make]],Sheet1!D:D,0),1)</f>
        <v>Piper</v>
      </c>
      <c r="G560"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560"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E490:E561</v>
      </c>
      <c r="I560" s="1" t="str">
        <f ca="1">IF(LEN(Supplemental_Type_Certificates__STC___5[[#This Row],[First]])&lt;&gt;0,Supplemental_Type_Certificates__STC___5[[#This Row],[First]]&amp;": "&amp;_xlfn.TEXTJOIN(", ",TRUE,INDIRECT(Supplemental_Type_Certificates__STC___5[[#This Row],[Range]])),"")</f>
        <v/>
      </c>
      <c r="J560"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561" spans="1:10" x14ac:dyDescent="0.25">
      <c r="A561" s="1" t="s">
        <v>20</v>
      </c>
      <c r="B561"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Piper Aircraft, Inc.\PA-E23-250</v>
      </c>
      <c r="C561" s="1" t="s">
        <v>969</v>
      </c>
      <c r="D561" s="1" t="str">
        <f>LEFT(Supplemental_Type_Certificates__STC___5[[#This Row],[Column1]],SEARCH("\",Supplemental_Type_Certificates__STC___5[[#This Row],[Column1]])-1)</f>
        <v>Piper Aircraft, Inc.</v>
      </c>
      <c r="E561" s="1" t="str">
        <f>RIGHT(Supplemental_Type_Certificates__STC___5[[#This Row],[Column1]],LEN(Supplemental_Type_Certificates__STC___5[[#This Row],[Column1]])-SEARCH("\",Supplemental_Type_Certificates__STC___5[[#This Row],[Column1]]))</f>
        <v>PA-E23-250</v>
      </c>
      <c r="F561" s="1" t="str">
        <f>INDEX(Sheet1!A:D,MATCH(Supplemental_Type_Certificates__STC___5[[#This Row],[Make]],Sheet1!D:D,0),1)</f>
        <v>Piper</v>
      </c>
      <c r="G561"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561"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E490:E561</v>
      </c>
      <c r="I561" s="1" t="str">
        <f ca="1">IF(LEN(Supplemental_Type_Certificates__STC___5[[#This Row],[First]])&lt;&gt;0,Supplemental_Type_Certificates__STC___5[[#This Row],[First]]&amp;": "&amp;_xlfn.TEXTJOIN(", ",TRUE,INDIRECT(Supplemental_Type_Certificates__STC___5[[#This Row],[Range]])),"")</f>
        <v/>
      </c>
      <c r="J561"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562" spans="1:10" x14ac:dyDescent="0.25">
      <c r="A562" s="1" t="s">
        <v>20</v>
      </c>
      <c r="B562"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Polskie Zaklady Lotnieze Spolka zo.o\PZL M26 01</v>
      </c>
      <c r="C562" s="1" t="s">
        <v>970</v>
      </c>
      <c r="D562" s="1" t="str">
        <f>LEFT(Supplemental_Type_Certificates__STC___5[[#This Row],[Column1]],SEARCH("\",Supplemental_Type_Certificates__STC___5[[#This Row],[Column1]])-1)</f>
        <v>Polskie Zaklady Lotnieze Spolka zo.o</v>
      </c>
      <c r="E562" s="1" t="str">
        <f>RIGHT(Supplemental_Type_Certificates__STC___5[[#This Row],[Column1]],LEN(Supplemental_Type_Certificates__STC___5[[#This Row],[Column1]])-SEARCH("\",Supplemental_Type_Certificates__STC___5[[#This Row],[Column1]]))</f>
        <v>PZL M26 01</v>
      </c>
      <c r="F562" s="1" t="str">
        <f>INDEX(Sheet1!A:D,MATCH(Supplemental_Type_Certificates__STC___5[[#This Row],[Make]],Sheet1!D:D,0),1)</f>
        <v>PZL</v>
      </c>
      <c r="G562"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PZL</v>
      </c>
      <c r="H562"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E562:E562</v>
      </c>
      <c r="I562" s="1" t="str">
        <f ca="1">IF(LEN(Supplemental_Type_Certificates__STC___5[[#This Row],[First]])&lt;&gt;0,Supplemental_Type_Certificates__STC___5[[#This Row],[First]]&amp;": "&amp;_xlfn.TEXTJOIN(", ",TRUE,INDIRECT(Supplemental_Type_Certificates__STC___5[[#This Row],[Range]])),"")</f>
        <v>PZL: PZL M26 01</v>
      </c>
      <c r="J562"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563" spans="1:10" x14ac:dyDescent="0.25">
      <c r="A563" s="1" t="s">
        <v>20</v>
      </c>
      <c r="B563"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Revo, Incorporated\Colonial C-1</v>
      </c>
      <c r="C563" s="1" t="s">
        <v>971</v>
      </c>
      <c r="D563" s="1" t="str">
        <f>LEFT(Supplemental_Type_Certificates__STC___5[[#This Row],[Column1]],SEARCH("\",Supplemental_Type_Certificates__STC___5[[#This Row],[Column1]])-1)</f>
        <v>Revo, Incorporated</v>
      </c>
      <c r="E563" s="1" t="str">
        <f>RIGHT(Supplemental_Type_Certificates__STC___5[[#This Row],[Column1]],LEN(Supplemental_Type_Certificates__STC___5[[#This Row],[Column1]])-SEARCH("\",Supplemental_Type_Certificates__STC___5[[#This Row],[Column1]]))</f>
        <v>Colonial C-1</v>
      </c>
      <c r="F563" s="1" t="str">
        <f>INDEX(Sheet1!A:D,MATCH(Supplemental_Type_Certificates__STC___5[[#This Row],[Make]],Sheet1!D:D,0),1)</f>
        <v>Revo</v>
      </c>
      <c r="G563"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Revo</v>
      </c>
      <c r="H563"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E563:E569</v>
      </c>
      <c r="I563" s="1" t="str">
        <f ca="1">IF(LEN(Supplemental_Type_Certificates__STC___5[[#This Row],[First]])&lt;&gt;0,Supplemental_Type_Certificates__STC___5[[#This Row],[First]]&amp;": "&amp;_xlfn.TEXTJOIN(", ",TRUE,INDIRECT(Supplemental_Type_Certificates__STC___5[[#This Row],[Range]])),"")</f>
        <v>Revo: Colonial C-1, Colonial C-2, Lake LA-4-200, Lake LA-4, Lake LA-4A, Lake LA-4P, Lake Model 250</v>
      </c>
      <c r="J563"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564" spans="1:10" x14ac:dyDescent="0.25">
      <c r="A564" s="1" t="s">
        <v>20</v>
      </c>
      <c r="B564"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Revo, Incorporated\Colonial C-2</v>
      </c>
      <c r="C564" s="1" t="s">
        <v>972</v>
      </c>
      <c r="D564" s="1" t="str">
        <f>LEFT(Supplemental_Type_Certificates__STC___5[[#This Row],[Column1]],SEARCH("\",Supplemental_Type_Certificates__STC___5[[#This Row],[Column1]])-1)</f>
        <v>Revo, Incorporated</v>
      </c>
      <c r="E564" s="1" t="str">
        <f>RIGHT(Supplemental_Type_Certificates__STC___5[[#This Row],[Column1]],LEN(Supplemental_Type_Certificates__STC___5[[#This Row],[Column1]])-SEARCH("\",Supplemental_Type_Certificates__STC___5[[#This Row],[Column1]]))</f>
        <v>Colonial C-2</v>
      </c>
      <c r="F564" s="1" t="str">
        <f>INDEX(Sheet1!A:D,MATCH(Supplemental_Type_Certificates__STC___5[[#This Row],[Make]],Sheet1!D:D,0),1)</f>
        <v>Revo</v>
      </c>
      <c r="G564"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564"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E563:E569</v>
      </c>
      <c r="I564" s="1" t="str">
        <f ca="1">IF(LEN(Supplemental_Type_Certificates__STC___5[[#This Row],[First]])&lt;&gt;0,Supplemental_Type_Certificates__STC___5[[#This Row],[First]]&amp;": "&amp;_xlfn.TEXTJOIN(", ",TRUE,INDIRECT(Supplemental_Type_Certificates__STC___5[[#This Row],[Range]])),"")</f>
        <v/>
      </c>
      <c r="J564"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565" spans="1:10" x14ac:dyDescent="0.25">
      <c r="A565" s="1" t="s">
        <v>20</v>
      </c>
      <c r="B565"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Revo, Incorporated\Lake LA-4-200</v>
      </c>
      <c r="C565" s="1" t="s">
        <v>973</v>
      </c>
      <c r="D565" s="1" t="str">
        <f>LEFT(Supplemental_Type_Certificates__STC___5[[#This Row],[Column1]],SEARCH("\",Supplemental_Type_Certificates__STC___5[[#This Row],[Column1]])-1)</f>
        <v>Revo, Incorporated</v>
      </c>
      <c r="E565" s="1" t="str">
        <f>RIGHT(Supplemental_Type_Certificates__STC___5[[#This Row],[Column1]],LEN(Supplemental_Type_Certificates__STC___5[[#This Row],[Column1]])-SEARCH("\",Supplemental_Type_Certificates__STC___5[[#This Row],[Column1]]))</f>
        <v>Lake LA-4-200</v>
      </c>
      <c r="F565" s="1" t="str">
        <f>INDEX(Sheet1!A:D,MATCH(Supplemental_Type_Certificates__STC___5[[#This Row],[Make]],Sheet1!D:D,0),1)</f>
        <v>Revo</v>
      </c>
      <c r="G565"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565"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E563:E569</v>
      </c>
      <c r="I565" s="1" t="str">
        <f ca="1">IF(LEN(Supplemental_Type_Certificates__STC___5[[#This Row],[First]])&lt;&gt;0,Supplemental_Type_Certificates__STC___5[[#This Row],[First]]&amp;": "&amp;_xlfn.TEXTJOIN(", ",TRUE,INDIRECT(Supplemental_Type_Certificates__STC___5[[#This Row],[Range]])),"")</f>
        <v/>
      </c>
      <c r="J565"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566" spans="1:10" x14ac:dyDescent="0.25">
      <c r="A566" s="1" t="s">
        <v>20</v>
      </c>
      <c r="B566"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Revo, Incorporated\Lake LA-4</v>
      </c>
      <c r="C566" s="1" t="s">
        <v>974</v>
      </c>
      <c r="D566" s="1" t="str">
        <f>LEFT(Supplemental_Type_Certificates__STC___5[[#This Row],[Column1]],SEARCH("\",Supplemental_Type_Certificates__STC___5[[#This Row],[Column1]])-1)</f>
        <v>Revo, Incorporated</v>
      </c>
      <c r="E566" s="1" t="str">
        <f>RIGHT(Supplemental_Type_Certificates__STC___5[[#This Row],[Column1]],LEN(Supplemental_Type_Certificates__STC___5[[#This Row],[Column1]])-SEARCH("\",Supplemental_Type_Certificates__STC___5[[#This Row],[Column1]]))</f>
        <v>Lake LA-4</v>
      </c>
      <c r="F566" s="1" t="str">
        <f>INDEX(Sheet1!A:D,MATCH(Supplemental_Type_Certificates__STC___5[[#This Row],[Make]],Sheet1!D:D,0),1)</f>
        <v>Revo</v>
      </c>
      <c r="G566"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566"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E563:E569</v>
      </c>
      <c r="I566" s="1" t="str">
        <f ca="1">IF(LEN(Supplemental_Type_Certificates__STC___5[[#This Row],[First]])&lt;&gt;0,Supplemental_Type_Certificates__STC___5[[#This Row],[First]]&amp;": "&amp;_xlfn.TEXTJOIN(", ",TRUE,INDIRECT(Supplemental_Type_Certificates__STC___5[[#This Row],[Range]])),"")</f>
        <v/>
      </c>
      <c r="J566"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567" spans="1:10" x14ac:dyDescent="0.25">
      <c r="A567" s="1" t="s">
        <v>20</v>
      </c>
      <c r="B567"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Revo, Incorporated\Lake LA-4A</v>
      </c>
      <c r="C567" s="1" t="s">
        <v>975</v>
      </c>
      <c r="D567" s="1" t="str">
        <f>LEFT(Supplemental_Type_Certificates__STC___5[[#This Row],[Column1]],SEARCH("\",Supplemental_Type_Certificates__STC___5[[#This Row],[Column1]])-1)</f>
        <v>Revo, Incorporated</v>
      </c>
      <c r="E567" s="1" t="str">
        <f>RIGHT(Supplemental_Type_Certificates__STC___5[[#This Row],[Column1]],LEN(Supplemental_Type_Certificates__STC___5[[#This Row],[Column1]])-SEARCH("\",Supplemental_Type_Certificates__STC___5[[#This Row],[Column1]]))</f>
        <v>Lake LA-4A</v>
      </c>
      <c r="F567" s="1" t="str">
        <f>INDEX(Sheet1!A:D,MATCH(Supplemental_Type_Certificates__STC___5[[#This Row],[Make]],Sheet1!D:D,0),1)</f>
        <v>Revo</v>
      </c>
      <c r="G567"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567"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E563:E569</v>
      </c>
      <c r="I567" s="1" t="str">
        <f ca="1">IF(LEN(Supplemental_Type_Certificates__STC___5[[#This Row],[First]])&lt;&gt;0,Supplemental_Type_Certificates__STC___5[[#This Row],[First]]&amp;": "&amp;_xlfn.TEXTJOIN(", ",TRUE,INDIRECT(Supplemental_Type_Certificates__STC___5[[#This Row],[Range]])),"")</f>
        <v/>
      </c>
      <c r="J567"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568" spans="1:10" x14ac:dyDescent="0.25">
      <c r="A568" s="1" t="s">
        <v>20</v>
      </c>
      <c r="B568"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Revo, Incorporated\Lake LA-4P</v>
      </c>
      <c r="C568" s="1" t="s">
        <v>976</v>
      </c>
      <c r="D568" s="1" t="str">
        <f>LEFT(Supplemental_Type_Certificates__STC___5[[#This Row],[Column1]],SEARCH("\",Supplemental_Type_Certificates__STC___5[[#This Row],[Column1]])-1)</f>
        <v>Revo, Incorporated</v>
      </c>
      <c r="E568" s="1" t="str">
        <f>RIGHT(Supplemental_Type_Certificates__STC___5[[#This Row],[Column1]],LEN(Supplemental_Type_Certificates__STC___5[[#This Row],[Column1]])-SEARCH("\",Supplemental_Type_Certificates__STC___5[[#This Row],[Column1]]))</f>
        <v>Lake LA-4P</v>
      </c>
      <c r="F568" s="1" t="str">
        <f>INDEX(Sheet1!A:D,MATCH(Supplemental_Type_Certificates__STC___5[[#This Row],[Make]],Sheet1!D:D,0),1)</f>
        <v>Revo</v>
      </c>
      <c r="G568"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568"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E563:E569</v>
      </c>
      <c r="I568" s="1" t="str">
        <f ca="1">IF(LEN(Supplemental_Type_Certificates__STC___5[[#This Row],[First]])&lt;&gt;0,Supplemental_Type_Certificates__STC___5[[#This Row],[First]]&amp;": "&amp;_xlfn.TEXTJOIN(", ",TRUE,INDIRECT(Supplemental_Type_Certificates__STC___5[[#This Row],[Range]])),"")</f>
        <v/>
      </c>
      <c r="J568"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569" spans="1:10" x14ac:dyDescent="0.25">
      <c r="A569" s="1" t="s">
        <v>20</v>
      </c>
      <c r="B569"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Revo, Incorporated\Lake Model 250</v>
      </c>
      <c r="C569" s="1" t="s">
        <v>977</v>
      </c>
      <c r="D569" s="1" t="str">
        <f>LEFT(Supplemental_Type_Certificates__STC___5[[#This Row],[Column1]],SEARCH("\",Supplemental_Type_Certificates__STC___5[[#This Row],[Column1]])-1)</f>
        <v>Revo, Incorporated</v>
      </c>
      <c r="E569" s="1" t="str">
        <f>RIGHT(Supplemental_Type_Certificates__STC___5[[#This Row],[Column1]],LEN(Supplemental_Type_Certificates__STC___5[[#This Row],[Column1]])-SEARCH("\",Supplemental_Type_Certificates__STC___5[[#This Row],[Column1]]))</f>
        <v>Lake Model 250</v>
      </c>
      <c r="F569" s="1" t="str">
        <f>INDEX(Sheet1!A:D,MATCH(Supplemental_Type_Certificates__STC___5[[#This Row],[Make]],Sheet1!D:D,0),1)</f>
        <v>Revo</v>
      </c>
      <c r="G569"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569"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E563:E569</v>
      </c>
      <c r="I569" s="1" t="str">
        <f ca="1">IF(LEN(Supplemental_Type_Certificates__STC___5[[#This Row],[First]])&lt;&gt;0,Supplemental_Type_Certificates__STC___5[[#This Row],[First]]&amp;": "&amp;_xlfn.TEXTJOIN(", ",TRUE,INDIRECT(Supplemental_Type_Certificates__STC___5[[#This Row],[Range]])),"")</f>
        <v/>
      </c>
      <c r="J569"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570" spans="1:10" x14ac:dyDescent="0.25">
      <c r="A570" s="1" t="s">
        <v>20</v>
      </c>
      <c r="B570"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Sierra Hotel Aero, Inc.\Navion (Army L-17A)</v>
      </c>
      <c r="C570" s="1" t="s">
        <v>978</v>
      </c>
      <c r="D570" s="1" t="str">
        <f>LEFT(Supplemental_Type_Certificates__STC___5[[#This Row],[Column1]],SEARCH("\",Supplemental_Type_Certificates__STC___5[[#This Row],[Column1]])-1)</f>
        <v>Sierra Hotel Aero, Inc.</v>
      </c>
      <c r="E570" s="1" t="str">
        <f>RIGHT(Supplemental_Type_Certificates__STC___5[[#This Row],[Column1]],LEN(Supplemental_Type_Certificates__STC___5[[#This Row],[Column1]])-SEARCH("\",Supplemental_Type_Certificates__STC___5[[#This Row],[Column1]]))</f>
        <v>Navion (Army L-17A)</v>
      </c>
      <c r="F570" s="1" t="str">
        <f>INDEX(Sheet1!A:D,MATCH(Supplemental_Type_Certificates__STC___5[[#This Row],[Make]],Sheet1!D:D,0),1)</f>
        <v>Sierra Hotel Aero</v>
      </c>
      <c r="G570"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Sierra Hotel Aero</v>
      </c>
      <c r="H570"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E570:E577</v>
      </c>
      <c r="I570" s="1" t="str">
        <f ca="1">IF(LEN(Supplemental_Type_Certificates__STC___5[[#This Row],[First]])&lt;&gt;0,Supplemental_Type_Certificates__STC___5[[#This Row],[First]]&amp;": "&amp;_xlfn.TEXTJOIN(", ",TRUE,INDIRECT(Supplemental_Type_Certificates__STC___5[[#This Row],[Range]])),"")</f>
        <v>Sierra Hotel Aero: Navion (Army L-17A), Navion A (Army L-17B and L-17C), Navion B, Navion D, Navion E, Navion F, Navion G, Navion H</v>
      </c>
      <c r="J570"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571" spans="1:10" x14ac:dyDescent="0.25">
      <c r="A571" s="1" t="s">
        <v>20</v>
      </c>
      <c r="B571"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Sierra Hotel Aero, Inc.\Navion A (Army L-17B and L-17C)</v>
      </c>
      <c r="C571" s="1" t="s">
        <v>979</v>
      </c>
      <c r="D571" s="1" t="str">
        <f>LEFT(Supplemental_Type_Certificates__STC___5[[#This Row],[Column1]],SEARCH("\",Supplemental_Type_Certificates__STC___5[[#This Row],[Column1]])-1)</f>
        <v>Sierra Hotel Aero, Inc.</v>
      </c>
      <c r="E571" s="1" t="str">
        <f>RIGHT(Supplemental_Type_Certificates__STC___5[[#This Row],[Column1]],LEN(Supplemental_Type_Certificates__STC___5[[#This Row],[Column1]])-SEARCH("\",Supplemental_Type_Certificates__STC___5[[#This Row],[Column1]]))</f>
        <v>Navion A (Army L-17B and L-17C)</v>
      </c>
      <c r="F571" s="1" t="str">
        <f>INDEX(Sheet1!A:D,MATCH(Supplemental_Type_Certificates__STC___5[[#This Row],[Make]],Sheet1!D:D,0),1)</f>
        <v>Sierra Hotel Aero</v>
      </c>
      <c r="G571"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571"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E570:E577</v>
      </c>
      <c r="I571" s="1" t="str">
        <f ca="1">IF(LEN(Supplemental_Type_Certificates__STC___5[[#This Row],[First]])&lt;&gt;0,Supplemental_Type_Certificates__STC___5[[#This Row],[First]]&amp;": "&amp;_xlfn.TEXTJOIN(", ",TRUE,INDIRECT(Supplemental_Type_Certificates__STC___5[[#This Row],[Range]])),"")</f>
        <v/>
      </c>
      <c r="J571"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572" spans="1:10" x14ac:dyDescent="0.25">
      <c r="A572" s="1" t="s">
        <v>20</v>
      </c>
      <c r="B572"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Sierra Hotel Aero, Inc.\Navion B</v>
      </c>
      <c r="C572" s="1" t="s">
        <v>980</v>
      </c>
      <c r="D572" s="1" t="str">
        <f>LEFT(Supplemental_Type_Certificates__STC___5[[#This Row],[Column1]],SEARCH("\",Supplemental_Type_Certificates__STC___5[[#This Row],[Column1]])-1)</f>
        <v>Sierra Hotel Aero, Inc.</v>
      </c>
      <c r="E572" s="1" t="str">
        <f>RIGHT(Supplemental_Type_Certificates__STC___5[[#This Row],[Column1]],LEN(Supplemental_Type_Certificates__STC___5[[#This Row],[Column1]])-SEARCH("\",Supplemental_Type_Certificates__STC___5[[#This Row],[Column1]]))</f>
        <v>Navion B</v>
      </c>
      <c r="F572" s="1" t="str">
        <f>INDEX(Sheet1!A:D,MATCH(Supplemental_Type_Certificates__STC___5[[#This Row],[Make]],Sheet1!D:D,0),1)</f>
        <v>Sierra Hotel Aero</v>
      </c>
      <c r="G572"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572"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E570:E577</v>
      </c>
      <c r="I572" s="1" t="str">
        <f ca="1">IF(LEN(Supplemental_Type_Certificates__STC___5[[#This Row],[First]])&lt;&gt;0,Supplemental_Type_Certificates__STC___5[[#This Row],[First]]&amp;": "&amp;_xlfn.TEXTJOIN(", ",TRUE,INDIRECT(Supplemental_Type_Certificates__STC___5[[#This Row],[Range]])),"")</f>
        <v/>
      </c>
      <c r="J572"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573" spans="1:10" x14ac:dyDescent="0.25">
      <c r="A573" s="1" t="s">
        <v>20</v>
      </c>
      <c r="B573"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Sierra Hotel Aero, Inc.\Navion D</v>
      </c>
      <c r="C573" s="1" t="s">
        <v>981</v>
      </c>
      <c r="D573" s="1" t="str">
        <f>LEFT(Supplemental_Type_Certificates__STC___5[[#This Row],[Column1]],SEARCH("\",Supplemental_Type_Certificates__STC___5[[#This Row],[Column1]])-1)</f>
        <v>Sierra Hotel Aero, Inc.</v>
      </c>
      <c r="E573" s="1" t="str">
        <f>RIGHT(Supplemental_Type_Certificates__STC___5[[#This Row],[Column1]],LEN(Supplemental_Type_Certificates__STC___5[[#This Row],[Column1]])-SEARCH("\",Supplemental_Type_Certificates__STC___5[[#This Row],[Column1]]))</f>
        <v>Navion D</v>
      </c>
      <c r="F573" s="1" t="str">
        <f>INDEX(Sheet1!A:D,MATCH(Supplemental_Type_Certificates__STC___5[[#This Row],[Make]],Sheet1!D:D,0),1)</f>
        <v>Sierra Hotel Aero</v>
      </c>
      <c r="G573"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573"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E570:E577</v>
      </c>
      <c r="I573" s="1" t="str">
        <f ca="1">IF(LEN(Supplemental_Type_Certificates__STC___5[[#This Row],[First]])&lt;&gt;0,Supplemental_Type_Certificates__STC___5[[#This Row],[First]]&amp;": "&amp;_xlfn.TEXTJOIN(", ",TRUE,INDIRECT(Supplemental_Type_Certificates__STC___5[[#This Row],[Range]])),"")</f>
        <v/>
      </c>
      <c r="J573"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574" spans="1:10" x14ac:dyDescent="0.25">
      <c r="A574" s="1" t="s">
        <v>20</v>
      </c>
      <c r="B574"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Sierra Hotel Aero, Inc.\Navion E</v>
      </c>
      <c r="C574" s="1" t="s">
        <v>982</v>
      </c>
      <c r="D574" s="1" t="str">
        <f>LEFT(Supplemental_Type_Certificates__STC___5[[#This Row],[Column1]],SEARCH("\",Supplemental_Type_Certificates__STC___5[[#This Row],[Column1]])-1)</f>
        <v>Sierra Hotel Aero, Inc.</v>
      </c>
      <c r="E574" s="1" t="str">
        <f>RIGHT(Supplemental_Type_Certificates__STC___5[[#This Row],[Column1]],LEN(Supplemental_Type_Certificates__STC___5[[#This Row],[Column1]])-SEARCH("\",Supplemental_Type_Certificates__STC___5[[#This Row],[Column1]]))</f>
        <v>Navion E</v>
      </c>
      <c r="F574" s="1" t="str">
        <f>INDEX(Sheet1!A:D,MATCH(Supplemental_Type_Certificates__STC___5[[#This Row],[Make]],Sheet1!D:D,0),1)</f>
        <v>Sierra Hotel Aero</v>
      </c>
      <c r="G574"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574"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E570:E577</v>
      </c>
      <c r="I574" s="1" t="str">
        <f ca="1">IF(LEN(Supplemental_Type_Certificates__STC___5[[#This Row],[First]])&lt;&gt;0,Supplemental_Type_Certificates__STC___5[[#This Row],[First]]&amp;": "&amp;_xlfn.TEXTJOIN(", ",TRUE,INDIRECT(Supplemental_Type_Certificates__STC___5[[#This Row],[Range]])),"")</f>
        <v/>
      </c>
      <c r="J574"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575" spans="1:10" x14ac:dyDescent="0.25">
      <c r="A575" s="1" t="s">
        <v>20</v>
      </c>
      <c r="B575"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Sierra Hotel Aero, Inc.\Navion F</v>
      </c>
      <c r="C575" s="1" t="s">
        <v>983</v>
      </c>
      <c r="D575" s="1" t="str">
        <f>LEFT(Supplemental_Type_Certificates__STC___5[[#This Row],[Column1]],SEARCH("\",Supplemental_Type_Certificates__STC___5[[#This Row],[Column1]])-1)</f>
        <v>Sierra Hotel Aero, Inc.</v>
      </c>
      <c r="E575" s="1" t="str">
        <f>RIGHT(Supplemental_Type_Certificates__STC___5[[#This Row],[Column1]],LEN(Supplemental_Type_Certificates__STC___5[[#This Row],[Column1]])-SEARCH("\",Supplemental_Type_Certificates__STC___5[[#This Row],[Column1]]))</f>
        <v>Navion F</v>
      </c>
      <c r="F575" s="1" t="str">
        <f>INDEX(Sheet1!A:D,MATCH(Supplemental_Type_Certificates__STC___5[[#This Row],[Make]],Sheet1!D:D,0),1)</f>
        <v>Sierra Hotel Aero</v>
      </c>
      <c r="G575"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575"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E570:E577</v>
      </c>
      <c r="I575" s="1" t="str">
        <f ca="1">IF(LEN(Supplemental_Type_Certificates__STC___5[[#This Row],[First]])&lt;&gt;0,Supplemental_Type_Certificates__STC___5[[#This Row],[First]]&amp;": "&amp;_xlfn.TEXTJOIN(", ",TRUE,INDIRECT(Supplemental_Type_Certificates__STC___5[[#This Row],[Range]])),"")</f>
        <v/>
      </c>
      <c r="J575"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576" spans="1:10" x14ac:dyDescent="0.25">
      <c r="A576" s="1" t="s">
        <v>20</v>
      </c>
      <c r="B576"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Sierra Hotel Aero, Inc.\Navion G</v>
      </c>
      <c r="C576" s="1" t="s">
        <v>984</v>
      </c>
      <c r="D576" s="1" t="str">
        <f>LEFT(Supplemental_Type_Certificates__STC___5[[#This Row],[Column1]],SEARCH("\",Supplemental_Type_Certificates__STC___5[[#This Row],[Column1]])-1)</f>
        <v>Sierra Hotel Aero, Inc.</v>
      </c>
      <c r="E576" s="1" t="str">
        <f>RIGHT(Supplemental_Type_Certificates__STC___5[[#This Row],[Column1]],LEN(Supplemental_Type_Certificates__STC___5[[#This Row],[Column1]])-SEARCH("\",Supplemental_Type_Certificates__STC___5[[#This Row],[Column1]]))</f>
        <v>Navion G</v>
      </c>
      <c r="F576" s="1" t="str">
        <f>INDEX(Sheet1!A:D,MATCH(Supplemental_Type_Certificates__STC___5[[#This Row],[Make]],Sheet1!D:D,0),1)</f>
        <v>Sierra Hotel Aero</v>
      </c>
      <c r="G576"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576"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E570:E577</v>
      </c>
      <c r="I576" s="1" t="str">
        <f ca="1">IF(LEN(Supplemental_Type_Certificates__STC___5[[#This Row],[First]])&lt;&gt;0,Supplemental_Type_Certificates__STC___5[[#This Row],[First]]&amp;": "&amp;_xlfn.TEXTJOIN(", ",TRUE,INDIRECT(Supplemental_Type_Certificates__STC___5[[#This Row],[Range]])),"")</f>
        <v/>
      </c>
      <c r="J576"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577" spans="1:10" x14ac:dyDescent="0.25">
      <c r="A577" s="1" t="s">
        <v>20</v>
      </c>
      <c r="B577"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Sierra Hotel Aero, Inc.\Navion H</v>
      </c>
      <c r="C577" s="1" t="s">
        <v>985</v>
      </c>
      <c r="D577" s="1" t="str">
        <f>LEFT(Supplemental_Type_Certificates__STC___5[[#This Row],[Column1]],SEARCH("\",Supplemental_Type_Certificates__STC___5[[#This Row],[Column1]])-1)</f>
        <v>Sierra Hotel Aero, Inc.</v>
      </c>
      <c r="E577" s="1" t="str">
        <f>RIGHT(Supplemental_Type_Certificates__STC___5[[#This Row],[Column1]],LEN(Supplemental_Type_Certificates__STC___5[[#This Row],[Column1]])-SEARCH("\",Supplemental_Type_Certificates__STC___5[[#This Row],[Column1]]))</f>
        <v>Navion H</v>
      </c>
      <c r="F577" s="1" t="str">
        <f>INDEX(Sheet1!A:D,MATCH(Supplemental_Type_Certificates__STC___5[[#This Row],[Make]],Sheet1!D:D,0),1)</f>
        <v>Sierra Hotel Aero</v>
      </c>
      <c r="G577"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577"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E570:E577</v>
      </c>
      <c r="I577" s="1" t="str">
        <f ca="1">IF(LEN(Supplemental_Type_Certificates__STC___5[[#This Row],[First]])&lt;&gt;0,Supplemental_Type_Certificates__STC___5[[#This Row],[First]]&amp;": "&amp;_xlfn.TEXTJOIN(", ",TRUE,INDIRECT(Supplemental_Type_Certificates__STC___5[[#This Row],[Range]])),"")</f>
        <v/>
      </c>
      <c r="J577"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578" spans="1:10" x14ac:dyDescent="0.25">
      <c r="A578" s="1" t="s">
        <v>20</v>
      </c>
      <c r="B578"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Sky Enterprises, Inc.\RC-3</v>
      </c>
      <c r="C578" s="1" t="s">
        <v>986</v>
      </c>
      <c r="D578" s="1" t="str">
        <f>LEFT(Supplemental_Type_Certificates__STC___5[[#This Row],[Column1]],SEARCH("\",Supplemental_Type_Certificates__STC___5[[#This Row],[Column1]])-1)</f>
        <v>Sky Enterprises, Inc.</v>
      </c>
      <c r="E578" s="1" t="str">
        <f>RIGHT(Supplemental_Type_Certificates__STC___5[[#This Row],[Column1]],LEN(Supplemental_Type_Certificates__STC___5[[#This Row],[Column1]])-SEARCH("\",Supplemental_Type_Certificates__STC___5[[#This Row],[Column1]]))</f>
        <v>RC-3</v>
      </c>
      <c r="F578" s="1" t="str">
        <f>INDEX(Sheet1!A:D,MATCH(Supplemental_Type_Certificates__STC___5[[#This Row],[Make]],Sheet1!D:D,0),1)</f>
        <v>Sky Enterprises</v>
      </c>
      <c r="G578"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Sky Enterprises</v>
      </c>
      <c r="H578"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E578:E578</v>
      </c>
      <c r="I578" s="1" t="str">
        <f ca="1">IF(LEN(Supplemental_Type_Certificates__STC___5[[#This Row],[First]])&lt;&gt;0,Supplemental_Type_Certificates__STC___5[[#This Row],[First]]&amp;": "&amp;_xlfn.TEXTJOIN(", ",TRUE,INDIRECT(Supplemental_Type_Certificates__STC___5[[#This Row],[Range]])),"")</f>
        <v>Sky Enterprises: RC-3</v>
      </c>
      <c r="J578"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579" spans="1:10" x14ac:dyDescent="0.25">
      <c r="A579" s="1" t="s">
        <v>20</v>
      </c>
      <c r="B579"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Slingsby Aviation Ltd.\T67M260-T3A</v>
      </c>
      <c r="C579" s="1" t="s">
        <v>987</v>
      </c>
      <c r="D579" s="1" t="str">
        <f>LEFT(Supplemental_Type_Certificates__STC___5[[#This Row],[Column1]],SEARCH("\",Supplemental_Type_Certificates__STC___5[[#This Row],[Column1]])-1)</f>
        <v>Slingsby Aviation Ltd.</v>
      </c>
      <c r="E579" s="1" t="str">
        <f>RIGHT(Supplemental_Type_Certificates__STC___5[[#This Row],[Column1]],LEN(Supplemental_Type_Certificates__STC___5[[#This Row],[Column1]])-SEARCH("\",Supplemental_Type_Certificates__STC___5[[#This Row],[Column1]]))</f>
        <v>T67M260-T3A</v>
      </c>
      <c r="F579" s="1" t="str">
        <f>INDEX(Sheet1!A:D,MATCH(Supplemental_Type_Certificates__STC___5[[#This Row],[Make]],Sheet1!D:D,0),1)</f>
        <v>Slingsby</v>
      </c>
      <c r="G579"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Slingsby</v>
      </c>
      <c r="H579"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E579:E580</v>
      </c>
      <c r="I579" s="1" t="str">
        <f ca="1">IF(LEN(Supplemental_Type_Certificates__STC___5[[#This Row],[First]])&lt;&gt;0,Supplemental_Type_Certificates__STC___5[[#This Row],[First]]&amp;": "&amp;_xlfn.TEXTJOIN(", ",TRUE,INDIRECT(Supplemental_Type_Certificates__STC___5[[#This Row],[Range]])),"")</f>
        <v>Slingsby: T67M260-T3A, T67M260</v>
      </c>
      <c r="J579"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580" spans="1:10" x14ac:dyDescent="0.25">
      <c r="A580" s="1" t="s">
        <v>20</v>
      </c>
      <c r="B580"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Slingsby Aviation Ltd.\T67M260</v>
      </c>
      <c r="C580" s="1" t="s">
        <v>988</v>
      </c>
      <c r="D580" s="1" t="str">
        <f>LEFT(Supplemental_Type_Certificates__STC___5[[#This Row],[Column1]],SEARCH("\",Supplemental_Type_Certificates__STC___5[[#This Row],[Column1]])-1)</f>
        <v>Slingsby Aviation Ltd.</v>
      </c>
      <c r="E580" s="1" t="str">
        <f>RIGHT(Supplemental_Type_Certificates__STC___5[[#This Row],[Column1]],LEN(Supplemental_Type_Certificates__STC___5[[#This Row],[Column1]])-SEARCH("\",Supplemental_Type_Certificates__STC___5[[#This Row],[Column1]]))</f>
        <v>T67M260</v>
      </c>
      <c r="F580" s="1" t="str">
        <f>INDEX(Sheet1!A:D,MATCH(Supplemental_Type_Certificates__STC___5[[#This Row],[Make]],Sheet1!D:D,0),1)</f>
        <v>Slingsby</v>
      </c>
      <c r="G580"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580"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E579:E580</v>
      </c>
      <c r="I580" s="1" t="str">
        <f ca="1">IF(LEN(Supplemental_Type_Certificates__STC___5[[#This Row],[First]])&lt;&gt;0,Supplemental_Type_Certificates__STC___5[[#This Row],[First]]&amp;": "&amp;_xlfn.TEXTJOIN(", ",TRUE,INDIRECT(Supplemental_Type_Certificates__STC___5[[#This Row],[Range]])),"")</f>
        <v/>
      </c>
      <c r="J580"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581" spans="1:10" x14ac:dyDescent="0.25">
      <c r="A581" s="1" t="s">
        <v>20</v>
      </c>
      <c r="B581"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SOCATA - Groupe Aerospatiale\GA-7</v>
      </c>
      <c r="C581" s="1" t="s">
        <v>989</v>
      </c>
      <c r="D581" s="1" t="str">
        <f>LEFT(Supplemental_Type_Certificates__STC___5[[#This Row],[Column1]],SEARCH("\",Supplemental_Type_Certificates__STC___5[[#This Row],[Column1]])-1)</f>
        <v>SOCATA - Groupe Aerospatiale</v>
      </c>
      <c r="E581" s="1" t="str">
        <f>RIGHT(Supplemental_Type_Certificates__STC___5[[#This Row],[Column1]],LEN(Supplemental_Type_Certificates__STC___5[[#This Row],[Column1]])-SEARCH("\",Supplemental_Type_Certificates__STC___5[[#This Row],[Column1]]))</f>
        <v>GA-7</v>
      </c>
      <c r="F581" s="1" t="str">
        <f>INDEX(Sheet1!A:D,MATCH(Supplemental_Type_Certificates__STC___5[[#This Row],[Make]],Sheet1!D:D,0),1)</f>
        <v>SOCATA</v>
      </c>
      <c r="G581"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SOCATA</v>
      </c>
      <c r="H581"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E581:E599</v>
      </c>
      <c r="I581" s="1" t="str">
        <f ca="1">IF(LEN(Supplemental_Type_Certificates__STC___5[[#This Row],[First]])&lt;&gt;0,Supplemental_Type_Certificates__STC___5[[#This Row],[First]]&amp;": "&amp;_xlfn.TEXTJOIN(", ",TRUE,INDIRECT(Supplemental_Type_Certificates__STC___5[[#This Row],[Range]])),"")</f>
        <v>SOCATA: GA-7, MS 880B, MS 885, MS 892A-150, MS 892E-150, MS893A, MS 893E, MS 894A, MS 894E, Rallye 100S, Rallye 150 ST, Rallye 150 T, Rallye 235 E, Rallye 235C, TB 10, TB 20, TB 200, TB 21, TB9</v>
      </c>
      <c r="J581"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582" spans="1:10" x14ac:dyDescent="0.25">
      <c r="A582" s="1" t="s">
        <v>20</v>
      </c>
      <c r="B582"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SOCATA\MS 880B</v>
      </c>
      <c r="C582" s="1" t="s">
        <v>990</v>
      </c>
      <c r="D582" s="1" t="str">
        <f>LEFT(Supplemental_Type_Certificates__STC___5[[#This Row],[Column1]],SEARCH("\",Supplemental_Type_Certificates__STC___5[[#This Row],[Column1]])-1)</f>
        <v>SOCATA</v>
      </c>
      <c r="E582" s="1" t="str">
        <f>RIGHT(Supplemental_Type_Certificates__STC___5[[#This Row],[Column1]],LEN(Supplemental_Type_Certificates__STC___5[[#This Row],[Column1]])-SEARCH("\",Supplemental_Type_Certificates__STC___5[[#This Row],[Column1]]))</f>
        <v>MS 880B</v>
      </c>
      <c r="F582" s="1" t="str">
        <f>INDEX(Sheet1!A:D,MATCH(Supplemental_Type_Certificates__STC___5[[#This Row],[Make]],Sheet1!D:D,0),1)</f>
        <v>SOCATA</v>
      </c>
      <c r="G582"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582"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E581:E599</v>
      </c>
      <c r="I582" s="1" t="str">
        <f ca="1">IF(LEN(Supplemental_Type_Certificates__STC___5[[#This Row],[First]])&lt;&gt;0,Supplemental_Type_Certificates__STC___5[[#This Row],[First]]&amp;": "&amp;_xlfn.TEXTJOIN(", ",TRUE,INDIRECT(Supplemental_Type_Certificates__STC___5[[#This Row],[Range]])),"")</f>
        <v/>
      </c>
      <c r="J582"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583" spans="1:10" x14ac:dyDescent="0.25">
      <c r="A583" s="1" t="s">
        <v>20</v>
      </c>
      <c r="B583"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SOCATA\MS 885</v>
      </c>
      <c r="C583" s="1" t="s">
        <v>991</v>
      </c>
      <c r="D583" s="1" t="str">
        <f>LEFT(Supplemental_Type_Certificates__STC___5[[#This Row],[Column1]],SEARCH("\",Supplemental_Type_Certificates__STC___5[[#This Row],[Column1]])-1)</f>
        <v>SOCATA</v>
      </c>
      <c r="E583" s="1" t="str">
        <f>RIGHT(Supplemental_Type_Certificates__STC___5[[#This Row],[Column1]],LEN(Supplemental_Type_Certificates__STC___5[[#This Row],[Column1]])-SEARCH("\",Supplemental_Type_Certificates__STC___5[[#This Row],[Column1]]))</f>
        <v>MS 885</v>
      </c>
      <c r="F583" s="1" t="str">
        <f>INDEX(Sheet1!A:D,MATCH(Supplemental_Type_Certificates__STC___5[[#This Row],[Make]],Sheet1!D:D,0),1)</f>
        <v>SOCATA</v>
      </c>
      <c r="G583"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583"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E581:E599</v>
      </c>
      <c r="I583" s="1" t="str">
        <f ca="1">IF(LEN(Supplemental_Type_Certificates__STC___5[[#This Row],[First]])&lt;&gt;0,Supplemental_Type_Certificates__STC___5[[#This Row],[First]]&amp;": "&amp;_xlfn.TEXTJOIN(", ",TRUE,INDIRECT(Supplemental_Type_Certificates__STC___5[[#This Row],[Range]])),"")</f>
        <v/>
      </c>
      <c r="J583"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584" spans="1:10" x14ac:dyDescent="0.25">
      <c r="A584" s="1" t="s">
        <v>20</v>
      </c>
      <c r="B584"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SOCATA\MS 892A-150</v>
      </c>
      <c r="C584" s="1" t="s">
        <v>992</v>
      </c>
      <c r="D584" s="1" t="str">
        <f>LEFT(Supplemental_Type_Certificates__STC___5[[#This Row],[Column1]],SEARCH("\",Supplemental_Type_Certificates__STC___5[[#This Row],[Column1]])-1)</f>
        <v>SOCATA</v>
      </c>
      <c r="E584" s="1" t="str">
        <f>RIGHT(Supplemental_Type_Certificates__STC___5[[#This Row],[Column1]],LEN(Supplemental_Type_Certificates__STC___5[[#This Row],[Column1]])-SEARCH("\",Supplemental_Type_Certificates__STC___5[[#This Row],[Column1]]))</f>
        <v>MS 892A-150</v>
      </c>
      <c r="F584" s="1" t="str">
        <f>INDEX(Sheet1!A:D,MATCH(Supplemental_Type_Certificates__STC___5[[#This Row],[Make]],Sheet1!D:D,0),1)</f>
        <v>SOCATA</v>
      </c>
      <c r="G584"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584"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E581:E599</v>
      </c>
      <c r="I584" s="1" t="str">
        <f ca="1">IF(LEN(Supplemental_Type_Certificates__STC___5[[#This Row],[First]])&lt;&gt;0,Supplemental_Type_Certificates__STC___5[[#This Row],[First]]&amp;": "&amp;_xlfn.TEXTJOIN(", ",TRUE,INDIRECT(Supplemental_Type_Certificates__STC___5[[#This Row],[Range]])),"")</f>
        <v/>
      </c>
      <c r="J584"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585" spans="1:10" x14ac:dyDescent="0.25">
      <c r="A585" s="1" t="s">
        <v>20</v>
      </c>
      <c r="B585"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SOCATA\MS 892E-150</v>
      </c>
      <c r="C585" s="1" t="s">
        <v>993</v>
      </c>
      <c r="D585" s="1" t="str">
        <f>LEFT(Supplemental_Type_Certificates__STC___5[[#This Row],[Column1]],SEARCH("\",Supplemental_Type_Certificates__STC___5[[#This Row],[Column1]])-1)</f>
        <v>SOCATA</v>
      </c>
      <c r="E585" s="1" t="str">
        <f>RIGHT(Supplemental_Type_Certificates__STC___5[[#This Row],[Column1]],LEN(Supplemental_Type_Certificates__STC___5[[#This Row],[Column1]])-SEARCH("\",Supplemental_Type_Certificates__STC___5[[#This Row],[Column1]]))</f>
        <v>MS 892E-150</v>
      </c>
      <c r="F585" s="1" t="str">
        <f>INDEX(Sheet1!A:D,MATCH(Supplemental_Type_Certificates__STC___5[[#This Row],[Make]],Sheet1!D:D,0),1)</f>
        <v>SOCATA</v>
      </c>
      <c r="G585"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585"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E581:E599</v>
      </c>
      <c r="I585" s="1" t="str">
        <f ca="1">IF(LEN(Supplemental_Type_Certificates__STC___5[[#This Row],[First]])&lt;&gt;0,Supplemental_Type_Certificates__STC___5[[#This Row],[First]]&amp;": "&amp;_xlfn.TEXTJOIN(", ",TRUE,INDIRECT(Supplemental_Type_Certificates__STC___5[[#This Row],[Range]])),"")</f>
        <v/>
      </c>
      <c r="J585"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586" spans="1:10" x14ac:dyDescent="0.25">
      <c r="A586" s="1" t="s">
        <v>20</v>
      </c>
      <c r="B586"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SOCATA\MS893A</v>
      </c>
      <c r="C586" s="1" t="s">
        <v>994</v>
      </c>
      <c r="D586" s="1" t="str">
        <f>LEFT(Supplemental_Type_Certificates__STC___5[[#This Row],[Column1]],SEARCH("\",Supplemental_Type_Certificates__STC___5[[#This Row],[Column1]])-1)</f>
        <v>SOCATA</v>
      </c>
      <c r="E586" s="1" t="str">
        <f>RIGHT(Supplemental_Type_Certificates__STC___5[[#This Row],[Column1]],LEN(Supplemental_Type_Certificates__STC___5[[#This Row],[Column1]])-SEARCH("\",Supplemental_Type_Certificates__STC___5[[#This Row],[Column1]]))</f>
        <v>MS893A</v>
      </c>
      <c r="F586" s="1" t="str">
        <f>INDEX(Sheet1!A:D,MATCH(Supplemental_Type_Certificates__STC___5[[#This Row],[Make]],Sheet1!D:D,0),1)</f>
        <v>SOCATA</v>
      </c>
      <c r="G586"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586"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E581:E599</v>
      </c>
      <c r="I586" s="1" t="str">
        <f ca="1">IF(LEN(Supplemental_Type_Certificates__STC___5[[#This Row],[First]])&lt;&gt;0,Supplemental_Type_Certificates__STC___5[[#This Row],[First]]&amp;": "&amp;_xlfn.TEXTJOIN(", ",TRUE,INDIRECT(Supplemental_Type_Certificates__STC___5[[#This Row],[Range]])),"")</f>
        <v/>
      </c>
      <c r="J586"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587" spans="1:10" x14ac:dyDescent="0.25">
      <c r="A587" s="1" t="s">
        <v>20</v>
      </c>
      <c r="B587"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SOCATA\MS 893E</v>
      </c>
      <c r="C587" s="1" t="s">
        <v>995</v>
      </c>
      <c r="D587" s="1" t="str">
        <f>LEFT(Supplemental_Type_Certificates__STC___5[[#This Row],[Column1]],SEARCH("\",Supplemental_Type_Certificates__STC___5[[#This Row],[Column1]])-1)</f>
        <v>SOCATA</v>
      </c>
      <c r="E587" s="1" t="str">
        <f>RIGHT(Supplemental_Type_Certificates__STC___5[[#This Row],[Column1]],LEN(Supplemental_Type_Certificates__STC___5[[#This Row],[Column1]])-SEARCH("\",Supplemental_Type_Certificates__STC___5[[#This Row],[Column1]]))</f>
        <v>MS 893E</v>
      </c>
      <c r="F587" s="1" t="str">
        <f>INDEX(Sheet1!A:D,MATCH(Supplemental_Type_Certificates__STC___5[[#This Row],[Make]],Sheet1!D:D,0),1)</f>
        <v>SOCATA</v>
      </c>
      <c r="G587"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587"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E581:E599</v>
      </c>
      <c r="I587" s="1" t="str">
        <f ca="1">IF(LEN(Supplemental_Type_Certificates__STC___5[[#This Row],[First]])&lt;&gt;0,Supplemental_Type_Certificates__STC___5[[#This Row],[First]]&amp;": "&amp;_xlfn.TEXTJOIN(", ",TRUE,INDIRECT(Supplemental_Type_Certificates__STC___5[[#This Row],[Range]])),"")</f>
        <v/>
      </c>
      <c r="J587"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588" spans="1:10" x14ac:dyDescent="0.25">
      <c r="A588" s="1" t="s">
        <v>20</v>
      </c>
      <c r="B588"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SOCATA\MS 894A</v>
      </c>
      <c r="C588" s="1" t="s">
        <v>996</v>
      </c>
      <c r="D588" s="1" t="str">
        <f>LEFT(Supplemental_Type_Certificates__STC___5[[#This Row],[Column1]],SEARCH("\",Supplemental_Type_Certificates__STC___5[[#This Row],[Column1]])-1)</f>
        <v>SOCATA</v>
      </c>
      <c r="E588" s="1" t="str">
        <f>RIGHT(Supplemental_Type_Certificates__STC___5[[#This Row],[Column1]],LEN(Supplemental_Type_Certificates__STC___5[[#This Row],[Column1]])-SEARCH("\",Supplemental_Type_Certificates__STC___5[[#This Row],[Column1]]))</f>
        <v>MS 894A</v>
      </c>
      <c r="F588" s="1" t="str">
        <f>INDEX(Sheet1!A:D,MATCH(Supplemental_Type_Certificates__STC___5[[#This Row],[Make]],Sheet1!D:D,0),1)</f>
        <v>SOCATA</v>
      </c>
      <c r="G588"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588"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E581:E599</v>
      </c>
      <c r="I588" s="1" t="str">
        <f ca="1">IF(LEN(Supplemental_Type_Certificates__STC___5[[#This Row],[First]])&lt;&gt;0,Supplemental_Type_Certificates__STC___5[[#This Row],[First]]&amp;": "&amp;_xlfn.TEXTJOIN(", ",TRUE,INDIRECT(Supplemental_Type_Certificates__STC___5[[#This Row],[Range]])),"")</f>
        <v/>
      </c>
      <c r="J588"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589" spans="1:10" x14ac:dyDescent="0.25">
      <c r="A589" s="1" t="s">
        <v>20</v>
      </c>
      <c r="B589"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SOCATA\MS 894E</v>
      </c>
      <c r="C589" s="1" t="s">
        <v>997</v>
      </c>
      <c r="D589" s="1" t="str">
        <f>LEFT(Supplemental_Type_Certificates__STC___5[[#This Row],[Column1]],SEARCH("\",Supplemental_Type_Certificates__STC___5[[#This Row],[Column1]])-1)</f>
        <v>SOCATA</v>
      </c>
      <c r="E589" s="1" t="str">
        <f>RIGHT(Supplemental_Type_Certificates__STC___5[[#This Row],[Column1]],LEN(Supplemental_Type_Certificates__STC___5[[#This Row],[Column1]])-SEARCH("\",Supplemental_Type_Certificates__STC___5[[#This Row],[Column1]]))</f>
        <v>MS 894E</v>
      </c>
      <c r="F589" s="1" t="str">
        <f>INDEX(Sheet1!A:D,MATCH(Supplemental_Type_Certificates__STC___5[[#This Row],[Make]],Sheet1!D:D,0),1)</f>
        <v>SOCATA</v>
      </c>
      <c r="G589"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589"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E581:E599</v>
      </c>
      <c r="I589" s="1" t="str">
        <f ca="1">IF(LEN(Supplemental_Type_Certificates__STC___5[[#This Row],[First]])&lt;&gt;0,Supplemental_Type_Certificates__STC___5[[#This Row],[First]]&amp;": "&amp;_xlfn.TEXTJOIN(", ",TRUE,INDIRECT(Supplemental_Type_Certificates__STC___5[[#This Row],[Range]])),"")</f>
        <v/>
      </c>
      <c r="J589"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590" spans="1:10" x14ac:dyDescent="0.25">
      <c r="A590" s="1" t="s">
        <v>20</v>
      </c>
      <c r="B590"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SOCATA\Rallye 100S</v>
      </c>
      <c r="C590" s="1" t="s">
        <v>998</v>
      </c>
      <c r="D590" s="1" t="str">
        <f>LEFT(Supplemental_Type_Certificates__STC___5[[#This Row],[Column1]],SEARCH("\",Supplemental_Type_Certificates__STC___5[[#This Row],[Column1]])-1)</f>
        <v>SOCATA</v>
      </c>
      <c r="E590" s="1" t="str">
        <f>RIGHT(Supplemental_Type_Certificates__STC___5[[#This Row],[Column1]],LEN(Supplemental_Type_Certificates__STC___5[[#This Row],[Column1]])-SEARCH("\",Supplemental_Type_Certificates__STC___5[[#This Row],[Column1]]))</f>
        <v>Rallye 100S</v>
      </c>
      <c r="F590" s="1" t="str">
        <f>INDEX(Sheet1!A:D,MATCH(Supplemental_Type_Certificates__STC___5[[#This Row],[Make]],Sheet1!D:D,0),1)</f>
        <v>SOCATA</v>
      </c>
      <c r="G590"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590"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E581:E599</v>
      </c>
      <c r="I590" s="1" t="str">
        <f ca="1">IF(LEN(Supplemental_Type_Certificates__STC___5[[#This Row],[First]])&lt;&gt;0,Supplemental_Type_Certificates__STC___5[[#This Row],[First]]&amp;": "&amp;_xlfn.TEXTJOIN(", ",TRUE,INDIRECT(Supplemental_Type_Certificates__STC___5[[#This Row],[Range]])),"")</f>
        <v/>
      </c>
      <c r="J590"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591" spans="1:10" x14ac:dyDescent="0.25">
      <c r="A591" s="1" t="s">
        <v>20</v>
      </c>
      <c r="B591"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SOCATA\Rallye 150 ST</v>
      </c>
      <c r="C591" s="1" t="s">
        <v>999</v>
      </c>
      <c r="D591" s="1" t="str">
        <f>LEFT(Supplemental_Type_Certificates__STC___5[[#This Row],[Column1]],SEARCH("\",Supplemental_Type_Certificates__STC___5[[#This Row],[Column1]])-1)</f>
        <v>SOCATA</v>
      </c>
      <c r="E591" s="1" t="str">
        <f>RIGHT(Supplemental_Type_Certificates__STC___5[[#This Row],[Column1]],LEN(Supplemental_Type_Certificates__STC___5[[#This Row],[Column1]])-SEARCH("\",Supplemental_Type_Certificates__STC___5[[#This Row],[Column1]]))</f>
        <v>Rallye 150 ST</v>
      </c>
      <c r="F591" s="1" t="str">
        <f>INDEX(Sheet1!A:D,MATCH(Supplemental_Type_Certificates__STC___5[[#This Row],[Make]],Sheet1!D:D,0),1)</f>
        <v>SOCATA</v>
      </c>
      <c r="G591"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591"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E581:E599</v>
      </c>
      <c r="I591" s="1" t="str">
        <f ca="1">IF(LEN(Supplemental_Type_Certificates__STC___5[[#This Row],[First]])&lt;&gt;0,Supplemental_Type_Certificates__STC___5[[#This Row],[First]]&amp;": "&amp;_xlfn.TEXTJOIN(", ",TRUE,INDIRECT(Supplemental_Type_Certificates__STC___5[[#This Row],[Range]])),"")</f>
        <v/>
      </c>
      <c r="J591"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592" spans="1:10" x14ac:dyDescent="0.25">
      <c r="A592" s="1" t="s">
        <v>20</v>
      </c>
      <c r="B592"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SOCATA\Rallye 150 T</v>
      </c>
      <c r="C592" s="1" t="s">
        <v>1000</v>
      </c>
      <c r="D592" s="1" t="str">
        <f>LEFT(Supplemental_Type_Certificates__STC___5[[#This Row],[Column1]],SEARCH("\",Supplemental_Type_Certificates__STC___5[[#This Row],[Column1]])-1)</f>
        <v>SOCATA</v>
      </c>
      <c r="E592" s="1" t="str">
        <f>RIGHT(Supplemental_Type_Certificates__STC___5[[#This Row],[Column1]],LEN(Supplemental_Type_Certificates__STC___5[[#This Row],[Column1]])-SEARCH("\",Supplemental_Type_Certificates__STC___5[[#This Row],[Column1]]))</f>
        <v>Rallye 150 T</v>
      </c>
      <c r="F592" s="1" t="str">
        <f>INDEX(Sheet1!A:D,MATCH(Supplemental_Type_Certificates__STC___5[[#This Row],[Make]],Sheet1!D:D,0),1)</f>
        <v>SOCATA</v>
      </c>
      <c r="G592"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592"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E581:E599</v>
      </c>
      <c r="I592" s="1" t="str">
        <f ca="1">IF(LEN(Supplemental_Type_Certificates__STC___5[[#This Row],[First]])&lt;&gt;0,Supplemental_Type_Certificates__STC___5[[#This Row],[First]]&amp;": "&amp;_xlfn.TEXTJOIN(", ",TRUE,INDIRECT(Supplemental_Type_Certificates__STC___5[[#This Row],[Range]])),"")</f>
        <v/>
      </c>
      <c r="J592"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593" spans="1:10" x14ac:dyDescent="0.25">
      <c r="A593" s="1" t="s">
        <v>20</v>
      </c>
      <c r="B593"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SOCATA\Rallye 235 E</v>
      </c>
      <c r="C593" s="1" t="s">
        <v>1001</v>
      </c>
      <c r="D593" s="1" t="str">
        <f>LEFT(Supplemental_Type_Certificates__STC___5[[#This Row],[Column1]],SEARCH("\",Supplemental_Type_Certificates__STC___5[[#This Row],[Column1]])-1)</f>
        <v>SOCATA</v>
      </c>
      <c r="E593" s="1" t="str">
        <f>RIGHT(Supplemental_Type_Certificates__STC___5[[#This Row],[Column1]],LEN(Supplemental_Type_Certificates__STC___5[[#This Row],[Column1]])-SEARCH("\",Supplemental_Type_Certificates__STC___5[[#This Row],[Column1]]))</f>
        <v>Rallye 235 E</v>
      </c>
      <c r="F593" s="1" t="str">
        <f>INDEX(Sheet1!A:D,MATCH(Supplemental_Type_Certificates__STC___5[[#This Row],[Make]],Sheet1!D:D,0),1)</f>
        <v>SOCATA</v>
      </c>
      <c r="G593"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593"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E581:E599</v>
      </c>
      <c r="I593" s="1" t="str">
        <f ca="1">IF(LEN(Supplemental_Type_Certificates__STC___5[[#This Row],[First]])&lt;&gt;0,Supplemental_Type_Certificates__STC___5[[#This Row],[First]]&amp;": "&amp;_xlfn.TEXTJOIN(", ",TRUE,INDIRECT(Supplemental_Type_Certificates__STC___5[[#This Row],[Range]])),"")</f>
        <v/>
      </c>
      <c r="J593"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594" spans="1:10" x14ac:dyDescent="0.25">
      <c r="A594" s="1" t="s">
        <v>20</v>
      </c>
      <c r="B594"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SOCATA\Rallye 235C</v>
      </c>
      <c r="C594" s="1" t="s">
        <v>1002</v>
      </c>
      <c r="D594" s="1" t="str">
        <f>LEFT(Supplemental_Type_Certificates__STC___5[[#This Row],[Column1]],SEARCH("\",Supplemental_Type_Certificates__STC___5[[#This Row],[Column1]])-1)</f>
        <v>SOCATA</v>
      </c>
      <c r="E594" s="1" t="str">
        <f>RIGHT(Supplemental_Type_Certificates__STC___5[[#This Row],[Column1]],LEN(Supplemental_Type_Certificates__STC___5[[#This Row],[Column1]])-SEARCH("\",Supplemental_Type_Certificates__STC___5[[#This Row],[Column1]]))</f>
        <v>Rallye 235C</v>
      </c>
      <c r="F594" s="1" t="str">
        <f>INDEX(Sheet1!A:D,MATCH(Supplemental_Type_Certificates__STC___5[[#This Row],[Make]],Sheet1!D:D,0),1)</f>
        <v>SOCATA</v>
      </c>
      <c r="G594"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594"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E581:E599</v>
      </c>
      <c r="I594" s="1" t="str">
        <f ca="1">IF(LEN(Supplemental_Type_Certificates__STC___5[[#This Row],[First]])&lt;&gt;0,Supplemental_Type_Certificates__STC___5[[#This Row],[First]]&amp;": "&amp;_xlfn.TEXTJOIN(", ",TRUE,INDIRECT(Supplemental_Type_Certificates__STC___5[[#This Row],[Range]])),"")</f>
        <v/>
      </c>
      <c r="J594"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595" spans="1:10" x14ac:dyDescent="0.25">
      <c r="A595" s="1" t="s">
        <v>20</v>
      </c>
      <c r="B595"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SOCATA\TB 10</v>
      </c>
      <c r="C595" s="1" t="s">
        <v>1003</v>
      </c>
      <c r="D595" s="1" t="str">
        <f>LEFT(Supplemental_Type_Certificates__STC___5[[#This Row],[Column1]],SEARCH("\",Supplemental_Type_Certificates__STC___5[[#This Row],[Column1]])-1)</f>
        <v>SOCATA</v>
      </c>
      <c r="E595" s="1" t="str">
        <f>RIGHT(Supplemental_Type_Certificates__STC___5[[#This Row],[Column1]],LEN(Supplemental_Type_Certificates__STC___5[[#This Row],[Column1]])-SEARCH("\",Supplemental_Type_Certificates__STC___5[[#This Row],[Column1]]))</f>
        <v>TB 10</v>
      </c>
      <c r="F595" s="1" t="str">
        <f>INDEX(Sheet1!A:D,MATCH(Supplemental_Type_Certificates__STC___5[[#This Row],[Make]],Sheet1!D:D,0),1)</f>
        <v>SOCATA</v>
      </c>
      <c r="G595"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595"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E581:E599</v>
      </c>
      <c r="I595" s="1" t="str">
        <f ca="1">IF(LEN(Supplemental_Type_Certificates__STC___5[[#This Row],[First]])&lt;&gt;0,Supplemental_Type_Certificates__STC___5[[#This Row],[First]]&amp;": "&amp;_xlfn.TEXTJOIN(", ",TRUE,INDIRECT(Supplemental_Type_Certificates__STC___5[[#This Row],[Range]])),"")</f>
        <v/>
      </c>
      <c r="J595"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596" spans="1:10" x14ac:dyDescent="0.25">
      <c r="A596" s="1" t="s">
        <v>20</v>
      </c>
      <c r="B596"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SOCATA\TB 20</v>
      </c>
      <c r="C596" s="1" t="s">
        <v>1004</v>
      </c>
      <c r="D596" s="1" t="str">
        <f>LEFT(Supplemental_Type_Certificates__STC___5[[#This Row],[Column1]],SEARCH("\",Supplemental_Type_Certificates__STC___5[[#This Row],[Column1]])-1)</f>
        <v>SOCATA</v>
      </c>
      <c r="E596" s="1" t="str">
        <f>RIGHT(Supplemental_Type_Certificates__STC___5[[#This Row],[Column1]],LEN(Supplemental_Type_Certificates__STC___5[[#This Row],[Column1]])-SEARCH("\",Supplemental_Type_Certificates__STC___5[[#This Row],[Column1]]))</f>
        <v>TB 20</v>
      </c>
      <c r="F596" s="1" t="str">
        <f>INDEX(Sheet1!A:D,MATCH(Supplemental_Type_Certificates__STC___5[[#This Row],[Make]],Sheet1!D:D,0),1)</f>
        <v>SOCATA</v>
      </c>
      <c r="G596"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596"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E581:E599</v>
      </c>
      <c r="I596" s="1" t="str">
        <f ca="1">IF(LEN(Supplemental_Type_Certificates__STC___5[[#This Row],[First]])&lt;&gt;0,Supplemental_Type_Certificates__STC___5[[#This Row],[First]]&amp;": "&amp;_xlfn.TEXTJOIN(", ",TRUE,INDIRECT(Supplemental_Type_Certificates__STC___5[[#This Row],[Range]])),"")</f>
        <v/>
      </c>
      <c r="J596"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597" spans="1:10" x14ac:dyDescent="0.25">
      <c r="A597" s="1" t="s">
        <v>20</v>
      </c>
      <c r="B597"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SOCATA\TB 200</v>
      </c>
      <c r="C597" s="1" t="s">
        <v>1005</v>
      </c>
      <c r="D597" s="1" t="str">
        <f>LEFT(Supplemental_Type_Certificates__STC___5[[#This Row],[Column1]],SEARCH("\",Supplemental_Type_Certificates__STC___5[[#This Row],[Column1]])-1)</f>
        <v>SOCATA</v>
      </c>
      <c r="E597" s="1" t="str">
        <f>RIGHT(Supplemental_Type_Certificates__STC___5[[#This Row],[Column1]],LEN(Supplemental_Type_Certificates__STC___5[[#This Row],[Column1]])-SEARCH("\",Supplemental_Type_Certificates__STC___5[[#This Row],[Column1]]))</f>
        <v>TB 200</v>
      </c>
      <c r="F597" s="1" t="str">
        <f>INDEX(Sheet1!A:D,MATCH(Supplemental_Type_Certificates__STC___5[[#This Row],[Make]],Sheet1!D:D,0),1)</f>
        <v>SOCATA</v>
      </c>
      <c r="G597"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597"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E581:E599</v>
      </c>
      <c r="I597" s="1" t="str">
        <f ca="1">IF(LEN(Supplemental_Type_Certificates__STC___5[[#This Row],[First]])&lt;&gt;0,Supplemental_Type_Certificates__STC___5[[#This Row],[First]]&amp;": "&amp;_xlfn.TEXTJOIN(", ",TRUE,INDIRECT(Supplemental_Type_Certificates__STC___5[[#This Row],[Range]])),"")</f>
        <v/>
      </c>
      <c r="J597"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598" spans="1:10" x14ac:dyDescent="0.25">
      <c r="A598" s="1" t="s">
        <v>20</v>
      </c>
      <c r="B598"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SOCATA\TB 21</v>
      </c>
      <c r="C598" s="1" t="s">
        <v>1006</v>
      </c>
      <c r="D598" s="1" t="str">
        <f>LEFT(Supplemental_Type_Certificates__STC___5[[#This Row],[Column1]],SEARCH("\",Supplemental_Type_Certificates__STC___5[[#This Row],[Column1]])-1)</f>
        <v>SOCATA</v>
      </c>
      <c r="E598" s="1" t="str">
        <f>RIGHT(Supplemental_Type_Certificates__STC___5[[#This Row],[Column1]],LEN(Supplemental_Type_Certificates__STC___5[[#This Row],[Column1]])-SEARCH("\",Supplemental_Type_Certificates__STC___5[[#This Row],[Column1]]))</f>
        <v>TB 21</v>
      </c>
      <c r="F598" s="1" t="str">
        <f>INDEX(Sheet1!A:D,MATCH(Supplemental_Type_Certificates__STC___5[[#This Row],[Make]],Sheet1!D:D,0),1)</f>
        <v>SOCATA</v>
      </c>
      <c r="G598"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598"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E581:E599</v>
      </c>
      <c r="I598" s="1" t="str">
        <f ca="1">IF(LEN(Supplemental_Type_Certificates__STC___5[[#This Row],[First]])&lt;&gt;0,Supplemental_Type_Certificates__STC___5[[#This Row],[First]]&amp;": "&amp;_xlfn.TEXTJOIN(", ",TRUE,INDIRECT(Supplemental_Type_Certificates__STC___5[[#This Row],[Range]])),"")</f>
        <v/>
      </c>
      <c r="J598"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599" spans="1:10" x14ac:dyDescent="0.25">
      <c r="A599" s="1" t="s">
        <v>20</v>
      </c>
      <c r="B599"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SOCATA\TB9</v>
      </c>
      <c r="C599" s="1" t="s">
        <v>1007</v>
      </c>
      <c r="D599" s="1" t="str">
        <f>LEFT(Supplemental_Type_Certificates__STC___5[[#This Row],[Column1]],SEARCH("\",Supplemental_Type_Certificates__STC___5[[#This Row],[Column1]])-1)</f>
        <v>SOCATA</v>
      </c>
      <c r="E599" s="1" t="str">
        <f>RIGHT(Supplemental_Type_Certificates__STC___5[[#This Row],[Column1]],LEN(Supplemental_Type_Certificates__STC___5[[#This Row],[Column1]])-SEARCH("\",Supplemental_Type_Certificates__STC___5[[#This Row],[Column1]]))</f>
        <v>TB9</v>
      </c>
      <c r="F599" s="1" t="str">
        <f>INDEX(Sheet1!A:D,MATCH(Supplemental_Type_Certificates__STC___5[[#This Row],[Make]],Sheet1!D:D,0),1)</f>
        <v>SOCATA</v>
      </c>
      <c r="G599"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599"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E581:E599</v>
      </c>
      <c r="I599" s="1" t="str">
        <f ca="1">IF(LEN(Supplemental_Type_Certificates__STC___5[[#This Row],[First]])&lt;&gt;0,Supplemental_Type_Certificates__STC___5[[#This Row],[First]]&amp;": "&amp;_xlfn.TEXTJOIN(", ",TRUE,INDIRECT(Supplemental_Type_Certificates__STC___5[[#This Row],[Range]])),"")</f>
        <v/>
      </c>
      <c r="J599"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600" spans="1:10" x14ac:dyDescent="0.25">
      <c r="A600" s="1" t="s">
        <v>20</v>
      </c>
      <c r="B600"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STOL Aircraft Corporation\UC-1</v>
      </c>
      <c r="C600" s="1" t="s">
        <v>1008</v>
      </c>
      <c r="D600" s="1" t="str">
        <f>LEFT(Supplemental_Type_Certificates__STC___5[[#This Row],[Column1]],SEARCH("\",Supplemental_Type_Certificates__STC___5[[#This Row],[Column1]])-1)</f>
        <v>STOL Aircraft Corporation</v>
      </c>
      <c r="E600" s="1" t="str">
        <f>RIGHT(Supplemental_Type_Certificates__STC___5[[#This Row],[Column1]],LEN(Supplemental_Type_Certificates__STC___5[[#This Row],[Column1]])-SEARCH("\",Supplemental_Type_Certificates__STC___5[[#This Row],[Column1]]))</f>
        <v>UC-1</v>
      </c>
      <c r="F600" s="1" t="str">
        <f>INDEX(Sheet1!A:D,MATCH(Supplemental_Type_Certificates__STC___5[[#This Row],[Make]],Sheet1!D:D,0),1)</f>
        <v>STOL Aircraft</v>
      </c>
      <c r="G600"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STOL Aircraft</v>
      </c>
      <c r="H600"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E600:E600</v>
      </c>
      <c r="I600" s="1" t="str">
        <f ca="1">IF(LEN(Supplemental_Type_Certificates__STC___5[[#This Row],[First]])&lt;&gt;0,Supplemental_Type_Certificates__STC___5[[#This Row],[First]]&amp;": "&amp;_xlfn.TEXTJOIN(", ",TRUE,INDIRECT(Supplemental_Type_Certificates__STC___5[[#This Row],[Range]])),"")</f>
        <v>STOL Aircraft: UC-1</v>
      </c>
      <c r="J600"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601" spans="1:10" x14ac:dyDescent="0.25">
      <c r="A601" s="1" t="s">
        <v>20</v>
      </c>
      <c r="B601"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Swift Museum Foundation, Inc.\GC-1A</v>
      </c>
      <c r="C601" s="1" t="s">
        <v>1009</v>
      </c>
      <c r="D601" s="1" t="str">
        <f>LEFT(Supplemental_Type_Certificates__STC___5[[#This Row],[Column1]],SEARCH("\",Supplemental_Type_Certificates__STC___5[[#This Row],[Column1]])-1)</f>
        <v>Swift Museum Foundation, Inc.</v>
      </c>
      <c r="E601" s="1" t="str">
        <f>RIGHT(Supplemental_Type_Certificates__STC___5[[#This Row],[Column1]],LEN(Supplemental_Type_Certificates__STC___5[[#This Row],[Column1]])-SEARCH("\",Supplemental_Type_Certificates__STC___5[[#This Row],[Column1]]))</f>
        <v>GC-1A</v>
      </c>
      <c r="F601" s="1" t="str">
        <f>INDEX(Sheet1!A:D,MATCH(Supplemental_Type_Certificates__STC___5[[#This Row],[Make]],Sheet1!D:D,0),1)</f>
        <v>Swift</v>
      </c>
      <c r="G601"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Swift</v>
      </c>
      <c r="H601"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E601:E602</v>
      </c>
      <c r="I601" s="1" t="str">
        <f ca="1">IF(LEN(Supplemental_Type_Certificates__STC___5[[#This Row],[First]])&lt;&gt;0,Supplemental_Type_Certificates__STC___5[[#This Row],[First]]&amp;": "&amp;_xlfn.TEXTJOIN(", ",TRUE,INDIRECT(Supplemental_Type_Certificates__STC___5[[#This Row],[Range]])),"")</f>
        <v>Swift: GC-1A, GC-1B</v>
      </c>
      <c r="J601"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602" spans="1:10" x14ac:dyDescent="0.25">
      <c r="A602" s="1" t="s">
        <v>20</v>
      </c>
      <c r="B602"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Swift Museum Foundation, Inc.\GC-1B</v>
      </c>
      <c r="C602" s="1" t="s">
        <v>1010</v>
      </c>
      <c r="D602" s="1" t="str">
        <f>LEFT(Supplemental_Type_Certificates__STC___5[[#This Row],[Column1]],SEARCH("\",Supplemental_Type_Certificates__STC___5[[#This Row],[Column1]])-1)</f>
        <v>Swift Museum Foundation, Inc.</v>
      </c>
      <c r="E602" s="1" t="str">
        <f>RIGHT(Supplemental_Type_Certificates__STC___5[[#This Row],[Column1]],LEN(Supplemental_Type_Certificates__STC___5[[#This Row],[Column1]])-SEARCH("\",Supplemental_Type_Certificates__STC___5[[#This Row],[Column1]]))</f>
        <v>GC-1B</v>
      </c>
      <c r="F602" s="1" t="str">
        <f>INDEX(Sheet1!A:D,MATCH(Supplemental_Type_Certificates__STC___5[[#This Row],[Make]],Sheet1!D:D,0),1)</f>
        <v>Swift</v>
      </c>
      <c r="G602"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602"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E601:E602</v>
      </c>
      <c r="I602" s="1" t="str">
        <f ca="1">IF(LEN(Supplemental_Type_Certificates__STC___5[[#This Row],[First]])&lt;&gt;0,Supplemental_Type_Certificates__STC___5[[#This Row],[First]]&amp;": "&amp;_xlfn.TEXTJOIN(", ",TRUE,INDIRECT(Supplemental_Type_Certificates__STC___5[[#This Row],[Range]])),"")</f>
        <v/>
      </c>
      <c r="J602"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603" spans="1:10" x14ac:dyDescent="0.25">
      <c r="A603" s="1" t="s">
        <v>20</v>
      </c>
      <c r="B603"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Symphony Aircraft Industries Inc\OMF-100-160</v>
      </c>
      <c r="C603" s="1" t="s">
        <v>1011</v>
      </c>
      <c r="D603" s="1" t="str">
        <f>LEFT(Supplemental_Type_Certificates__STC___5[[#This Row],[Column1]],SEARCH("\",Supplemental_Type_Certificates__STC___5[[#This Row],[Column1]])-1)</f>
        <v>Symphony Aircraft Industries Inc</v>
      </c>
      <c r="E603" s="1" t="str">
        <f>RIGHT(Supplemental_Type_Certificates__STC___5[[#This Row],[Column1]],LEN(Supplemental_Type_Certificates__STC___5[[#This Row],[Column1]])-SEARCH("\",Supplemental_Type_Certificates__STC___5[[#This Row],[Column1]]))</f>
        <v>OMF-100-160</v>
      </c>
      <c r="F603" s="1" t="str">
        <f>INDEX(Sheet1!A:D,MATCH(Supplemental_Type_Certificates__STC___5[[#This Row],[Make]],Sheet1!D:D,0),1)</f>
        <v>Symphony</v>
      </c>
      <c r="G603"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Symphony</v>
      </c>
      <c r="H603"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E603:E604</v>
      </c>
      <c r="I603" s="1" t="str">
        <f ca="1">IF(LEN(Supplemental_Type_Certificates__STC___5[[#This Row],[First]])&lt;&gt;0,Supplemental_Type_Certificates__STC___5[[#This Row],[First]]&amp;": "&amp;_xlfn.TEXTJOIN(", ",TRUE,INDIRECT(Supplemental_Type_Certificates__STC___5[[#This Row],[Range]])),"")</f>
        <v>Symphony: OMF-100-160, SA 160</v>
      </c>
      <c r="J603"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604" spans="1:10" x14ac:dyDescent="0.25">
      <c r="A604" s="1" t="s">
        <v>20</v>
      </c>
      <c r="B604"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Symphony Aircraft Industries Inc\SA 160</v>
      </c>
      <c r="C604" s="1" t="s">
        <v>1012</v>
      </c>
      <c r="D604" s="1" t="str">
        <f>LEFT(Supplemental_Type_Certificates__STC___5[[#This Row],[Column1]],SEARCH("\",Supplemental_Type_Certificates__STC___5[[#This Row],[Column1]])-1)</f>
        <v>Symphony Aircraft Industries Inc</v>
      </c>
      <c r="E604" s="1" t="str">
        <f>RIGHT(Supplemental_Type_Certificates__STC___5[[#This Row],[Column1]],LEN(Supplemental_Type_Certificates__STC___5[[#This Row],[Column1]])-SEARCH("\",Supplemental_Type_Certificates__STC___5[[#This Row],[Column1]]))</f>
        <v>SA 160</v>
      </c>
      <c r="F604" s="1" t="str">
        <f>INDEX(Sheet1!A:D,MATCH(Supplemental_Type_Certificates__STC___5[[#This Row],[Make]],Sheet1!D:D,0),1)</f>
        <v>Symphony</v>
      </c>
      <c r="G604"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604"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E603:E604</v>
      </c>
      <c r="I604" s="1" t="str">
        <f ca="1">IF(LEN(Supplemental_Type_Certificates__STC___5[[#This Row],[First]])&lt;&gt;0,Supplemental_Type_Certificates__STC___5[[#This Row],[First]]&amp;": "&amp;_xlfn.TEXTJOIN(", ",TRUE,INDIRECT(Supplemental_Type_Certificates__STC___5[[#This Row],[Range]])),"")</f>
        <v/>
      </c>
      <c r="J604"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605" spans="1:10" x14ac:dyDescent="0.25">
      <c r="A605" s="1" t="s">
        <v>20</v>
      </c>
      <c r="B605"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True Flight Holdings LLC\AA-1</v>
      </c>
      <c r="C605" s="1" t="s">
        <v>1013</v>
      </c>
      <c r="D605" s="1" t="str">
        <f>LEFT(Supplemental_Type_Certificates__STC___5[[#This Row],[Column1]],SEARCH("\",Supplemental_Type_Certificates__STC___5[[#This Row],[Column1]])-1)</f>
        <v>True Flight Holdings LLC</v>
      </c>
      <c r="E605" s="1" t="str">
        <f>RIGHT(Supplemental_Type_Certificates__STC___5[[#This Row],[Column1]],LEN(Supplemental_Type_Certificates__STC___5[[#This Row],[Column1]])-SEARCH("\",Supplemental_Type_Certificates__STC___5[[#This Row],[Column1]]))</f>
        <v>AA-1</v>
      </c>
      <c r="F605" s="1" t="str">
        <f>INDEX(Sheet1!A:D,MATCH(Supplemental_Type_Certificates__STC___5[[#This Row],[Make]],Sheet1!D:D,0),1)</f>
        <v>True Flight Holdings</v>
      </c>
      <c r="G605"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True Flight Holdings</v>
      </c>
      <c r="H605"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E605:E612</v>
      </c>
      <c r="I605" s="1" t="str">
        <f ca="1">IF(LEN(Supplemental_Type_Certificates__STC___5[[#This Row],[First]])&lt;&gt;0,Supplemental_Type_Certificates__STC___5[[#This Row],[First]]&amp;": "&amp;_xlfn.TEXTJOIN(", ",TRUE,INDIRECT(Supplemental_Type_Certificates__STC___5[[#This Row],[Range]])),"")</f>
        <v>True Flight Holdings: AA-1, AA-1A, AA-1B, AA-1C, AA-5, AA-5A, AA-5B, AG-5B</v>
      </c>
      <c r="J605"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606" spans="1:10" x14ac:dyDescent="0.25">
      <c r="A606" s="1" t="s">
        <v>20</v>
      </c>
      <c r="B606"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True Flight Holdings LLC\AA-1A</v>
      </c>
      <c r="C606" s="1" t="s">
        <v>1014</v>
      </c>
      <c r="D606" s="1" t="str">
        <f>LEFT(Supplemental_Type_Certificates__STC___5[[#This Row],[Column1]],SEARCH("\",Supplemental_Type_Certificates__STC___5[[#This Row],[Column1]])-1)</f>
        <v>True Flight Holdings LLC</v>
      </c>
      <c r="E606" s="1" t="str">
        <f>RIGHT(Supplemental_Type_Certificates__STC___5[[#This Row],[Column1]],LEN(Supplemental_Type_Certificates__STC___5[[#This Row],[Column1]])-SEARCH("\",Supplemental_Type_Certificates__STC___5[[#This Row],[Column1]]))</f>
        <v>AA-1A</v>
      </c>
      <c r="F606" s="1" t="str">
        <f>INDEX(Sheet1!A:D,MATCH(Supplemental_Type_Certificates__STC___5[[#This Row],[Make]],Sheet1!D:D,0),1)</f>
        <v>True Flight Holdings</v>
      </c>
      <c r="G606"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606"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E605:E612</v>
      </c>
      <c r="I606" s="1" t="str">
        <f ca="1">IF(LEN(Supplemental_Type_Certificates__STC___5[[#This Row],[First]])&lt;&gt;0,Supplemental_Type_Certificates__STC___5[[#This Row],[First]]&amp;": "&amp;_xlfn.TEXTJOIN(", ",TRUE,INDIRECT(Supplemental_Type_Certificates__STC___5[[#This Row],[Range]])),"")</f>
        <v/>
      </c>
      <c r="J606"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607" spans="1:10" x14ac:dyDescent="0.25">
      <c r="A607" s="1" t="s">
        <v>20</v>
      </c>
      <c r="B607"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True Flight Holdings LLC\AA-1B</v>
      </c>
      <c r="C607" s="1" t="s">
        <v>1015</v>
      </c>
      <c r="D607" s="1" t="str">
        <f>LEFT(Supplemental_Type_Certificates__STC___5[[#This Row],[Column1]],SEARCH("\",Supplemental_Type_Certificates__STC___5[[#This Row],[Column1]])-1)</f>
        <v>True Flight Holdings LLC</v>
      </c>
      <c r="E607" s="1" t="str">
        <f>RIGHT(Supplemental_Type_Certificates__STC___5[[#This Row],[Column1]],LEN(Supplemental_Type_Certificates__STC___5[[#This Row],[Column1]])-SEARCH("\",Supplemental_Type_Certificates__STC___5[[#This Row],[Column1]]))</f>
        <v>AA-1B</v>
      </c>
      <c r="F607" s="1" t="str">
        <f>INDEX(Sheet1!A:D,MATCH(Supplemental_Type_Certificates__STC___5[[#This Row],[Make]],Sheet1!D:D,0),1)</f>
        <v>True Flight Holdings</v>
      </c>
      <c r="G607"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607"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E605:E612</v>
      </c>
      <c r="I607" s="1" t="str">
        <f ca="1">IF(LEN(Supplemental_Type_Certificates__STC___5[[#This Row],[First]])&lt;&gt;0,Supplemental_Type_Certificates__STC___5[[#This Row],[First]]&amp;": "&amp;_xlfn.TEXTJOIN(", ",TRUE,INDIRECT(Supplemental_Type_Certificates__STC___5[[#This Row],[Range]])),"")</f>
        <v/>
      </c>
      <c r="J607"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608" spans="1:10" x14ac:dyDescent="0.25">
      <c r="A608" s="1" t="s">
        <v>20</v>
      </c>
      <c r="B608"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True Flight Holdings LLC\AA-1C</v>
      </c>
      <c r="C608" s="1" t="s">
        <v>1016</v>
      </c>
      <c r="D608" s="1" t="str">
        <f>LEFT(Supplemental_Type_Certificates__STC___5[[#This Row],[Column1]],SEARCH("\",Supplemental_Type_Certificates__STC___5[[#This Row],[Column1]])-1)</f>
        <v>True Flight Holdings LLC</v>
      </c>
      <c r="E608" s="1" t="str">
        <f>RIGHT(Supplemental_Type_Certificates__STC___5[[#This Row],[Column1]],LEN(Supplemental_Type_Certificates__STC___5[[#This Row],[Column1]])-SEARCH("\",Supplemental_Type_Certificates__STC___5[[#This Row],[Column1]]))</f>
        <v>AA-1C</v>
      </c>
      <c r="F608" s="1" t="str">
        <f>INDEX(Sheet1!A:D,MATCH(Supplemental_Type_Certificates__STC___5[[#This Row],[Make]],Sheet1!D:D,0),1)</f>
        <v>True Flight Holdings</v>
      </c>
      <c r="G608"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608"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E605:E612</v>
      </c>
      <c r="I608" s="1" t="str">
        <f ca="1">IF(LEN(Supplemental_Type_Certificates__STC___5[[#This Row],[First]])&lt;&gt;0,Supplemental_Type_Certificates__STC___5[[#This Row],[First]]&amp;": "&amp;_xlfn.TEXTJOIN(", ",TRUE,INDIRECT(Supplemental_Type_Certificates__STC___5[[#This Row],[Range]])),"")</f>
        <v/>
      </c>
      <c r="J608"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609" spans="1:10" x14ac:dyDescent="0.25">
      <c r="A609" s="1" t="s">
        <v>20</v>
      </c>
      <c r="B609"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True Flight Holdings LLC\AA-5</v>
      </c>
      <c r="C609" s="1" t="s">
        <v>1017</v>
      </c>
      <c r="D609" s="1" t="str">
        <f>LEFT(Supplemental_Type_Certificates__STC___5[[#This Row],[Column1]],SEARCH("\",Supplemental_Type_Certificates__STC___5[[#This Row],[Column1]])-1)</f>
        <v>True Flight Holdings LLC</v>
      </c>
      <c r="E609" s="1" t="str">
        <f>RIGHT(Supplemental_Type_Certificates__STC___5[[#This Row],[Column1]],LEN(Supplemental_Type_Certificates__STC___5[[#This Row],[Column1]])-SEARCH("\",Supplemental_Type_Certificates__STC___5[[#This Row],[Column1]]))</f>
        <v>AA-5</v>
      </c>
      <c r="F609" s="1" t="str">
        <f>INDEX(Sheet1!A:D,MATCH(Supplemental_Type_Certificates__STC___5[[#This Row],[Make]],Sheet1!D:D,0),1)</f>
        <v>True Flight Holdings</v>
      </c>
      <c r="G609"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609"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E605:E612</v>
      </c>
      <c r="I609" s="1" t="str">
        <f ca="1">IF(LEN(Supplemental_Type_Certificates__STC___5[[#This Row],[First]])&lt;&gt;0,Supplemental_Type_Certificates__STC___5[[#This Row],[First]]&amp;": "&amp;_xlfn.TEXTJOIN(", ",TRUE,INDIRECT(Supplemental_Type_Certificates__STC___5[[#This Row],[Range]])),"")</f>
        <v/>
      </c>
      <c r="J609"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610" spans="1:10" x14ac:dyDescent="0.25">
      <c r="A610" s="1" t="s">
        <v>20</v>
      </c>
      <c r="B610"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True Flight Holdings LLC\AA-5A</v>
      </c>
      <c r="C610" s="1" t="s">
        <v>1018</v>
      </c>
      <c r="D610" s="1" t="str">
        <f>LEFT(Supplemental_Type_Certificates__STC___5[[#This Row],[Column1]],SEARCH("\",Supplemental_Type_Certificates__STC___5[[#This Row],[Column1]])-1)</f>
        <v>True Flight Holdings LLC</v>
      </c>
      <c r="E610" s="1" t="str">
        <f>RIGHT(Supplemental_Type_Certificates__STC___5[[#This Row],[Column1]],LEN(Supplemental_Type_Certificates__STC___5[[#This Row],[Column1]])-SEARCH("\",Supplemental_Type_Certificates__STC___5[[#This Row],[Column1]]))</f>
        <v>AA-5A</v>
      </c>
      <c r="F610" s="1" t="str">
        <f>INDEX(Sheet1!A:D,MATCH(Supplemental_Type_Certificates__STC___5[[#This Row],[Make]],Sheet1!D:D,0),1)</f>
        <v>True Flight Holdings</v>
      </c>
      <c r="G610"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610"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E605:E612</v>
      </c>
      <c r="I610" s="1" t="str">
        <f ca="1">IF(LEN(Supplemental_Type_Certificates__STC___5[[#This Row],[First]])&lt;&gt;0,Supplemental_Type_Certificates__STC___5[[#This Row],[First]]&amp;": "&amp;_xlfn.TEXTJOIN(", ",TRUE,INDIRECT(Supplemental_Type_Certificates__STC___5[[#This Row],[Range]])),"")</f>
        <v/>
      </c>
      <c r="J610"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611" spans="1:10" x14ac:dyDescent="0.25">
      <c r="A611" s="1" t="s">
        <v>20</v>
      </c>
      <c r="B611"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True Flight Holdings LLC\AA-5B</v>
      </c>
      <c r="C611" s="1" t="s">
        <v>1019</v>
      </c>
      <c r="D611" s="1" t="str">
        <f>LEFT(Supplemental_Type_Certificates__STC___5[[#This Row],[Column1]],SEARCH("\",Supplemental_Type_Certificates__STC___5[[#This Row],[Column1]])-1)</f>
        <v>True Flight Holdings LLC</v>
      </c>
      <c r="E611" s="1" t="str">
        <f>RIGHT(Supplemental_Type_Certificates__STC___5[[#This Row],[Column1]],LEN(Supplemental_Type_Certificates__STC___5[[#This Row],[Column1]])-SEARCH("\",Supplemental_Type_Certificates__STC___5[[#This Row],[Column1]]))</f>
        <v>AA-5B</v>
      </c>
      <c r="F611" s="1" t="str">
        <f>INDEX(Sheet1!A:D,MATCH(Supplemental_Type_Certificates__STC___5[[#This Row],[Make]],Sheet1!D:D,0),1)</f>
        <v>True Flight Holdings</v>
      </c>
      <c r="G611"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611"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E605:E612</v>
      </c>
      <c r="I611" s="1" t="str">
        <f ca="1">IF(LEN(Supplemental_Type_Certificates__STC___5[[#This Row],[First]])&lt;&gt;0,Supplemental_Type_Certificates__STC___5[[#This Row],[First]]&amp;": "&amp;_xlfn.TEXTJOIN(", ",TRUE,INDIRECT(Supplemental_Type_Certificates__STC___5[[#This Row],[Range]])),"")</f>
        <v/>
      </c>
      <c r="J611"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612" spans="1:10" x14ac:dyDescent="0.25">
      <c r="A612" s="1" t="s">
        <v>20</v>
      </c>
      <c r="B612"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True Flight Holdings LLC\AG-5B</v>
      </c>
      <c r="C612" s="1" t="s">
        <v>1020</v>
      </c>
      <c r="D612" s="1" t="str">
        <f>LEFT(Supplemental_Type_Certificates__STC___5[[#This Row],[Column1]],SEARCH("\",Supplemental_Type_Certificates__STC___5[[#This Row],[Column1]])-1)</f>
        <v>True Flight Holdings LLC</v>
      </c>
      <c r="E612" s="1" t="str">
        <f>RIGHT(Supplemental_Type_Certificates__STC___5[[#This Row],[Column1]],LEN(Supplemental_Type_Certificates__STC___5[[#This Row],[Column1]])-SEARCH("\",Supplemental_Type_Certificates__STC___5[[#This Row],[Column1]]))</f>
        <v>AG-5B</v>
      </c>
      <c r="F612" s="1" t="str">
        <f>INDEX(Sheet1!A:D,MATCH(Supplemental_Type_Certificates__STC___5[[#This Row],[Make]],Sheet1!D:D,0),1)</f>
        <v>True Flight Holdings</v>
      </c>
      <c r="G612"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612"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E605:E612</v>
      </c>
      <c r="I612" s="1" t="str">
        <f ca="1">IF(LEN(Supplemental_Type_Certificates__STC___5[[#This Row],[First]])&lt;&gt;0,Supplemental_Type_Certificates__STC___5[[#This Row],[First]]&amp;": "&amp;_xlfn.TEXTJOIN(", ",TRUE,INDIRECT(Supplemental_Type_Certificates__STC___5[[#This Row],[Range]])),"")</f>
        <v/>
      </c>
      <c r="J612"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613" spans="1:10" x14ac:dyDescent="0.25">
      <c r="A613" s="1" t="s">
        <v>20</v>
      </c>
      <c r="B613"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Twin Commander Aircraft LLC\500-A</v>
      </c>
      <c r="C613" s="1" t="s">
        <v>1021</v>
      </c>
      <c r="D613" s="1" t="str">
        <f>LEFT(Supplemental_Type_Certificates__STC___5[[#This Row],[Column1]],SEARCH("\",Supplemental_Type_Certificates__STC___5[[#This Row],[Column1]])-1)</f>
        <v>Twin Commander Aircraft LLC</v>
      </c>
      <c r="E613" s="1" t="str">
        <f>RIGHT(Supplemental_Type_Certificates__STC___5[[#This Row],[Column1]],LEN(Supplemental_Type_Certificates__STC___5[[#This Row],[Column1]])-SEARCH("\",Supplemental_Type_Certificates__STC___5[[#This Row],[Column1]]))</f>
        <v>500-A</v>
      </c>
      <c r="F613" s="1" t="str">
        <f>INDEX(Sheet1!A:D,MATCH(Supplemental_Type_Certificates__STC___5[[#This Row],[Make]],Sheet1!D:D,0),1)</f>
        <v>Twin Commander</v>
      </c>
      <c r="G613"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Twin Commander</v>
      </c>
      <c r="H613"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E613:E630</v>
      </c>
      <c r="I613" s="1" t="str">
        <f ca="1">IF(LEN(Supplemental_Type_Certificates__STC___5[[#This Row],[First]])&lt;&gt;0,Supplemental_Type_Certificates__STC___5[[#This Row],[First]]&amp;": "&amp;_xlfn.TEXTJOIN(", ",TRUE,INDIRECT(Supplemental_Type_Certificates__STC___5[[#This Row],[Range]])),"")</f>
        <v>Twin Commander: 500-A, 500-B, 500-S, 500-U, 500, 520, 560-A, 560-E, 560-F, 560, 680-E, 680-F, 680-FL, 680-FL(P), 680, 685, 700, 720</v>
      </c>
      <c r="J613"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614" spans="1:10" x14ac:dyDescent="0.25">
      <c r="A614" s="1" t="s">
        <v>20</v>
      </c>
      <c r="B614"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Twin Commander Aircraft LLC\500-B</v>
      </c>
      <c r="C614" s="1" t="s">
        <v>1022</v>
      </c>
      <c r="D614" s="1" t="str">
        <f>LEFT(Supplemental_Type_Certificates__STC___5[[#This Row],[Column1]],SEARCH("\",Supplemental_Type_Certificates__STC___5[[#This Row],[Column1]])-1)</f>
        <v>Twin Commander Aircraft LLC</v>
      </c>
      <c r="E614" s="1" t="str">
        <f>RIGHT(Supplemental_Type_Certificates__STC___5[[#This Row],[Column1]],LEN(Supplemental_Type_Certificates__STC___5[[#This Row],[Column1]])-SEARCH("\",Supplemental_Type_Certificates__STC___5[[#This Row],[Column1]]))</f>
        <v>500-B</v>
      </c>
      <c r="F614" s="1" t="str">
        <f>INDEX(Sheet1!A:D,MATCH(Supplemental_Type_Certificates__STC___5[[#This Row],[Make]],Sheet1!D:D,0),1)</f>
        <v>Twin Commander</v>
      </c>
      <c r="G614"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614"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E613:E630</v>
      </c>
      <c r="I614" s="1" t="str">
        <f ca="1">IF(LEN(Supplemental_Type_Certificates__STC___5[[#This Row],[First]])&lt;&gt;0,Supplemental_Type_Certificates__STC___5[[#This Row],[First]]&amp;": "&amp;_xlfn.TEXTJOIN(", ",TRUE,INDIRECT(Supplemental_Type_Certificates__STC___5[[#This Row],[Range]])),"")</f>
        <v/>
      </c>
      <c r="J614"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615" spans="1:10" x14ac:dyDescent="0.25">
      <c r="A615" s="1" t="s">
        <v>20</v>
      </c>
      <c r="B615"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Twin Commander Aircraft LLC\500-S</v>
      </c>
      <c r="C615" s="1" t="s">
        <v>1023</v>
      </c>
      <c r="D615" s="1" t="str">
        <f>LEFT(Supplemental_Type_Certificates__STC___5[[#This Row],[Column1]],SEARCH("\",Supplemental_Type_Certificates__STC___5[[#This Row],[Column1]])-1)</f>
        <v>Twin Commander Aircraft LLC</v>
      </c>
      <c r="E615" s="1" t="str">
        <f>RIGHT(Supplemental_Type_Certificates__STC___5[[#This Row],[Column1]],LEN(Supplemental_Type_Certificates__STC___5[[#This Row],[Column1]])-SEARCH("\",Supplemental_Type_Certificates__STC___5[[#This Row],[Column1]]))</f>
        <v>500-S</v>
      </c>
      <c r="F615" s="1" t="str">
        <f>INDEX(Sheet1!A:D,MATCH(Supplemental_Type_Certificates__STC___5[[#This Row],[Make]],Sheet1!D:D,0),1)</f>
        <v>Twin Commander</v>
      </c>
      <c r="G615"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615"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E613:E630</v>
      </c>
      <c r="I615" s="1" t="str">
        <f ca="1">IF(LEN(Supplemental_Type_Certificates__STC___5[[#This Row],[First]])&lt;&gt;0,Supplemental_Type_Certificates__STC___5[[#This Row],[First]]&amp;": "&amp;_xlfn.TEXTJOIN(", ",TRUE,INDIRECT(Supplemental_Type_Certificates__STC___5[[#This Row],[Range]])),"")</f>
        <v/>
      </c>
      <c r="J615"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616" spans="1:10" x14ac:dyDescent="0.25">
      <c r="A616" s="1" t="s">
        <v>20</v>
      </c>
      <c r="B616"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Twin Commander Aircraft LLC\500-U</v>
      </c>
      <c r="C616" s="1" t="s">
        <v>1024</v>
      </c>
      <c r="D616" s="1" t="str">
        <f>LEFT(Supplemental_Type_Certificates__STC___5[[#This Row],[Column1]],SEARCH("\",Supplemental_Type_Certificates__STC___5[[#This Row],[Column1]])-1)</f>
        <v>Twin Commander Aircraft LLC</v>
      </c>
      <c r="E616" s="1" t="str">
        <f>RIGHT(Supplemental_Type_Certificates__STC___5[[#This Row],[Column1]],LEN(Supplemental_Type_Certificates__STC___5[[#This Row],[Column1]])-SEARCH("\",Supplemental_Type_Certificates__STC___5[[#This Row],[Column1]]))</f>
        <v>500-U</v>
      </c>
      <c r="F616" s="1" t="str">
        <f>INDEX(Sheet1!A:D,MATCH(Supplemental_Type_Certificates__STC___5[[#This Row],[Make]],Sheet1!D:D,0),1)</f>
        <v>Twin Commander</v>
      </c>
      <c r="G616"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616"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E613:E630</v>
      </c>
      <c r="I616" s="1" t="str">
        <f ca="1">IF(LEN(Supplemental_Type_Certificates__STC___5[[#This Row],[First]])&lt;&gt;0,Supplemental_Type_Certificates__STC___5[[#This Row],[First]]&amp;": "&amp;_xlfn.TEXTJOIN(", ",TRUE,INDIRECT(Supplemental_Type_Certificates__STC___5[[#This Row],[Range]])),"")</f>
        <v/>
      </c>
      <c r="J616"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617" spans="1:10" x14ac:dyDescent="0.25">
      <c r="A617" s="1" t="s">
        <v>20</v>
      </c>
      <c r="B617"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Twin Commander Aircraft LLC\500</v>
      </c>
      <c r="C617" s="1" t="s">
        <v>1025</v>
      </c>
      <c r="D617" s="1" t="str">
        <f>LEFT(Supplemental_Type_Certificates__STC___5[[#This Row],[Column1]],SEARCH("\",Supplemental_Type_Certificates__STC___5[[#This Row],[Column1]])-1)</f>
        <v>Twin Commander Aircraft LLC</v>
      </c>
      <c r="E617" s="1" t="str">
        <f>RIGHT(Supplemental_Type_Certificates__STC___5[[#This Row],[Column1]],LEN(Supplemental_Type_Certificates__STC___5[[#This Row],[Column1]])-SEARCH("\",Supplemental_Type_Certificates__STC___5[[#This Row],[Column1]]))</f>
        <v>500</v>
      </c>
      <c r="F617" s="1" t="str">
        <f>INDEX(Sheet1!A:D,MATCH(Supplemental_Type_Certificates__STC___5[[#This Row],[Make]],Sheet1!D:D,0),1)</f>
        <v>Twin Commander</v>
      </c>
      <c r="G617"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617"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E613:E630</v>
      </c>
      <c r="I617" s="1" t="str">
        <f ca="1">IF(LEN(Supplemental_Type_Certificates__STC___5[[#This Row],[First]])&lt;&gt;0,Supplemental_Type_Certificates__STC___5[[#This Row],[First]]&amp;": "&amp;_xlfn.TEXTJOIN(", ",TRUE,INDIRECT(Supplemental_Type_Certificates__STC___5[[#This Row],[Range]])),"")</f>
        <v/>
      </c>
      <c r="J617"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618" spans="1:10" x14ac:dyDescent="0.25">
      <c r="A618" s="1" t="s">
        <v>20</v>
      </c>
      <c r="B618"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Twin Commander Aircraft LLC\520</v>
      </c>
      <c r="C618" s="1" t="s">
        <v>1026</v>
      </c>
      <c r="D618" s="1" t="str">
        <f>LEFT(Supplemental_Type_Certificates__STC___5[[#This Row],[Column1]],SEARCH("\",Supplemental_Type_Certificates__STC___5[[#This Row],[Column1]])-1)</f>
        <v>Twin Commander Aircraft LLC</v>
      </c>
      <c r="E618" s="1" t="str">
        <f>RIGHT(Supplemental_Type_Certificates__STC___5[[#This Row],[Column1]],LEN(Supplemental_Type_Certificates__STC___5[[#This Row],[Column1]])-SEARCH("\",Supplemental_Type_Certificates__STC___5[[#This Row],[Column1]]))</f>
        <v>520</v>
      </c>
      <c r="F618" s="1" t="str">
        <f>INDEX(Sheet1!A:D,MATCH(Supplemental_Type_Certificates__STC___5[[#This Row],[Make]],Sheet1!D:D,0),1)</f>
        <v>Twin Commander</v>
      </c>
      <c r="G618"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618"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E613:E630</v>
      </c>
      <c r="I618" s="1" t="str">
        <f ca="1">IF(LEN(Supplemental_Type_Certificates__STC___5[[#This Row],[First]])&lt;&gt;0,Supplemental_Type_Certificates__STC___5[[#This Row],[First]]&amp;": "&amp;_xlfn.TEXTJOIN(", ",TRUE,INDIRECT(Supplemental_Type_Certificates__STC___5[[#This Row],[Range]])),"")</f>
        <v/>
      </c>
      <c r="J618"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619" spans="1:10" x14ac:dyDescent="0.25">
      <c r="A619" s="1" t="s">
        <v>20</v>
      </c>
      <c r="B619"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Twin Commander Aircraft LLC\560-A</v>
      </c>
      <c r="C619" s="1" t="s">
        <v>1027</v>
      </c>
      <c r="D619" s="1" t="str">
        <f>LEFT(Supplemental_Type_Certificates__STC___5[[#This Row],[Column1]],SEARCH("\",Supplemental_Type_Certificates__STC___5[[#This Row],[Column1]])-1)</f>
        <v>Twin Commander Aircraft LLC</v>
      </c>
      <c r="E619" s="1" t="str">
        <f>RIGHT(Supplemental_Type_Certificates__STC___5[[#This Row],[Column1]],LEN(Supplemental_Type_Certificates__STC___5[[#This Row],[Column1]])-SEARCH("\",Supplemental_Type_Certificates__STC___5[[#This Row],[Column1]]))</f>
        <v>560-A</v>
      </c>
      <c r="F619" s="1" t="str">
        <f>INDEX(Sheet1!A:D,MATCH(Supplemental_Type_Certificates__STC___5[[#This Row],[Make]],Sheet1!D:D,0),1)</f>
        <v>Twin Commander</v>
      </c>
      <c r="G619"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619"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E613:E630</v>
      </c>
      <c r="I619" s="1" t="str">
        <f ca="1">IF(LEN(Supplemental_Type_Certificates__STC___5[[#This Row],[First]])&lt;&gt;0,Supplemental_Type_Certificates__STC___5[[#This Row],[First]]&amp;": "&amp;_xlfn.TEXTJOIN(", ",TRUE,INDIRECT(Supplemental_Type_Certificates__STC___5[[#This Row],[Range]])),"")</f>
        <v/>
      </c>
      <c r="J619"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620" spans="1:10" x14ac:dyDescent="0.25">
      <c r="A620" s="1" t="s">
        <v>20</v>
      </c>
      <c r="B620"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Twin Commander Aircraft LLC\560-E</v>
      </c>
      <c r="C620" s="1" t="s">
        <v>1028</v>
      </c>
      <c r="D620" s="1" t="str">
        <f>LEFT(Supplemental_Type_Certificates__STC___5[[#This Row],[Column1]],SEARCH("\",Supplemental_Type_Certificates__STC___5[[#This Row],[Column1]])-1)</f>
        <v>Twin Commander Aircraft LLC</v>
      </c>
      <c r="E620" s="1" t="str">
        <f>RIGHT(Supplemental_Type_Certificates__STC___5[[#This Row],[Column1]],LEN(Supplemental_Type_Certificates__STC___5[[#This Row],[Column1]])-SEARCH("\",Supplemental_Type_Certificates__STC___5[[#This Row],[Column1]]))</f>
        <v>560-E</v>
      </c>
      <c r="F620" s="1" t="str">
        <f>INDEX(Sheet1!A:D,MATCH(Supplemental_Type_Certificates__STC___5[[#This Row],[Make]],Sheet1!D:D,0),1)</f>
        <v>Twin Commander</v>
      </c>
      <c r="G620"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620"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E613:E630</v>
      </c>
      <c r="I620" s="1" t="str">
        <f ca="1">IF(LEN(Supplemental_Type_Certificates__STC___5[[#This Row],[First]])&lt;&gt;0,Supplemental_Type_Certificates__STC___5[[#This Row],[First]]&amp;": "&amp;_xlfn.TEXTJOIN(", ",TRUE,INDIRECT(Supplemental_Type_Certificates__STC___5[[#This Row],[Range]])),"")</f>
        <v/>
      </c>
      <c r="J620"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621" spans="1:10" x14ac:dyDescent="0.25">
      <c r="A621" s="1" t="s">
        <v>20</v>
      </c>
      <c r="B621"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Twin Commander Aircraft LLC\560-F</v>
      </c>
      <c r="C621" s="1" t="s">
        <v>1029</v>
      </c>
      <c r="D621" s="1" t="str">
        <f>LEFT(Supplemental_Type_Certificates__STC___5[[#This Row],[Column1]],SEARCH("\",Supplemental_Type_Certificates__STC___5[[#This Row],[Column1]])-1)</f>
        <v>Twin Commander Aircraft LLC</v>
      </c>
      <c r="E621" s="1" t="str">
        <f>RIGHT(Supplemental_Type_Certificates__STC___5[[#This Row],[Column1]],LEN(Supplemental_Type_Certificates__STC___5[[#This Row],[Column1]])-SEARCH("\",Supplemental_Type_Certificates__STC___5[[#This Row],[Column1]]))</f>
        <v>560-F</v>
      </c>
      <c r="F621" s="1" t="str">
        <f>INDEX(Sheet1!A:D,MATCH(Supplemental_Type_Certificates__STC___5[[#This Row],[Make]],Sheet1!D:D,0),1)</f>
        <v>Twin Commander</v>
      </c>
      <c r="G621"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621"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E613:E630</v>
      </c>
      <c r="I621" s="1" t="str">
        <f ca="1">IF(LEN(Supplemental_Type_Certificates__STC___5[[#This Row],[First]])&lt;&gt;0,Supplemental_Type_Certificates__STC___5[[#This Row],[First]]&amp;": "&amp;_xlfn.TEXTJOIN(", ",TRUE,INDIRECT(Supplemental_Type_Certificates__STC___5[[#This Row],[Range]])),"")</f>
        <v/>
      </c>
      <c r="J621"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622" spans="1:10" x14ac:dyDescent="0.25">
      <c r="A622" s="1" t="s">
        <v>20</v>
      </c>
      <c r="B622"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Twin Commander Aircraft LLC\560</v>
      </c>
      <c r="C622" s="1" t="s">
        <v>1030</v>
      </c>
      <c r="D622" s="1" t="str">
        <f>LEFT(Supplemental_Type_Certificates__STC___5[[#This Row],[Column1]],SEARCH("\",Supplemental_Type_Certificates__STC___5[[#This Row],[Column1]])-1)</f>
        <v>Twin Commander Aircraft LLC</v>
      </c>
      <c r="E622" s="1" t="str">
        <f>RIGHT(Supplemental_Type_Certificates__STC___5[[#This Row],[Column1]],LEN(Supplemental_Type_Certificates__STC___5[[#This Row],[Column1]])-SEARCH("\",Supplemental_Type_Certificates__STC___5[[#This Row],[Column1]]))</f>
        <v>560</v>
      </c>
      <c r="F622" s="1" t="str">
        <f>INDEX(Sheet1!A:D,MATCH(Supplemental_Type_Certificates__STC___5[[#This Row],[Make]],Sheet1!D:D,0),1)</f>
        <v>Twin Commander</v>
      </c>
      <c r="G622"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622"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E613:E630</v>
      </c>
      <c r="I622" s="1" t="str">
        <f ca="1">IF(LEN(Supplemental_Type_Certificates__STC___5[[#This Row],[First]])&lt;&gt;0,Supplemental_Type_Certificates__STC___5[[#This Row],[First]]&amp;": "&amp;_xlfn.TEXTJOIN(", ",TRUE,INDIRECT(Supplemental_Type_Certificates__STC___5[[#This Row],[Range]])),"")</f>
        <v/>
      </c>
      <c r="J622"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623" spans="1:10" x14ac:dyDescent="0.25">
      <c r="A623" s="1" t="s">
        <v>20</v>
      </c>
      <c r="B623"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Twin Commander Aircraft LLC\680-E</v>
      </c>
      <c r="C623" s="1" t="s">
        <v>1031</v>
      </c>
      <c r="D623" s="1" t="str">
        <f>LEFT(Supplemental_Type_Certificates__STC___5[[#This Row],[Column1]],SEARCH("\",Supplemental_Type_Certificates__STC___5[[#This Row],[Column1]])-1)</f>
        <v>Twin Commander Aircraft LLC</v>
      </c>
      <c r="E623" s="1" t="str">
        <f>RIGHT(Supplemental_Type_Certificates__STC___5[[#This Row],[Column1]],LEN(Supplemental_Type_Certificates__STC___5[[#This Row],[Column1]])-SEARCH("\",Supplemental_Type_Certificates__STC___5[[#This Row],[Column1]]))</f>
        <v>680-E</v>
      </c>
      <c r="F623" s="1" t="str">
        <f>INDEX(Sheet1!A:D,MATCH(Supplemental_Type_Certificates__STC___5[[#This Row],[Make]],Sheet1!D:D,0),1)</f>
        <v>Twin Commander</v>
      </c>
      <c r="G623"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623"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E613:E630</v>
      </c>
      <c r="I623" s="1" t="str">
        <f ca="1">IF(LEN(Supplemental_Type_Certificates__STC___5[[#This Row],[First]])&lt;&gt;0,Supplemental_Type_Certificates__STC___5[[#This Row],[First]]&amp;": "&amp;_xlfn.TEXTJOIN(", ",TRUE,INDIRECT(Supplemental_Type_Certificates__STC___5[[#This Row],[Range]])),"")</f>
        <v/>
      </c>
      <c r="J623"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624" spans="1:10" x14ac:dyDescent="0.25">
      <c r="A624" s="1" t="s">
        <v>20</v>
      </c>
      <c r="B624"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Twin Commander Aircraft LLC\680-F</v>
      </c>
      <c r="C624" s="1" t="s">
        <v>1032</v>
      </c>
      <c r="D624" s="1" t="str">
        <f>LEFT(Supplemental_Type_Certificates__STC___5[[#This Row],[Column1]],SEARCH("\",Supplemental_Type_Certificates__STC___5[[#This Row],[Column1]])-1)</f>
        <v>Twin Commander Aircraft LLC</v>
      </c>
      <c r="E624" s="1" t="str">
        <f>RIGHT(Supplemental_Type_Certificates__STC___5[[#This Row],[Column1]],LEN(Supplemental_Type_Certificates__STC___5[[#This Row],[Column1]])-SEARCH("\",Supplemental_Type_Certificates__STC___5[[#This Row],[Column1]]))</f>
        <v>680-F</v>
      </c>
      <c r="F624" s="1" t="str">
        <f>INDEX(Sheet1!A:D,MATCH(Supplemental_Type_Certificates__STC___5[[#This Row],[Make]],Sheet1!D:D,0),1)</f>
        <v>Twin Commander</v>
      </c>
      <c r="G624"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624"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E613:E630</v>
      </c>
      <c r="I624" s="1" t="str">
        <f ca="1">IF(LEN(Supplemental_Type_Certificates__STC___5[[#This Row],[First]])&lt;&gt;0,Supplemental_Type_Certificates__STC___5[[#This Row],[First]]&amp;": "&amp;_xlfn.TEXTJOIN(", ",TRUE,INDIRECT(Supplemental_Type_Certificates__STC___5[[#This Row],[Range]])),"")</f>
        <v/>
      </c>
      <c r="J624"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625" spans="1:10" x14ac:dyDescent="0.25">
      <c r="A625" s="1" t="s">
        <v>20</v>
      </c>
      <c r="B625"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Twin Commander Aircraft LLC\680-FL</v>
      </c>
      <c r="C625" s="1" t="s">
        <v>1033</v>
      </c>
      <c r="D625" s="1" t="str">
        <f>LEFT(Supplemental_Type_Certificates__STC___5[[#This Row],[Column1]],SEARCH("\",Supplemental_Type_Certificates__STC___5[[#This Row],[Column1]])-1)</f>
        <v>Twin Commander Aircraft LLC</v>
      </c>
      <c r="E625" s="1" t="str">
        <f>RIGHT(Supplemental_Type_Certificates__STC___5[[#This Row],[Column1]],LEN(Supplemental_Type_Certificates__STC___5[[#This Row],[Column1]])-SEARCH("\",Supplemental_Type_Certificates__STC___5[[#This Row],[Column1]]))</f>
        <v>680-FL</v>
      </c>
      <c r="F625" s="1" t="str">
        <f>INDEX(Sheet1!A:D,MATCH(Supplemental_Type_Certificates__STC___5[[#This Row],[Make]],Sheet1!D:D,0),1)</f>
        <v>Twin Commander</v>
      </c>
      <c r="G625"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625"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E613:E630</v>
      </c>
      <c r="I625" s="1" t="str">
        <f ca="1">IF(LEN(Supplemental_Type_Certificates__STC___5[[#This Row],[First]])&lt;&gt;0,Supplemental_Type_Certificates__STC___5[[#This Row],[First]]&amp;": "&amp;_xlfn.TEXTJOIN(", ",TRUE,INDIRECT(Supplemental_Type_Certificates__STC___5[[#This Row],[Range]])),"")</f>
        <v/>
      </c>
      <c r="J625"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626" spans="1:10" x14ac:dyDescent="0.25">
      <c r="A626" s="1" t="s">
        <v>20</v>
      </c>
      <c r="B626"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Twin Commander Aircraft LLC\680-FL(P)</v>
      </c>
      <c r="C626" s="1" t="s">
        <v>1034</v>
      </c>
      <c r="D626" s="1" t="str">
        <f>LEFT(Supplemental_Type_Certificates__STC___5[[#This Row],[Column1]],SEARCH("\",Supplemental_Type_Certificates__STC___5[[#This Row],[Column1]])-1)</f>
        <v>Twin Commander Aircraft LLC</v>
      </c>
      <c r="E626" s="1" t="str">
        <f>RIGHT(Supplemental_Type_Certificates__STC___5[[#This Row],[Column1]],LEN(Supplemental_Type_Certificates__STC___5[[#This Row],[Column1]])-SEARCH("\",Supplemental_Type_Certificates__STC___5[[#This Row],[Column1]]))</f>
        <v>680-FL(P)</v>
      </c>
      <c r="F626" s="1" t="str">
        <f>INDEX(Sheet1!A:D,MATCH(Supplemental_Type_Certificates__STC___5[[#This Row],[Make]],Sheet1!D:D,0),1)</f>
        <v>Twin Commander</v>
      </c>
      <c r="G626"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626"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E613:E630</v>
      </c>
      <c r="I626" s="1" t="str">
        <f ca="1">IF(LEN(Supplemental_Type_Certificates__STC___5[[#This Row],[First]])&lt;&gt;0,Supplemental_Type_Certificates__STC___5[[#This Row],[First]]&amp;": "&amp;_xlfn.TEXTJOIN(", ",TRUE,INDIRECT(Supplemental_Type_Certificates__STC___5[[#This Row],[Range]])),"")</f>
        <v/>
      </c>
      <c r="J626"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627" spans="1:10" x14ac:dyDescent="0.25">
      <c r="A627" s="1" t="s">
        <v>20</v>
      </c>
      <c r="B627"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Twin Commander Aircraft LLC\680</v>
      </c>
      <c r="C627" s="1" t="s">
        <v>1035</v>
      </c>
      <c r="D627" s="1" t="str">
        <f>LEFT(Supplemental_Type_Certificates__STC___5[[#This Row],[Column1]],SEARCH("\",Supplemental_Type_Certificates__STC___5[[#This Row],[Column1]])-1)</f>
        <v>Twin Commander Aircraft LLC</v>
      </c>
      <c r="E627" s="1" t="str">
        <f>RIGHT(Supplemental_Type_Certificates__STC___5[[#This Row],[Column1]],LEN(Supplemental_Type_Certificates__STC___5[[#This Row],[Column1]])-SEARCH("\",Supplemental_Type_Certificates__STC___5[[#This Row],[Column1]]))</f>
        <v>680</v>
      </c>
      <c r="F627" s="1" t="str">
        <f>INDEX(Sheet1!A:D,MATCH(Supplemental_Type_Certificates__STC___5[[#This Row],[Make]],Sheet1!D:D,0),1)</f>
        <v>Twin Commander</v>
      </c>
      <c r="G627"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627"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E613:E630</v>
      </c>
      <c r="I627" s="1" t="str">
        <f ca="1">IF(LEN(Supplemental_Type_Certificates__STC___5[[#This Row],[First]])&lt;&gt;0,Supplemental_Type_Certificates__STC___5[[#This Row],[First]]&amp;": "&amp;_xlfn.TEXTJOIN(", ",TRUE,INDIRECT(Supplemental_Type_Certificates__STC___5[[#This Row],[Range]])),"")</f>
        <v/>
      </c>
      <c r="J627"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628" spans="1:10" x14ac:dyDescent="0.25">
      <c r="A628" s="1" t="s">
        <v>20</v>
      </c>
      <c r="B628"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Twin Commander Aircraft LLC\685</v>
      </c>
      <c r="C628" s="1" t="s">
        <v>1036</v>
      </c>
      <c r="D628" s="1" t="str">
        <f>LEFT(Supplemental_Type_Certificates__STC___5[[#This Row],[Column1]],SEARCH("\",Supplemental_Type_Certificates__STC___5[[#This Row],[Column1]])-1)</f>
        <v>Twin Commander Aircraft LLC</v>
      </c>
      <c r="E628" s="1" t="str">
        <f>RIGHT(Supplemental_Type_Certificates__STC___5[[#This Row],[Column1]],LEN(Supplemental_Type_Certificates__STC___5[[#This Row],[Column1]])-SEARCH("\",Supplemental_Type_Certificates__STC___5[[#This Row],[Column1]]))</f>
        <v>685</v>
      </c>
      <c r="F628" s="1" t="str">
        <f>INDEX(Sheet1!A:D,MATCH(Supplemental_Type_Certificates__STC___5[[#This Row],[Make]],Sheet1!D:D,0),1)</f>
        <v>Twin Commander</v>
      </c>
      <c r="G628"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628"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E613:E630</v>
      </c>
      <c r="I628" s="1" t="str">
        <f ca="1">IF(LEN(Supplemental_Type_Certificates__STC___5[[#This Row],[First]])&lt;&gt;0,Supplemental_Type_Certificates__STC___5[[#This Row],[First]]&amp;": "&amp;_xlfn.TEXTJOIN(", ",TRUE,INDIRECT(Supplemental_Type_Certificates__STC___5[[#This Row],[Range]])),"")</f>
        <v/>
      </c>
      <c r="J628"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629" spans="1:10" x14ac:dyDescent="0.25">
      <c r="A629" s="1" t="s">
        <v>20</v>
      </c>
      <c r="B629"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Twin Commander Aircraft LLC\700</v>
      </c>
      <c r="C629" s="1" t="s">
        <v>1037</v>
      </c>
      <c r="D629" s="1" t="str">
        <f>LEFT(Supplemental_Type_Certificates__STC___5[[#This Row],[Column1]],SEARCH("\",Supplemental_Type_Certificates__STC___5[[#This Row],[Column1]])-1)</f>
        <v>Twin Commander Aircraft LLC</v>
      </c>
      <c r="E629" s="1" t="str">
        <f>RIGHT(Supplemental_Type_Certificates__STC___5[[#This Row],[Column1]],LEN(Supplemental_Type_Certificates__STC___5[[#This Row],[Column1]])-SEARCH("\",Supplemental_Type_Certificates__STC___5[[#This Row],[Column1]]))</f>
        <v>700</v>
      </c>
      <c r="F629" s="1" t="str">
        <f>INDEX(Sheet1!A:D,MATCH(Supplemental_Type_Certificates__STC___5[[#This Row],[Make]],Sheet1!D:D,0),1)</f>
        <v>Twin Commander</v>
      </c>
      <c r="G629"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629"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E613:E630</v>
      </c>
      <c r="I629" s="1" t="str">
        <f ca="1">IF(LEN(Supplemental_Type_Certificates__STC___5[[#This Row],[First]])&lt;&gt;0,Supplemental_Type_Certificates__STC___5[[#This Row],[First]]&amp;": "&amp;_xlfn.TEXTJOIN(", ",TRUE,INDIRECT(Supplemental_Type_Certificates__STC___5[[#This Row],[Range]])),"")</f>
        <v/>
      </c>
      <c r="J629"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630" spans="1:10" x14ac:dyDescent="0.25">
      <c r="A630" s="1" t="s">
        <v>20</v>
      </c>
      <c r="B630"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Twin Commander Aircraft LLC\720</v>
      </c>
      <c r="C630" s="1" t="s">
        <v>1038</v>
      </c>
      <c r="D630" s="1" t="str">
        <f>LEFT(Supplemental_Type_Certificates__STC___5[[#This Row],[Column1]],SEARCH("\",Supplemental_Type_Certificates__STC___5[[#This Row],[Column1]])-1)</f>
        <v>Twin Commander Aircraft LLC</v>
      </c>
      <c r="E630" s="1" t="str">
        <f>RIGHT(Supplemental_Type_Certificates__STC___5[[#This Row],[Column1]],LEN(Supplemental_Type_Certificates__STC___5[[#This Row],[Column1]])-SEARCH("\",Supplemental_Type_Certificates__STC___5[[#This Row],[Column1]]))</f>
        <v>720</v>
      </c>
      <c r="F630" s="1" t="str">
        <f>INDEX(Sheet1!A:D,MATCH(Supplemental_Type_Certificates__STC___5[[#This Row],[Make]],Sheet1!D:D,0),1)</f>
        <v>Twin Commander</v>
      </c>
      <c r="G630"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630"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E613:E630</v>
      </c>
      <c r="I630" s="1" t="str">
        <f ca="1">IF(LEN(Supplemental_Type_Certificates__STC___5[[#This Row],[First]])&lt;&gt;0,Supplemental_Type_Certificates__STC___5[[#This Row],[First]]&amp;": "&amp;_xlfn.TEXTJOIN(", ",TRUE,INDIRECT(Supplemental_Type_Certificates__STC___5[[#This Row],[Range]])),"")</f>
        <v/>
      </c>
      <c r="J630"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631" spans="1:10" x14ac:dyDescent="0.25">
      <c r="A631" s="1" t="s">
        <v>20</v>
      </c>
      <c r="B631"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Univair Aircraft Corporation\108-1</v>
      </c>
      <c r="C631" s="1" t="s">
        <v>1039</v>
      </c>
      <c r="D631" s="1" t="str">
        <f>LEFT(Supplemental_Type_Certificates__STC___5[[#This Row],[Column1]],SEARCH("\",Supplemental_Type_Certificates__STC___5[[#This Row],[Column1]])-1)</f>
        <v>Univair Aircraft Corporation</v>
      </c>
      <c r="E631" s="1" t="str">
        <f>RIGHT(Supplemental_Type_Certificates__STC___5[[#This Row],[Column1]],LEN(Supplemental_Type_Certificates__STC___5[[#This Row],[Column1]])-SEARCH("\",Supplemental_Type_Certificates__STC___5[[#This Row],[Column1]]))</f>
        <v>108-1</v>
      </c>
      <c r="F631" s="1" t="str">
        <f>INDEX(Sheet1!A:D,MATCH(Supplemental_Type_Certificates__STC___5[[#This Row],[Make]],Sheet1!D:D,0),1)</f>
        <v>Univair</v>
      </c>
      <c r="G631"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Univair</v>
      </c>
      <c r="H631"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E631:E635</v>
      </c>
      <c r="I631" s="1" t="str">
        <f ca="1">IF(LEN(Supplemental_Type_Certificates__STC___5[[#This Row],[First]])&lt;&gt;0,Supplemental_Type_Certificates__STC___5[[#This Row],[First]]&amp;": "&amp;_xlfn.TEXTJOIN(", ",TRUE,INDIRECT(Supplemental_Type_Certificates__STC___5[[#This Row],[Range]])),"")</f>
        <v>Univair: 108-1, 108-2, 108-3, 108-5, 108</v>
      </c>
      <c r="J631"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632" spans="1:10" x14ac:dyDescent="0.25">
      <c r="A632" s="1" t="s">
        <v>20</v>
      </c>
      <c r="B632"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Univair Aircraft Corporation\108-2</v>
      </c>
      <c r="C632" s="1" t="s">
        <v>1040</v>
      </c>
      <c r="D632" s="1" t="str">
        <f>LEFT(Supplemental_Type_Certificates__STC___5[[#This Row],[Column1]],SEARCH("\",Supplemental_Type_Certificates__STC___5[[#This Row],[Column1]])-1)</f>
        <v>Univair Aircraft Corporation</v>
      </c>
      <c r="E632" s="1" t="str">
        <f>RIGHT(Supplemental_Type_Certificates__STC___5[[#This Row],[Column1]],LEN(Supplemental_Type_Certificates__STC___5[[#This Row],[Column1]])-SEARCH("\",Supplemental_Type_Certificates__STC___5[[#This Row],[Column1]]))</f>
        <v>108-2</v>
      </c>
      <c r="F632" s="1" t="str">
        <f>INDEX(Sheet1!A:D,MATCH(Supplemental_Type_Certificates__STC___5[[#This Row],[Make]],Sheet1!D:D,0),1)</f>
        <v>Univair</v>
      </c>
      <c r="G632"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632"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E631:E635</v>
      </c>
      <c r="I632" s="1" t="str">
        <f ca="1">IF(LEN(Supplemental_Type_Certificates__STC___5[[#This Row],[First]])&lt;&gt;0,Supplemental_Type_Certificates__STC___5[[#This Row],[First]]&amp;": "&amp;_xlfn.TEXTJOIN(", ",TRUE,INDIRECT(Supplemental_Type_Certificates__STC___5[[#This Row],[Range]])),"")</f>
        <v/>
      </c>
      <c r="J632"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633" spans="1:10" x14ac:dyDescent="0.25">
      <c r="A633" s="1" t="s">
        <v>20</v>
      </c>
      <c r="B633"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Univair Aircraft Corporation\108-3</v>
      </c>
      <c r="C633" s="1" t="s">
        <v>1041</v>
      </c>
      <c r="D633" s="1" t="str">
        <f>LEFT(Supplemental_Type_Certificates__STC___5[[#This Row],[Column1]],SEARCH("\",Supplemental_Type_Certificates__STC___5[[#This Row],[Column1]])-1)</f>
        <v>Univair Aircraft Corporation</v>
      </c>
      <c r="E633" s="1" t="str">
        <f>RIGHT(Supplemental_Type_Certificates__STC___5[[#This Row],[Column1]],LEN(Supplemental_Type_Certificates__STC___5[[#This Row],[Column1]])-SEARCH("\",Supplemental_Type_Certificates__STC___5[[#This Row],[Column1]]))</f>
        <v>108-3</v>
      </c>
      <c r="F633" s="1" t="str">
        <f>INDEX(Sheet1!A:D,MATCH(Supplemental_Type_Certificates__STC___5[[#This Row],[Make]],Sheet1!D:D,0),1)</f>
        <v>Univair</v>
      </c>
      <c r="G633"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633"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E631:E635</v>
      </c>
      <c r="I633" s="1" t="str">
        <f ca="1">IF(LEN(Supplemental_Type_Certificates__STC___5[[#This Row],[First]])&lt;&gt;0,Supplemental_Type_Certificates__STC___5[[#This Row],[First]]&amp;": "&amp;_xlfn.TEXTJOIN(", ",TRUE,INDIRECT(Supplemental_Type_Certificates__STC___5[[#This Row],[Range]])),"")</f>
        <v/>
      </c>
      <c r="J633"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634" spans="1:10" x14ac:dyDescent="0.25">
      <c r="A634" s="1" t="s">
        <v>20</v>
      </c>
      <c r="B634"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Univair Aircraft Corporation\108-5</v>
      </c>
      <c r="C634" s="1" t="s">
        <v>1042</v>
      </c>
      <c r="D634" s="1" t="str">
        <f>LEFT(Supplemental_Type_Certificates__STC___5[[#This Row],[Column1]],SEARCH("\",Supplemental_Type_Certificates__STC___5[[#This Row],[Column1]])-1)</f>
        <v>Univair Aircraft Corporation</v>
      </c>
      <c r="E634" s="1" t="str">
        <f>RIGHT(Supplemental_Type_Certificates__STC___5[[#This Row],[Column1]],LEN(Supplemental_Type_Certificates__STC___5[[#This Row],[Column1]])-SEARCH("\",Supplemental_Type_Certificates__STC___5[[#This Row],[Column1]]))</f>
        <v>108-5</v>
      </c>
      <c r="F634" s="1" t="str">
        <f>INDEX(Sheet1!A:D,MATCH(Supplemental_Type_Certificates__STC___5[[#This Row],[Make]],Sheet1!D:D,0),1)</f>
        <v>Univair</v>
      </c>
      <c r="G634"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634"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E631:E635</v>
      </c>
      <c r="I634" s="1" t="str">
        <f ca="1">IF(LEN(Supplemental_Type_Certificates__STC___5[[#This Row],[First]])&lt;&gt;0,Supplemental_Type_Certificates__STC___5[[#This Row],[First]]&amp;": "&amp;_xlfn.TEXTJOIN(", ",TRUE,INDIRECT(Supplemental_Type_Certificates__STC___5[[#This Row],[Range]])),"")</f>
        <v/>
      </c>
      <c r="J634"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635" spans="1:10" x14ac:dyDescent="0.25">
      <c r="A635" s="1" t="s">
        <v>20</v>
      </c>
      <c r="B635"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Univair Aircraft Corporation\108</v>
      </c>
      <c r="C635" s="1" t="s">
        <v>1043</v>
      </c>
      <c r="D635" s="1" t="str">
        <f>LEFT(Supplemental_Type_Certificates__STC___5[[#This Row],[Column1]],SEARCH("\",Supplemental_Type_Certificates__STC___5[[#This Row],[Column1]])-1)</f>
        <v>Univair Aircraft Corporation</v>
      </c>
      <c r="E635" s="1" t="str">
        <f>RIGHT(Supplemental_Type_Certificates__STC___5[[#This Row],[Column1]],LEN(Supplemental_Type_Certificates__STC___5[[#This Row],[Column1]])-SEARCH("\",Supplemental_Type_Certificates__STC___5[[#This Row],[Column1]]))</f>
        <v>108</v>
      </c>
      <c r="F635" s="1" t="str">
        <f>INDEX(Sheet1!A:D,MATCH(Supplemental_Type_Certificates__STC___5[[#This Row],[Make]],Sheet1!D:D,0),1)</f>
        <v>Univair</v>
      </c>
      <c r="G635"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635"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E631:E635</v>
      </c>
      <c r="I635" s="1" t="str">
        <f ca="1">IF(LEN(Supplemental_Type_Certificates__STC___5[[#This Row],[First]])&lt;&gt;0,Supplemental_Type_Certificates__STC___5[[#This Row],[First]]&amp;": "&amp;_xlfn.TEXTJOIN(", ",TRUE,INDIRECT(Supplemental_Type_Certificates__STC___5[[#This Row],[Range]])),"")</f>
        <v/>
      </c>
      <c r="J635"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636" spans="1:10" x14ac:dyDescent="0.25">
      <c r="A636" s="1" t="s">
        <v>20</v>
      </c>
      <c r="B636"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Viking Air Limited\DHC-2 Mk.I</v>
      </c>
      <c r="C636" s="1" t="s">
        <v>1044</v>
      </c>
      <c r="D636" s="1" t="str">
        <f>LEFT(Supplemental_Type_Certificates__STC___5[[#This Row],[Column1]],SEARCH("\",Supplemental_Type_Certificates__STC___5[[#This Row],[Column1]])-1)</f>
        <v>Viking Air Limited</v>
      </c>
      <c r="E636" s="1" t="str">
        <f>RIGHT(Supplemental_Type_Certificates__STC___5[[#This Row],[Column1]],LEN(Supplemental_Type_Certificates__STC___5[[#This Row],[Column1]])-SEARCH("\",Supplemental_Type_Certificates__STC___5[[#This Row],[Column1]]))</f>
        <v>DHC-2 Mk.I</v>
      </c>
      <c r="F636" s="1" t="str">
        <f>INDEX(Sheet1!A:D,MATCH(Supplemental_Type_Certificates__STC___5[[#This Row],[Make]],Sheet1!D:D,0),1)</f>
        <v>Viking</v>
      </c>
      <c r="G636"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Viking</v>
      </c>
      <c r="H636"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E636:E639</v>
      </c>
      <c r="I636" s="1" t="str">
        <f ca="1">IF(LEN(Supplemental_Type_Certificates__STC___5[[#This Row],[First]])&lt;&gt;0,Supplemental_Type_Certificates__STC___5[[#This Row],[First]]&amp;": "&amp;_xlfn.TEXTJOIN(", ",TRUE,INDIRECT(Supplemental_Type_Certificates__STC___5[[#This Row],[Range]])),"")</f>
        <v>Viking: DHC-2 Mk.I, DHC-2 Mk.II, DHC-3, TR-1</v>
      </c>
      <c r="J636"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637" spans="1:10" x14ac:dyDescent="0.25">
      <c r="A637" s="1" t="s">
        <v>20</v>
      </c>
      <c r="B637"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Viking Air Limited\DHC-2 Mk.II</v>
      </c>
      <c r="C637" s="1" t="s">
        <v>1045</v>
      </c>
      <c r="D637" s="1" t="str">
        <f>LEFT(Supplemental_Type_Certificates__STC___5[[#This Row],[Column1]],SEARCH("\",Supplemental_Type_Certificates__STC___5[[#This Row],[Column1]])-1)</f>
        <v>Viking Air Limited</v>
      </c>
      <c r="E637" s="1" t="str">
        <f>RIGHT(Supplemental_Type_Certificates__STC___5[[#This Row],[Column1]],LEN(Supplemental_Type_Certificates__STC___5[[#This Row],[Column1]])-SEARCH("\",Supplemental_Type_Certificates__STC___5[[#This Row],[Column1]]))</f>
        <v>DHC-2 Mk.II</v>
      </c>
      <c r="F637" s="1" t="str">
        <f>INDEX(Sheet1!A:D,MATCH(Supplemental_Type_Certificates__STC___5[[#This Row],[Make]],Sheet1!D:D,0),1)</f>
        <v>Viking</v>
      </c>
      <c r="G637"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637"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E636:E639</v>
      </c>
      <c r="I637" s="1" t="str">
        <f ca="1">IF(LEN(Supplemental_Type_Certificates__STC___5[[#This Row],[First]])&lt;&gt;0,Supplemental_Type_Certificates__STC___5[[#This Row],[First]]&amp;": "&amp;_xlfn.TEXTJOIN(", ",TRUE,INDIRECT(Supplemental_Type_Certificates__STC___5[[#This Row],[Range]])),"")</f>
        <v/>
      </c>
      <c r="J637"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638" spans="1:10" x14ac:dyDescent="0.25">
      <c r="A638" s="1" t="s">
        <v>20</v>
      </c>
      <c r="B638"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Viking Air Limited\DHC-3</v>
      </c>
      <c r="C638" s="1" t="s">
        <v>1046</v>
      </c>
      <c r="D638" s="1" t="str">
        <f>LEFT(Supplemental_Type_Certificates__STC___5[[#This Row],[Column1]],SEARCH("\",Supplemental_Type_Certificates__STC___5[[#This Row],[Column1]])-1)</f>
        <v>Viking Air Limited</v>
      </c>
      <c r="E638" s="1" t="str">
        <f>RIGHT(Supplemental_Type_Certificates__STC___5[[#This Row],[Column1]],LEN(Supplemental_Type_Certificates__STC___5[[#This Row],[Column1]])-SEARCH("\",Supplemental_Type_Certificates__STC___5[[#This Row],[Column1]]))</f>
        <v>DHC-3</v>
      </c>
      <c r="F638" s="1" t="str">
        <f>INDEX(Sheet1!A:D,MATCH(Supplemental_Type_Certificates__STC___5[[#This Row],[Make]],Sheet1!D:D,0),1)</f>
        <v>Viking</v>
      </c>
      <c r="G638"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638"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E636:E639</v>
      </c>
      <c r="I638" s="1" t="str">
        <f ca="1">IF(LEN(Supplemental_Type_Certificates__STC___5[[#This Row],[First]])&lt;&gt;0,Supplemental_Type_Certificates__STC___5[[#This Row],[First]]&amp;": "&amp;_xlfn.TEXTJOIN(", ",TRUE,INDIRECT(Supplemental_Type_Certificates__STC___5[[#This Row],[Range]])),"")</f>
        <v/>
      </c>
      <c r="J638"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639" spans="1:10" x14ac:dyDescent="0.25">
      <c r="A639" s="1" t="s">
        <v>20</v>
      </c>
      <c r="B639"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Viking Air Limited\TR-1</v>
      </c>
      <c r="C639" s="1" t="s">
        <v>1047</v>
      </c>
      <c r="D639" s="1" t="str">
        <f>LEFT(Supplemental_Type_Certificates__STC___5[[#This Row],[Column1]],SEARCH("\",Supplemental_Type_Certificates__STC___5[[#This Row],[Column1]])-1)</f>
        <v>Viking Air Limited</v>
      </c>
      <c r="E639" s="1" t="str">
        <f>RIGHT(Supplemental_Type_Certificates__STC___5[[#This Row],[Column1]],LEN(Supplemental_Type_Certificates__STC___5[[#This Row],[Column1]])-SEARCH("\",Supplemental_Type_Certificates__STC___5[[#This Row],[Column1]]))</f>
        <v>TR-1</v>
      </c>
      <c r="F639" s="1" t="str">
        <f>INDEX(Sheet1!A:D,MATCH(Supplemental_Type_Certificates__STC___5[[#This Row],[Make]],Sheet1!D:D,0),1)</f>
        <v>Viking</v>
      </c>
      <c r="G639"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639"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E636:E639</v>
      </c>
      <c r="I639" s="1" t="str">
        <f ca="1">IF(LEN(Supplemental_Type_Certificates__STC___5[[#This Row],[First]])&lt;&gt;0,Supplemental_Type_Certificates__STC___5[[#This Row],[First]]&amp;": "&amp;_xlfn.TEXTJOIN(", ",TRUE,INDIRECT(Supplemental_Type_Certificates__STC___5[[#This Row],[Range]])),"")</f>
        <v/>
      </c>
      <c r="J639"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640" spans="1:10" x14ac:dyDescent="0.25">
      <c r="A640" s="1" t="s">
        <v>20</v>
      </c>
      <c r="B640"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Vulcanair S.p.A.\AP68 TP Series 300 Spartacus</v>
      </c>
      <c r="C640" s="1" t="s">
        <v>1048</v>
      </c>
      <c r="D640" s="1" t="str">
        <f>LEFT(Supplemental_Type_Certificates__STC___5[[#This Row],[Column1]],SEARCH("\",Supplemental_Type_Certificates__STC___5[[#This Row],[Column1]])-1)</f>
        <v>Vulcanair S.p.A.</v>
      </c>
      <c r="E640" s="1" t="str">
        <f>RIGHT(Supplemental_Type_Certificates__STC___5[[#This Row],[Column1]],LEN(Supplemental_Type_Certificates__STC___5[[#This Row],[Column1]])-SEARCH("\",Supplemental_Type_Certificates__STC___5[[#This Row],[Column1]]))</f>
        <v>AP68 TP Series 300 Spartacus</v>
      </c>
      <c r="F640" s="1" t="str">
        <f>INDEX(Sheet1!A:D,MATCH(Supplemental_Type_Certificates__STC___5[[#This Row],[Make]],Sheet1!D:D,0),1)</f>
        <v>Vulcanair</v>
      </c>
      <c r="G640"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Vulcanair</v>
      </c>
      <c r="H640"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E640:E648</v>
      </c>
      <c r="I640" s="1" t="str">
        <f ca="1">IF(LEN(Supplemental_Type_Certificates__STC___5[[#This Row],[First]])&lt;&gt;0,Supplemental_Type_Certificates__STC___5[[#This Row],[First]]&amp;": "&amp;_xlfn.TEXTJOIN(", ",TRUE,INDIRECT(Supplemental_Type_Certificates__STC___5[[#This Row],[Range]])),"")</f>
        <v>Vulcanair: AP68 TP Series 300 Spartacus, AP68TP 600 Viator, P 68, P 68 Observer, P 68B, P 68C-TC, P 68C, P68 Observer 2, P68TC Observer</v>
      </c>
      <c r="J640"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641" spans="1:10" x14ac:dyDescent="0.25">
      <c r="A641" s="1" t="s">
        <v>20</v>
      </c>
      <c r="B641"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Vulcanair S.p.A.\AP68TP 600 Viator</v>
      </c>
      <c r="C641" s="1" t="s">
        <v>1049</v>
      </c>
      <c r="D641" s="1" t="str">
        <f>LEFT(Supplemental_Type_Certificates__STC___5[[#This Row],[Column1]],SEARCH("\",Supplemental_Type_Certificates__STC___5[[#This Row],[Column1]])-1)</f>
        <v>Vulcanair S.p.A.</v>
      </c>
      <c r="E641" s="1" t="str">
        <f>RIGHT(Supplemental_Type_Certificates__STC___5[[#This Row],[Column1]],LEN(Supplemental_Type_Certificates__STC___5[[#This Row],[Column1]])-SEARCH("\",Supplemental_Type_Certificates__STC___5[[#This Row],[Column1]]))</f>
        <v>AP68TP 600 Viator</v>
      </c>
      <c r="F641" s="1" t="str">
        <f>INDEX(Sheet1!A:D,MATCH(Supplemental_Type_Certificates__STC___5[[#This Row],[Make]],Sheet1!D:D,0),1)</f>
        <v>Vulcanair</v>
      </c>
      <c r="G641"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641"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E640:E648</v>
      </c>
      <c r="I641" s="1" t="str">
        <f ca="1">IF(LEN(Supplemental_Type_Certificates__STC___5[[#This Row],[First]])&lt;&gt;0,Supplemental_Type_Certificates__STC___5[[#This Row],[First]]&amp;": "&amp;_xlfn.TEXTJOIN(", ",TRUE,INDIRECT(Supplemental_Type_Certificates__STC___5[[#This Row],[Range]])),"")</f>
        <v/>
      </c>
      <c r="J641"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642" spans="1:10" x14ac:dyDescent="0.25">
      <c r="A642" s="1" t="s">
        <v>20</v>
      </c>
      <c r="B642"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Vulcanair S.p.A.\P 68</v>
      </c>
      <c r="C642" s="1" t="s">
        <v>1050</v>
      </c>
      <c r="D642" s="1" t="str">
        <f>LEFT(Supplemental_Type_Certificates__STC___5[[#This Row],[Column1]],SEARCH("\",Supplemental_Type_Certificates__STC___5[[#This Row],[Column1]])-1)</f>
        <v>Vulcanair S.p.A.</v>
      </c>
      <c r="E642" s="1" t="str">
        <f>RIGHT(Supplemental_Type_Certificates__STC___5[[#This Row],[Column1]],LEN(Supplemental_Type_Certificates__STC___5[[#This Row],[Column1]])-SEARCH("\",Supplemental_Type_Certificates__STC___5[[#This Row],[Column1]]))</f>
        <v>P 68</v>
      </c>
      <c r="F642" s="1" t="str">
        <f>INDEX(Sheet1!A:D,MATCH(Supplemental_Type_Certificates__STC___5[[#This Row],[Make]],Sheet1!D:D,0),1)</f>
        <v>Vulcanair</v>
      </c>
      <c r="G642"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642"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E640:E648</v>
      </c>
      <c r="I642" s="1" t="str">
        <f ca="1">IF(LEN(Supplemental_Type_Certificates__STC___5[[#This Row],[First]])&lt;&gt;0,Supplemental_Type_Certificates__STC___5[[#This Row],[First]]&amp;": "&amp;_xlfn.TEXTJOIN(", ",TRUE,INDIRECT(Supplemental_Type_Certificates__STC___5[[#This Row],[Range]])),"")</f>
        <v/>
      </c>
      <c r="J642"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643" spans="1:10" x14ac:dyDescent="0.25">
      <c r="A643" s="1" t="s">
        <v>20</v>
      </c>
      <c r="B643"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Vulcanair S.p.A.\P 68 Observer</v>
      </c>
      <c r="C643" s="1" t="s">
        <v>1051</v>
      </c>
      <c r="D643" s="1" t="str">
        <f>LEFT(Supplemental_Type_Certificates__STC___5[[#This Row],[Column1]],SEARCH("\",Supplemental_Type_Certificates__STC___5[[#This Row],[Column1]])-1)</f>
        <v>Vulcanair S.p.A.</v>
      </c>
      <c r="E643" s="1" t="str">
        <f>RIGHT(Supplemental_Type_Certificates__STC___5[[#This Row],[Column1]],LEN(Supplemental_Type_Certificates__STC___5[[#This Row],[Column1]])-SEARCH("\",Supplemental_Type_Certificates__STC___5[[#This Row],[Column1]]))</f>
        <v>P 68 Observer</v>
      </c>
      <c r="F643" s="1" t="str">
        <f>INDEX(Sheet1!A:D,MATCH(Supplemental_Type_Certificates__STC___5[[#This Row],[Make]],Sheet1!D:D,0),1)</f>
        <v>Vulcanair</v>
      </c>
      <c r="G643"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643"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E640:E648</v>
      </c>
      <c r="I643" s="1" t="str">
        <f ca="1">IF(LEN(Supplemental_Type_Certificates__STC___5[[#This Row],[First]])&lt;&gt;0,Supplemental_Type_Certificates__STC___5[[#This Row],[First]]&amp;": "&amp;_xlfn.TEXTJOIN(", ",TRUE,INDIRECT(Supplemental_Type_Certificates__STC___5[[#This Row],[Range]])),"")</f>
        <v/>
      </c>
      <c r="J643"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644" spans="1:10" x14ac:dyDescent="0.25">
      <c r="A644" s="1" t="s">
        <v>20</v>
      </c>
      <c r="B644"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Vulcanair S.p.A.\P 68B</v>
      </c>
      <c r="C644" s="1" t="s">
        <v>1052</v>
      </c>
      <c r="D644" s="1" t="str">
        <f>LEFT(Supplemental_Type_Certificates__STC___5[[#This Row],[Column1]],SEARCH("\",Supplemental_Type_Certificates__STC___5[[#This Row],[Column1]])-1)</f>
        <v>Vulcanair S.p.A.</v>
      </c>
      <c r="E644" s="1" t="str">
        <f>RIGHT(Supplemental_Type_Certificates__STC___5[[#This Row],[Column1]],LEN(Supplemental_Type_Certificates__STC___5[[#This Row],[Column1]])-SEARCH("\",Supplemental_Type_Certificates__STC___5[[#This Row],[Column1]]))</f>
        <v>P 68B</v>
      </c>
      <c r="F644" s="1" t="str">
        <f>INDEX(Sheet1!A:D,MATCH(Supplemental_Type_Certificates__STC___5[[#This Row],[Make]],Sheet1!D:D,0),1)</f>
        <v>Vulcanair</v>
      </c>
      <c r="G644"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644"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E640:E648</v>
      </c>
      <c r="I644" s="1" t="str">
        <f ca="1">IF(LEN(Supplemental_Type_Certificates__STC___5[[#This Row],[First]])&lt;&gt;0,Supplemental_Type_Certificates__STC___5[[#This Row],[First]]&amp;": "&amp;_xlfn.TEXTJOIN(", ",TRUE,INDIRECT(Supplemental_Type_Certificates__STC___5[[#This Row],[Range]])),"")</f>
        <v/>
      </c>
      <c r="J644"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645" spans="1:10" x14ac:dyDescent="0.25">
      <c r="A645" s="1" t="s">
        <v>20</v>
      </c>
      <c r="B645"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Vulcanair S.p.A.\P 68C-TC</v>
      </c>
      <c r="C645" s="1" t="s">
        <v>1053</v>
      </c>
      <c r="D645" s="1" t="str">
        <f>LEFT(Supplemental_Type_Certificates__STC___5[[#This Row],[Column1]],SEARCH("\",Supplemental_Type_Certificates__STC___5[[#This Row],[Column1]])-1)</f>
        <v>Vulcanair S.p.A.</v>
      </c>
      <c r="E645" s="1" t="str">
        <f>RIGHT(Supplemental_Type_Certificates__STC___5[[#This Row],[Column1]],LEN(Supplemental_Type_Certificates__STC___5[[#This Row],[Column1]])-SEARCH("\",Supplemental_Type_Certificates__STC___5[[#This Row],[Column1]]))</f>
        <v>P 68C-TC</v>
      </c>
      <c r="F645" s="1" t="str">
        <f>INDEX(Sheet1!A:D,MATCH(Supplemental_Type_Certificates__STC___5[[#This Row],[Make]],Sheet1!D:D,0),1)</f>
        <v>Vulcanair</v>
      </c>
      <c r="G645"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645"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E640:E648</v>
      </c>
      <c r="I645" s="1" t="str">
        <f ca="1">IF(LEN(Supplemental_Type_Certificates__STC___5[[#This Row],[First]])&lt;&gt;0,Supplemental_Type_Certificates__STC___5[[#This Row],[First]]&amp;": "&amp;_xlfn.TEXTJOIN(", ",TRUE,INDIRECT(Supplemental_Type_Certificates__STC___5[[#This Row],[Range]])),"")</f>
        <v/>
      </c>
      <c r="J645"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646" spans="1:10" x14ac:dyDescent="0.25">
      <c r="A646" s="1" t="s">
        <v>20</v>
      </c>
      <c r="B646"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Vulcanair S.p.A.\P 68C</v>
      </c>
      <c r="C646" s="1" t="s">
        <v>1054</v>
      </c>
      <c r="D646" s="1" t="str">
        <f>LEFT(Supplemental_Type_Certificates__STC___5[[#This Row],[Column1]],SEARCH("\",Supplemental_Type_Certificates__STC___5[[#This Row],[Column1]])-1)</f>
        <v>Vulcanair S.p.A.</v>
      </c>
      <c r="E646" s="1" t="str">
        <f>RIGHT(Supplemental_Type_Certificates__STC___5[[#This Row],[Column1]],LEN(Supplemental_Type_Certificates__STC___5[[#This Row],[Column1]])-SEARCH("\",Supplemental_Type_Certificates__STC___5[[#This Row],[Column1]]))</f>
        <v>P 68C</v>
      </c>
      <c r="F646" s="1" t="str">
        <f>INDEX(Sheet1!A:D,MATCH(Supplemental_Type_Certificates__STC___5[[#This Row],[Make]],Sheet1!D:D,0),1)</f>
        <v>Vulcanair</v>
      </c>
      <c r="G646"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646"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E640:E648</v>
      </c>
      <c r="I646" s="1" t="str">
        <f ca="1">IF(LEN(Supplemental_Type_Certificates__STC___5[[#This Row],[First]])&lt;&gt;0,Supplemental_Type_Certificates__STC___5[[#This Row],[First]]&amp;": "&amp;_xlfn.TEXTJOIN(", ",TRUE,INDIRECT(Supplemental_Type_Certificates__STC___5[[#This Row],[Range]])),"")</f>
        <v/>
      </c>
      <c r="J646"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647" spans="1:10" x14ac:dyDescent="0.25">
      <c r="A647" s="1" t="s">
        <v>20</v>
      </c>
      <c r="B647"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Vulcanair S.p.A.\P68 Observer 2</v>
      </c>
      <c r="C647" s="1" t="s">
        <v>1055</v>
      </c>
      <c r="D647" s="1" t="str">
        <f>LEFT(Supplemental_Type_Certificates__STC___5[[#This Row],[Column1]],SEARCH("\",Supplemental_Type_Certificates__STC___5[[#This Row],[Column1]])-1)</f>
        <v>Vulcanair S.p.A.</v>
      </c>
      <c r="E647" s="1" t="str">
        <f>RIGHT(Supplemental_Type_Certificates__STC___5[[#This Row],[Column1]],LEN(Supplemental_Type_Certificates__STC___5[[#This Row],[Column1]])-SEARCH("\",Supplemental_Type_Certificates__STC___5[[#This Row],[Column1]]))</f>
        <v>P68 Observer 2</v>
      </c>
      <c r="F647" s="1" t="str">
        <f>INDEX(Sheet1!A:D,MATCH(Supplemental_Type_Certificates__STC___5[[#This Row],[Make]],Sheet1!D:D,0),1)</f>
        <v>Vulcanair</v>
      </c>
      <c r="G647"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647"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E640:E648</v>
      </c>
      <c r="I647" s="1" t="str">
        <f ca="1">IF(LEN(Supplemental_Type_Certificates__STC___5[[#This Row],[First]])&lt;&gt;0,Supplemental_Type_Certificates__STC___5[[#This Row],[First]]&amp;": "&amp;_xlfn.TEXTJOIN(", ",TRUE,INDIRECT(Supplemental_Type_Certificates__STC___5[[#This Row],[Range]])),"")</f>
        <v/>
      </c>
      <c r="J647"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648" spans="1:10" x14ac:dyDescent="0.25">
      <c r="A648" s="1" t="s">
        <v>20</v>
      </c>
      <c r="B648"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Vulcanair S.p.A.\P68TC Observer</v>
      </c>
      <c r="C648" s="1" t="s">
        <v>1056</v>
      </c>
      <c r="D648" s="1" t="str">
        <f>LEFT(Supplemental_Type_Certificates__STC___5[[#This Row],[Column1]],SEARCH("\",Supplemental_Type_Certificates__STC___5[[#This Row],[Column1]])-1)</f>
        <v>Vulcanair S.p.A.</v>
      </c>
      <c r="E648" s="1" t="str">
        <f>RIGHT(Supplemental_Type_Certificates__STC___5[[#This Row],[Column1]],LEN(Supplemental_Type_Certificates__STC___5[[#This Row],[Column1]])-SEARCH("\",Supplemental_Type_Certificates__STC___5[[#This Row],[Column1]]))</f>
        <v>P68TC Observer</v>
      </c>
      <c r="F648" s="1" t="str">
        <f>INDEX(Sheet1!A:D,MATCH(Supplemental_Type_Certificates__STC___5[[#This Row],[Make]],Sheet1!D:D,0),1)</f>
        <v>Vulcanair</v>
      </c>
      <c r="G648"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648"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E640:E648</v>
      </c>
      <c r="I648" s="1" t="str">
        <f ca="1">IF(LEN(Supplemental_Type_Certificates__STC___5[[#This Row],[First]])&lt;&gt;0,Supplemental_Type_Certificates__STC___5[[#This Row],[First]]&amp;": "&amp;_xlfn.TEXTJOIN(", ",TRUE,INDIRECT(Supplemental_Type_Certificates__STC___5[[#This Row],[Range]])),"")</f>
        <v/>
      </c>
      <c r="J648"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649" spans="1:10" x14ac:dyDescent="0.25">
      <c r="A649" s="1" t="s">
        <v>20</v>
      </c>
      <c r="B649"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Waco Aircraft Company, The\YMF</v>
      </c>
      <c r="C649" s="1" t="s">
        <v>1057</v>
      </c>
      <c r="D649" s="1" t="str">
        <f>LEFT(Supplemental_Type_Certificates__STC___5[[#This Row],[Column1]],SEARCH("\",Supplemental_Type_Certificates__STC___5[[#This Row],[Column1]])-1)</f>
        <v>Waco Aircraft Company, The</v>
      </c>
      <c r="E649" s="1" t="str">
        <f>RIGHT(Supplemental_Type_Certificates__STC___5[[#This Row],[Column1]],LEN(Supplemental_Type_Certificates__STC___5[[#This Row],[Column1]])-SEARCH("\",Supplemental_Type_Certificates__STC___5[[#This Row],[Column1]]))</f>
        <v>YMF</v>
      </c>
      <c r="F649" s="1" t="str">
        <f>INDEX(Sheet1!A:D,MATCH(Supplemental_Type_Certificates__STC___5[[#This Row],[Make]],Sheet1!D:D,0),1)</f>
        <v>Waco</v>
      </c>
      <c r="G649"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Waco</v>
      </c>
      <c r="H649"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E649:E649</v>
      </c>
      <c r="I649" s="1" t="str">
        <f ca="1">IF(LEN(Supplemental_Type_Certificates__STC___5[[#This Row],[First]])&lt;&gt;0,Supplemental_Type_Certificates__STC___5[[#This Row],[First]]&amp;": "&amp;_xlfn.TEXTJOIN(", ",TRUE,INDIRECT(Supplemental_Type_Certificates__STC___5[[#This Row],[Range]])),"")</f>
        <v>Waco: YMF</v>
      </c>
      <c r="J649"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650" spans="1:10" x14ac:dyDescent="0.25">
      <c r="A650" s="1" t="s">
        <v>20</v>
      </c>
      <c r="B650"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WSK PZL Mielec and OBR SK Mielec\PZL M20 03</v>
      </c>
      <c r="C650" s="1" t="s">
        <v>1058</v>
      </c>
      <c r="D650" s="1" t="str">
        <f>LEFT(Supplemental_Type_Certificates__STC___5[[#This Row],[Column1]],SEARCH("\",Supplemental_Type_Certificates__STC___5[[#This Row],[Column1]])-1)</f>
        <v>WSK PZL Mielec and OBR SK Mielec</v>
      </c>
      <c r="E650" s="1" t="str">
        <f>RIGHT(Supplemental_Type_Certificates__STC___5[[#This Row],[Column1]],LEN(Supplemental_Type_Certificates__STC___5[[#This Row],[Column1]])-SEARCH("\",Supplemental_Type_Certificates__STC___5[[#This Row],[Column1]]))</f>
        <v>PZL M20 03</v>
      </c>
      <c r="F650" s="1" t="str">
        <f>INDEX(Sheet1!A:D,MATCH(Supplemental_Type_Certificates__STC___5[[#This Row],[Make]],Sheet1!D:D,0),1)</f>
        <v>WSK PZL</v>
      </c>
      <c r="G650"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WSK PZL</v>
      </c>
      <c r="H650"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E650:E650</v>
      </c>
      <c r="I650" s="1" t="str">
        <f ca="1">IF(LEN(Supplemental_Type_Certificates__STC___5[[#This Row],[First]])&lt;&gt;0,Supplemental_Type_Certificates__STC___5[[#This Row],[First]]&amp;": "&amp;_xlfn.TEXTJOIN(", ",TRUE,INDIRECT(Supplemental_Type_Certificates__STC___5[[#This Row],[Range]])),"")</f>
        <v>WSK PZL: PZL M20 03</v>
      </c>
      <c r="J650"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651" spans="1:10" x14ac:dyDescent="0.25">
      <c r="A651" s="1" t="s">
        <v>20</v>
      </c>
      <c r="B651"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Zenair Ltd.\CH2000</v>
      </c>
      <c r="C651" s="1" t="s">
        <v>1059</v>
      </c>
      <c r="D651" s="1" t="str">
        <f>LEFT(Supplemental_Type_Certificates__STC___5[[#This Row],[Column1]],SEARCH("\",Supplemental_Type_Certificates__STC___5[[#This Row],[Column1]])-1)</f>
        <v>Zenair Ltd.</v>
      </c>
      <c r="E651" s="1" t="str">
        <f>RIGHT(Supplemental_Type_Certificates__STC___5[[#This Row],[Column1]],LEN(Supplemental_Type_Certificates__STC___5[[#This Row],[Column1]])-SEARCH("\",Supplemental_Type_Certificates__STC___5[[#This Row],[Column1]]))</f>
        <v>CH2000</v>
      </c>
      <c r="F651" s="1" t="str">
        <f>INDEX(Sheet1!A:D,MATCH(Supplemental_Type_Certificates__STC___5[[#This Row],[Make]],Sheet1!D:D,0),1)</f>
        <v>Zenair</v>
      </c>
      <c r="G651"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Zenair</v>
      </c>
      <c r="H651"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E651:E651</v>
      </c>
      <c r="I651" s="1" t="str">
        <f ca="1">IF(LEN(Supplemental_Type_Certificates__STC___5[[#This Row],[First]])&lt;&gt;0,Supplemental_Type_Certificates__STC___5[[#This Row],[First]]&amp;": "&amp;_xlfn.TEXTJOIN(", ",TRUE,INDIRECT(Supplemental_Type_Certificates__STC___5[[#This Row],[Range]])),"")</f>
        <v>Zenair: CH2000</v>
      </c>
      <c r="J651"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652" spans="1:10" x14ac:dyDescent="0.25">
      <c r="A652" s="1" t="s">
        <v>20</v>
      </c>
      <c r="B652"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Zlin Aircraft a.s.\Z-143L</v>
      </c>
      <c r="C652" s="1" t="s">
        <v>1060</v>
      </c>
      <c r="D652" s="1" t="str">
        <f>LEFT(Supplemental_Type_Certificates__STC___5[[#This Row],[Column1]],SEARCH("\",Supplemental_Type_Certificates__STC___5[[#This Row],[Column1]])-1)</f>
        <v>Zlin Aircraft a.s.</v>
      </c>
      <c r="E652" s="1" t="str">
        <f>RIGHT(Supplemental_Type_Certificates__STC___5[[#This Row],[Column1]],LEN(Supplemental_Type_Certificates__STC___5[[#This Row],[Column1]])-SEARCH("\",Supplemental_Type_Certificates__STC___5[[#This Row],[Column1]]))</f>
        <v>Z-143L</v>
      </c>
      <c r="F652" s="1" t="str">
        <f>INDEX(Sheet1!A:D,MATCH(Supplemental_Type_Certificates__STC___5[[#This Row],[Make]],Sheet1!D:D,0),1)</f>
        <v>Zlin</v>
      </c>
      <c r="G652"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Zlin</v>
      </c>
      <c r="H652"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E652:E653</v>
      </c>
      <c r="I652" s="1" t="str">
        <f ca="1">IF(LEN(Supplemental_Type_Certificates__STC___5[[#This Row],[First]])&lt;&gt;0,Supplemental_Type_Certificates__STC___5[[#This Row],[First]]&amp;": "&amp;_xlfn.TEXTJOIN(", ",TRUE,INDIRECT(Supplemental_Type_Certificates__STC___5[[#This Row],[Range]])),"")</f>
        <v>Zlin: Z-143L, Z-242L</v>
      </c>
      <c r="J652"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653" spans="1:10" x14ac:dyDescent="0.25">
      <c r="A653" s="1" t="s">
        <v>20</v>
      </c>
      <c r="B653"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Zlin Aircraft a.s.\Z-242L</v>
      </c>
      <c r="C653" s="1" t="s">
        <v>1061</v>
      </c>
      <c r="D653" s="1" t="str">
        <f>LEFT(Supplemental_Type_Certificates__STC___5[[#This Row],[Column1]],SEARCH("\",Supplemental_Type_Certificates__STC___5[[#This Row],[Column1]])-1)</f>
        <v>Zlin Aircraft a.s.</v>
      </c>
      <c r="E653" s="1" t="str">
        <f>RIGHT(Supplemental_Type_Certificates__STC___5[[#This Row],[Column1]],LEN(Supplemental_Type_Certificates__STC___5[[#This Row],[Column1]])-SEARCH("\",Supplemental_Type_Certificates__STC___5[[#This Row],[Column1]]))</f>
        <v>Z-242L</v>
      </c>
      <c r="F653" s="1" t="str">
        <f>INDEX(Sheet1!A:D,MATCH(Supplemental_Type_Certificates__STC___5[[#This Row],[Make]],Sheet1!D:D,0),1)</f>
        <v>Zlin</v>
      </c>
      <c r="G653"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653"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E652:E653</v>
      </c>
      <c r="I653" s="1" t="str">
        <f ca="1">IF(LEN(Supplemental_Type_Certificates__STC___5[[#This Row],[First]])&lt;&gt;0,Supplemental_Type_Certificates__STC___5[[#This Row],[First]]&amp;": "&amp;_xlfn.TEXTJOIN(", ",TRUE,INDIRECT(Supplemental_Type_Certificates__STC___5[[#This Row],[Range]])),"")</f>
        <v/>
      </c>
      <c r="J653"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'Sheet11'!i2:i653</v>
      </c>
    </row>
    <row r="654" spans="1:10" x14ac:dyDescent="0.25">
      <c r="A654" s="1" t="s">
        <v>130</v>
      </c>
      <c r="B654"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Aermacchi S.p.A.\F.260</v>
      </c>
      <c r="C654" s="1" t="s">
        <v>33</v>
      </c>
      <c r="D654" s="1" t="str">
        <f>LEFT(Supplemental_Type_Certificates__STC___5[[#This Row],[Column1]],SEARCH("\",Supplemental_Type_Certificates__STC___5[[#This Row],[Column1]])-1)</f>
        <v>Aermacchi S.p.A.</v>
      </c>
      <c r="E654" s="1" t="str">
        <f>RIGHT(Supplemental_Type_Certificates__STC___5[[#This Row],[Column1]],LEN(Supplemental_Type_Certificates__STC___5[[#This Row],[Column1]])-SEARCH("\",Supplemental_Type_Certificates__STC___5[[#This Row],[Column1]]))</f>
        <v>F.260</v>
      </c>
      <c r="F654" s="1" t="str">
        <f>INDEX(Sheet1!A:D,MATCH(Supplemental_Type_Certificates__STC___5[[#This Row],[Make]],Sheet1!D:D,0),1)</f>
        <v>Aermacchi</v>
      </c>
      <c r="G654"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Aermacchi</v>
      </c>
      <c r="H654"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E654:E668</v>
      </c>
      <c r="I654" s="1" t="str">
        <f ca="1">IF(LEN(Supplemental_Type_Certificates__STC___5[[#This Row],[First]])&lt;&gt;0,Supplemental_Type_Certificates__STC___5[[#This Row],[First]]&amp;": "&amp;_xlfn.TEXTJOIN(", ",TRUE,INDIRECT(Supplemental_Type_Certificates__STC___5[[#This Row],[Range]])),"")</f>
        <v>Aermacchi: F.260, F.260B, F.260C, F.260D, S.205 - 18/F, S.205 - 18/R, S.205 - 20/F, S.205 - 20/R, S.205 - 22/R, S.208, S.208A, Falco F.8.L., AL 60-B, AL 60-C5, AL 60-F5</v>
      </c>
      <c r="J654"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655" spans="1:10" x14ac:dyDescent="0.25">
      <c r="A655" s="1" t="s">
        <v>130</v>
      </c>
      <c r="B655"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Aermacchi S.p.A.\F.260B</v>
      </c>
      <c r="C655" s="1" t="s">
        <v>34</v>
      </c>
      <c r="D655" s="1" t="str">
        <f>LEFT(Supplemental_Type_Certificates__STC___5[[#This Row],[Column1]],SEARCH("\",Supplemental_Type_Certificates__STC___5[[#This Row],[Column1]])-1)</f>
        <v>Aermacchi S.p.A.</v>
      </c>
      <c r="E655" s="1" t="str">
        <f>RIGHT(Supplemental_Type_Certificates__STC___5[[#This Row],[Column1]],LEN(Supplemental_Type_Certificates__STC___5[[#This Row],[Column1]])-SEARCH("\",Supplemental_Type_Certificates__STC___5[[#This Row],[Column1]]))</f>
        <v>F.260B</v>
      </c>
      <c r="F655" s="1" t="str">
        <f>INDEX(Sheet1!A:D,MATCH(Supplemental_Type_Certificates__STC___5[[#This Row],[Make]],Sheet1!D:D,0),1)</f>
        <v>Aermacchi</v>
      </c>
      <c r="G655"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655"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E654:E668</v>
      </c>
      <c r="I655" s="1" t="str">
        <f ca="1">IF(LEN(Supplemental_Type_Certificates__STC___5[[#This Row],[First]])&lt;&gt;0,Supplemental_Type_Certificates__STC___5[[#This Row],[First]]&amp;": "&amp;_xlfn.TEXTJOIN(", ",TRUE,INDIRECT(Supplemental_Type_Certificates__STC___5[[#This Row],[Range]])),"")</f>
        <v/>
      </c>
      <c r="J655"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656" spans="1:10" x14ac:dyDescent="0.25">
      <c r="A656" s="1" t="s">
        <v>130</v>
      </c>
      <c r="B656"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Aermacchi S.p.A.\F.260C</v>
      </c>
      <c r="C656" s="1" t="s">
        <v>35</v>
      </c>
      <c r="D656" s="1" t="str">
        <f>LEFT(Supplemental_Type_Certificates__STC___5[[#This Row],[Column1]],SEARCH("\",Supplemental_Type_Certificates__STC___5[[#This Row],[Column1]])-1)</f>
        <v>Aermacchi S.p.A.</v>
      </c>
      <c r="E656" s="1" t="str">
        <f>RIGHT(Supplemental_Type_Certificates__STC___5[[#This Row],[Column1]],LEN(Supplemental_Type_Certificates__STC___5[[#This Row],[Column1]])-SEARCH("\",Supplemental_Type_Certificates__STC___5[[#This Row],[Column1]]))</f>
        <v>F.260C</v>
      </c>
      <c r="F656" s="1" t="str">
        <f>INDEX(Sheet1!A:D,MATCH(Supplemental_Type_Certificates__STC___5[[#This Row],[Make]],Sheet1!D:D,0),1)</f>
        <v>Aermacchi</v>
      </c>
      <c r="G656"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656"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E654:E668</v>
      </c>
      <c r="I656" s="1" t="str">
        <f ca="1">IF(LEN(Supplemental_Type_Certificates__STC___5[[#This Row],[First]])&lt;&gt;0,Supplemental_Type_Certificates__STC___5[[#This Row],[First]]&amp;": "&amp;_xlfn.TEXTJOIN(", ",TRUE,INDIRECT(Supplemental_Type_Certificates__STC___5[[#This Row],[Range]])),"")</f>
        <v/>
      </c>
      <c r="J656"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657" spans="1:10" x14ac:dyDescent="0.25">
      <c r="A657" s="1" t="s">
        <v>130</v>
      </c>
      <c r="B657"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Aermacchi S.p.A.\F.260D</v>
      </c>
      <c r="C657" s="1" t="s">
        <v>36</v>
      </c>
      <c r="D657" s="1" t="str">
        <f>LEFT(Supplemental_Type_Certificates__STC___5[[#This Row],[Column1]],SEARCH("\",Supplemental_Type_Certificates__STC___5[[#This Row],[Column1]])-1)</f>
        <v>Aermacchi S.p.A.</v>
      </c>
      <c r="E657" s="1" t="str">
        <f>RIGHT(Supplemental_Type_Certificates__STC___5[[#This Row],[Column1]],LEN(Supplemental_Type_Certificates__STC___5[[#This Row],[Column1]])-SEARCH("\",Supplemental_Type_Certificates__STC___5[[#This Row],[Column1]]))</f>
        <v>F.260D</v>
      </c>
      <c r="F657" s="1" t="str">
        <f>INDEX(Sheet1!A:D,MATCH(Supplemental_Type_Certificates__STC___5[[#This Row],[Make]],Sheet1!D:D,0),1)</f>
        <v>Aermacchi</v>
      </c>
      <c r="G657"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657"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E654:E668</v>
      </c>
      <c r="I657" s="1" t="str">
        <f ca="1">IF(LEN(Supplemental_Type_Certificates__STC___5[[#This Row],[First]])&lt;&gt;0,Supplemental_Type_Certificates__STC___5[[#This Row],[First]]&amp;": "&amp;_xlfn.TEXTJOIN(", ",TRUE,INDIRECT(Supplemental_Type_Certificates__STC___5[[#This Row],[Range]])),"")</f>
        <v/>
      </c>
      <c r="J657"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658" spans="1:10" x14ac:dyDescent="0.25">
      <c r="A658" s="1" t="s">
        <v>130</v>
      </c>
      <c r="B658"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Aermacchi S.p.A.\S.205 - 18/F</v>
      </c>
      <c r="C658" s="1" t="s">
        <v>37</v>
      </c>
      <c r="D658" s="1" t="str">
        <f>LEFT(Supplemental_Type_Certificates__STC___5[[#This Row],[Column1]],SEARCH("\",Supplemental_Type_Certificates__STC___5[[#This Row],[Column1]])-1)</f>
        <v>Aermacchi S.p.A.</v>
      </c>
      <c r="E658" s="1" t="str">
        <f>RIGHT(Supplemental_Type_Certificates__STC___5[[#This Row],[Column1]],LEN(Supplemental_Type_Certificates__STC___5[[#This Row],[Column1]])-SEARCH("\",Supplemental_Type_Certificates__STC___5[[#This Row],[Column1]]))</f>
        <v>S.205 - 18/F</v>
      </c>
      <c r="F658" s="1" t="str">
        <f>INDEX(Sheet1!A:D,MATCH(Supplemental_Type_Certificates__STC___5[[#This Row],[Make]],Sheet1!D:D,0),1)</f>
        <v>Aermacchi</v>
      </c>
      <c r="G658"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658"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E654:E668</v>
      </c>
      <c r="I658" s="1" t="str">
        <f ca="1">IF(LEN(Supplemental_Type_Certificates__STC___5[[#This Row],[First]])&lt;&gt;0,Supplemental_Type_Certificates__STC___5[[#This Row],[First]]&amp;": "&amp;_xlfn.TEXTJOIN(", ",TRUE,INDIRECT(Supplemental_Type_Certificates__STC___5[[#This Row],[Range]])),"")</f>
        <v/>
      </c>
      <c r="J658"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659" spans="1:10" x14ac:dyDescent="0.25">
      <c r="A659" s="1" t="s">
        <v>130</v>
      </c>
      <c r="B659"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Aermacchi S.p.A.\S.205 - 18/R</v>
      </c>
      <c r="C659" s="1" t="s">
        <v>38</v>
      </c>
      <c r="D659" s="1" t="str">
        <f>LEFT(Supplemental_Type_Certificates__STC___5[[#This Row],[Column1]],SEARCH("\",Supplemental_Type_Certificates__STC___5[[#This Row],[Column1]])-1)</f>
        <v>Aermacchi S.p.A.</v>
      </c>
      <c r="E659" s="1" t="str">
        <f>RIGHT(Supplemental_Type_Certificates__STC___5[[#This Row],[Column1]],LEN(Supplemental_Type_Certificates__STC___5[[#This Row],[Column1]])-SEARCH("\",Supplemental_Type_Certificates__STC___5[[#This Row],[Column1]]))</f>
        <v>S.205 - 18/R</v>
      </c>
      <c r="F659" s="1" t="str">
        <f>INDEX(Sheet1!A:D,MATCH(Supplemental_Type_Certificates__STC___5[[#This Row],[Make]],Sheet1!D:D,0),1)</f>
        <v>Aermacchi</v>
      </c>
      <c r="G659"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659"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E654:E668</v>
      </c>
      <c r="I659" s="1" t="str">
        <f ca="1">IF(LEN(Supplemental_Type_Certificates__STC___5[[#This Row],[First]])&lt;&gt;0,Supplemental_Type_Certificates__STC___5[[#This Row],[First]]&amp;": "&amp;_xlfn.TEXTJOIN(", ",TRUE,INDIRECT(Supplemental_Type_Certificates__STC___5[[#This Row],[Range]])),"")</f>
        <v/>
      </c>
      <c r="J659"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660" spans="1:10" x14ac:dyDescent="0.25">
      <c r="A660" s="1" t="s">
        <v>130</v>
      </c>
      <c r="B660"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Aermacchi S.p.A.\S.205 - 20/F</v>
      </c>
      <c r="C660" s="1" t="s">
        <v>39</v>
      </c>
      <c r="D660" s="1" t="str">
        <f>LEFT(Supplemental_Type_Certificates__STC___5[[#This Row],[Column1]],SEARCH("\",Supplemental_Type_Certificates__STC___5[[#This Row],[Column1]])-1)</f>
        <v>Aermacchi S.p.A.</v>
      </c>
      <c r="E660" s="1" t="str">
        <f>RIGHT(Supplemental_Type_Certificates__STC___5[[#This Row],[Column1]],LEN(Supplemental_Type_Certificates__STC___5[[#This Row],[Column1]])-SEARCH("\",Supplemental_Type_Certificates__STC___5[[#This Row],[Column1]]))</f>
        <v>S.205 - 20/F</v>
      </c>
      <c r="F660" s="1" t="str">
        <f>INDEX(Sheet1!A:D,MATCH(Supplemental_Type_Certificates__STC___5[[#This Row],[Make]],Sheet1!D:D,0),1)</f>
        <v>Aermacchi</v>
      </c>
      <c r="G660"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660"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E654:E668</v>
      </c>
      <c r="I660" s="1" t="str">
        <f ca="1">IF(LEN(Supplemental_Type_Certificates__STC___5[[#This Row],[First]])&lt;&gt;0,Supplemental_Type_Certificates__STC___5[[#This Row],[First]]&amp;": "&amp;_xlfn.TEXTJOIN(", ",TRUE,INDIRECT(Supplemental_Type_Certificates__STC___5[[#This Row],[Range]])),"")</f>
        <v/>
      </c>
      <c r="J660"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661" spans="1:10" x14ac:dyDescent="0.25">
      <c r="A661" s="1" t="s">
        <v>130</v>
      </c>
      <c r="B661"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Aermacchi S.p.A.\S.205 - 20/R</v>
      </c>
      <c r="C661" s="1" t="s">
        <v>40</v>
      </c>
      <c r="D661" s="1" t="str">
        <f>LEFT(Supplemental_Type_Certificates__STC___5[[#This Row],[Column1]],SEARCH("\",Supplemental_Type_Certificates__STC___5[[#This Row],[Column1]])-1)</f>
        <v>Aermacchi S.p.A.</v>
      </c>
      <c r="E661" s="1" t="str">
        <f>RIGHT(Supplemental_Type_Certificates__STC___5[[#This Row],[Column1]],LEN(Supplemental_Type_Certificates__STC___5[[#This Row],[Column1]])-SEARCH("\",Supplemental_Type_Certificates__STC___5[[#This Row],[Column1]]))</f>
        <v>S.205 - 20/R</v>
      </c>
      <c r="F661" s="1" t="str">
        <f>INDEX(Sheet1!A:D,MATCH(Supplemental_Type_Certificates__STC___5[[#This Row],[Make]],Sheet1!D:D,0),1)</f>
        <v>Aermacchi</v>
      </c>
      <c r="G661"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661"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E654:E668</v>
      </c>
      <c r="I661" s="1" t="str">
        <f ca="1">IF(LEN(Supplemental_Type_Certificates__STC___5[[#This Row],[First]])&lt;&gt;0,Supplemental_Type_Certificates__STC___5[[#This Row],[First]]&amp;": "&amp;_xlfn.TEXTJOIN(", ",TRUE,INDIRECT(Supplemental_Type_Certificates__STC___5[[#This Row],[Range]])),"")</f>
        <v/>
      </c>
      <c r="J661"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662" spans="1:10" x14ac:dyDescent="0.25">
      <c r="A662" s="1" t="s">
        <v>130</v>
      </c>
      <c r="B662"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Aermacchi S.p.A.\S.205 - 22/R</v>
      </c>
      <c r="C662" s="1" t="s">
        <v>42</v>
      </c>
      <c r="D662" s="1" t="str">
        <f>LEFT(Supplemental_Type_Certificates__STC___5[[#This Row],[Column1]],SEARCH("\",Supplemental_Type_Certificates__STC___5[[#This Row],[Column1]])-1)</f>
        <v>Aermacchi S.p.A.</v>
      </c>
      <c r="E662" s="1" t="str">
        <f>RIGHT(Supplemental_Type_Certificates__STC___5[[#This Row],[Column1]],LEN(Supplemental_Type_Certificates__STC___5[[#This Row],[Column1]])-SEARCH("\",Supplemental_Type_Certificates__STC___5[[#This Row],[Column1]]))</f>
        <v>S.205 - 22/R</v>
      </c>
      <c r="F662" s="1" t="str">
        <f>INDEX(Sheet1!A:D,MATCH(Supplemental_Type_Certificates__STC___5[[#This Row],[Make]],Sheet1!D:D,0),1)</f>
        <v>Aermacchi</v>
      </c>
      <c r="G662"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662"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E654:E668</v>
      </c>
      <c r="I662" s="1" t="str">
        <f ca="1">IF(LEN(Supplemental_Type_Certificates__STC___5[[#This Row],[First]])&lt;&gt;0,Supplemental_Type_Certificates__STC___5[[#This Row],[First]]&amp;": "&amp;_xlfn.TEXTJOIN(", ",TRUE,INDIRECT(Supplemental_Type_Certificates__STC___5[[#This Row],[Range]])),"")</f>
        <v/>
      </c>
      <c r="J662"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663" spans="1:10" x14ac:dyDescent="0.25">
      <c r="A663" s="1" t="s">
        <v>130</v>
      </c>
      <c r="B663"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Aermacchi S.p.A.\S.208</v>
      </c>
      <c r="C663" s="1" t="s">
        <v>43</v>
      </c>
      <c r="D663" s="1" t="str">
        <f>LEFT(Supplemental_Type_Certificates__STC___5[[#This Row],[Column1]],SEARCH("\",Supplemental_Type_Certificates__STC___5[[#This Row],[Column1]])-1)</f>
        <v>Aermacchi S.p.A.</v>
      </c>
      <c r="E663" s="1" t="str">
        <f>RIGHT(Supplemental_Type_Certificates__STC___5[[#This Row],[Column1]],LEN(Supplemental_Type_Certificates__STC___5[[#This Row],[Column1]])-SEARCH("\",Supplemental_Type_Certificates__STC___5[[#This Row],[Column1]]))</f>
        <v>S.208</v>
      </c>
      <c r="F663" s="1" t="str">
        <f>INDEX(Sheet1!A:D,MATCH(Supplemental_Type_Certificates__STC___5[[#This Row],[Make]],Sheet1!D:D,0),1)</f>
        <v>Aermacchi</v>
      </c>
      <c r="G663"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663"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E654:E668</v>
      </c>
      <c r="I663" s="1" t="str">
        <f ca="1">IF(LEN(Supplemental_Type_Certificates__STC___5[[#This Row],[First]])&lt;&gt;0,Supplemental_Type_Certificates__STC___5[[#This Row],[First]]&amp;": "&amp;_xlfn.TEXTJOIN(", ",TRUE,INDIRECT(Supplemental_Type_Certificates__STC___5[[#This Row],[Range]])),"")</f>
        <v/>
      </c>
      <c r="J663"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664" spans="1:10" x14ac:dyDescent="0.25">
      <c r="A664" s="1" t="s">
        <v>130</v>
      </c>
      <c r="B664"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Aermacchi S.p.A.\S.208A</v>
      </c>
      <c r="C664" s="1" t="s">
        <v>44</v>
      </c>
      <c r="D664" s="1" t="str">
        <f>LEFT(Supplemental_Type_Certificates__STC___5[[#This Row],[Column1]],SEARCH("\",Supplemental_Type_Certificates__STC___5[[#This Row],[Column1]])-1)</f>
        <v>Aermacchi S.p.A.</v>
      </c>
      <c r="E664" s="1" t="str">
        <f>RIGHT(Supplemental_Type_Certificates__STC___5[[#This Row],[Column1]],LEN(Supplemental_Type_Certificates__STC___5[[#This Row],[Column1]])-SEARCH("\",Supplemental_Type_Certificates__STC___5[[#This Row],[Column1]]))</f>
        <v>S.208A</v>
      </c>
      <c r="F664" s="1" t="str">
        <f>INDEX(Sheet1!A:D,MATCH(Supplemental_Type_Certificates__STC___5[[#This Row],[Make]],Sheet1!D:D,0),1)</f>
        <v>Aermacchi</v>
      </c>
      <c r="G664"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664"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E654:E668</v>
      </c>
      <c r="I664" s="1" t="str">
        <f ca="1">IF(LEN(Supplemental_Type_Certificates__STC___5[[#This Row],[First]])&lt;&gt;0,Supplemental_Type_Certificates__STC___5[[#This Row],[First]]&amp;": "&amp;_xlfn.TEXTJOIN(", ",TRUE,INDIRECT(Supplemental_Type_Certificates__STC___5[[#This Row],[Range]])),"")</f>
        <v/>
      </c>
      <c r="J664"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665" spans="1:10" x14ac:dyDescent="0.25">
      <c r="A665" s="1" t="s">
        <v>130</v>
      </c>
      <c r="B665"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Aeromere S.A.\Falco F.8.L.</v>
      </c>
      <c r="C665" s="1" t="s">
        <v>424</v>
      </c>
      <c r="D665" s="1" t="str">
        <f>LEFT(Supplemental_Type_Certificates__STC___5[[#This Row],[Column1]],SEARCH("\",Supplemental_Type_Certificates__STC___5[[#This Row],[Column1]])-1)</f>
        <v>Aeromere S.A.</v>
      </c>
      <c r="E665" s="1" t="str">
        <f>RIGHT(Supplemental_Type_Certificates__STC___5[[#This Row],[Column1]],LEN(Supplemental_Type_Certificates__STC___5[[#This Row],[Column1]])-SEARCH("\",Supplemental_Type_Certificates__STC___5[[#This Row],[Column1]]))</f>
        <v>Falco F.8.L.</v>
      </c>
      <c r="F665" s="1" t="str">
        <f>INDEX(Sheet1!A:D,MATCH(Supplemental_Type_Certificates__STC___5[[#This Row],[Make]],Sheet1!D:D,0),1)</f>
        <v>Aeromere</v>
      </c>
      <c r="G665"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Aeromere</v>
      </c>
      <c r="H665"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E665:E665</v>
      </c>
      <c r="I665" s="1" t="str">
        <f ca="1">IF(LEN(Supplemental_Type_Certificates__STC___5[[#This Row],[First]])&lt;&gt;0,Supplemental_Type_Certificates__STC___5[[#This Row],[First]]&amp;": "&amp;_xlfn.TEXTJOIN(", ",TRUE,INDIRECT(Supplemental_Type_Certificates__STC___5[[#This Row],[Range]])),"")</f>
        <v>Aeromere: Falco F.8.L.</v>
      </c>
      <c r="J665"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666" spans="1:10" x14ac:dyDescent="0.25">
      <c r="A666" s="1" t="s">
        <v>130</v>
      </c>
      <c r="B666"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Aeronautica Macchi S.p.A.\AL 60-B</v>
      </c>
      <c r="C666" s="1" t="s">
        <v>425</v>
      </c>
      <c r="D666" s="1" t="str">
        <f>LEFT(Supplemental_Type_Certificates__STC___5[[#This Row],[Column1]],SEARCH("\",Supplemental_Type_Certificates__STC___5[[#This Row],[Column1]])-1)</f>
        <v>Aeronautica Macchi S.p.A.</v>
      </c>
      <c r="E666" s="1" t="str">
        <f>RIGHT(Supplemental_Type_Certificates__STC___5[[#This Row],[Column1]],LEN(Supplemental_Type_Certificates__STC___5[[#This Row],[Column1]])-SEARCH("\",Supplemental_Type_Certificates__STC___5[[#This Row],[Column1]]))</f>
        <v>AL 60-B</v>
      </c>
      <c r="F666" s="1" t="str">
        <f>INDEX(Sheet1!A:D,MATCH(Supplemental_Type_Certificates__STC___5[[#This Row],[Make]],Sheet1!D:D,0),1)</f>
        <v>Aermacchi</v>
      </c>
      <c r="G666"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Aermacchi</v>
      </c>
      <c r="H666"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E666:E680</v>
      </c>
      <c r="I666" s="1" t="str">
        <f ca="1">IF(LEN(Supplemental_Type_Certificates__STC___5[[#This Row],[First]])&lt;&gt;0,Supplemental_Type_Certificates__STC___5[[#This Row],[First]]&amp;": "&amp;_xlfn.TEXTJOIN(", ",TRUE,INDIRECT(Supplemental_Type_Certificates__STC___5[[#This Row],[Range]])),"")</f>
        <v>Aermacchi: AL 60-B, AL 60-C5, AL 60-F5, AL 60, 360, 400, PA-60-600 (Aerostar 600), PA-60-601 (Aerostar 601), PA-60-601P (Aerostar 601P), PA-60-602P (Aerostar 602P), PA-60-700P (Aerostar 700P), 14-19-2, 14-19-3, 14-19-3A, 14-19</v>
      </c>
      <c r="J666"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667" spans="1:10" x14ac:dyDescent="0.25">
      <c r="A667" s="1" t="s">
        <v>130</v>
      </c>
      <c r="B667"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Aeronautica Macchi S.p.A.\AL 60-C5</v>
      </c>
      <c r="C667" s="1" t="s">
        <v>426</v>
      </c>
      <c r="D667" s="1" t="str">
        <f>LEFT(Supplemental_Type_Certificates__STC___5[[#This Row],[Column1]],SEARCH("\",Supplemental_Type_Certificates__STC___5[[#This Row],[Column1]])-1)</f>
        <v>Aeronautica Macchi S.p.A.</v>
      </c>
      <c r="E667" s="1" t="str">
        <f>RIGHT(Supplemental_Type_Certificates__STC___5[[#This Row],[Column1]],LEN(Supplemental_Type_Certificates__STC___5[[#This Row],[Column1]])-SEARCH("\",Supplemental_Type_Certificates__STC___5[[#This Row],[Column1]]))</f>
        <v>AL 60-C5</v>
      </c>
      <c r="F667" s="1" t="str">
        <f>INDEX(Sheet1!A:D,MATCH(Supplemental_Type_Certificates__STC___5[[#This Row],[Make]],Sheet1!D:D,0),1)</f>
        <v>Aermacchi</v>
      </c>
      <c r="G667"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667"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E666:E680</v>
      </c>
      <c r="I667" s="1" t="str">
        <f ca="1">IF(LEN(Supplemental_Type_Certificates__STC___5[[#This Row],[First]])&lt;&gt;0,Supplemental_Type_Certificates__STC___5[[#This Row],[First]]&amp;": "&amp;_xlfn.TEXTJOIN(", ",TRUE,INDIRECT(Supplemental_Type_Certificates__STC___5[[#This Row],[Range]])),"")</f>
        <v/>
      </c>
      <c r="J667"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668" spans="1:10" x14ac:dyDescent="0.25">
      <c r="A668" s="1" t="s">
        <v>130</v>
      </c>
      <c r="B668"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Aeronautica Macchi S.p.A.\AL 60-F5</v>
      </c>
      <c r="C668" s="1" t="s">
        <v>427</v>
      </c>
      <c r="D668" s="1" t="str">
        <f>LEFT(Supplemental_Type_Certificates__STC___5[[#This Row],[Column1]],SEARCH("\",Supplemental_Type_Certificates__STC___5[[#This Row],[Column1]])-1)</f>
        <v>Aeronautica Macchi S.p.A.</v>
      </c>
      <c r="E668" s="1" t="str">
        <f>RIGHT(Supplemental_Type_Certificates__STC___5[[#This Row],[Column1]],LEN(Supplemental_Type_Certificates__STC___5[[#This Row],[Column1]])-SEARCH("\",Supplemental_Type_Certificates__STC___5[[#This Row],[Column1]]))</f>
        <v>AL 60-F5</v>
      </c>
      <c r="F668" s="1" t="str">
        <f>INDEX(Sheet1!A:D,MATCH(Supplemental_Type_Certificates__STC___5[[#This Row],[Make]],Sheet1!D:D,0),1)</f>
        <v>Aermacchi</v>
      </c>
      <c r="G668"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668"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E666:E680</v>
      </c>
      <c r="I668" s="1" t="str">
        <f ca="1">IF(LEN(Supplemental_Type_Certificates__STC___5[[#This Row],[First]])&lt;&gt;0,Supplemental_Type_Certificates__STC___5[[#This Row],[First]]&amp;": "&amp;_xlfn.TEXTJOIN(", ",TRUE,INDIRECT(Supplemental_Type_Certificates__STC___5[[#This Row],[Range]])),"")</f>
        <v/>
      </c>
      <c r="J668"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669" spans="1:10" x14ac:dyDescent="0.25">
      <c r="A669" s="1" t="s">
        <v>130</v>
      </c>
      <c r="B669"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Aeronautica Macchi S.p.A.\AL 60</v>
      </c>
      <c r="C669" s="1" t="s">
        <v>428</v>
      </c>
      <c r="D669" s="1" t="str">
        <f>LEFT(Supplemental_Type_Certificates__STC___5[[#This Row],[Column1]],SEARCH("\",Supplemental_Type_Certificates__STC___5[[#This Row],[Column1]])-1)</f>
        <v>Aeronautica Macchi S.p.A.</v>
      </c>
      <c r="E669" s="1" t="str">
        <f>RIGHT(Supplemental_Type_Certificates__STC___5[[#This Row],[Column1]],LEN(Supplemental_Type_Certificates__STC___5[[#This Row],[Column1]])-SEARCH("\",Supplemental_Type_Certificates__STC___5[[#This Row],[Column1]]))</f>
        <v>AL 60</v>
      </c>
      <c r="F669" s="1" t="str">
        <f>INDEX(Sheet1!A:D,MATCH(Supplemental_Type_Certificates__STC___5[[#This Row],[Make]],Sheet1!D:D,0),1)</f>
        <v>Aermacchi</v>
      </c>
      <c r="G669"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669"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E666:E680</v>
      </c>
      <c r="I669" s="1" t="str">
        <f ca="1">IF(LEN(Supplemental_Type_Certificates__STC___5[[#This Row],[First]])&lt;&gt;0,Supplemental_Type_Certificates__STC___5[[#This Row],[First]]&amp;": "&amp;_xlfn.TEXTJOIN(", ",TRUE,INDIRECT(Supplemental_Type_Certificates__STC___5[[#This Row],[Range]])),"")</f>
        <v/>
      </c>
      <c r="J669"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670" spans="1:10" x14ac:dyDescent="0.25">
      <c r="A670" s="1" t="s">
        <v>130</v>
      </c>
      <c r="B670"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Aerostar Aircraft Corporation\360</v>
      </c>
      <c r="C670" s="1" t="s">
        <v>429</v>
      </c>
      <c r="D670" s="1" t="str">
        <f>LEFT(Supplemental_Type_Certificates__STC___5[[#This Row],[Column1]],SEARCH("\",Supplemental_Type_Certificates__STC___5[[#This Row],[Column1]])-1)</f>
        <v>Aerostar Aircraft Corporation</v>
      </c>
      <c r="E670" s="1" t="str">
        <f>RIGHT(Supplemental_Type_Certificates__STC___5[[#This Row],[Column1]],LEN(Supplemental_Type_Certificates__STC___5[[#This Row],[Column1]])-SEARCH("\",Supplemental_Type_Certificates__STC___5[[#This Row],[Column1]]))</f>
        <v>360</v>
      </c>
      <c r="F670" s="1" t="str">
        <f>INDEX(Sheet1!A:D,MATCH(Supplemental_Type_Certificates__STC___5[[#This Row],[Make]],Sheet1!D:D,0),1)</f>
        <v>Aerostar</v>
      </c>
      <c r="G670"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Aerostar</v>
      </c>
      <c r="H670"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E670:E676</v>
      </c>
      <c r="I670" s="1" t="str">
        <f ca="1">IF(LEN(Supplemental_Type_Certificates__STC___5[[#This Row],[First]])&lt;&gt;0,Supplemental_Type_Certificates__STC___5[[#This Row],[First]]&amp;": "&amp;_xlfn.TEXTJOIN(", ",TRUE,INDIRECT(Supplemental_Type_Certificates__STC___5[[#This Row],[Range]])),"")</f>
        <v>Aerostar: 360, 400, PA-60-600 (Aerostar 600), PA-60-601 (Aerostar 601), PA-60-601P (Aerostar 601P), PA-60-602P (Aerostar 602P), PA-60-700P (Aerostar 700P)</v>
      </c>
      <c r="J670"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671" spans="1:10" x14ac:dyDescent="0.25">
      <c r="A671" s="1" t="s">
        <v>130</v>
      </c>
      <c r="B671"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Aerostar Aircraft Corporation\400</v>
      </c>
      <c r="C671" s="1" t="s">
        <v>430</v>
      </c>
      <c r="D671" s="1" t="str">
        <f>LEFT(Supplemental_Type_Certificates__STC___5[[#This Row],[Column1]],SEARCH("\",Supplemental_Type_Certificates__STC___5[[#This Row],[Column1]])-1)</f>
        <v>Aerostar Aircraft Corporation</v>
      </c>
      <c r="E671" s="1" t="str">
        <f>RIGHT(Supplemental_Type_Certificates__STC___5[[#This Row],[Column1]],LEN(Supplemental_Type_Certificates__STC___5[[#This Row],[Column1]])-SEARCH("\",Supplemental_Type_Certificates__STC___5[[#This Row],[Column1]]))</f>
        <v>400</v>
      </c>
      <c r="F671" s="1" t="str">
        <f>INDEX(Sheet1!A:D,MATCH(Supplemental_Type_Certificates__STC___5[[#This Row],[Make]],Sheet1!D:D,0),1)</f>
        <v>Aerostar</v>
      </c>
      <c r="G671"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671"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E670:E676</v>
      </c>
      <c r="I671" s="1" t="str">
        <f ca="1">IF(LEN(Supplemental_Type_Certificates__STC___5[[#This Row],[First]])&lt;&gt;0,Supplemental_Type_Certificates__STC___5[[#This Row],[First]]&amp;": "&amp;_xlfn.TEXTJOIN(", ",TRUE,INDIRECT(Supplemental_Type_Certificates__STC___5[[#This Row],[Range]])),"")</f>
        <v/>
      </c>
      <c r="J671"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672" spans="1:10" x14ac:dyDescent="0.25">
      <c r="A672" s="1" t="s">
        <v>130</v>
      </c>
      <c r="B672"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Aerostar Aircraft Corporation\PA-60-600 (Aerostar 600)</v>
      </c>
      <c r="C672" s="1" t="s">
        <v>431</v>
      </c>
      <c r="D672" s="1" t="str">
        <f>LEFT(Supplemental_Type_Certificates__STC___5[[#This Row],[Column1]],SEARCH("\",Supplemental_Type_Certificates__STC___5[[#This Row],[Column1]])-1)</f>
        <v>Aerostar Aircraft Corporation</v>
      </c>
      <c r="E672" s="1" t="str">
        <f>RIGHT(Supplemental_Type_Certificates__STC___5[[#This Row],[Column1]],LEN(Supplemental_Type_Certificates__STC___5[[#This Row],[Column1]])-SEARCH("\",Supplemental_Type_Certificates__STC___5[[#This Row],[Column1]]))</f>
        <v>PA-60-600 (Aerostar 600)</v>
      </c>
      <c r="F672" s="1" t="str">
        <f>INDEX(Sheet1!A:D,MATCH(Supplemental_Type_Certificates__STC___5[[#This Row],[Make]],Sheet1!D:D,0),1)</f>
        <v>Aerostar</v>
      </c>
      <c r="G672"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672"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E670:E676</v>
      </c>
      <c r="I672" s="1" t="str">
        <f ca="1">IF(LEN(Supplemental_Type_Certificates__STC___5[[#This Row],[First]])&lt;&gt;0,Supplemental_Type_Certificates__STC___5[[#This Row],[First]]&amp;": "&amp;_xlfn.TEXTJOIN(", ",TRUE,INDIRECT(Supplemental_Type_Certificates__STC___5[[#This Row],[Range]])),"")</f>
        <v/>
      </c>
      <c r="J672"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673" spans="1:10" x14ac:dyDescent="0.25">
      <c r="A673" s="1" t="s">
        <v>130</v>
      </c>
      <c r="B673"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Aerostar Aircraft Corporation\PA-60-601 (Aerostar 601)</v>
      </c>
      <c r="C673" s="1" t="s">
        <v>432</v>
      </c>
      <c r="D673" s="1" t="str">
        <f>LEFT(Supplemental_Type_Certificates__STC___5[[#This Row],[Column1]],SEARCH("\",Supplemental_Type_Certificates__STC___5[[#This Row],[Column1]])-1)</f>
        <v>Aerostar Aircraft Corporation</v>
      </c>
      <c r="E673" s="1" t="str">
        <f>RIGHT(Supplemental_Type_Certificates__STC___5[[#This Row],[Column1]],LEN(Supplemental_Type_Certificates__STC___5[[#This Row],[Column1]])-SEARCH("\",Supplemental_Type_Certificates__STC___5[[#This Row],[Column1]]))</f>
        <v>PA-60-601 (Aerostar 601)</v>
      </c>
      <c r="F673" s="1" t="str">
        <f>INDEX(Sheet1!A:D,MATCH(Supplemental_Type_Certificates__STC___5[[#This Row],[Make]],Sheet1!D:D,0),1)</f>
        <v>Aerostar</v>
      </c>
      <c r="G673"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673"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E670:E676</v>
      </c>
      <c r="I673" s="1" t="str">
        <f ca="1">IF(LEN(Supplemental_Type_Certificates__STC___5[[#This Row],[First]])&lt;&gt;0,Supplemental_Type_Certificates__STC___5[[#This Row],[First]]&amp;": "&amp;_xlfn.TEXTJOIN(", ",TRUE,INDIRECT(Supplemental_Type_Certificates__STC___5[[#This Row],[Range]])),"")</f>
        <v/>
      </c>
      <c r="J673"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674" spans="1:10" x14ac:dyDescent="0.25">
      <c r="A674" s="1" t="s">
        <v>130</v>
      </c>
      <c r="B674"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Aerostar Aircraft Corporation\PA-60-601P (Aerostar 601P)</v>
      </c>
      <c r="C674" s="1" t="s">
        <v>433</v>
      </c>
      <c r="D674" s="1" t="str">
        <f>LEFT(Supplemental_Type_Certificates__STC___5[[#This Row],[Column1]],SEARCH("\",Supplemental_Type_Certificates__STC___5[[#This Row],[Column1]])-1)</f>
        <v>Aerostar Aircraft Corporation</v>
      </c>
      <c r="E674" s="1" t="str">
        <f>RIGHT(Supplemental_Type_Certificates__STC___5[[#This Row],[Column1]],LEN(Supplemental_Type_Certificates__STC___5[[#This Row],[Column1]])-SEARCH("\",Supplemental_Type_Certificates__STC___5[[#This Row],[Column1]]))</f>
        <v>PA-60-601P (Aerostar 601P)</v>
      </c>
      <c r="F674" s="1" t="str">
        <f>INDEX(Sheet1!A:D,MATCH(Supplemental_Type_Certificates__STC___5[[#This Row],[Make]],Sheet1!D:D,0),1)</f>
        <v>Aerostar</v>
      </c>
      <c r="G674"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674"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E670:E676</v>
      </c>
      <c r="I674" s="1" t="str">
        <f ca="1">IF(LEN(Supplemental_Type_Certificates__STC___5[[#This Row],[First]])&lt;&gt;0,Supplemental_Type_Certificates__STC___5[[#This Row],[First]]&amp;": "&amp;_xlfn.TEXTJOIN(", ",TRUE,INDIRECT(Supplemental_Type_Certificates__STC___5[[#This Row],[Range]])),"")</f>
        <v/>
      </c>
      <c r="J674"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675" spans="1:10" x14ac:dyDescent="0.25">
      <c r="A675" s="1" t="s">
        <v>130</v>
      </c>
      <c r="B675"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Aerostar Aircraft Corporation\PA-60-602P (Aerostar 602P)</v>
      </c>
      <c r="C675" s="1" t="s">
        <v>434</v>
      </c>
      <c r="D675" s="1" t="str">
        <f>LEFT(Supplemental_Type_Certificates__STC___5[[#This Row],[Column1]],SEARCH("\",Supplemental_Type_Certificates__STC___5[[#This Row],[Column1]])-1)</f>
        <v>Aerostar Aircraft Corporation</v>
      </c>
      <c r="E675" s="1" t="str">
        <f>RIGHT(Supplemental_Type_Certificates__STC___5[[#This Row],[Column1]],LEN(Supplemental_Type_Certificates__STC___5[[#This Row],[Column1]])-SEARCH("\",Supplemental_Type_Certificates__STC___5[[#This Row],[Column1]]))</f>
        <v>PA-60-602P (Aerostar 602P)</v>
      </c>
      <c r="F675" s="1" t="str">
        <f>INDEX(Sheet1!A:D,MATCH(Supplemental_Type_Certificates__STC___5[[#This Row],[Make]],Sheet1!D:D,0),1)</f>
        <v>Aerostar</v>
      </c>
      <c r="G675"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675"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E670:E676</v>
      </c>
      <c r="I675" s="1" t="str">
        <f ca="1">IF(LEN(Supplemental_Type_Certificates__STC___5[[#This Row],[First]])&lt;&gt;0,Supplemental_Type_Certificates__STC___5[[#This Row],[First]]&amp;": "&amp;_xlfn.TEXTJOIN(", ",TRUE,INDIRECT(Supplemental_Type_Certificates__STC___5[[#This Row],[Range]])),"")</f>
        <v/>
      </c>
      <c r="J675"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676" spans="1:10" x14ac:dyDescent="0.25">
      <c r="A676" s="1" t="s">
        <v>130</v>
      </c>
      <c r="B676"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Aerostar Aircraft Corporation\PA-60-700P (Aerostar 700P)</v>
      </c>
      <c r="C676" s="1" t="s">
        <v>435</v>
      </c>
      <c r="D676" s="1" t="str">
        <f>LEFT(Supplemental_Type_Certificates__STC___5[[#This Row],[Column1]],SEARCH("\",Supplemental_Type_Certificates__STC___5[[#This Row],[Column1]])-1)</f>
        <v>Aerostar Aircraft Corporation</v>
      </c>
      <c r="E676" s="1" t="str">
        <f>RIGHT(Supplemental_Type_Certificates__STC___5[[#This Row],[Column1]],LEN(Supplemental_Type_Certificates__STC___5[[#This Row],[Column1]])-SEARCH("\",Supplemental_Type_Certificates__STC___5[[#This Row],[Column1]]))</f>
        <v>PA-60-700P (Aerostar 700P)</v>
      </c>
      <c r="F676" s="1" t="str">
        <f>INDEX(Sheet1!A:D,MATCH(Supplemental_Type_Certificates__STC___5[[#This Row],[Make]],Sheet1!D:D,0),1)</f>
        <v>Aerostar</v>
      </c>
      <c r="G676"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676"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E670:E676</v>
      </c>
      <c r="I676" s="1" t="str">
        <f ca="1">IF(LEN(Supplemental_Type_Certificates__STC___5[[#This Row],[First]])&lt;&gt;0,Supplemental_Type_Certificates__STC___5[[#This Row],[First]]&amp;": "&amp;_xlfn.TEXTJOIN(", ",TRUE,INDIRECT(Supplemental_Type_Certificates__STC___5[[#This Row],[Range]])),"")</f>
        <v/>
      </c>
      <c r="J676"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677" spans="1:10" x14ac:dyDescent="0.25">
      <c r="A677" s="1" t="s">
        <v>130</v>
      </c>
      <c r="B677"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Alexandria Aircraft, LLC\14-19-2</v>
      </c>
      <c r="C677" s="1" t="s">
        <v>436</v>
      </c>
      <c r="D677" s="1" t="str">
        <f>LEFT(Supplemental_Type_Certificates__STC___5[[#This Row],[Column1]],SEARCH("\",Supplemental_Type_Certificates__STC___5[[#This Row],[Column1]])-1)</f>
        <v>Alexandria Aircraft, LLC</v>
      </c>
      <c r="E677" s="1" t="str">
        <f>RIGHT(Supplemental_Type_Certificates__STC___5[[#This Row],[Column1]],LEN(Supplemental_Type_Certificates__STC___5[[#This Row],[Column1]])-SEARCH("\",Supplemental_Type_Certificates__STC___5[[#This Row],[Column1]]))</f>
        <v>14-19-2</v>
      </c>
      <c r="F677" s="1" t="str">
        <f>INDEX(Sheet1!A:D,MATCH(Supplemental_Type_Certificates__STC___5[[#This Row],[Make]],Sheet1!D:D,0),1)</f>
        <v>Alexandria Aircraft</v>
      </c>
      <c r="G677"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Alexandria Aircraft</v>
      </c>
      <c r="H677"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E677:E686</v>
      </c>
      <c r="I677" s="1" t="str">
        <f ca="1">IF(LEN(Supplemental_Type_Certificates__STC___5[[#This Row],[First]])&lt;&gt;0,Supplemental_Type_Certificates__STC___5[[#This Row],[First]]&amp;": "&amp;_xlfn.TEXTJOIN(", ",TRUE,INDIRECT(Supplemental_Type_Certificates__STC___5[[#This Row],[Range]])),"")</f>
        <v>Alexandria Aircraft: 14-19-2, 14-19-3, 14-19-3A, 14-19, 17-30, 17-30A, 17-31, 17-31A, 17-31ATC, 17-31TC</v>
      </c>
      <c r="J677"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678" spans="1:10" x14ac:dyDescent="0.25">
      <c r="A678" s="1" t="s">
        <v>130</v>
      </c>
      <c r="B678"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Alexandria Aircraft, LLC\14-19-3</v>
      </c>
      <c r="C678" s="1" t="s">
        <v>437</v>
      </c>
      <c r="D678" s="1" t="str">
        <f>LEFT(Supplemental_Type_Certificates__STC___5[[#This Row],[Column1]],SEARCH("\",Supplemental_Type_Certificates__STC___5[[#This Row],[Column1]])-1)</f>
        <v>Alexandria Aircraft, LLC</v>
      </c>
      <c r="E678" s="1" t="str">
        <f>RIGHT(Supplemental_Type_Certificates__STC___5[[#This Row],[Column1]],LEN(Supplemental_Type_Certificates__STC___5[[#This Row],[Column1]])-SEARCH("\",Supplemental_Type_Certificates__STC___5[[#This Row],[Column1]]))</f>
        <v>14-19-3</v>
      </c>
      <c r="F678" s="1" t="str">
        <f>INDEX(Sheet1!A:D,MATCH(Supplemental_Type_Certificates__STC___5[[#This Row],[Make]],Sheet1!D:D,0),1)</f>
        <v>Alexandria Aircraft</v>
      </c>
      <c r="G678"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678"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E677:E686</v>
      </c>
      <c r="I678" s="1" t="str">
        <f ca="1">IF(LEN(Supplemental_Type_Certificates__STC___5[[#This Row],[First]])&lt;&gt;0,Supplemental_Type_Certificates__STC___5[[#This Row],[First]]&amp;": "&amp;_xlfn.TEXTJOIN(", ",TRUE,INDIRECT(Supplemental_Type_Certificates__STC___5[[#This Row],[Range]])),"")</f>
        <v/>
      </c>
      <c r="J678"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679" spans="1:10" x14ac:dyDescent="0.25">
      <c r="A679" s="1" t="s">
        <v>130</v>
      </c>
      <c r="B679"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Alexandria Aircraft, LLC\14-19-3A</v>
      </c>
      <c r="C679" s="1" t="s">
        <v>438</v>
      </c>
      <c r="D679" s="1" t="str">
        <f>LEFT(Supplemental_Type_Certificates__STC___5[[#This Row],[Column1]],SEARCH("\",Supplemental_Type_Certificates__STC___5[[#This Row],[Column1]])-1)</f>
        <v>Alexandria Aircraft, LLC</v>
      </c>
      <c r="E679" s="1" t="str">
        <f>RIGHT(Supplemental_Type_Certificates__STC___5[[#This Row],[Column1]],LEN(Supplemental_Type_Certificates__STC___5[[#This Row],[Column1]])-SEARCH("\",Supplemental_Type_Certificates__STC___5[[#This Row],[Column1]]))</f>
        <v>14-19-3A</v>
      </c>
      <c r="F679" s="1" t="str">
        <f>INDEX(Sheet1!A:D,MATCH(Supplemental_Type_Certificates__STC___5[[#This Row],[Make]],Sheet1!D:D,0),1)</f>
        <v>Alexandria Aircraft</v>
      </c>
      <c r="G679"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679"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E677:E686</v>
      </c>
      <c r="I679" s="1" t="str">
        <f ca="1">IF(LEN(Supplemental_Type_Certificates__STC___5[[#This Row],[First]])&lt;&gt;0,Supplemental_Type_Certificates__STC___5[[#This Row],[First]]&amp;": "&amp;_xlfn.TEXTJOIN(", ",TRUE,INDIRECT(Supplemental_Type_Certificates__STC___5[[#This Row],[Range]])),"")</f>
        <v/>
      </c>
      <c r="J679"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680" spans="1:10" x14ac:dyDescent="0.25">
      <c r="A680" s="1" t="s">
        <v>130</v>
      </c>
      <c r="B680"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Alexandria Aircraft, LLC\14-19</v>
      </c>
      <c r="C680" s="1" t="s">
        <v>439</v>
      </c>
      <c r="D680" s="1" t="str">
        <f>LEFT(Supplemental_Type_Certificates__STC___5[[#This Row],[Column1]],SEARCH("\",Supplemental_Type_Certificates__STC___5[[#This Row],[Column1]])-1)</f>
        <v>Alexandria Aircraft, LLC</v>
      </c>
      <c r="E680" s="1" t="str">
        <f>RIGHT(Supplemental_Type_Certificates__STC___5[[#This Row],[Column1]],LEN(Supplemental_Type_Certificates__STC___5[[#This Row],[Column1]])-SEARCH("\",Supplemental_Type_Certificates__STC___5[[#This Row],[Column1]]))</f>
        <v>14-19</v>
      </c>
      <c r="F680" s="1" t="str">
        <f>INDEX(Sheet1!A:D,MATCH(Supplemental_Type_Certificates__STC___5[[#This Row],[Make]],Sheet1!D:D,0),1)</f>
        <v>Alexandria Aircraft</v>
      </c>
      <c r="G680"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680"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E677:E686</v>
      </c>
      <c r="I680" s="1" t="str">
        <f ca="1">IF(LEN(Supplemental_Type_Certificates__STC___5[[#This Row],[First]])&lt;&gt;0,Supplemental_Type_Certificates__STC___5[[#This Row],[First]]&amp;": "&amp;_xlfn.TEXTJOIN(", ",TRUE,INDIRECT(Supplemental_Type_Certificates__STC___5[[#This Row],[Range]])),"")</f>
        <v/>
      </c>
      <c r="J680"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681" spans="1:10" x14ac:dyDescent="0.25">
      <c r="A681" s="1" t="s">
        <v>130</v>
      </c>
      <c r="B681"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Alexandria Aircraft, LLC\17-30</v>
      </c>
      <c r="C681" s="1" t="s">
        <v>1062</v>
      </c>
      <c r="D681" s="1" t="str">
        <f>LEFT(Supplemental_Type_Certificates__STC___5[[#This Row],[Column1]],SEARCH("\",Supplemental_Type_Certificates__STC___5[[#This Row],[Column1]])-1)</f>
        <v>Alexandria Aircraft, LLC</v>
      </c>
      <c r="E681" s="1" t="str">
        <f>RIGHT(Supplemental_Type_Certificates__STC___5[[#This Row],[Column1]],LEN(Supplemental_Type_Certificates__STC___5[[#This Row],[Column1]])-SEARCH("\",Supplemental_Type_Certificates__STC___5[[#This Row],[Column1]]))</f>
        <v>17-30</v>
      </c>
      <c r="F681" s="1" t="str">
        <f>INDEX(Sheet1!A:D,MATCH(Supplemental_Type_Certificates__STC___5[[#This Row],[Make]],Sheet1!D:D,0),1)</f>
        <v>Alexandria Aircraft</v>
      </c>
      <c r="G681"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681"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E677:E686</v>
      </c>
      <c r="I681" s="1" t="str">
        <f ca="1">IF(LEN(Supplemental_Type_Certificates__STC___5[[#This Row],[First]])&lt;&gt;0,Supplemental_Type_Certificates__STC___5[[#This Row],[First]]&amp;": "&amp;_xlfn.TEXTJOIN(", ",TRUE,INDIRECT(Supplemental_Type_Certificates__STC___5[[#This Row],[Range]])),"")</f>
        <v/>
      </c>
      <c r="J681"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682" spans="1:10" x14ac:dyDescent="0.25">
      <c r="A682" s="1" t="s">
        <v>130</v>
      </c>
      <c r="B682"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Alexandria Aircraft, LLC\17-30A</v>
      </c>
      <c r="C682" s="1" t="s">
        <v>441</v>
      </c>
      <c r="D682" s="1" t="str">
        <f>LEFT(Supplemental_Type_Certificates__STC___5[[#This Row],[Column1]],SEARCH("\",Supplemental_Type_Certificates__STC___5[[#This Row],[Column1]])-1)</f>
        <v>Alexandria Aircraft, LLC</v>
      </c>
      <c r="E682" s="1" t="str">
        <f>RIGHT(Supplemental_Type_Certificates__STC___5[[#This Row],[Column1]],LEN(Supplemental_Type_Certificates__STC___5[[#This Row],[Column1]])-SEARCH("\",Supplemental_Type_Certificates__STC___5[[#This Row],[Column1]]))</f>
        <v>17-30A</v>
      </c>
      <c r="F682" s="1" t="str">
        <f>INDEX(Sheet1!A:D,MATCH(Supplemental_Type_Certificates__STC___5[[#This Row],[Make]],Sheet1!D:D,0),1)</f>
        <v>Alexandria Aircraft</v>
      </c>
      <c r="G682"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682"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E677:E686</v>
      </c>
      <c r="I682" s="1" t="str">
        <f ca="1">IF(LEN(Supplemental_Type_Certificates__STC___5[[#This Row],[First]])&lt;&gt;0,Supplemental_Type_Certificates__STC___5[[#This Row],[First]]&amp;": "&amp;_xlfn.TEXTJOIN(", ",TRUE,INDIRECT(Supplemental_Type_Certificates__STC___5[[#This Row],[Range]])),"")</f>
        <v/>
      </c>
      <c r="J682"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683" spans="1:10" x14ac:dyDescent="0.25">
      <c r="A683" s="1" t="s">
        <v>130</v>
      </c>
      <c r="B683"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Alexandria Aircraft, LLC\17-31</v>
      </c>
      <c r="C683" s="1" t="s">
        <v>442</v>
      </c>
      <c r="D683" s="1" t="str">
        <f>LEFT(Supplemental_Type_Certificates__STC___5[[#This Row],[Column1]],SEARCH("\",Supplemental_Type_Certificates__STC___5[[#This Row],[Column1]])-1)</f>
        <v>Alexandria Aircraft, LLC</v>
      </c>
      <c r="E683" s="1" t="str">
        <f>RIGHT(Supplemental_Type_Certificates__STC___5[[#This Row],[Column1]],LEN(Supplemental_Type_Certificates__STC___5[[#This Row],[Column1]])-SEARCH("\",Supplemental_Type_Certificates__STC___5[[#This Row],[Column1]]))</f>
        <v>17-31</v>
      </c>
      <c r="F683" s="1" t="str">
        <f>INDEX(Sheet1!A:D,MATCH(Supplemental_Type_Certificates__STC___5[[#This Row],[Make]],Sheet1!D:D,0),1)</f>
        <v>Alexandria Aircraft</v>
      </c>
      <c r="G683"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683"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E677:E686</v>
      </c>
      <c r="I683" s="1" t="str">
        <f ca="1">IF(LEN(Supplemental_Type_Certificates__STC___5[[#This Row],[First]])&lt;&gt;0,Supplemental_Type_Certificates__STC___5[[#This Row],[First]]&amp;": "&amp;_xlfn.TEXTJOIN(", ",TRUE,INDIRECT(Supplemental_Type_Certificates__STC___5[[#This Row],[Range]])),"")</f>
        <v/>
      </c>
      <c r="J683"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684" spans="1:10" x14ac:dyDescent="0.25">
      <c r="A684" s="1" t="s">
        <v>130</v>
      </c>
      <c r="B684"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Alexandria Aircraft, LLC\17-31A</v>
      </c>
      <c r="C684" s="1" t="s">
        <v>443</v>
      </c>
      <c r="D684" s="1" t="str">
        <f>LEFT(Supplemental_Type_Certificates__STC___5[[#This Row],[Column1]],SEARCH("\",Supplemental_Type_Certificates__STC___5[[#This Row],[Column1]])-1)</f>
        <v>Alexandria Aircraft, LLC</v>
      </c>
      <c r="E684" s="1" t="str">
        <f>RIGHT(Supplemental_Type_Certificates__STC___5[[#This Row],[Column1]],LEN(Supplemental_Type_Certificates__STC___5[[#This Row],[Column1]])-SEARCH("\",Supplemental_Type_Certificates__STC___5[[#This Row],[Column1]]))</f>
        <v>17-31A</v>
      </c>
      <c r="F684" s="1" t="str">
        <f>INDEX(Sheet1!A:D,MATCH(Supplemental_Type_Certificates__STC___5[[#This Row],[Make]],Sheet1!D:D,0),1)</f>
        <v>Alexandria Aircraft</v>
      </c>
      <c r="G684"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684"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E677:E686</v>
      </c>
      <c r="I684" s="1" t="str">
        <f ca="1">IF(LEN(Supplemental_Type_Certificates__STC___5[[#This Row],[First]])&lt;&gt;0,Supplemental_Type_Certificates__STC___5[[#This Row],[First]]&amp;": "&amp;_xlfn.TEXTJOIN(", ",TRUE,INDIRECT(Supplemental_Type_Certificates__STC___5[[#This Row],[Range]])),"")</f>
        <v/>
      </c>
      <c r="J684"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685" spans="1:10" x14ac:dyDescent="0.25">
      <c r="A685" s="1" t="s">
        <v>130</v>
      </c>
      <c r="B685"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Alexandria Aircraft, LLC\17-31ATC</v>
      </c>
      <c r="C685" s="1" t="s">
        <v>444</v>
      </c>
      <c r="D685" s="1" t="str">
        <f>LEFT(Supplemental_Type_Certificates__STC___5[[#This Row],[Column1]],SEARCH("\",Supplemental_Type_Certificates__STC___5[[#This Row],[Column1]])-1)</f>
        <v>Alexandria Aircraft, LLC</v>
      </c>
      <c r="E685" s="1" t="str">
        <f>RIGHT(Supplemental_Type_Certificates__STC___5[[#This Row],[Column1]],LEN(Supplemental_Type_Certificates__STC___5[[#This Row],[Column1]])-SEARCH("\",Supplemental_Type_Certificates__STC___5[[#This Row],[Column1]]))</f>
        <v>17-31ATC</v>
      </c>
      <c r="F685" s="1" t="str">
        <f>INDEX(Sheet1!A:D,MATCH(Supplemental_Type_Certificates__STC___5[[#This Row],[Make]],Sheet1!D:D,0),1)</f>
        <v>Alexandria Aircraft</v>
      </c>
      <c r="G685"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685"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E677:E686</v>
      </c>
      <c r="I685" s="1" t="str">
        <f ca="1">IF(LEN(Supplemental_Type_Certificates__STC___5[[#This Row],[First]])&lt;&gt;0,Supplemental_Type_Certificates__STC___5[[#This Row],[First]]&amp;": "&amp;_xlfn.TEXTJOIN(", ",TRUE,INDIRECT(Supplemental_Type_Certificates__STC___5[[#This Row],[Range]])),"")</f>
        <v/>
      </c>
      <c r="J685"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686" spans="1:10" x14ac:dyDescent="0.25">
      <c r="A686" s="1" t="s">
        <v>130</v>
      </c>
      <c r="B686"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Alexandria Aircraft, LLC\17-31TC</v>
      </c>
      <c r="C686" s="1" t="s">
        <v>445</v>
      </c>
      <c r="D686" s="1" t="str">
        <f>LEFT(Supplemental_Type_Certificates__STC___5[[#This Row],[Column1]],SEARCH("\",Supplemental_Type_Certificates__STC___5[[#This Row],[Column1]])-1)</f>
        <v>Alexandria Aircraft, LLC</v>
      </c>
      <c r="E686" s="1" t="str">
        <f>RIGHT(Supplemental_Type_Certificates__STC___5[[#This Row],[Column1]],LEN(Supplemental_Type_Certificates__STC___5[[#This Row],[Column1]])-SEARCH("\",Supplemental_Type_Certificates__STC___5[[#This Row],[Column1]]))</f>
        <v>17-31TC</v>
      </c>
      <c r="F686" s="1" t="str">
        <f>INDEX(Sheet1!A:D,MATCH(Supplemental_Type_Certificates__STC___5[[#This Row],[Make]],Sheet1!D:D,0),1)</f>
        <v>Alexandria Aircraft</v>
      </c>
      <c r="G686"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686"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E677:E686</v>
      </c>
      <c r="I686" s="1" t="str">
        <f ca="1">IF(LEN(Supplemental_Type_Certificates__STC___5[[#This Row],[First]])&lt;&gt;0,Supplemental_Type_Certificates__STC___5[[#This Row],[First]]&amp;": "&amp;_xlfn.TEXTJOIN(", ",TRUE,INDIRECT(Supplemental_Type_Certificates__STC___5[[#This Row],[Range]])),"")</f>
        <v/>
      </c>
      <c r="J686"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687" spans="1:10" x14ac:dyDescent="0.25">
      <c r="A687" s="1" t="s">
        <v>130</v>
      </c>
      <c r="B687"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American Champion Aircraft Corp.\8GCBC</v>
      </c>
      <c r="C687" s="1" t="s">
        <v>446</v>
      </c>
      <c r="D687" s="1" t="str">
        <f>LEFT(Supplemental_Type_Certificates__STC___5[[#This Row],[Column1]],SEARCH("\",Supplemental_Type_Certificates__STC___5[[#This Row],[Column1]])-1)</f>
        <v>American Champion Aircraft Corp.</v>
      </c>
      <c r="E687" s="1" t="str">
        <f>RIGHT(Supplemental_Type_Certificates__STC___5[[#This Row],[Column1]],LEN(Supplemental_Type_Certificates__STC___5[[#This Row],[Column1]])-SEARCH("\",Supplemental_Type_Certificates__STC___5[[#This Row],[Column1]]))</f>
        <v>8GCBC</v>
      </c>
      <c r="F687" s="1" t="str">
        <f>INDEX(Sheet1!A:D,MATCH(Supplemental_Type_Certificates__STC___5[[#This Row],[Make]],Sheet1!D:D,0),1)</f>
        <v>American Champion</v>
      </c>
      <c r="G687"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American Champion</v>
      </c>
      <c r="H687"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E687:E688</v>
      </c>
      <c r="I687" s="1" t="str">
        <f ca="1">IF(LEN(Supplemental_Type_Certificates__STC___5[[#This Row],[First]])&lt;&gt;0,Supplemental_Type_Certificates__STC___5[[#This Row],[First]]&amp;": "&amp;_xlfn.TEXTJOIN(", ",TRUE,INDIRECT(Supplemental_Type_Certificates__STC___5[[#This Row],[Range]])),"")</f>
        <v>American Champion: 8GCBC, 8KCAB</v>
      </c>
      <c r="J687"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688" spans="1:10" x14ac:dyDescent="0.25">
      <c r="A688" s="1" t="s">
        <v>130</v>
      </c>
      <c r="B688"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American Champion Aircraft Corp.\8KCAB</v>
      </c>
      <c r="C688" s="1" t="s">
        <v>447</v>
      </c>
      <c r="D688" s="1" t="str">
        <f>LEFT(Supplemental_Type_Certificates__STC___5[[#This Row],[Column1]],SEARCH("\",Supplemental_Type_Certificates__STC___5[[#This Row],[Column1]])-1)</f>
        <v>American Champion Aircraft Corp.</v>
      </c>
      <c r="E688" s="1" t="str">
        <f>RIGHT(Supplemental_Type_Certificates__STC___5[[#This Row],[Column1]],LEN(Supplemental_Type_Certificates__STC___5[[#This Row],[Column1]])-SEARCH("\",Supplemental_Type_Certificates__STC___5[[#This Row],[Column1]]))</f>
        <v>8KCAB</v>
      </c>
      <c r="F688" s="1" t="str">
        <f>INDEX(Sheet1!A:D,MATCH(Supplemental_Type_Certificates__STC___5[[#This Row],[Make]],Sheet1!D:D,0),1)</f>
        <v>American Champion</v>
      </c>
      <c r="G688"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688"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E687:E688</v>
      </c>
      <c r="I688" s="1" t="str">
        <f ca="1">IF(LEN(Supplemental_Type_Certificates__STC___5[[#This Row],[First]])&lt;&gt;0,Supplemental_Type_Certificates__STC___5[[#This Row],[First]]&amp;": "&amp;_xlfn.TEXTJOIN(", ",TRUE,INDIRECT(Supplemental_Type_Certificates__STC___5[[#This Row],[Range]])),"")</f>
        <v/>
      </c>
      <c r="J688"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689" spans="1:10" x14ac:dyDescent="0.25">
      <c r="A689" s="1" t="s">
        <v>130</v>
      </c>
      <c r="B689"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APEX Aircraft\CAP 10 B</v>
      </c>
      <c r="C689" s="1" t="s">
        <v>448</v>
      </c>
      <c r="D689" s="1" t="str">
        <f>LEFT(Supplemental_Type_Certificates__STC___5[[#This Row],[Column1]],SEARCH("\",Supplemental_Type_Certificates__STC___5[[#This Row],[Column1]])-1)</f>
        <v>APEX Aircraft</v>
      </c>
      <c r="E689" s="1" t="str">
        <f>RIGHT(Supplemental_Type_Certificates__STC___5[[#This Row],[Column1]],LEN(Supplemental_Type_Certificates__STC___5[[#This Row],[Column1]])-SEARCH("\",Supplemental_Type_Certificates__STC___5[[#This Row],[Column1]]))</f>
        <v>CAP 10 B</v>
      </c>
      <c r="F689" s="1" t="str">
        <f>INDEX(Sheet1!A:D,MATCH(Supplemental_Type_Certificates__STC___5[[#This Row],[Make]],Sheet1!D:D,0),1)</f>
        <v>APEX</v>
      </c>
      <c r="G689"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APEX</v>
      </c>
      <c r="H689"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E689:E689</v>
      </c>
      <c r="I689" s="1" t="str">
        <f ca="1">IF(LEN(Supplemental_Type_Certificates__STC___5[[#This Row],[First]])&lt;&gt;0,Supplemental_Type_Certificates__STC___5[[#This Row],[First]]&amp;": "&amp;_xlfn.TEXTJOIN(", ",TRUE,INDIRECT(Supplemental_Type_Certificates__STC___5[[#This Row],[Range]])),"")</f>
        <v>APEX: CAP 10 B</v>
      </c>
      <c r="J689"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690" spans="1:10" x14ac:dyDescent="0.25">
      <c r="A690" s="1" t="s">
        <v>130</v>
      </c>
      <c r="B690"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Aviat Aircraft Inc\S-2C</v>
      </c>
      <c r="C690" s="1" t="s">
        <v>1063</v>
      </c>
      <c r="D690" s="1" t="str">
        <f>LEFT(Supplemental_Type_Certificates__STC___5[[#This Row],[Column1]],SEARCH("\",Supplemental_Type_Certificates__STC___5[[#This Row],[Column1]])-1)</f>
        <v>Aviat Aircraft Inc</v>
      </c>
      <c r="E690" s="1" t="str">
        <f>RIGHT(Supplemental_Type_Certificates__STC___5[[#This Row],[Column1]],LEN(Supplemental_Type_Certificates__STC___5[[#This Row],[Column1]])-SEARCH("\",Supplemental_Type_Certificates__STC___5[[#This Row],[Column1]]))</f>
        <v>S-2C</v>
      </c>
      <c r="F690" s="1" t="str">
        <f>INDEX(Sheet1!A:D,MATCH(Supplemental_Type_Certificates__STC___5[[#This Row],[Make]],Sheet1!D:D,0),1)</f>
        <v>Aviat</v>
      </c>
      <c r="G690"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Aviat</v>
      </c>
      <c r="H690"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E690:E690</v>
      </c>
      <c r="I690" s="1" t="str">
        <f ca="1">IF(LEN(Supplemental_Type_Certificates__STC___5[[#This Row],[First]])&lt;&gt;0,Supplemental_Type_Certificates__STC___5[[#This Row],[First]]&amp;": "&amp;_xlfn.TEXTJOIN(", ",TRUE,INDIRECT(Supplemental_Type_Certificates__STC___5[[#This Row],[Range]])),"")</f>
        <v>Aviat: S-2C</v>
      </c>
      <c r="J690"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691" spans="1:10" x14ac:dyDescent="0.25">
      <c r="A691" s="1" t="s">
        <v>130</v>
      </c>
      <c r="B691"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B-N Group Ltd.\BN2A MK. III-2</v>
      </c>
      <c r="C691" s="1" t="s">
        <v>449</v>
      </c>
      <c r="D691" s="1" t="str">
        <f>LEFT(Supplemental_Type_Certificates__STC___5[[#This Row],[Column1]],SEARCH("\",Supplemental_Type_Certificates__STC___5[[#This Row],[Column1]])-1)</f>
        <v>B-N Group Ltd.</v>
      </c>
      <c r="E691" s="1" t="str">
        <f>RIGHT(Supplemental_Type_Certificates__STC___5[[#This Row],[Column1]],LEN(Supplemental_Type_Certificates__STC___5[[#This Row],[Column1]])-SEARCH("\",Supplemental_Type_Certificates__STC___5[[#This Row],[Column1]]))</f>
        <v>BN2A MK. III-2</v>
      </c>
      <c r="F691" s="1" t="str">
        <f>INDEX(Sheet1!A:D,MATCH(Supplemental_Type_Certificates__STC___5[[#This Row],[Make]],Sheet1!D:D,0),1)</f>
        <v>B-N</v>
      </c>
      <c r="G691"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B-N</v>
      </c>
      <c r="H691"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E691:E693</v>
      </c>
      <c r="I691" s="1" t="str">
        <f ca="1">IF(LEN(Supplemental_Type_Certificates__STC___5[[#This Row],[First]])&lt;&gt;0,Supplemental_Type_Certificates__STC___5[[#This Row],[First]]&amp;": "&amp;_xlfn.TEXTJOIN(", ",TRUE,INDIRECT(Supplemental_Type_Certificates__STC___5[[#This Row],[Range]])),"")</f>
        <v>B-N: BN2A MK. III-2, BN2A MK. III-3, BN2A MK. III</v>
      </c>
      <c r="J691"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692" spans="1:10" x14ac:dyDescent="0.25">
      <c r="A692" s="1" t="s">
        <v>130</v>
      </c>
      <c r="B692"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B-N Group Ltd.\BN2A MK. III-3</v>
      </c>
      <c r="C692" s="1" t="s">
        <v>450</v>
      </c>
      <c r="D692" s="1" t="str">
        <f>LEFT(Supplemental_Type_Certificates__STC___5[[#This Row],[Column1]],SEARCH("\",Supplemental_Type_Certificates__STC___5[[#This Row],[Column1]])-1)</f>
        <v>B-N Group Ltd.</v>
      </c>
      <c r="E692" s="1" t="str">
        <f>RIGHT(Supplemental_Type_Certificates__STC___5[[#This Row],[Column1]],LEN(Supplemental_Type_Certificates__STC___5[[#This Row],[Column1]])-SEARCH("\",Supplemental_Type_Certificates__STC___5[[#This Row],[Column1]]))</f>
        <v>BN2A MK. III-3</v>
      </c>
      <c r="F692" s="1" t="str">
        <f>INDEX(Sheet1!A:D,MATCH(Supplemental_Type_Certificates__STC___5[[#This Row],[Make]],Sheet1!D:D,0),1)</f>
        <v>B-N</v>
      </c>
      <c r="G692"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692"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E691:E693</v>
      </c>
      <c r="I692" s="1" t="str">
        <f ca="1">IF(LEN(Supplemental_Type_Certificates__STC___5[[#This Row],[First]])&lt;&gt;0,Supplemental_Type_Certificates__STC___5[[#This Row],[First]]&amp;": "&amp;_xlfn.TEXTJOIN(", ",TRUE,INDIRECT(Supplemental_Type_Certificates__STC___5[[#This Row],[Range]])),"")</f>
        <v/>
      </c>
      <c r="J692"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693" spans="1:10" x14ac:dyDescent="0.25">
      <c r="A693" s="1" t="s">
        <v>130</v>
      </c>
      <c r="B693"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B-N Group Ltd.\BN2A MK. III</v>
      </c>
      <c r="C693" s="1" t="s">
        <v>451</v>
      </c>
      <c r="D693" s="1" t="str">
        <f>LEFT(Supplemental_Type_Certificates__STC___5[[#This Row],[Column1]],SEARCH("\",Supplemental_Type_Certificates__STC___5[[#This Row],[Column1]])-1)</f>
        <v>B-N Group Ltd.</v>
      </c>
      <c r="E693" s="1" t="str">
        <f>RIGHT(Supplemental_Type_Certificates__STC___5[[#This Row],[Column1]],LEN(Supplemental_Type_Certificates__STC___5[[#This Row],[Column1]])-SEARCH("\",Supplemental_Type_Certificates__STC___5[[#This Row],[Column1]]))</f>
        <v>BN2A MK. III</v>
      </c>
      <c r="F693" s="1" t="str">
        <f>INDEX(Sheet1!A:D,MATCH(Supplemental_Type_Certificates__STC___5[[#This Row],[Make]],Sheet1!D:D,0),1)</f>
        <v>B-N</v>
      </c>
      <c r="G693"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693"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E691:E693</v>
      </c>
      <c r="I693" s="1" t="str">
        <f ca="1">IF(LEN(Supplemental_Type_Certificates__STC___5[[#This Row],[First]])&lt;&gt;0,Supplemental_Type_Certificates__STC___5[[#This Row],[First]]&amp;": "&amp;_xlfn.TEXTJOIN(", ",TRUE,INDIRECT(Supplemental_Type_Certificates__STC___5[[#This Row],[Range]])),"")</f>
        <v/>
      </c>
      <c r="J693"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694" spans="1:10" x14ac:dyDescent="0.25">
      <c r="A694" s="1" t="s">
        <v>130</v>
      </c>
      <c r="B694"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Beechcraft Corporation\19A</v>
      </c>
      <c r="C694" s="1" t="s">
        <v>452</v>
      </c>
      <c r="D694" s="1" t="str">
        <f>LEFT(Supplemental_Type_Certificates__STC___5[[#This Row],[Column1]],SEARCH("\",Supplemental_Type_Certificates__STC___5[[#This Row],[Column1]])-1)</f>
        <v>Beechcraft Corporation</v>
      </c>
      <c r="E694" s="1" t="str">
        <f>RIGHT(Supplemental_Type_Certificates__STC___5[[#This Row],[Column1]],LEN(Supplemental_Type_Certificates__STC___5[[#This Row],[Column1]])-SEARCH("\",Supplemental_Type_Certificates__STC___5[[#This Row],[Column1]]))</f>
        <v>19A</v>
      </c>
      <c r="F694" s="1" t="str">
        <f>INDEX(Sheet1!A:D,MATCH(Supplemental_Type_Certificates__STC___5[[#This Row],[Make]],Sheet1!D:D,0),1)</f>
        <v>Beechcraft</v>
      </c>
      <c r="G694"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Beechcraft</v>
      </c>
      <c r="H694"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E694:E798</v>
      </c>
      <c r="I694" s="1" t="str">
        <f ca="1">IF(LEN(Supplemental_Type_Certificates__STC___5[[#This Row],[First]])&lt;&gt;0,Supplemental_Type_Certificates__STC___5[[#This Row],[First]]&amp;": "&amp;_xlfn.TEXTJOIN(", ",TRUE,INDIRECT(Supplemental_Type_Certificates__STC___5[[#This Row],[Range]])),"")</f>
        <v>Beechcraft: 19A, 23, 35-33, 35-A33, 35-B33, 35-C33, 35-C33A, 35, 35R, 36, 45 (Military YT-34), 50, 56TC, 58, 58A, 58P, 58PA, 58TC, 58TCA, 60, 65-80, 65-88, 65-A80-8800, 65-A80, 65-B80, 65, 70, 76, 77, 95-55, 95-A55, 95-B55, 95-B55A, 95-B55B, 95-C55, 95-C55A, 95, A23-19, A23-24, A23, A23A, A24, A24R, A35, A36, A36TC, A45 (Military T-34A, B-45), A56TC, A60, A65-8200, A65, B19, B23, B24R, B35, B36TC, B50, B60, B95, B95A, C23, C24R, C35, C50, D35, D45 (Military T-34B), D50, D50A, D50B, D50C, D50E-5990, D50E, D55, D55A, D95A, E33, E33A, E33C, E35, E50, E55, E55A, E95, F33, F33A, F33C, F35, F50, G17S, G33, G35, G50, H35, H50, J35, J50, K35, M19A, M35, N35, P35, S35, V35, V35A, V35B</v>
      </c>
      <c r="J694"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695" spans="1:10" x14ac:dyDescent="0.25">
      <c r="A695" s="1" t="s">
        <v>130</v>
      </c>
      <c r="B695"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Beechcraft Corporation\23</v>
      </c>
      <c r="C695" s="1" t="s">
        <v>453</v>
      </c>
      <c r="D695" s="1" t="str">
        <f>LEFT(Supplemental_Type_Certificates__STC___5[[#This Row],[Column1]],SEARCH("\",Supplemental_Type_Certificates__STC___5[[#This Row],[Column1]])-1)</f>
        <v>Beechcraft Corporation</v>
      </c>
      <c r="E695" s="1" t="str">
        <f>RIGHT(Supplemental_Type_Certificates__STC___5[[#This Row],[Column1]],LEN(Supplemental_Type_Certificates__STC___5[[#This Row],[Column1]])-SEARCH("\",Supplemental_Type_Certificates__STC___5[[#This Row],[Column1]]))</f>
        <v>23</v>
      </c>
      <c r="F695" s="1" t="str">
        <f>INDEX(Sheet1!A:D,MATCH(Supplemental_Type_Certificates__STC___5[[#This Row],[Make]],Sheet1!D:D,0),1)</f>
        <v>Beechcraft</v>
      </c>
      <c r="G695"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695"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E694:E798</v>
      </c>
      <c r="I695" s="1" t="str">
        <f ca="1">IF(LEN(Supplemental_Type_Certificates__STC___5[[#This Row],[First]])&lt;&gt;0,Supplemental_Type_Certificates__STC___5[[#This Row],[First]]&amp;": "&amp;_xlfn.TEXTJOIN(", ",TRUE,INDIRECT(Supplemental_Type_Certificates__STC___5[[#This Row],[Range]])),"")</f>
        <v/>
      </c>
      <c r="J695"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696" spans="1:10" x14ac:dyDescent="0.25">
      <c r="A696" s="1" t="s">
        <v>130</v>
      </c>
      <c r="B696"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Beechcraft Corporation\35-33</v>
      </c>
      <c r="C696" s="1" t="s">
        <v>454</v>
      </c>
      <c r="D696" s="1" t="str">
        <f>LEFT(Supplemental_Type_Certificates__STC___5[[#This Row],[Column1]],SEARCH("\",Supplemental_Type_Certificates__STC___5[[#This Row],[Column1]])-1)</f>
        <v>Beechcraft Corporation</v>
      </c>
      <c r="E696" s="1" t="str">
        <f>RIGHT(Supplemental_Type_Certificates__STC___5[[#This Row],[Column1]],LEN(Supplemental_Type_Certificates__STC___5[[#This Row],[Column1]])-SEARCH("\",Supplemental_Type_Certificates__STC___5[[#This Row],[Column1]]))</f>
        <v>35-33</v>
      </c>
      <c r="F696" s="1" t="str">
        <f>INDEX(Sheet1!A:D,MATCH(Supplemental_Type_Certificates__STC___5[[#This Row],[Make]],Sheet1!D:D,0),1)</f>
        <v>Beechcraft</v>
      </c>
      <c r="G696"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696"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E694:E798</v>
      </c>
      <c r="I696" s="1" t="str">
        <f ca="1">IF(LEN(Supplemental_Type_Certificates__STC___5[[#This Row],[First]])&lt;&gt;0,Supplemental_Type_Certificates__STC___5[[#This Row],[First]]&amp;": "&amp;_xlfn.TEXTJOIN(", ",TRUE,INDIRECT(Supplemental_Type_Certificates__STC___5[[#This Row],[Range]])),"")</f>
        <v/>
      </c>
      <c r="J696"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697" spans="1:10" x14ac:dyDescent="0.25">
      <c r="A697" s="1" t="s">
        <v>130</v>
      </c>
      <c r="B697"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Beechcraft Corporation\35-A33</v>
      </c>
      <c r="C697" s="1" t="s">
        <v>455</v>
      </c>
      <c r="D697" s="1" t="str">
        <f>LEFT(Supplemental_Type_Certificates__STC___5[[#This Row],[Column1]],SEARCH("\",Supplemental_Type_Certificates__STC___5[[#This Row],[Column1]])-1)</f>
        <v>Beechcraft Corporation</v>
      </c>
      <c r="E697" s="1" t="str">
        <f>RIGHT(Supplemental_Type_Certificates__STC___5[[#This Row],[Column1]],LEN(Supplemental_Type_Certificates__STC___5[[#This Row],[Column1]])-SEARCH("\",Supplemental_Type_Certificates__STC___5[[#This Row],[Column1]]))</f>
        <v>35-A33</v>
      </c>
      <c r="F697" s="1" t="str">
        <f>INDEX(Sheet1!A:D,MATCH(Supplemental_Type_Certificates__STC___5[[#This Row],[Make]],Sheet1!D:D,0),1)</f>
        <v>Beechcraft</v>
      </c>
      <c r="G697"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697"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E694:E798</v>
      </c>
      <c r="I697" s="1" t="str">
        <f ca="1">IF(LEN(Supplemental_Type_Certificates__STC___5[[#This Row],[First]])&lt;&gt;0,Supplemental_Type_Certificates__STC___5[[#This Row],[First]]&amp;": "&amp;_xlfn.TEXTJOIN(", ",TRUE,INDIRECT(Supplemental_Type_Certificates__STC___5[[#This Row],[Range]])),"")</f>
        <v/>
      </c>
      <c r="J697"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698" spans="1:10" x14ac:dyDescent="0.25">
      <c r="A698" s="1" t="s">
        <v>130</v>
      </c>
      <c r="B698"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Beechcraft Corporation\35-B33</v>
      </c>
      <c r="C698" s="1" t="s">
        <v>456</v>
      </c>
      <c r="D698" s="1" t="str">
        <f>LEFT(Supplemental_Type_Certificates__STC___5[[#This Row],[Column1]],SEARCH("\",Supplemental_Type_Certificates__STC___5[[#This Row],[Column1]])-1)</f>
        <v>Beechcraft Corporation</v>
      </c>
      <c r="E698" s="1" t="str">
        <f>RIGHT(Supplemental_Type_Certificates__STC___5[[#This Row],[Column1]],LEN(Supplemental_Type_Certificates__STC___5[[#This Row],[Column1]])-SEARCH("\",Supplemental_Type_Certificates__STC___5[[#This Row],[Column1]]))</f>
        <v>35-B33</v>
      </c>
      <c r="F698" s="1" t="str">
        <f>INDEX(Sheet1!A:D,MATCH(Supplemental_Type_Certificates__STC___5[[#This Row],[Make]],Sheet1!D:D,0),1)</f>
        <v>Beechcraft</v>
      </c>
      <c r="G698"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698"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E694:E798</v>
      </c>
      <c r="I698" s="1" t="str">
        <f ca="1">IF(LEN(Supplemental_Type_Certificates__STC___5[[#This Row],[First]])&lt;&gt;0,Supplemental_Type_Certificates__STC___5[[#This Row],[First]]&amp;": "&amp;_xlfn.TEXTJOIN(", ",TRUE,INDIRECT(Supplemental_Type_Certificates__STC___5[[#This Row],[Range]])),"")</f>
        <v/>
      </c>
      <c r="J698"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699" spans="1:10" x14ac:dyDescent="0.25">
      <c r="A699" s="1" t="s">
        <v>130</v>
      </c>
      <c r="B699"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Beechcraft Corporation\35-C33</v>
      </c>
      <c r="C699" s="1" t="s">
        <v>457</v>
      </c>
      <c r="D699" s="1" t="str">
        <f>LEFT(Supplemental_Type_Certificates__STC___5[[#This Row],[Column1]],SEARCH("\",Supplemental_Type_Certificates__STC___5[[#This Row],[Column1]])-1)</f>
        <v>Beechcraft Corporation</v>
      </c>
      <c r="E699" s="1" t="str">
        <f>RIGHT(Supplemental_Type_Certificates__STC___5[[#This Row],[Column1]],LEN(Supplemental_Type_Certificates__STC___5[[#This Row],[Column1]])-SEARCH("\",Supplemental_Type_Certificates__STC___5[[#This Row],[Column1]]))</f>
        <v>35-C33</v>
      </c>
      <c r="F699" s="1" t="str">
        <f>INDEX(Sheet1!A:D,MATCH(Supplemental_Type_Certificates__STC___5[[#This Row],[Make]],Sheet1!D:D,0),1)</f>
        <v>Beechcraft</v>
      </c>
      <c r="G699"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699"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E694:E798</v>
      </c>
      <c r="I699" s="1" t="str">
        <f ca="1">IF(LEN(Supplemental_Type_Certificates__STC___5[[#This Row],[First]])&lt;&gt;0,Supplemental_Type_Certificates__STC___5[[#This Row],[First]]&amp;": "&amp;_xlfn.TEXTJOIN(", ",TRUE,INDIRECT(Supplemental_Type_Certificates__STC___5[[#This Row],[Range]])),"")</f>
        <v/>
      </c>
      <c r="J699"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700" spans="1:10" x14ac:dyDescent="0.25">
      <c r="A700" s="1" t="s">
        <v>130</v>
      </c>
      <c r="B700"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Beechcraft Corporation\35-C33A</v>
      </c>
      <c r="C700" s="1" t="s">
        <v>458</v>
      </c>
      <c r="D700" s="1" t="str">
        <f>LEFT(Supplemental_Type_Certificates__STC___5[[#This Row],[Column1]],SEARCH("\",Supplemental_Type_Certificates__STC___5[[#This Row],[Column1]])-1)</f>
        <v>Beechcraft Corporation</v>
      </c>
      <c r="E700" s="1" t="str">
        <f>RIGHT(Supplemental_Type_Certificates__STC___5[[#This Row],[Column1]],LEN(Supplemental_Type_Certificates__STC___5[[#This Row],[Column1]])-SEARCH("\",Supplemental_Type_Certificates__STC___5[[#This Row],[Column1]]))</f>
        <v>35-C33A</v>
      </c>
      <c r="F700" s="1" t="str">
        <f>INDEX(Sheet1!A:D,MATCH(Supplemental_Type_Certificates__STC___5[[#This Row],[Make]],Sheet1!D:D,0),1)</f>
        <v>Beechcraft</v>
      </c>
      <c r="G700"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700"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E694:E798</v>
      </c>
      <c r="I700" s="1" t="str">
        <f ca="1">IF(LEN(Supplemental_Type_Certificates__STC___5[[#This Row],[First]])&lt;&gt;0,Supplemental_Type_Certificates__STC___5[[#This Row],[First]]&amp;": "&amp;_xlfn.TEXTJOIN(", ",TRUE,INDIRECT(Supplemental_Type_Certificates__STC___5[[#This Row],[Range]])),"")</f>
        <v/>
      </c>
      <c r="J700"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701" spans="1:10" x14ac:dyDescent="0.25">
      <c r="A701" s="1" t="s">
        <v>130</v>
      </c>
      <c r="B701"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Beechcraft Corporation\35</v>
      </c>
      <c r="C701" s="1" t="s">
        <v>459</v>
      </c>
      <c r="D701" s="1" t="str">
        <f>LEFT(Supplemental_Type_Certificates__STC___5[[#This Row],[Column1]],SEARCH("\",Supplemental_Type_Certificates__STC___5[[#This Row],[Column1]])-1)</f>
        <v>Beechcraft Corporation</v>
      </c>
      <c r="E701" s="1" t="str">
        <f>RIGHT(Supplemental_Type_Certificates__STC___5[[#This Row],[Column1]],LEN(Supplemental_Type_Certificates__STC___5[[#This Row],[Column1]])-SEARCH("\",Supplemental_Type_Certificates__STC___5[[#This Row],[Column1]]))</f>
        <v>35</v>
      </c>
      <c r="F701" s="1" t="str">
        <f>INDEX(Sheet1!A:D,MATCH(Supplemental_Type_Certificates__STC___5[[#This Row],[Make]],Sheet1!D:D,0),1)</f>
        <v>Beechcraft</v>
      </c>
      <c r="G701"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701"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E694:E798</v>
      </c>
      <c r="I701" s="1" t="str">
        <f ca="1">IF(LEN(Supplemental_Type_Certificates__STC___5[[#This Row],[First]])&lt;&gt;0,Supplemental_Type_Certificates__STC___5[[#This Row],[First]]&amp;": "&amp;_xlfn.TEXTJOIN(", ",TRUE,INDIRECT(Supplemental_Type_Certificates__STC___5[[#This Row],[Range]])),"")</f>
        <v/>
      </c>
      <c r="J701"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702" spans="1:10" x14ac:dyDescent="0.25">
      <c r="A702" s="1" t="s">
        <v>130</v>
      </c>
      <c r="B702"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Beechcraft Corporation\35R</v>
      </c>
      <c r="C702" s="1" t="s">
        <v>460</v>
      </c>
      <c r="D702" s="1" t="str">
        <f>LEFT(Supplemental_Type_Certificates__STC___5[[#This Row],[Column1]],SEARCH("\",Supplemental_Type_Certificates__STC___5[[#This Row],[Column1]])-1)</f>
        <v>Beechcraft Corporation</v>
      </c>
      <c r="E702" s="1" t="str">
        <f>RIGHT(Supplemental_Type_Certificates__STC___5[[#This Row],[Column1]],LEN(Supplemental_Type_Certificates__STC___5[[#This Row],[Column1]])-SEARCH("\",Supplemental_Type_Certificates__STC___5[[#This Row],[Column1]]))</f>
        <v>35R</v>
      </c>
      <c r="F702" s="1" t="str">
        <f>INDEX(Sheet1!A:D,MATCH(Supplemental_Type_Certificates__STC___5[[#This Row],[Make]],Sheet1!D:D,0),1)</f>
        <v>Beechcraft</v>
      </c>
      <c r="G702"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702"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E694:E798</v>
      </c>
      <c r="I702" s="1" t="str">
        <f ca="1">IF(LEN(Supplemental_Type_Certificates__STC___5[[#This Row],[First]])&lt;&gt;0,Supplemental_Type_Certificates__STC___5[[#This Row],[First]]&amp;": "&amp;_xlfn.TEXTJOIN(", ",TRUE,INDIRECT(Supplemental_Type_Certificates__STC___5[[#This Row],[Range]])),"")</f>
        <v/>
      </c>
      <c r="J702"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703" spans="1:10" x14ac:dyDescent="0.25">
      <c r="A703" s="1" t="s">
        <v>130</v>
      </c>
      <c r="B703"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Beechcraft Corporation\36</v>
      </c>
      <c r="C703" s="1" t="s">
        <v>461</v>
      </c>
      <c r="D703" s="1" t="str">
        <f>LEFT(Supplemental_Type_Certificates__STC___5[[#This Row],[Column1]],SEARCH("\",Supplemental_Type_Certificates__STC___5[[#This Row],[Column1]])-1)</f>
        <v>Beechcraft Corporation</v>
      </c>
      <c r="E703" s="1" t="str">
        <f>RIGHT(Supplemental_Type_Certificates__STC___5[[#This Row],[Column1]],LEN(Supplemental_Type_Certificates__STC___5[[#This Row],[Column1]])-SEARCH("\",Supplemental_Type_Certificates__STC___5[[#This Row],[Column1]]))</f>
        <v>36</v>
      </c>
      <c r="F703" s="1" t="str">
        <f>INDEX(Sheet1!A:D,MATCH(Supplemental_Type_Certificates__STC___5[[#This Row],[Make]],Sheet1!D:D,0),1)</f>
        <v>Beechcraft</v>
      </c>
      <c r="G703"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703"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E694:E798</v>
      </c>
      <c r="I703" s="1" t="str">
        <f ca="1">IF(LEN(Supplemental_Type_Certificates__STC___5[[#This Row],[First]])&lt;&gt;0,Supplemental_Type_Certificates__STC___5[[#This Row],[First]]&amp;": "&amp;_xlfn.TEXTJOIN(", ",TRUE,INDIRECT(Supplemental_Type_Certificates__STC___5[[#This Row],[Range]])),"")</f>
        <v/>
      </c>
      <c r="J703"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704" spans="1:10" x14ac:dyDescent="0.25">
      <c r="A704" s="1" t="s">
        <v>130</v>
      </c>
      <c r="B704"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Beechcraft Corporation\45 (Military YT-34)</v>
      </c>
      <c r="C704" s="1" t="s">
        <v>462</v>
      </c>
      <c r="D704" s="1" t="str">
        <f>LEFT(Supplemental_Type_Certificates__STC___5[[#This Row],[Column1]],SEARCH("\",Supplemental_Type_Certificates__STC___5[[#This Row],[Column1]])-1)</f>
        <v>Beechcraft Corporation</v>
      </c>
      <c r="E704" s="1" t="str">
        <f>RIGHT(Supplemental_Type_Certificates__STC___5[[#This Row],[Column1]],LEN(Supplemental_Type_Certificates__STC___5[[#This Row],[Column1]])-SEARCH("\",Supplemental_Type_Certificates__STC___5[[#This Row],[Column1]]))</f>
        <v>45 (Military YT-34)</v>
      </c>
      <c r="F704" s="1" t="str">
        <f>INDEX(Sheet1!A:D,MATCH(Supplemental_Type_Certificates__STC___5[[#This Row],[Make]],Sheet1!D:D,0),1)</f>
        <v>Beechcraft</v>
      </c>
      <c r="G704"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704"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E694:E798</v>
      </c>
      <c r="I704" s="1" t="str">
        <f ca="1">IF(LEN(Supplemental_Type_Certificates__STC___5[[#This Row],[First]])&lt;&gt;0,Supplemental_Type_Certificates__STC___5[[#This Row],[First]]&amp;": "&amp;_xlfn.TEXTJOIN(", ",TRUE,INDIRECT(Supplemental_Type_Certificates__STC___5[[#This Row],[Range]])),"")</f>
        <v/>
      </c>
      <c r="J704"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705" spans="1:10" x14ac:dyDescent="0.25">
      <c r="A705" s="1" t="s">
        <v>130</v>
      </c>
      <c r="B705"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Beechcraft Corporation\50</v>
      </c>
      <c r="C705" s="1" t="s">
        <v>463</v>
      </c>
      <c r="D705" s="1" t="str">
        <f>LEFT(Supplemental_Type_Certificates__STC___5[[#This Row],[Column1]],SEARCH("\",Supplemental_Type_Certificates__STC___5[[#This Row],[Column1]])-1)</f>
        <v>Beechcraft Corporation</v>
      </c>
      <c r="E705" s="1" t="str">
        <f>RIGHT(Supplemental_Type_Certificates__STC___5[[#This Row],[Column1]],LEN(Supplemental_Type_Certificates__STC___5[[#This Row],[Column1]])-SEARCH("\",Supplemental_Type_Certificates__STC___5[[#This Row],[Column1]]))</f>
        <v>50</v>
      </c>
      <c r="F705" s="1" t="str">
        <f>INDEX(Sheet1!A:D,MATCH(Supplemental_Type_Certificates__STC___5[[#This Row],[Make]],Sheet1!D:D,0),1)</f>
        <v>Beechcraft</v>
      </c>
      <c r="G705"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705"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E694:E798</v>
      </c>
      <c r="I705" s="1" t="str">
        <f ca="1">IF(LEN(Supplemental_Type_Certificates__STC___5[[#This Row],[First]])&lt;&gt;0,Supplemental_Type_Certificates__STC___5[[#This Row],[First]]&amp;": "&amp;_xlfn.TEXTJOIN(", ",TRUE,INDIRECT(Supplemental_Type_Certificates__STC___5[[#This Row],[Range]])),"")</f>
        <v/>
      </c>
      <c r="J705"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706" spans="1:10" x14ac:dyDescent="0.25">
      <c r="A706" s="1" t="s">
        <v>130</v>
      </c>
      <c r="B706"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Beechcraft Corporation\56TC</v>
      </c>
      <c r="C706" s="1" t="s">
        <v>464</v>
      </c>
      <c r="D706" s="1" t="str">
        <f>LEFT(Supplemental_Type_Certificates__STC___5[[#This Row],[Column1]],SEARCH("\",Supplemental_Type_Certificates__STC___5[[#This Row],[Column1]])-1)</f>
        <v>Beechcraft Corporation</v>
      </c>
      <c r="E706" s="1" t="str">
        <f>RIGHT(Supplemental_Type_Certificates__STC___5[[#This Row],[Column1]],LEN(Supplemental_Type_Certificates__STC___5[[#This Row],[Column1]])-SEARCH("\",Supplemental_Type_Certificates__STC___5[[#This Row],[Column1]]))</f>
        <v>56TC</v>
      </c>
      <c r="F706" s="1" t="str">
        <f>INDEX(Sheet1!A:D,MATCH(Supplemental_Type_Certificates__STC___5[[#This Row],[Make]],Sheet1!D:D,0),1)</f>
        <v>Beechcraft</v>
      </c>
      <c r="G706"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706"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E694:E798</v>
      </c>
      <c r="I706" s="1" t="str">
        <f ca="1">IF(LEN(Supplemental_Type_Certificates__STC___5[[#This Row],[First]])&lt;&gt;0,Supplemental_Type_Certificates__STC___5[[#This Row],[First]]&amp;": "&amp;_xlfn.TEXTJOIN(", ",TRUE,INDIRECT(Supplemental_Type_Certificates__STC___5[[#This Row],[Range]])),"")</f>
        <v/>
      </c>
      <c r="J706"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707" spans="1:10" x14ac:dyDescent="0.25">
      <c r="A707" s="1" t="s">
        <v>130</v>
      </c>
      <c r="B707"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Beechcraft Corporation\58</v>
      </c>
      <c r="C707" s="1" t="s">
        <v>465</v>
      </c>
      <c r="D707" s="1" t="str">
        <f>LEFT(Supplemental_Type_Certificates__STC___5[[#This Row],[Column1]],SEARCH("\",Supplemental_Type_Certificates__STC___5[[#This Row],[Column1]])-1)</f>
        <v>Beechcraft Corporation</v>
      </c>
      <c r="E707" s="1" t="str">
        <f>RIGHT(Supplemental_Type_Certificates__STC___5[[#This Row],[Column1]],LEN(Supplemental_Type_Certificates__STC___5[[#This Row],[Column1]])-SEARCH("\",Supplemental_Type_Certificates__STC___5[[#This Row],[Column1]]))</f>
        <v>58</v>
      </c>
      <c r="F707" s="1" t="str">
        <f>INDEX(Sheet1!A:D,MATCH(Supplemental_Type_Certificates__STC___5[[#This Row],[Make]],Sheet1!D:D,0),1)</f>
        <v>Beechcraft</v>
      </c>
      <c r="G707"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707"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E694:E798</v>
      </c>
      <c r="I707" s="1" t="str">
        <f ca="1">IF(LEN(Supplemental_Type_Certificates__STC___5[[#This Row],[First]])&lt;&gt;0,Supplemental_Type_Certificates__STC___5[[#This Row],[First]]&amp;": "&amp;_xlfn.TEXTJOIN(", ",TRUE,INDIRECT(Supplemental_Type_Certificates__STC___5[[#This Row],[Range]])),"")</f>
        <v/>
      </c>
      <c r="J707"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708" spans="1:10" x14ac:dyDescent="0.25">
      <c r="A708" s="1" t="s">
        <v>130</v>
      </c>
      <c r="B708"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Beechcraft Corporation\58A</v>
      </c>
      <c r="C708" s="1" t="s">
        <v>466</v>
      </c>
      <c r="D708" s="1" t="str">
        <f>LEFT(Supplemental_Type_Certificates__STC___5[[#This Row],[Column1]],SEARCH("\",Supplemental_Type_Certificates__STC___5[[#This Row],[Column1]])-1)</f>
        <v>Beechcraft Corporation</v>
      </c>
      <c r="E708" s="1" t="str">
        <f>RIGHT(Supplemental_Type_Certificates__STC___5[[#This Row],[Column1]],LEN(Supplemental_Type_Certificates__STC___5[[#This Row],[Column1]])-SEARCH("\",Supplemental_Type_Certificates__STC___5[[#This Row],[Column1]]))</f>
        <v>58A</v>
      </c>
      <c r="F708" s="1" t="str">
        <f>INDEX(Sheet1!A:D,MATCH(Supplemental_Type_Certificates__STC___5[[#This Row],[Make]],Sheet1!D:D,0),1)</f>
        <v>Beechcraft</v>
      </c>
      <c r="G708"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708"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E694:E798</v>
      </c>
      <c r="I708" s="1" t="str">
        <f ca="1">IF(LEN(Supplemental_Type_Certificates__STC___5[[#This Row],[First]])&lt;&gt;0,Supplemental_Type_Certificates__STC___5[[#This Row],[First]]&amp;": "&amp;_xlfn.TEXTJOIN(", ",TRUE,INDIRECT(Supplemental_Type_Certificates__STC___5[[#This Row],[Range]])),"")</f>
        <v/>
      </c>
      <c r="J708"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709" spans="1:10" x14ac:dyDescent="0.25">
      <c r="A709" s="1" t="s">
        <v>130</v>
      </c>
      <c r="B709"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Beechcraft Corporation\58P</v>
      </c>
      <c r="C709" s="1" t="s">
        <v>467</v>
      </c>
      <c r="D709" s="1" t="str">
        <f>LEFT(Supplemental_Type_Certificates__STC___5[[#This Row],[Column1]],SEARCH("\",Supplemental_Type_Certificates__STC___5[[#This Row],[Column1]])-1)</f>
        <v>Beechcraft Corporation</v>
      </c>
      <c r="E709" s="1" t="str">
        <f>RIGHT(Supplemental_Type_Certificates__STC___5[[#This Row],[Column1]],LEN(Supplemental_Type_Certificates__STC___5[[#This Row],[Column1]])-SEARCH("\",Supplemental_Type_Certificates__STC___5[[#This Row],[Column1]]))</f>
        <v>58P</v>
      </c>
      <c r="F709" s="1" t="str">
        <f>INDEX(Sheet1!A:D,MATCH(Supplemental_Type_Certificates__STC___5[[#This Row],[Make]],Sheet1!D:D,0),1)</f>
        <v>Beechcraft</v>
      </c>
      <c r="G709"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709"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E694:E798</v>
      </c>
      <c r="I709" s="1" t="str">
        <f ca="1">IF(LEN(Supplemental_Type_Certificates__STC___5[[#This Row],[First]])&lt;&gt;0,Supplemental_Type_Certificates__STC___5[[#This Row],[First]]&amp;": "&amp;_xlfn.TEXTJOIN(", ",TRUE,INDIRECT(Supplemental_Type_Certificates__STC___5[[#This Row],[Range]])),"")</f>
        <v/>
      </c>
      <c r="J709"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710" spans="1:10" x14ac:dyDescent="0.25">
      <c r="A710" s="1" t="s">
        <v>130</v>
      </c>
      <c r="B710"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Beechcraft Corporation\58PA</v>
      </c>
      <c r="C710" s="1" t="s">
        <v>468</v>
      </c>
      <c r="D710" s="1" t="str">
        <f>LEFT(Supplemental_Type_Certificates__STC___5[[#This Row],[Column1]],SEARCH("\",Supplemental_Type_Certificates__STC___5[[#This Row],[Column1]])-1)</f>
        <v>Beechcraft Corporation</v>
      </c>
      <c r="E710" s="1" t="str">
        <f>RIGHT(Supplemental_Type_Certificates__STC___5[[#This Row],[Column1]],LEN(Supplemental_Type_Certificates__STC___5[[#This Row],[Column1]])-SEARCH("\",Supplemental_Type_Certificates__STC___5[[#This Row],[Column1]]))</f>
        <v>58PA</v>
      </c>
      <c r="F710" s="1" t="str">
        <f>INDEX(Sheet1!A:D,MATCH(Supplemental_Type_Certificates__STC___5[[#This Row],[Make]],Sheet1!D:D,0),1)</f>
        <v>Beechcraft</v>
      </c>
      <c r="G710"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710"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E694:E798</v>
      </c>
      <c r="I710" s="1" t="str">
        <f ca="1">IF(LEN(Supplemental_Type_Certificates__STC___5[[#This Row],[First]])&lt;&gt;0,Supplemental_Type_Certificates__STC___5[[#This Row],[First]]&amp;": "&amp;_xlfn.TEXTJOIN(", ",TRUE,INDIRECT(Supplemental_Type_Certificates__STC___5[[#This Row],[Range]])),"")</f>
        <v/>
      </c>
      <c r="J710"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711" spans="1:10" x14ac:dyDescent="0.25">
      <c r="A711" s="1" t="s">
        <v>130</v>
      </c>
      <c r="B711"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Beechcraft Corporation\58TC</v>
      </c>
      <c r="C711" s="1" t="s">
        <v>469</v>
      </c>
      <c r="D711" s="1" t="str">
        <f>LEFT(Supplemental_Type_Certificates__STC___5[[#This Row],[Column1]],SEARCH("\",Supplemental_Type_Certificates__STC___5[[#This Row],[Column1]])-1)</f>
        <v>Beechcraft Corporation</v>
      </c>
      <c r="E711" s="1" t="str">
        <f>RIGHT(Supplemental_Type_Certificates__STC___5[[#This Row],[Column1]],LEN(Supplemental_Type_Certificates__STC___5[[#This Row],[Column1]])-SEARCH("\",Supplemental_Type_Certificates__STC___5[[#This Row],[Column1]]))</f>
        <v>58TC</v>
      </c>
      <c r="F711" s="1" t="str">
        <f>INDEX(Sheet1!A:D,MATCH(Supplemental_Type_Certificates__STC___5[[#This Row],[Make]],Sheet1!D:D,0),1)</f>
        <v>Beechcraft</v>
      </c>
      <c r="G711"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711"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E694:E798</v>
      </c>
      <c r="I711" s="1" t="str">
        <f ca="1">IF(LEN(Supplemental_Type_Certificates__STC___5[[#This Row],[First]])&lt;&gt;0,Supplemental_Type_Certificates__STC___5[[#This Row],[First]]&amp;": "&amp;_xlfn.TEXTJOIN(", ",TRUE,INDIRECT(Supplemental_Type_Certificates__STC___5[[#This Row],[Range]])),"")</f>
        <v/>
      </c>
      <c r="J711"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712" spans="1:10" x14ac:dyDescent="0.25">
      <c r="A712" s="1" t="s">
        <v>130</v>
      </c>
      <c r="B712"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Beechcraft Corporation\58TCA</v>
      </c>
      <c r="C712" s="1" t="s">
        <v>470</v>
      </c>
      <c r="D712" s="1" t="str">
        <f>LEFT(Supplemental_Type_Certificates__STC___5[[#This Row],[Column1]],SEARCH("\",Supplemental_Type_Certificates__STC___5[[#This Row],[Column1]])-1)</f>
        <v>Beechcraft Corporation</v>
      </c>
      <c r="E712" s="1" t="str">
        <f>RIGHT(Supplemental_Type_Certificates__STC___5[[#This Row],[Column1]],LEN(Supplemental_Type_Certificates__STC___5[[#This Row],[Column1]])-SEARCH("\",Supplemental_Type_Certificates__STC___5[[#This Row],[Column1]]))</f>
        <v>58TCA</v>
      </c>
      <c r="F712" s="1" t="str">
        <f>INDEX(Sheet1!A:D,MATCH(Supplemental_Type_Certificates__STC___5[[#This Row],[Make]],Sheet1!D:D,0),1)</f>
        <v>Beechcraft</v>
      </c>
      <c r="G712"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712"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E694:E798</v>
      </c>
      <c r="I712" s="1" t="str">
        <f ca="1">IF(LEN(Supplemental_Type_Certificates__STC___5[[#This Row],[First]])&lt;&gt;0,Supplemental_Type_Certificates__STC___5[[#This Row],[First]]&amp;": "&amp;_xlfn.TEXTJOIN(", ",TRUE,INDIRECT(Supplemental_Type_Certificates__STC___5[[#This Row],[Range]])),"")</f>
        <v/>
      </c>
      <c r="J712"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713" spans="1:10" x14ac:dyDescent="0.25">
      <c r="A713" s="1" t="s">
        <v>130</v>
      </c>
      <c r="B713"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Beechcraft Corporation\60</v>
      </c>
      <c r="C713" s="1" t="s">
        <v>471</v>
      </c>
      <c r="D713" s="1" t="str">
        <f>LEFT(Supplemental_Type_Certificates__STC___5[[#This Row],[Column1]],SEARCH("\",Supplemental_Type_Certificates__STC___5[[#This Row],[Column1]])-1)</f>
        <v>Beechcraft Corporation</v>
      </c>
      <c r="E713" s="1" t="str">
        <f>RIGHT(Supplemental_Type_Certificates__STC___5[[#This Row],[Column1]],LEN(Supplemental_Type_Certificates__STC___5[[#This Row],[Column1]])-SEARCH("\",Supplemental_Type_Certificates__STC___5[[#This Row],[Column1]]))</f>
        <v>60</v>
      </c>
      <c r="F713" s="1" t="str">
        <f>INDEX(Sheet1!A:D,MATCH(Supplemental_Type_Certificates__STC___5[[#This Row],[Make]],Sheet1!D:D,0),1)</f>
        <v>Beechcraft</v>
      </c>
      <c r="G713"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713"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E694:E798</v>
      </c>
      <c r="I713" s="1" t="str">
        <f ca="1">IF(LEN(Supplemental_Type_Certificates__STC___5[[#This Row],[First]])&lt;&gt;0,Supplemental_Type_Certificates__STC___5[[#This Row],[First]]&amp;": "&amp;_xlfn.TEXTJOIN(", ",TRUE,INDIRECT(Supplemental_Type_Certificates__STC___5[[#This Row],[Range]])),"")</f>
        <v/>
      </c>
      <c r="J713"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714" spans="1:10" x14ac:dyDescent="0.25">
      <c r="A714" s="1" t="s">
        <v>130</v>
      </c>
      <c r="B714"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Beechcraft Corporation\65-80</v>
      </c>
      <c r="C714" s="1" t="s">
        <v>472</v>
      </c>
      <c r="D714" s="1" t="str">
        <f>LEFT(Supplemental_Type_Certificates__STC___5[[#This Row],[Column1]],SEARCH("\",Supplemental_Type_Certificates__STC___5[[#This Row],[Column1]])-1)</f>
        <v>Beechcraft Corporation</v>
      </c>
      <c r="E714" s="1" t="str">
        <f>RIGHT(Supplemental_Type_Certificates__STC___5[[#This Row],[Column1]],LEN(Supplemental_Type_Certificates__STC___5[[#This Row],[Column1]])-SEARCH("\",Supplemental_Type_Certificates__STC___5[[#This Row],[Column1]]))</f>
        <v>65-80</v>
      </c>
      <c r="F714" s="1" t="str">
        <f>INDEX(Sheet1!A:D,MATCH(Supplemental_Type_Certificates__STC___5[[#This Row],[Make]],Sheet1!D:D,0),1)</f>
        <v>Beechcraft</v>
      </c>
      <c r="G714"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714"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E694:E798</v>
      </c>
      <c r="I714" s="1" t="str">
        <f ca="1">IF(LEN(Supplemental_Type_Certificates__STC___5[[#This Row],[First]])&lt;&gt;0,Supplemental_Type_Certificates__STC___5[[#This Row],[First]]&amp;": "&amp;_xlfn.TEXTJOIN(", ",TRUE,INDIRECT(Supplemental_Type_Certificates__STC___5[[#This Row],[Range]])),"")</f>
        <v/>
      </c>
      <c r="J714"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715" spans="1:10" x14ac:dyDescent="0.25">
      <c r="A715" s="1" t="s">
        <v>130</v>
      </c>
      <c r="B715"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Beechcraft Corporation\65-88</v>
      </c>
      <c r="C715" s="1" t="s">
        <v>473</v>
      </c>
      <c r="D715" s="1" t="str">
        <f>LEFT(Supplemental_Type_Certificates__STC___5[[#This Row],[Column1]],SEARCH("\",Supplemental_Type_Certificates__STC___5[[#This Row],[Column1]])-1)</f>
        <v>Beechcraft Corporation</v>
      </c>
      <c r="E715" s="1" t="str">
        <f>RIGHT(Supplemental_Type_Certificates__STC___5[[#This Row],[Column1]],LEN(Supplemental_Type_Certificates__STC___5[[#This Row],[Column1]])-SEARCH("\",Supplemental_Type_Certificates__STC___5[[#This Row],[Column1]]))</f>
        <v>65-88</v>
      </c>
      <c r="F715" s="1" t="str">
        <f>INDEX(Sheet1!A:D,MATCH(Supplemental_Type_Certificates__STC___5[[#This Row],[Make]],Sheet1!D:D,0),1)</f>
        <v>Beechcraft</v>
      </c>
      <c r="G715"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715"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E694:E798</v>
      </c>
      <c r="I715" s="1" t="str">
        <f ca="1">IF(LEN(Supplemental_Type_Certificates__STC___5[[#This Row],[First]])&lt;&gt;0,Supplemental_Type_Certificates__STC___5[[#This Row],[First]]&amp;": "&amp;_xlfn.TEXTJOIN(", ",TRUE,INDIRECT(Supplemental_Type_Certificates__STC___5[[#This Row],[Range]])),"")</f>
        <v/>
      </c>
      <c r="J715"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716" spans="1:10" x14ac:dyDescent="0.25">
      <c r="A716" s="1" t="s">
        <v>130</v>
      </c>
      <c r="B716"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Beechcraft Corporation\65-A80-8800</v>
      </c>
      <c r="C716" s="1" t="s">
        <v>474</v>
      </c>
      <c r="D716" s="1" t="str">
        <f>LEFT(Supplemental_Type_Certificates__STC___5[[#This Row],[Column1]],SEARCH("\",Supplemental_Type_Certificates__STC___5[[#This Row],[Column1]])-1)</f>
        <v>Beechcraft Corporation</v>
      </c>
      <c r="E716" s="1" t="str">
        <f>RIGHT(Supplemental_Type_Certificates__STC___5[[#This Row],[Column1]],LEN(Supplemental_Type_Certificates__STC___5[[#This Row],[Column1]])-SEARCH("\",Supplemental_Type_Certificates__STC___5[[#This Row],[Column1]]))</f>
        <v>65-A80-8800</v>
      </c>
      <c r="F716" s="1" t="str">
        <f>INDEX(Sheet1!A:D,MATCH(Supplemental_Type_Certificates__STC___5[[#This Row],[Make]],Sheet1!D:D,0),1)</f>
        <v>Beechcraft</v>
      </c>
      <c r="G716"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716"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E694:E798</v>
      </c>
      <c r="I716" s="1" t="str">
        <f ca="1">IF(LEN(Supplemental_Type_Certificates__STC___5[[#This Row],[First]])&lt;&gt;0,Supplemental_Type_Certificates__STC___5[[#This Row],[First]]&amp;": "&amp;_xlfn.TEXTJOIN(", ",TRUE,INDIRECT(Supplemental_Type_Certificates__STC___5[[#This Row],[Range]])),"")</f>
        <v/>
      </c>
      <c r="J716"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717" spans="1:10" x14ac:dyDescent="0.25">
      <c r="A717" s="1" t="s">
        <v>130</v>
      </c>
      <c r="B717"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Beechcraft Corporation\65-A80</v>
      </c>
      <c r="C717" s="1" t="s">
        <v>475</v>
      </c>
      <c r="D717" s="1" t="str">
        <f>LEFT(Supplemental_Type_Certificates__STC___5[[#This Row],[Column1]],SEARCH("\",Supplemental_Type_Certificates__STC___5[[#This Row],[Column1]])-1)</f>
        <v>Beechcraft Corporation</v>
      </c>
      <c r="E717" s="1" t="str">
        <f>RIGHT(Supplemental_Type_Certificates__STC___5[[#This Row],[Column1]],LEN(Supplemental_Type_Certificates__STC___5[[#This Row],[Column1]])-SEARCH("\",Supplemental_Type_Certificates__STC___5[[#This Row],[Column1]]))</f>
        <v>65-A80</v>
      </c>
      <c r="F717" s="1" t="str">
        <f>INDEX(Sheet1!A:D,MATCH(Supplemental_Type_Certificates__STC___5[[#This Row],[Make]],Sheet1!D:D,0),1)</f>
        <v>Beechcraft</v>
      </c>
      <c r="G717"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717"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E694:E798</v>
      </c>
      <c r="I717" s="1" t="str">
        <f ca="1">IF(LEN(Supplemental_Type_Certificates__STC___5[[#This Row],[First]])&lt;&gt;0,Supplemental_Type_Certificates__STC___5[[#This Row],[First]]&amp;": "&amp;_xlfn.TEXTJOIN(", ",TRUE,INDIRECT(Supplemental_Type_Certificates__STC___5[[#This Row],[Range]])),"")</f>
        <v/>
      </c>
      <c r="J717"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718" spans="1:10" x14ac:dyDescent="0.25">
      <c r="A718" s="1" t="s">
        <v>130</v>
      </c>
      <c r="B718"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Beechcraft Corporation\65-B80</v>
      </c>
      <c r="C718" s="1" t="s">
        <v>476</v>
      </c>
      <c r="D718" s="1" t="str">
        <f>LEFT(Supplemental_Type_Certificates__STC___5[[#This Row],[Column1]],SEARCH("\",Supplemental_Type_Certificates__STC___5[[#This Row],[Column1]])-1)</f>
        <v>Beechcraft Corporation</v>
      </c>
      <c r="E718" s="1" t="str">
        <f>RIGHT(Supplemental_Type_Certificates__STC___5[[#This Row],[Column1]],LEN(Supplemental_Type_Certificates__STC___5[[#This Row],[Column1]])-SEARCH("\",Supplemental_Type_Certificates__STC___5[[#This Row],[Column1]]))</f>
        <v>65-B80</v>
      </c>
      <c r="F718" s="1" t="str">
        <f>INDEX(Sheet1!A:D,MATCH(Supplemental_Type_Certificates__STC___5[[#This Row],[Make]],Sheet1!D:D,0),1)</f>
        <v>Beechcraft</v>
      </c>
      <c r="G718"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718"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E694:E798</v>
      </c>
      <c r="I718" s="1" t="str">
        <f ca="1">IF(LEN(Supplemental_Type_Certificates__STC___5[[#This Row],[First]])&lt;&gt;0,Supplemental_Type_Certificates__STC___5[[#This Row],[First]]&amp;": "&amp;_xlfn.TEXTJOIN(", ",TRUE,INDIRECT(Supplemental_Type_Certificates__STC___5[[#This Row],[Range]])),"")</f>
        <v/>
      </c>
      <c r="J718"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719" spans="1:10" x14ac:dyDescent="0.25">
      <c r="A719" s="1" t="s">
        <v>130</v>
      </c>
      <c r="B719"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Beechcraft Corporation\65</v>
      </c>
      <c r="C719" s="1" t="s">
        <v>477</v>
      </c>
      <c r="D719" s="1" t="str">
        <f>LEFT(Supplemental_Type_Certificates__STC___5[[#This Row],[Column1]],SEARCH("\",Supplemental_Type_Certificates__STC___5[[#This Row],[Column1]])-1)</f>
        <v>Beechcraft Corporation</v>
      </c>
      <c r="E719" s="1" t="str">
        <f>RIGHT(Supplemental_Type_Certificates__STC___5[[#This Row],[Column1]],LEN(Supplemental_Type_Certificates__STC___5[[#This Row],[Column1]])-SEARCH("\",Supplemental_Type_Certificates__STC___5[[#This Row],[Column1]]))</f>
        <v>65</v>
      </c>
      <c r="F719" s="1" t="str">
        <f>INDEX(Sheet1!A:D,MATCH(Supplemental_Type_Certificates__STC___5[[#This Row],[Make]],Sheet1!D:D,0),1)</f>
        <v>Beechcraft</v>
      </c>
      <c r="G719"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719"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E694:E798</v>
      </c>
      <c r="I719" s="1" t="str">
        <f ca="1">IF(LEN(Supplemental_Type_Certificates__STC___5[[#This Row],[First]])&lt;&gt;0,Supplemental_Type_Certificates__STC___5[[#This Row],[First]]&amp;": "&amp;_xlfn.TEXTJOIN(", ",TRUE,INDIRECT(Supplemental_Type_Certificates__STC___5[[#This Row],[Range]])),"")</f>
        <v/>
      </c>
      <c r="J719"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720" spans="1:10" x14ac:dyDescent="0.25">
      <c r="A720" s="1" t="s">
        <v>130</v>
      </c>
      <c r="B720"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Beechcraft Corporation\70</v>
      </c>
      <c r="C720" s="1" t="s">
        <v>478</v>
      </c>
      <c r="D720" s="1" t="str">
        <f>LEFT(Supplemental_Type_Certificates__STC___5[[#This Row],[Column1]],SEARCH("\",Supplemental_Type_Certificates__STC___5[[#This Row],[Column1]])-1)</f>
        <v>Beechcraft Corporation</v>
      </c>
      <c r="E720" s="1" t="str">
        <f>RIGHT(Supplemental_Type_Certificates__STC___5[[#This Row],[Column1]],LEN(Supplemental_Type_Certificates__STC___5[[#This Row],[Column1]])-SEARCH("\",Supplemental_Type_Certificates__STC___5[[#This Row],[Column1]]))</f>
        <v>70</v>
      </c>
      <c r="F720" s="1" t="str">
        <f>INDEX(Sheet1!A:D,MATCH(Supplemental_Type_Certificates__STC___5[[#This Row],[Make]],Sheet1!D:D,0),1)</f>
        <v>Beechcraft</v>
      </c>
      <c r="G720"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720"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E694:E798</v>
      </c>
      <c r="I720" s="1" t="str">
        <f ca="1">IF(LEN(Supplemental_Type_Certificates__STC___5[[#This Row],[First]])&lt;&gt;0,Supplemental_Type_Certificates__STC___5[[#This Row],[First]]&amp;": "&amp;_xlfn.TEXTJOIN(", ",TRUE,INDIRECT(Supplemental_Type_Certificates__STC___5[[#This Row],[Range]])),"")</f>
        <v/>
      </c>
      <c r="J720"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721" spans="1:10" x14ac:dyDescent="0.25">
      <c r="A721" s="1" t="s">
        <v>130</v>
      </c>
      <c r="B721"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Beechcraft Corporation\76</v>
      </c>
      <c r="C721" s="1" t="s">
        <v>479</v>
      </c>
      <c r="D721" s="1" t="str">
        <f>LEFT(Supplemental_Type_Certificates__STC___5[[#This Row],[Column1]],SEARCH("\",Supplemental_Type_Certificates__STC___5[[#This Row],[Column1]])-1)</f>
        <v>Beechcraft Corporation</v>
      </c>
      <c r="E721" s="1" t="str">
        <f>RIGHT(Supplemental_Type_Certificates__STC___5[[#This Row],[Column1]],LEN(Supplemental_Type_Certificates__STC___5[[#This Row],[Column1]])-SEARCH("\",Supplemental_Type_Certificates__STC___5[[#This Row],[Column1]]))</f>
        <v>76</v>
      </c>
      <c r="F721" s="1" t="str">
        <f>INDEX(Sheet1!A:D,MATCH(Supplemental_Type_Certificates__STC___5[[#This Row],[Make]],Sheet1!D:D,0),1)</f>
        <v>Beechcraft</v>
      </c>
      <c r="G721"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721"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E694:E798</v>
      </c>
      <c r="I721" s="1" t="str">
        <f ca="1">IF(LEN(Supplemental_Type_Certificates__STC___5[[#This Row],[First]])&lt;&gt;0,Supplemental_Type_Certificates__STC___5[[#This Row],[First]]&amp;": "&amp;_xlfn.TEXTJOIN(", ",TRUE,INDIRECT(Supplemental_Type_Certificates__STC___5[[#This Row],[Range]])),"")</f>
        <v/>
      </c>
      <c r="J721"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722" spans="1:10" x14ac:dyDescent="0.25">
      <c r="A722" s="1" t="s">
        <v>130</v>
      </c>
      <c r="B722"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Beechcraft Corporation\77</v>
      </c>
      <c r="C722" s="1" t="s">
        <v>480</v>
      </c>
      <c r="D722" s="1" t="str">
        <f>LEFT(Supplemental_Type_Certificates__STC___5[[#This Row],[Column1]],SEARCH("\",Supplemental_Type_Certificates__STC___5[[#This Row],[Column1]])-1)</f>
        <v>Beechcraft Corporation</v>
      </c>
      <c r="E722" s="1" t="str">
        <f>RIGHT(Supplemental_Type_Certificates__STC___5[[#This Row],[Column1]],LEN(Supplemental_Type_Certificates__STC___5[[#This Row],[Column1]])-SEARCH("\",Supplemental_Type_Certificates__STC___5[[#This Row],[Column1]]))</f>
        <v>77</v>
      </c>
      <c r="F722" s="1" t="str">
        <f>INDEX(Sheet1!A:D,MATCH(Supplemental_Type_Certificates__STC___5[[#This Row],[Make]],Sheet1!D:D,0),1)</f>
        <v>Beechcraft</v>
      </c>
      <c r="G722"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722"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E694:E798</v>
      </c>
      <c r="I722" s="1" t="str">
        <f ca="1">IF(LEN(Supplemental_Type_Certificates__STC___5[[#This Row],[First]])&lt;&gt;0,Supplemental_Type_Certificates__STC___5[[#This Row],[First]]&amp;": "&amp;_xlfn.TEXTJOIN(", ",TRUE,INDIRECT(Supplemental_Type_Certificates__STC___5[[#This Row],[Range]])),"")</f>
        <v/>
      </c>
      <c r="J722"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723" spans="1:10" x14ac:dyDescent="0.25">
      <c r="A723" s="1" t="s">
        <v>130</v>
      </c>
      <c r="B723"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Beechcraft Corporation\95-55</v>
      </c>
      <c r="C723" s="1" t="s">
        <v>481</v>
      </c>
      <c r="D723" s="1" t="str">
        <f>LEFT(Supplemental_Type_Certificates__STC___5[[#This Row],[Column1]],SEARCH("\",Supplemental_Type_Certificates__STC___5[[#This Row],[Column1]])-1)</f>
        <v>Beechcraft Corporation</v>
      </c>
      <c r="E723" s="1" t="str">
        <f>RIGHT(Supplemental_Type_Certificates__STC___5[[#This Row],[Column1]],LEN(Supplemental_Type_Certificates__STC___5[[#This Row],[Column1]])-SEARCH("\",Supplemental_Type_Certificates__STC___5[[#This Row],[Column1]]))</f>
        <v>95-55</v>
      </c>
      <c r="F723" s="1" t="str">
        <f>INDEX(Sheet1!A:D,MATCH(Supplemental_Type_Certificates__STC___5[[#This Row],[Make]],Sheet1!D:D,0),1)</f>
        <v>Beechcraft</v>
      </c>
      <c r="G723"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723"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E694:E798</v>
      </c>
      <c r="I723" s="1" t="str">
        <f ca="1">IF(LEN(Supplemental_Type_Certificates__STC___5[[#This Row],[First]])&lt;&gt;0,Supplemental_Type_Certificates__STC___5[[#This Row],[First]]&amp;": "&amp;_xlfn.TEXTJOIN(", ",TRUE,INDIRECT(Supplemental_Type_Certificates__STC___5[[#This Row],[Range]])),"")</f>
        <v/>
      </c>
      <c r="J723"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724" spans="1:10" x14ac:dyDescent="0.25">
      <c r="A724" s="1" t="s">
        <v>130</v>
      </c>
      <c r="B724"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Beechcraft Corporation\95-A55</v>
      </c>
      <c r="C724" s="1" t="s">
        <v>482</v>
      </c>
      <c r="D724" s="1" t="str">
        <f>LEFT(Supplemental_Type_Certificates__STC___5[[#This Row],[Column1]],SEARCH("\",Supplemental_Type_Certificates__STC___5[[#This Row],[Column1]])-1)</f>
        <v>Beechcraft Corporation</v>
      </c>
      <c r="E724" s="1" t="str">
        <f>RIGHT(Supplemental_Type_Certificates__STC___5[[#This Row],[Column1]],LEN(Supplemental_Type_Certificates__STC___5[[#This Row],[Column1]])-SEARCH("\",Supplemental_Type_Certificates__STC___5[[#This Row],[Column1]]))</f>
        <v>95-A55</v>
      </c>
      <c r="F724" s="1" t="str">
        <f>INDEX(Sheet1!A:D,MATCH(Supplemental_Type_Certificates__STC___5[[#This Row],[Make]],Sheet1!D:D,0),1)</f>
        <v>Beechcraft</v>
      </c>
      <c r="G724"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724"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E694:E798</v>
      </c>
      <c r="I724" s="1" t="str">
        <f ca="1">IF(LEN(Supplemental_Type_Certificates__STC___5[[#This Row],[First]])&lt;&gt;0,Supplemental_Type_Certificates__STC___5[[#This Row],[First]]&amp;": "&amp;_xlfn.TEXTJOIN(", ",TRUE,INDIRECT(Supplemental_Type_Certificates__STC___5[[#This Row],[Range]])),"")</f>
        <v/>
      </c>
      <c r="J724"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725" spans="1:10" x14ac:dyDescent="0.25">
      <c r="A725" s="1" t="s">
        <v>130</v>
      </c>
      <c r="B725"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Beechcraft Corporation\95-B55</v>
      </c>
      <c r="C725" s="1" t="s">
        <v>483</v>
      </c>
      <c r="D725" s="1" t="str">
        <f>LEFT(Supplemental_Type_Certificates__STC___5[[#This Row],[Column1]],SEARCH("\",Supplemental_Type_Certificates__STC___5[[#This Row],[Column1]])-1)</f>
        <v>Beechcraft Corporation</v>
      </c>
      <c r="E725" s="1" t="str">
        <f>RIGHT(Supplemental_Type_Certificates__STC___5[[#This Row],[Column1]],LEN(Supplemental_Type_Certificates__STC___5[[#This Row],[Column1]])-SEARCH("\",Supplemental_Type_Certificates__STC___5[[#This Row],[Column1]]))</f>
        <v>95-B55</v>
      </c>
      <c r="F725" s="1" t="str">
        <f>INDEX(Sheet1!A:D,MATCH(Supplemental_Type_Certificates__STC___5[[#This Row],[Make]],Sheet1!D:D,0),1)</f>
        <v>Beechcraft</v>
      </c>
      <c r="G725"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725"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E694:E798</v>
      </c>
      <c r="I725" s="1" t="str">
        <f ca="1">IF(LEN(Supplemental_Type_Certificates__STC___5[[#This Row],[First]])&lt;&gt;0,Supplemental_Type_Certificates__STC___5[[#This Row],[First]]&amp;": "&amp;_xlfn.TEXTJOIN(", ",TRUE,INDIRECT(Supplemental_Type_Certificates__STC___5[[#This Row],[Range]])),"")</f>
        <v/>
      </c>
      <c r="J725"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726" spans="1:10" x14ac:dyDescent="0.25">
      <c r="A726" s="1" t="s">
        <v>130</v>
      </c>
      <c r="B726"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Beechcraft Corporation\95-B55A</v>
      </c>
      <c r="C726" s="1" t="s">
        <v>484</v>
      </c>
      <c r="D726" s="1" t="str">
        <f>LEFT(Supplemental_Type_Certificates__STC___5[[#This Row],[Column1]],SEARCH("\",Supplemental_Type_Certificates__STC___5[[#This Row],[Column1]])-1)</f>
        <v>Beechcraft Corporation</v>
      </c>
      <c r="E726" s="1" t="str">
        <f>RIGHT(Supplemental_Type_Certificates__STC___5[[#This Row],[Column1]],LEN(Supplemental_Type_Certificates__STC___5[[#This Row],[Column1]])-SEARCH("\",Supplemental_Type_Certificates__STC___5[[#This Row],[Column1]]))</f>
        <v>95-B55A</v>
      </c>
      <c r="F726" s="1" t="str">
        <f>INDEX(Sheet1!A:D,MATCH(Supplemental_Type_Certificates__STC___5[[#This Row],[Make]],Sheet1!D:D,0),1)</f>
        <v>Beechcraft</v>
      </c>
      <c r="G726"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726"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E694:E798</v>
      </c>
      <c r="I726" s="1" t="str">
        <f ca="1">IF(LEN(Supplemental_Type_Certificates__STC___5[[#This Row],[First]])&lt;&gt;0,Supplemental_Type_Certificates__STC___5[[#This Row],[First]]&amp;": "&amp;_xlfn.TEXTJOIN(", ",TRUE,INDIRECT(Supplemental_Type_Certificates__STC___5[[#This Row],[Range]])),"")</f>
        <v/>
      </c>
      <c r="J726"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727" spans="1:10" x14ac:dyDescent="0.25">
      <c r="A727" s="1" t="s">
        <v>130</v>
      </c>
      <c r="B727"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Beechcraft Corporation\95-B55B</v>
      </c>
      <c r="C727" s="1" t="s">
        <v>485</v>
      </c>
      <c r="D727" s="1" t="str">
        <f>LEFT(Supplemental_Type_Certificates__STC___5[[#This Row],[Column1]],SEARCH("\",Supplemental_Type_Certificates__STC___5[[#This Row],[Column1]])-1)</f>
        <v>Beechcraft Corporation</v>
      </c>
      <c r="E727" s="1" t="str">
        <f>RIGHT(Supplemental_Type_Certificates__STC___5[[#This Row],[Column1]],LEN(Supplemental_Type_Certificates__STC___5[[#This Row],[Column1]])-SEARCH("\",Supplemental_Type_Certificates__STC___5[[#This Row],[Column1]]))</f>
        <v>95-B55B</v>
      </c>
      <c r="F727" s="1" t="str">
        <f>INDEX(Sheet1!A:D,MATCH(Supplemental_Type_Certificates__STC___5[[#This Row],[Make]],Sheet1!D:D,0),1)</f>
        <v>Beechcraft</v>
      </c>
      <c r="G727"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727"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E694:E798</v>
      </c>
      <c r="I727" s="1" t="str">
        <f ca="1">IF(LEN(Supplemental_Type_Certificates__STC___5[[#This Row],[First]])&lt;&gt;0,Supplemental_Type_Certificates__STC___5[[#This Row],[First]]&amp;": "&amp;_xlfn.TEXTJOIN(", ",TRUE,INDIRECT(Supplemental_Type_Certificates__STC___5[[#This Row],[Range]])),"")</f>
        <v/>
      </c>
      <c r="J727"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728" spans="1:10" x14ac:dyDescent="0.25">
      <c r="A728" s="1" t="s">
        <v>130</v>
      </c>
      <c r="B728"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Beechcraft Corporation\95-C55</v>
      </c>
      <c r="C728" s="1" t="s">
        <v>486</v>
      </c>
      <c r="D728" s="1" t="str">
        <f>LEFT(Supplemental_Type_Certificates__STC___5[[#This Row],[Column1]],SEARCH("\",Supplemental_Type_Certificates__STC___5[[#This Row],[Column1]])-1)</f>
        <v>Beechcraft Corporation</v>
      </c>
      <c r="E728" s="1" t="str">
        <f>RIGHT(Supplemental_Type_Certificates__STC___5[[#This Row],[Column1]],LEN(Supplemental_Type_Certificates__STC___5[[#This Row],[Column1]])-SEARCH("\",Supplemental_Type_Certificates__STC___5[[#This Row],[Column1]]))</f>
        <v>95-C55</v>
      </c>
      <c r="F728" s="1" t="str">
        <f>INDEX(Sheet1!A:D,MATCH(Supplemental_Type_Certificates__STC___5[[#This Row],[Make]],Sheet1!D:D,0),1)</f>
        <v>Beechcraft</v>
      </c>
      <c r="G728"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728"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E694:E798</v>
      </c>
      <c r="I728" s="1" t="str">
        <f ca="1">IF(LEN(Supplemental_Type_Certificates__STC___5[[#This Row],[First]])&lt;&gt;0,Supplemental_Type_Certificates__STC___5[[#This Row],[First]]&amp;": "&amp;_xlfn.TEXTJOIN(", ",TRUE,INDIRECT(Supplemental_Type_Certificates__STC___5[[#This Row],[Range]])),"")</f>
        <v/>
      </c>
      <c r="J728"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729" spans="1:10" x14ac:dyDescent="0.25">
      <c r="A729" s="1" t="s">
        <v>130</v>
      </c>
      <c r="B729"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Beechcraft Corporation\95-C55A</v>
      </c>
      <c r="C729" s="1" t="s">
        <v>487</v>
      </c>
      <c r="D729" s="1" t="str">
        <f>LEFT(Supplemental_Type_Certificates__STC___5[[#This Row],[Column1]],SEARCH("\",Supplemental_Type_Certificates__STC___5[[#This Row],[Column1]])-1)</f>
        <v>Beechcraft Corporation</v>
      </c>
      <c r="E729" s="1" t="str">
        <f>RIGHT(Supplemental_Type_Certificates__STC___5[[#This Row],[Column1]],LEN(Supplemental_Type_Certificates__STC___5[[#This Row],[Column1]])-SEARCH("\",Supplemental_Type_Certificates__STC___5[[#This Row],[Column1]]))</f>
        <v>95-C55A</v>
      </c>
      <c r="F729" s="1" t="str">
        <f>INDEX(Sheet1!A:D,MATCH(Supplemental_Type_Certificates__STC___5[[#This Row],[Make]],Sheet1!D:D,0),1)</f>
        <v>Beechcraft</v>
      </c>
      <c r="G729"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729"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E694:E798</v>
      </c>
      <c r="I729" s="1" t="str">
        <f ca="1">IF(LEN(Supplemental_Type_Certificates__STC___5[[#This Row],[First]])&lt;&gt;0,Supplemental_Type_Certificates__STC___5[[#This Row],[First]]&amp;": "&amp;_xlfn.TEXTJOIN(", ",TRUE,INDIRECT(Supplemental_Type_Certificates__STC___5[[#This Row],[Range]])),"")</f>
        <v/>
      </c>
      <c r="J729"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730" spans="1:10" x14ac:dyDescent="0.25">
      <c r="A730" s="1" t="s">
        <v>130</v>
      </c>
      <c r="B730"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Beechcraft Corporation\95</v>
      </c>
      <c r="C730" s="1" t="s">
        <v>488</v>
      </c>
      <c r="D730" s="1" t="str">
        <f>LEFT(Supplemental_Type_Certificates__STC___5[[#This Row],[Column1]],SEARCH("\",Supplemental_Type_Certificates__STC___5[[#This Row],[Column1]])-1)</f>
        <v>Beechcraft Corporation</v>
      </c>
      <c r="E730" s="1" t="str">
        <f>RIGHT(Supplemental_Type_Certificates__STC___5[[#This Row],[Column1]],LEN(Supplemental_Type_Certificates__STC___5[[#This Row],[Column1]])-SEARCH("\",Supplemental_Type_Certificates__STC___5[[#This Row],[Column1]]))</f>
        <v>95</v>
      </c>
      <c r="F730" s="1" t="str">
        <f>INDEX(Sheet1!A:D,MATCH(Supplemental_Type_Certificates__STC___5[[#This Row],[Make]],Sheet1!D:D,0),1)</f>
        <v>Beechcraft</v>
      </c>
      <c r="G730"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730"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E694:E798</v>
      </c>
      <c r="I730" s="1" t="str">
        <f ca="1">IF(LEN(Supplemental_Type_Certificates__STC___5[[#This Row],[First]])&lt;&gt;0,Supplemental_Type_Certificates__STC___5[[#This Row],[First]]&amp;": "&amp;_xlfn.TEXTJOIN(", ",TRUE,INDIRECT(Supplemental_Type_Certificates__STC___5[[#This Row],[Range]])),"")</f>
        <v/>
      </c>
      <c r="J730"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731" spans="1:10" x14ac:dyDescent="0.25">
      <c r="A731" s="1" t="s">
        <v>130</v>
      </c>
      <c r="B731"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Beechcraft Corporation\A23-19</v>
      </c>
      <c r="C731" s="1" t="s">
        <v>489</v>
      </c>
      <c r="D731" s="1" t="str">
        <f>LEFT(Supplemental_Type_Certificates__STC___5[[#This Row],[Column1]],SEARCH("\",Supplemental_Type_Certificates__STC___5[[#This Row],[Column1]])-1)</f>
        <v>Beechcraft Corporation</v>
      </c>
      <c r="E731" s="1" t="str">
        <f>RIGHT(Supplemental_Type_Certificates__STC___5[[#This Row],[Column1]],LEN(Supplemental_Type_Certificates__STC___5[[#This Row],[Column1]])-SEARCH("\",Supplemental_Type_Certificates__STC___5[[#This Row],[Column1]]))</f>
        <v>A23-19</v>
      </c>
      <c r="F731" s="1" t="str">
        <f>INDEX(Sheet1!A:D,MATCH(Supplemental_Type_Certificates__STC___5[[#This Row],[Make]],Sheet1!D:D,0),1)</f>
        <v>Beechcraft</v>
      </c>
      <c r="G731"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731"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E694:E798</v>
      </c>
      <c r="I731" s="1" t="str">
        <f ca="1">IF(LEN(Supplemental_Type_Certificates__STC___5[[#This Row],[First]])&lt;&gt;0,Supplemental_Type_Certificates__STC___5[[#This Row],[First]]&amp;": "&amp;_xlfn.TEXTJOIN(", ",TRUE,INDIRECT(Supplemental_Type_Certificates__STC___5[[#This Row],[Range]])),"")</f>
        <v/>
      </c>
      <c r="J731"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732" spans="1:10" x14ac:dyDescent="0.25">
      <c r="A732" s="1" t="s">
        <v>130</v>
      </c>
      <c r="B732"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Beechcraft Corporation\A23-24</v>
      </c>
      <c r="C732" s="1" t="s">
        <v>490</v>
      </c>
      <c r="D732" s="1" t="str">
        <f>LEFT(Supplemental_Type_Certificates__STC___5[[#This Row],[Column1]],SEARCH("\",Supplemental_Type_Certificates__STC___5[[#This Row],[Column1]])-1)</f>
        <v>Beechcraft Corporation</v>
      </c>
      <c r="E732" s="1" t="str">
        <f>RIGHT(Supplemental_Type_Certificates__STC___5[[#This Row],[Column1]],LEN(Supplemental_Type_Certificates__STC___5[[#This Row],[Column1]])-SEARCH("\",Supplemental_Type_Certificates__STC___5[[#This Row],[Column1]]))</f>
        <v>A23-24</v>
      </c>
      <c r="F732" s="1" t="str">
        <f>INDEX(Sheet1!A:D,MATCH(Supplemental_Type_Certificates__STC___5[[#This Row],[Make]],Sheet1!D:D,0),1)</f>
        <v>Beechcraft</v>
      </c>
      <c r="G732"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732"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E694:E798</v>
      </c>
      <c r="I732" s="1" t="str">
        <f ca="1">IF(LEN(Supplemental_Type_Certificates__STC___5[[#This Row],[First]])&lt;&gt;0,Supplemental_Type_Certificates__STC___5[[#This Row],[First]]&amp;": "&amp;_xlfn.TEXTJOIN(", ",TRUE,INDIRECT(Supplemental_Type_Certificates__STC___5[[#This Row],[Range]])),"")</f>
        <v/>
      </c>
      <c r="J732"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733" spans="1:10" x14ac:dyDescent="0.25">
      <c r="A733" s="1" t="s">
        <v>130</v>
      </c>
      <c r="B733"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Beechcraft Corporation\A23</v>
      </c>
      <c r="C733" s="1" t="s">
        <v>491</v>
      </c>
      <c r="D733" s="1" t="str">
        <f>LEFT(Supplemental_Type_Certificates__STC___5[[#This Row],[Column1]],SEARCH("\",Supplemental_Type_Certificates__STC___5[[#This Row],[Column1]])-1)</f>
        <v>Beechcraft Corporation</v>
      </c>
      <c r="E733" s="1" t="str">
        <f>RIGHT(Supplemental_Type_Certificates__STC___5[[#This Row],[Column1]],LEN(Supplemental_Type_Certificates__STC___5[[#This Row],[Column1]])-SEARCH("\",Supplemental_Type_Certificates__STC___5[[#This Row],[Column1]]))</f>
        <v>A23</v>
      </c>
      <c r="F733" s="1" t="str">
        <f>INDEX(Sheet1!A:D,MATCH(Supplemental_Type_Certificates__STC___5[[#This Row],[Make]],Sheet1!D:D,0),1)</f>
        <v>Beechcraft</v>
      </c>
      <c r="G733"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733"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E694:E798</v>
      </c>
      <c r="I733" s="1" t="str">
        <f ca="1">IF(LEN(Supplemental_Type_Certificates__STC___5[[#This Row],[First]])&lt;&gt;0,Supplemental_Type_Certificates__STC___5[[#This Row],[First]]&amp;": "&amp;_xlfn.TEXTJOIN(", ",TRUE,INDIRECT(Supplemental_Type_Certificates__STC___5[[#This Row],[Range]])),"")</f>
        <v/>
      </c>
      <c r="J733"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734" spans="1:10" x14ac:dyDescent="0.25">
      <c r="A734" s="1" t="s">
        <v>130</v>
      </c>
      <c r="B734"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Beechcraft Corporation\A23A</v>
      </c>
      <c r="C734" s="1" t="s">
        <v>492</v>
      </c>
      <c r="D734" s="1" t="str">
        <f>LEFT(Supplemental_Type_Certificates__STC___5[[#This Row],[Column1]],SEARCH("\",Supplemental_Type_Certificates__STC___5[[#This Row],[Column1]])-1)</f>
        <v>Beechcraft Corporation</v>
      </c>
      <c r="E734" s="1" t="str">
        <f>RIGHT(Supplemental_Type_Certificates__STC___5[[#This Row],[Column1]],LEN(Supplemental_Type_Certificates__STC___5[[#This Row],[Column1]])-SEARCH("\",Supplemental_Type_Certificates__STC___5[[#This Row],[Column1]]))</f>
        <v>A23A</v>
      </c>
      <c r="F734" s="1" t="str">
        <f>INDEX(Sheet1!A:D,MATCH(Supplemental_Type_Certificates__STC___5[[#This Row],[Make]],Sheet1!D:D,0),1)</f>
        <v>Beechcraft</v>
      </c>
      <c r="G734"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734"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E694:E798</v>
      </c>
      <c r="I734" s="1" t="str">
        <f ca="1">IF(LEN(Supplemental_Type_Certificates__STC___5[[#This Row],[First]])&lt;&gt;0,Supplemental_Type_Certificates__STC___5[[#This Row],[First]]&amp;": "&amp;_xlfn.TEXTJOIN(", ",TRUE,INDIRECT(Supplemental_Type_Certificates__STC___5[[#This Row],[Range]])),"")</f>
        <v/>
      </c>
      <c r="J734"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735" spans="1:10" x14ac:dyDescent="0.25">
      <c r="A735" s="1" t="s">
        <v>130</v>
      </c>
      <c r="B735"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Beechcraft Corporation\A24</v>
      </c>
      <c r="C735" s="1" t="s">
        <v>493</v>
      </c>
      <c r="D735" s="1" t="str">
        <f>LEFT(Supplemental_Type_Certificates__STC___5[[#This Row],[Column1]],SEARCH("\",Supplemental_Type_Certificates__STC___5[[#This Row],[Column1]])-1)</f>
        <v>Beechcraft Corporation</v>
      </c>
      <c r="E735" s="1" t="str">
        <f>RIGHT(Supplemental_Type_Certificates__STC___5[[#This Row],[Column1]],LEN(Supplemental_Type_Certificates__STC___5[[#This Row],[Column1]])-SEARCH("\",Supplemental_Type_Certificates__STC___5[[#This Row],[Column1]]))</f>
        <v>A24</v>
      </c>
      <c r="F735" s="1" t="str">
        <f>INDEX(Sheet1!A:D,MATCH(Supplemental_Type_Certificates__STC___5[[#This Row],[Make]],Sheet1!D:D,0),1)</f>
        <v>Beechcraft</v>
      </c>
      <c r="G735"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735"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E694:E798</v>
      </c>
      <c r="I735" s="1" t="str">
        <f ca="1">IF(LEN(Supplemental_Type_Certificates__STC___5[[#This Row],[First]])&lt;&gt;0,Supplemental_Type_Certificates__STC___5[[#This Row],[First]]&amp;": "&amp;_xlfn.TEXTJOIN(", ",TRUE,INDIRECT(Supplemental_Type_Certificates__STC___5[[#This Row],[Range]])),"")</f>
        <v/>
      </c>
      <c r="J735"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736" spans="1:10" x14ac:dyDescent="0.25">
      <c r="A736" s="1" t="s">
        <v>130</v>
      </c>
      <c r="B736"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Beechcraft Corporation\A24R</v>
      </c>
      <c r="C736" s="1" t="s">
        <v>494</v>
      </c>
      <c r="D736" s="1" t="str">
        <f>LEFT(Supplemental_Type_Certificates__STC___5[[#This Row],[Column1]],SEARCH("\",Supplemental_Type_Certificates__STC___5[[#This Row],[Column1]])-1)</f>
        <v>Beechcraft Corporation</v>
      </c>
      <c r="E736" s="1" t="str">
        <f>RIGHT(Supplemental_Type_Certificates__STC___5[[#This Row],[Column1]],LEN(Supplemental_Type_Certificates__STC___5[[#This Row],[Column1]])-SEARCH("\",Supplemental_Type_Certificates__STC___5[[#This Row],[Column1]]))</f>
        <v>A24R</v>
      </c>
      <c r="F736" s="1" t="str">
        <f>INDEX(Sheet1!A:D,MATCH(Supplemental_Type_Certificates__STC___5[[#This Row],[Make]],Sheet1!D:D,0),1)</f>
        <v>Beechcraft</v>
      </c>
      <c r="G736"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736"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E694:E798</v>
      </c>
      <c r="I736" s="1" t="str">
        <f ca="1">IF(LEN(Supplemental_Type_Certificates__STC___5[[#This Row],[First]])&lt;&gt;0,Supplemental_Type_Certificates__STC___5[[#This Row],[First]]&amp;": "&amp;_xlfn.TEXTJOIN(", ",TRUE,INDIRECT(Supplemental_Type_Certificates__STC___5[[#This Row],[Range]])),"")</f>
        <v/>
      </c>
      <c r="J736"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737" spans="1:10" x14ac:dyDescent="0.25">
      <c r="A737" s="1" t="s">
        <v>130</v>
      </c>
      <c r="B737"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Beechcraft Corporation\A35</v>
      </c>
      <c r="C737" s="1" t="s">
        <v>495</v>
      </c>
      <c r="D737" s="1" t="str">
        <f>LEFT(Supplemental_Type_Certificates__STC___5[[#This Row],[Column1]],SEARCH("\",Supplemental_Type_Certificates__STC___5[[#This Row],[Column1]])-1)</f>
        <v>Beechcraft Corporation</v>
      </c>
      <c r="E737" s="1" t="str">
        <f>RIGHT(Supplemental_Type_Certificates__STC___5[[#This Row],[Column1]],LEN(Supplemental_Type_Certificates__STC___5[[#This Row],[Column1]])-SEARCH("\",Supplemental_Type_Certificates__STC___5[[#This Row],[Column1]]))</f>
        <v>A35</v>
      </c>
      <c r="F737" s="1" t="str">
        <f>INDEX(Sheet1!A:D,MATCH(Supplemental_Type_Certificates__STC___5[[#This Row],[Make]],Sheet1!D:D,0),1)</f>
        <v>Beechcraft</v>
      </c>
      <c r="G737"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737"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E694:E798</v>
      </c>
      <c r="I737" s="1" t="str">
        <f ca="1">IF(LEN(Supplemental_Type_Certificates__STC___5[[#This Row],[First]])&lt;&gt;0,Supplemental_Type_Certificates__STC___5[[#This Row],[First]]&amp;": "&amp;_xlfn.TEXTJOIN(", ",TRUE,INDIRECT(Supplemental_Type_Certificates__STC___5[[#This Row],[Range]])),"")</f>
        <v/>
      </c>
      <c r="J737"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738" spans="1:10" x14ac:dyDescent="0.25">
      <c r="A738" s="1" t="s">
        <v>130</v>
      </c>
      <c r="B738"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Beechcraft Corporation\A36</v>
      </c>
      <c r="C738" s="1" t="s">
        <v>496</v>
      </c>
      <c r="D738" s="1" t="str">
        <f>LEFT(Supplemental_Type_Certificates__STC___5[[#This Row],[Column1]],SEARCH("\",Supplemental_Type_Certificates__STC___5[[#This Row],[Column1]])-1)</f>
        <v>Beechcraft Corporation</v>
      </c>
      <c r="E738" s="1" t="str">
        <f>RIGHT(Supplemental_Type_Certificates__STC___5[[#This Row],[Column1]],LEN(Supplemental_Type_Certificates__STC___5[[#This Row],[Column1]])-SEARCH("\",Supplemental_Type_Certificates__STC___5[[#This Row],[Column1]]))</f>
        <v>A36</v>
      </c>
      <c r="F738" s="1" t="str">
        <f>INDEX(Sheet1!A:D,MATCH(Supplemental_Type_Certificates__STC___5[[#This Row],[Make]],Sheet1!D:D,0),1)</f>
        <v>Beechcraft</v>
      </c>
      <c r="G738"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738"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E694:E798</v>
      </c>
      <c r="I738" s="1" t="str">
        <f ca="1">IF(LEN(Supplemental_Type_Certificates__STC___5[[#This Row],[First]])&lt;&gt;0,Supplemental_Type_Certificates__STC___5[[#This Row],[First]]&amp;": "&amp;_xlfn.TEXTJOIN(", ",TRUE,INDIRECT(Supplemental_Type_Certificates__STC___5[[#This Row],[Range]])),"")</f>
        <v/>
      </c>
      <c r="J738"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739" spans="1:10" x14ac:dyDescent="0.25">
      <c r="A739" s="1" t="s">
        <v>130</v>
      </c>
      <c r="B739"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Beechcraft Corporation\A36TC</v>
      </c>
      <c r="C739" s="1" t="s">
        <v>497</v>
      </c>
      <c r="D739" s="1" t="str">
        <f>LEFT(Supplemental_Type_Certificates__STC___5[[#This Row],[Column1]],SEARCH("\",Supplemental_Type_Certificates__STC___5[[#This Row],[Column1]])-1)</f>
        <v>Beechcraft Corporation</v>
      </c>
      <c r="E739" s="1" t="str">
        <f>RIGHT(Supplemental_Type_Certificates__STC___5[[#This Row],[Column1]],LEN(Supplemental_Type_Certificates__STC___5[[#This Row],[Column1]])-SEARCH("\",Supplemental_Type_Certificates__STC___5[[#This Row],[Column1]]))</f>
        <v>A36TC</v>
      </c>
      <c r="F739" s="1" t="str">
        <f>INDEX(Sheet1!A:D,MATCH(Supplemental_Type_Certificates__STC___5[[#This Row],[Make]],Sheet1!D:D,0),1)</f>
        <v>Beechcraft</v>
      </c>
      <c r="G739"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739"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E694:E798</v>
      </c>
      <c r="I739" s="1" t="str">
        <f ca="1">IF(LEN(Supplemental_Type_Certificates__STC___5[[#This Row],[First]])&lt;&gt;0,Supplemental_Type_Certificates__STC___5[[#This Row],[First]]&amp;": "&amp;_xlfn.TEXTJOIN(", ",TRUE,INDIRECT(Supplemental_Type_Certificates__STC___5[[#This Row],[Range]])),"")</f>
        <v/>
      </c>
      <c r="J739"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740" spans="1:10" x14ac:dyDescent="0.25">
      <c r="A740" s="1" t="s">
        <v>130</v>
      </c>
      <c r="B740"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Beechcraft Corporation\A45 (Military T-34A, B-45)</v>
      </c>
      <c r="C740" s="1" t="s">
        <v>498</v>
      </c>
      <c r="D740" s="1" t="str">
        <f>LEFT(Supplemental_Type_Certificates__STC___5[[#This Row],[Column1]],SEARCH("\",Supplemental_Type_Certificates__STC___5[[#This Row],[Column1]])-1)</f>
        <v>Beechcraft Corporation</v>
      </c>
      <c r="E740" s="1" t="str">
        <f>RIGHT(Supplemental_Type_Certificates__STC___5[[#This Row],[Column1]],LEN(Supplemental_Type_Certificates__STC___5[[#This Row],[Column1]])-SEARCH("\",Supplemental_Type_Certificates__STC___5[[#This Row],[Column1]]))</f>
        <v>A45 (Military T-34A, B-45)</v>
      </c>
      <c r="F740" s="1" t="str">
        <f>INDEX(Sheet1!A:D,MATCH(Supplemental_Type_Certificates__STC___5[[#This Row],[Make]],Sheet1!D:D,0),1)</f>
        <v>Beechcraft</v>
      </c>
      <c r="G740"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740"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E694:E798</v>
      </c>
      <c r="I740" s="1" t="str">
        <f ca="1">IF(LEN(Supplemental_Type_Certificates__STC___5[[#This Row],[First]])&lt;&gt;0,Supplemental_Type_Certificates__STC___5[[#This Row],[First]]&amp;": "&amp;_xlfn.TEXTJOIN(", ",TRUE,INDIRECT(Supplemental_Type_Certificates__STC___5[[#This Row],[Range]])),"")</f>
        <v/>
      </c>
      <c r="J740"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741" spans="1:10" x14ac:dyDescent="0.25">
      <c r="A741" s="1" t="s">
        <v>130</v>
      </c>
      <c r="B741"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Beechcraft Corporation\A56TC</v>
      </c>
      <c r="C741" s="1" t="s">
        <v>499</v>
      </c>
      <c r="D741" s="1" t="str">
        <f>LEFT(Supplemental_Type_Certificates__STC___5[[#This Row],[Column1]],SEARCH("\",Supplemental_Type_Certificates__STC___5[[#This Row],[Column1]])-1)</f>
        <v>Beechcraft Corporation</v>
      </c>
      <c r="E741" s="1" t="str">
        <f>RIGHT(Supplemental_Type_Certificates__STC___5[[#This Row],[Column1]],LEN(Supplemental_Type_Certificates__STC___5[[#This Row],[Column1]])-SEARCH("\",Supplemental_Type_Certificates__STC___5[[#This Row],[Column1]]))</f>
        <v>A56TC</v>
      </c>
      <c r="F741" s="1" t="str">
        <f>INDEX(Sheet1!A:D,MATCH(Supplemental_Type_Certificates__STC___5[[#This Row],[Make]],Sheet1!D:D,0),1)</f>
        <v>Beechcraft</v>
      </c>
      <c r="G741"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741"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E694:E798</v>
      </c>
      <c r="I741" s="1" t="str">
        <f ca="1">IF(LEN(Supplemental_Type_Certificates__STC___5[[#This Row],[First]])&lt;&gt;0,Supplemental_Type_Certificates__STC___5[[#This Row],[First]]&amp;": "&amp;_xlfn.TEXTJOIN(", ",TRUE,INDIRECT(Supplemental_Type_Certificates__STC___5[[#This Row],[Range]])),"")</f>
        <v/>
      </c>
      <c r="J741"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742" spans="1:10" x14ac:dyDescent="0.25">
      <c r="A742" s="1" t="s">
        <v>130</v>
      </c>
      <c r="B742"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Beechcraft Corporation\A60</v>
      </c>
      <c r="C742" s="1" t="s">
        <v>500</v>
      </c>
      <c r="D742" s="1" t="str">
        <f>LEFT(Supplemental_Type_Certificates__STC___5[[#This Row],[Column1]],SEARCH("\",Supplemental_Type_Certificates__STC___5[[#This Row],[Column1]])-1)</f>
        <v>Beechcraft Corporation</v>
      </c>
      <c r="E742" s="1" t="str">
        <f>RIGHT(Supplemental_Type_Certificates__STC___5[[#This Row],[Column1]],LEN(Supplemental_Type_Certificates__STC___5[[#This Row],[Column1]])-SEARCH("\",Supplemental_Type_Certificates__STC___5[[#This Row],[Column1]]))</f>
        <v>A60</v>
      </c>
      <c r="F742" s="1" t="str">
        <f>INDEX(Sheet1!A:D,MATCH(Supplemental_Type_Certificates__STC___5[[#This Row],[Make]],Sheet1!D:D,0),1)</f>
        <v>Beechcraft</v>
      </c>
      <c r="G742"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742"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E694:E798</v>
      </c>
      <c r="I742" s="1" t="str">
        <f ca="1">IF(LEN(Supplemental_Type_Certificates__STC___5[[#This Row],[First]])&lt;&gt;0,Supplemental_Type_Certificates__STC___5[[#This Row],[First]]&amp;": "&amp;_xlfn.TEXTJOIN(", ",TRUE,INDIRECT(Supplemental_Type_Certificates__STC___5[[#This Row],[Range]])),"")</f>
        <v/>
      </c>
      <c r="J742"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743" spans="1:10" x14ac:dyDescent="0.25">
      <c r="A743" s="1" t="s">
        <v>130</v>
      </c>
      <c r="B743"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Beechcraft Corporation\A65-8200</v>
      </c>
      <c r="C743" s="1" t="s">
        <v>501</v>
      </c>
      <c r="D743" s="1" t="str">
        <f>LEFT(Supplemental_Type_Certificates__STC___5[[#This Row],[Column1]],SEARCH("\",Supplemental_Type_Certificates__STC___5[[#This Row],[Column1]])-1)</f>
        <v>Beechcraft Corporation</v>
      </c>
      <c r="E743" s="1" t="str">
        <f>RIGHT(Supplemental_Type_Certificates__STC___5[[#This Row],[Column1]],LEN(Supplemental_Type_Certificates__STC___5[[#This Row],[Column1]])-SEARCH("\",Supplemental_Type_Certificates__STC___5[[#This Row],[Column1]]))</f>
        <v>A65-8200</v>
      </c>
      <c r="F743" s="1" t="str">
        <f>INDEX(Sheet1!A:D,MATCH(Supplemental_Type_Certificates__STC___5[[#This Row],[Make]],Sheet1!D:D,0),1)</f>
        <v>Beechcraft</v>
      </c>
      <c r="G743"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743"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E694:E798</v>
      </c>
      <c r="I743" s="1" t="str">
        <f ca="1">IF(LEN(Supplemental_Type_Certificates__STC___5[[#This Row],[First]])&lt;&gt;0,Supplemental_Type_Certificates__STC___5[[#This Row],[First]]&amp;": "&amp;_xlfn.TEXTJOIN(", ",TRUE,INDIRECT(Supplemental_Type_Certificates__STC___5[[#This Row],[Range]])),"")</f>
        <v/>
      </c>
      <c r="J743"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744" spans="1:10" x14ac:dyDescent="0.25">
      <c r="A744" s="1" t="s">
        <v>130</v>
      </c>
      <c r="B744"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Beechcraft Corporation\A65</v>
      </c>
      <c r="C744" s="1" t="s">
        <v>502</v>
      </c>
      <c r="D744" s="1" t="str">
        <f>LEFT(Supplemental_Type_Certificates__STC___5[[#This Row],[Column1]],SEARCH("\",Supplemental_Type_Certificates__STC___5[[#This Row],[Column1]])-1)</f>
        <v>Beechcraft Corporation</v>
      </c>
      <c r="E744" s="1" t="str">
        <f>RIGHT(Supplemental_Type_Certificates__STC___5[[#This Row],[Column1]],LEN(Supplemental_Type_Certificates__STC___5[[#This Row],[Column1]])-SEARCH("\",Supplemental_Type_Certificates__STC___5[[#This Row],[Column1]]))</f>
        <v>A65</v>
      </c>
      <c r="F744" s="1" t="str">
        <f>INDEX(Sheet1!A:D,MATCH(Supplemental_Type_Certificates__STC___5[[#This Row],[Make]],Sheet1!D:D,0),1)</f>
        <v>Beechcraft</v>
      </c>
      <c r="G744"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744"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E694:E798</v>
      </c>
      <c r="I744" s="1" t="str">
        <f ca="1">IF(LEN(Supplemental_Type_Certificates__STC___5[[#This Row],[First]])&lt;&gt;0,Supplemental_Type_Certificates__STC___5[[#This Row],[First]]&amp;": "&amp;_xlfn.TEXTJOIN(", ",TRUE,INDIRECT(Supplemental_Type_Certificates__STC___5[[#This Row],[Range]])),"")</f>
        <v/>
      </c>
      <c r="J744"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745" spans="1:10" x14ac:dyDescent="0.25">
      <c r="A745" s="1" t="s">
        <v>130</v>
      </c>
      <c r="B745"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Beechcraft Corporation\B19</v>
      </c>
      <c r="C745" s="1" t="s">
        <v>503</v>
      </c>
      <c r="D745" s="1" t="str">
        <f>LEFT(Supplemental_Type_Certificates__STC___5[[#This Row],[Column1]],SEARCH("\",Supplemental_Type_Certificates__STC___5[[#This Row],[Column1]])-1)</f>
        <v>Beechcraft Corporation</v>
      </c>
      <c r="E745" s="1" t="str">
        <f>RIGHT(Supplemental_Type_Certificates__STC___5[[#This Row],[Column1]],LEN(Supplemental_Type_Certificates__STC___5[[#This Row],[Column1]])-SEARCH("\",Supplemental_Type_Certificates__STC___5[[#This Row],[Column1]]))</f>
        <v>B19</v>
      </c>
      <c r="F745" s="1" t="str">
        <f>INDEX(Sheet1!A:D,MATCH(Supplemental_Type_Certificates__STC___5[[#This Row],[Make]],Sheet1!D:D,0),1)</f>
        <v>Beechcraft</v>
      </c>
      <c r="G745"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745"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E694:E798</v>
      </c>
      <c r="I745" s="1" t="str">
        <f ca="1">IF(LEN(Supplemental_Type_Certificates__STC___5[[#This Row],[First]])&lt;&gt;0,Supplemental_Type_Certificates__STC___5[[#This Row],[First]]&amp;": "&amp;_xlfn.TEXTJOIN(", ",TRUE,INDIRECT(Supplemental_Type_Certificates__STC___5[[#This Row],[Range]])),"")</f>
        <v/>
      </c>
      <c r="J745"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746" spans="1:10" x14ac:dyDescent="0.25">
      <c r="A746" s="1" t="s">
        <v>130</v>
      </c>
      <c r="B746"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Beechcraft Corporation\B23</v>
      </c>
      <c r="C746" s="1" t="s">
        <v>504</v>
      </c>
      <c r="D746" s="1" t="str">
        <f>LEFT(Supplemental_Type_Certificates__STC___5[[#This Row],[Column1]],SEARCH("\",Supplemental_Type_Certificates__STC___5[[#This Row],[Column1]])-1)</f>
        <v>Beechcraft Corporation</v>
      </c>
      <c r="E746" s="1" t="str">
        <f>RIGHT(Supplemental_Type_Certificates__STC___5[[#This Row],[Column1]],LEN(Supplemental_Type_Certificates__STC___5[[#This Row],[Column1]])-SEARCH("\",Supplemental_Type_Certificates__STC___5[[#This Row],[Column1]]))</f>
        <v>B23</v>
      </c>
      <c r="F746" s="1" t="str">
        <f>INDEX(Sheet1!A:D,MATCH(Supplemental_Type_Certificates__STC___5[[#This Row],[Make]],Sheet1!D:D,0),1)</f>
        <v>Beechcraft</v>
      </c>
      <c r="G746"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746"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E694:E798</v>
      </c>
      <c r="I746" s="1" t="str">
        <f ca="1">IF(LEN(Supplemental_Type_Certificates__STC___5[[#This Row],[First]])&lt;&gt;0,Supplemental_Type_Certificates__STC___5[[#This Row],[First]]&amp;": "&amp;_xlfn.TEXTJOIN(", ",TRUE,INDIRECT(Supplemental_Type_Certificates__STC___5[[#This Row],[Range]])),"")</f>
        <v/>
      </c>
      <c r="J746"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747" spans="1:10" x14ac:dyDescent="0.25">
      <c r="A747" s="1" t="s">
        <v>130</v>
      </c>
      <c r="B747"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Beechcraft Corporation\B24R</v>
      </c>
      <c r="C747" s="1" t="s">
        <v>505</v>
      </c>
      <c r="D747" s="1" t="str">
        <f>LEFT(Supplemental_Type_Certificates__STC___5[[#This Row],[Column1]],SEARCH("\",Supplemental_Type_Certificates__STC___5[[#This Row],[Column1]])-1)</f>
        <v>Beechcraft Corporation</v>
      </c>
      <c r="E747" s="1" t="str">
        <f>RIGHT(Supplemental_Type_Certificates__STC___5[[#This Row],[Column1]],LEN(Supplemental_Type_Certificates__STC___5[[#This Row],[Column1]])-SEARCH("\",Supplemental_Type_Certificates__STC___5[[#This Row],[Column1]]))</f>
        <v>B24R</v>
      </c>
      <c r="F747" s="1" t="str">
        <f>INDEX(Sheet1!A:D,MATCH(Supplemental_Type_Certificates__STC___5[[#This Row],[Make]],Sheet1!D:D,0),1)</f>
        <v>Beechcraft</v>
      </c>
      <c r="G747"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747"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E694:E798</v>
      </c>
      <c r="I747" s="1" t="str">
        <f ca="1">IF(LEN(Supplemental_Type_Certificates__STC___5[[#This Row],[First]])&lt;&gt;0,Supplemental_Type_Certificates__STC___5[[#This Row],[First]]&amp;": "&amp;_xlfn.TEXTJOIN(", ",TRUE,INDIRECT(Supplemental_Type_Certificates__STC___5[[#This Row],[Range]])),"")</f>
        <v/>
      </c>
      <c r="J747"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748" spans="1:10" x14ac:dyDescent="0.25">
      <c r="A748" s="1" t="s">
        <v>130</v>
      </c>
      <c r="B748"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Beechcraft Corporation\B35</v>
      </c>
      <c r="C748" s="1" t="s">
        <v>506</v>
      </c>
      <c r="D748" s="1" t="str">
        <f>LEFT(Supplemental_Type_Certificates__STC___5[[#This Row],[Column1]],SEARCH("\",Supplemental_Type_Certificates__STC___5[[#This Row],[Column1]])-1)</f>
        <v>Beechcraft Corporation</v>
      </c>
      <c r="E748" s="1" t="str">
        <f>RIGHT(Supplemental_Type_Certificates__STC___5[[#This Row],[Column1]],LEN(Supplemental_Type_Certificates__STC___5[[#This Row],[Column1]])-SEARCH("\",Supplemental_Type_Certificates__STC___5[[#This Row],[Column1]]))</f>
        <v>B35</v>
      </c>
      <c r="F748" s="1" t="str">
        <f>INDEX(Sheet1!A:D,MATCH(Supplemental_Type_Certificates__STC___5[[#This Row],[Make]],Sheet1!D:D,0),1)</f>
        <v>Beechcraft</v>
      </c>
      <c r="G748"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748"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E694:E798</v>
      </c>
      <c r="I748" s="1" t="str">
        <f ca="1">IF(LEN(Supplemental_Type_Certificates__STC___5[[#This Row],[First]])&lt;&gt;0,Supplemental_Type_Certificates__STC___5[[#This Row],[First]]&amp;": "&amp;_xlfn.TEXTJOIN(", ",TRUE,INDIRECT(Supplemental_Type_Certificates__STC___5[[#This Row],[Range]])),"")</f>
        <v/>
      </c>
      <c r="J748"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749" spans="1:10" x14ac:dyDescent="0.25">
      <c r="A749" s="1" t="s">
        <v>130</v>
      </c>
      <c r="B749"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Beechcraft Corporation\B36TC</v>
      </c>
      <c r="C749" s="1" t="s">
        <v>507</v>
      </c>
      <c r="D749" s="1" t="str">
        <f>LEFT(Supplemental_Type_Certificates__STC___5[[#This Row],[Column1]],SEARCH("\",Supplemental_Type_Certificates__STC___5[[#This Row],[Column1]])-1)</f>
        <v>Beechcraft Corporation</v>
      </c>
      <c r="E749" s="1" t="str">
        <f>RIGHT(Supplemental_Type_Certificates__STC___5[[#This Row],[Column1]],LEN(Supplemental_Type_Certificates__STC___5[[#This Row],[Column1]])-SEARCH("\",Supplemental_Type_Certificates__STC___5[[#This Row],[Column1]]))</f>
        <v>B36TC</v>
      </c>
      <c r="F749" s="1" t="str">
        <f>INDEX(Sheet1!A:D,MATCH(Supplemental_Type_Certificates__STC___5[[#This Row],[Make]],Sheet1!D:D,0),1)</f>
        <v>Beechcraft</v>
      </c>
      <c r="G749"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749"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E694:E798</v>
      </c>
      <c r="I749" s="1" t="str">
        <f ca="1">IF(LEN(Supplemental_Type_Certificates__STC___5[[#This Row],[First]])&lt;&gt;0,Supplemental_Type_Certificates__STC___5[[#This Row],[First]]&amp;": "&amp;_xlfn.TEXTJOIN(", ",TRUE,INDIRECT(Supplemental_Type_Certificates__STC___5[[#This Row],[Range]])),"")</f>
        <v/>
      </c>
      <c r="J749"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750" spans="1:10" x14ac:dyDescent="0.25">
      <c r="A750" s="1" t="s">
        <v>130</v>
      </c>
      <c r="B750"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Beechcraft Corporation\B50</v>
      </c>
      <c r="C750" s="1" t="s">
        <v>508</v>
      </c>
      <c r="D750" s="1" t="str">
        <f>LEFT(Supplemental_Type_Certificates__STC___5[[#This Row],[Column1]],SEARCH("\",Supplemental_Type_Certificates__STC___5[[#This Row],[Column1]])-1)</f>
        <v>Beechcraft Corporation</v>
      </c>
      <c r="E750" s="1" t="str">
        <f>RIGHT(Supplemental_Type_Certificates__STC___5[[#This Row],[Column1]],LEN(Supplemental_Type_Certificates__STC___5[[#This Row],[Column1]])-SEARCH("\",Supplemental_Type_Certificates__STC___5[[#This Row],[Column1]]))</f>
        <v>B50</v>
      </c>
      <c r="F750" s="1" t="str">
        <f>INDEX(Sheet1!A:D,MATCH(Supplemental_Type_Certificates__STC___5[[#This Row],[Make]],Sheet1!D:D,0),1)</f>
        <v>Beechcraft</v>
      </c>
      <c r="G750"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750"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E694:E798</v>
      </c>
      <c r="I750" s="1" t="str">
        <f ca="1">IF(LEN(Supplemental_Type_Certificates__STC___5[[#This Row],[First]])&lt;&gt;0,Supplemental_Type_Certificates__STC___5[[#This Row],[First]]&amp;": "&amp;_xlfn.TEXTJOIN(", ",TRUE,INDIRECT(Supplemental_Type_Certificates__STC___5[[#This Row],[Range]])),"")</f>
        <v/>
      </c>
      <c r="J750"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751" spans="1:10" x14ac:dyDescent="0.25">
      <c r="A751" s="1" t="s">
        <v>130</v>
      </c>
      <c r="B751"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Beechcraft Corporation\B60</v>
      </c>
      <c r="C751" s="1" t="s">
        <v>509</v>
      </c>
      <c r="D751" s="1" t="str">
        <f>LEFT(Supplemental_Type_Certificates__STC___5[[#This Row],[Column1]],SEARCH("\",Supplemental_Type_Certificates__STC___5[[#This Row],[Column1]])-1)</f>
        <v>Beechcraft Corporation</v>
      </c>
      <c r="E751" s="1" t="str">
        <f>RIGHT(Supplemental_Type_Certificates__STC___5[[#This Row],[Column1]],LEN(Supplemental_Type_Certificates__STC___5[[#This Row],[Column1]])-SEARCH("\",Supplemental_Type_Certificates__STC___5[[#This Row],[Column1]]))</f>
        <v>B60</v>
      </c>
      <c r="F751" s="1" t="str">
        <f>INDEX(Sheet1!A:D,MATCH(Supplemental_Type_Certificates__STC___5[[#This Row],[Make]],Sheet1!D:D,0),1)</f>
        <v>Beechcraft</v>
      </c>
      <c r="G751"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751"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E694:E798</v>
      </c>
      <c r="I751" s="1" t="str">
        <f ca="1">IF(LEN(Supplemental_Type_Certificates__STC___5[[#This Row],[First]])&lt;&gt;0,Supplemental_Type_Certificates__STC___5[[#This Row],[First]]&amp;": "&amp;_xlfn.TEXTJOIN(", ",TRUE,INDIRECT(Supplemental_Type_Certificates__STC___5[[#This Row],[Range]])),"")</f>
        <v/>
      </c>
      <c r="J751"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752" spans="1:10" x14ac:dyDescent="0.25">
      <c r="A752" s="1" t="s">
        <v>130</v>
      </c>
      <c r="B752"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Beechcraft Corporation\B95</v>
      </c>
      <c r="C752" s="1" t="s">
        <v>510</v>
      </c>
      <c r="D752" s="1" t="str">
        <f>LEFT(Supplemental_Type_Certificates__STC___5[[#This Row],[Column1]],SEARCH("\",Supplemental_Type_Certificates__STC___5[[#This Row],[Column1]])-1)</f>
        <v>Beechcraft Corporation</v>
      </c>
      <c r="E752" s="1" t="str">
        <f>RIGHT(Supplemental_Type_Certificates__STC___5[[#This Row],[Column1]],LEN(Supplemental_Type_Certificates__STC___5[[#This Row],[Column1]])-SEARCH("\",Supplemental_Type_Certificates__STC___5[[#This Row],[Column1]]))</f>
        <v>B95</v>
      </c>
      <c r="F752" s="1" t="str">
        <f>INDEX(Sheet1!A:D,MATCH(Supplemental_Type_Certificates__STC___5[[#This Row],[Make]],Sheet1!D:D,0),1)</f>
        <v>Beechcraft</v>
      </c>
      <c r="G752"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752"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E694:E798</v>
      </c>
      <c r="I752" s="1" t="str">
        <f ca="1">IF(LEN(Supplemental_Type_Certificates__STC___5[[#This Row],[First]])&lt;&gt;0,Supplemental_Type_Certificates__STC___5[[#This Row],[First]]&amp;": "&amp;_xlfn.TEXTJOIN(", ",TRUE,INDIRECT(Supplemental_Type_Certificates__STC___5[[#This Row],[Range]])),"")</f>
        <v/>
      </c>
      <c r="J752"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753" spans="1:10" x14ac:dyDescent="0.25">
      <c r="A753" s="1" t="s">
        <v>130</v>
      </c>
      <c r="B753"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Beechcraft Corporation\B95A</v>
      </c>
      <c r="C753" s="1" t="s">
        <v>511</v>
      </c>
      <c r="D753" s="1" t="str">
        <f>LEFT(Supplemental_Type_Certificates__STC___5[[#This Row],[Column1]],SEARCH("\",Supplemental_Type_Certificates__STC___5[[#This Row],[Column1]])-1)</f>
        <v>Beechcraft Corporation</v>
      </c>
      <c r="E753" s="1" t="str">
        <f>RIGHT(Supplemental_Type_Certificates__STC___5[[#This Row],[Column1]],LEN(Supplemental_Type_Certificates__STC___5[[#This Row],[Column1]])-SEARCH("\",Supplemental_Type_Certificates__STC___5[[#This Row],[Column1]]))</f>
        <v>B95A</v>
      </c>
      <c r="F753" s="1" t="str">
        <f>INDEX(Sheet1!A:D,MATCH(Supplemental_Type_Certificates__STC___5[[#This Row],[Make]],Sheet1!D:D,0),1)</f>
        <v>Beechcraft</v>
      </c>
      <c r="G753"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753"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E694:E798</v>
      </c>
      <c r="I753" s="1" t="str">
        <f ca="1">IF(LEN(Supplemental_Type_Certificates__STC___5[[#This Row],[First]])&lt;&gt;0,Supplemental_Type_Certificates__STC___5[[#This Row],[First]]&amp;": "&amp;_xlfn.TEXTJOIN(", ",TRUE,INDIRECT(Supplemental_Type_Certificates__STC___5[[#This Row],[Range]])),"")</f>
        <v/>
      </c>
      <c r="J753"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754" spans="1:10" x14ac:dyDescent="0.25">
      <c r="A754" s="1" t="s">
        <v>130</v>
      </c>
      <c r="B754"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Beechcraft Corporation\C23</v>
      </c>
      <c r="C754" s="1" t="s">
        <v>512</v>
      </c>
      <c r="D754" s="1" t="str">
        <f>LEFT(Supplemental_Type_Certificates__STC___5[[#This Row],[Column1]],SEARCH("\",Supplemental_Type_Certificates__STC___5[[#This Row],[Column1]])-1)</f>
        <v>Beechcraft Corporation</v>
      </c>
      <c r="E754" s="1" t="str">
        <f>RIGHT(Supplemental_Type_Certificates__STC___5[[#This Row],[Column1]],LEN(Supplemental_Type_Certificates__STC___5[[#This Row],[Column1]])-SEARCH("\",Supplemental_Type_Certificates__STC___5[[#This Row],[Column1]]))</f>
        <v>C23</v>
      </c>
      <c r="F754" s="1" t="str">
        <f>INDEX(Sheet1!A:D,MATCH(Supplemental_Type_Certificates__STC___5[[#This Row],[Make]],Sheet1!D:D,0),1)</f>
        <v>Beechcraft</v>
      </c>
      <c r="G754"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754"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E694:E798</v>
      </c>
      <c r="I754" s="1" t="str">
        <f ca="1">IF(LEN(Supplemental_Type_Certificates__STC___5[[#This Row],[First]])&lt;&gt;0,Supplemental_Type_Certificates__STC___5[[#This Row],[First]]&amp;": "&amp;_xlfn.TEXTJOIN(", ",TRUE,INDIRECT(Supplemental_Type_Certificates__STC___5[[#This Row],[Range]])),"")</f>
        <v/>
      </c>
      <c r="J754"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755" spans="1:10" x14ac:dyDescent="0.25">
      <c r="A755" s="1" t="s">
        <v>130</v>
      </c>
      <c r="B755"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Beechcraft Corporation\C24R</v>
      </c>
      <c r="C755" s="1" t="s">
        <v>513</v>
      </c>
      <c r="D755" s="1" t="str">
        <f>LEFT(Supplemental_Type_Certificates__STC___5[[#This Row],[Column1]],SEARCH("\",Supplemental_Type_Certificates__STC___5[[#This Row],[Column1]])-1)</f>
        <v>Beechcraft Corporation</v>
      </c>
      <c r="E755" s="1" t="str">
        <f>RIGHT(Supplemental_Type_Certificates__STC___5[[#This Row],[Column1]],LEN(Supplemental_Type_Certificates__STC___5[[#This Row],[Column1]])-SEARCH("\",Supplemental_Type_Certificates__STC___5[[#This Row],[Column1]]))</f>
        <v>C24R</v>
      </c>
      <c r="F755" s="1" t="str">
        <f>INDEX(Sheet1!A:D,MATCH(Supplemental_Type_Certificates__STC___5[[#This Row],[Make]],Sheet1!D:D,0),1)</f>
        <v>Beechcraft</v>
      </c>
      <c r="G755"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755"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E694:E798</v>
      </c>
      <c r="I755" s="1" t="str">
        <f ca="1">IF(LEN(Supplemental_Type_Certificates__STC___5[[#This Row],[First]])&lt;&gt;0,Supplemental_Type_Certificates__STC___5[[#This Row],[First]]&amp;": "&amp;_xlfn.TEXTJOIN(", ",TRUE,INDIRECT(Supplemental_Type_Certificates__STC___5[[#This Row],[Range]])),"")</f>
        <v/>
      </c>
      <c r="J755"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756" spans="1:10" x14ac:dyDescent="0.25">
      <c r="A756" s="1" t="s">
        <v>130</v>
      </c>
      <c r="B756"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Beechcraft Corporation\C35</v>
      </c>
      <c r="C756" s="1" t="s">
        <v>514</v>
      </c>
      <c r="D756" s="1" t="str">
        <f>LEFT(Supplemental_Type_Certificates__STC___5[[#This Row],[Column1]],SEARCH("\",Supplemental_Type_Certificates__STC___5[[#This Row],[Column1]])-1)</f>
        <v>Beechcraft Corporation</v>
      </c>
      <c r="E756" s="1" t="str">
        <f>RIGHT(Supplemental_Type_Certificates__STC___5[[#This Row],[Column1]],LEN(Supplemental_Type_Certificates__STC___5[[#This Row],[Column1]])-SEARCH("\",Supplemental_Type_Certificates__STC___5[[#This Row],[Column1]]))</f>
        <v>C35</v>
      </c>
      <c r="F756" s="1" t="str">
        <f>INDEX(Sheet1!A:D,MATCH(Supplemental_Type_Certificates__STC___5[[#This Row],[Make]],Sheet1!D:D,0),1)</f>
        <v>Beechcraft</v>
      </c>
      <c r="G756"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756"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E694:E798</v>
      </c>
      <c r="I756" s="1" t="str">
        <f ca="1">IF(LEN(Supplemental_Type_Certificates__STC___5[[#This Row],[First]])&lt;&gt;0,Supplemental_Type_Certificates__STC___5[[#This Row],[First]]&amp;": "&amp;_xlfn.TEXTJOIN(", ",TRUE,INDIRECT(Supplemental_Type_Certificates__STC___5[[#This Row],[Range]])),"")</f>
        <v/>
      </c>
      <c r="J756"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757" spans="1:10" x14ac:dyDescent="0.25">
      <c r="A757" s="1" t="s">
        <v>130</v>
      </c>
      <c r="B757"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Beechcraft Corporation\C50</v>
      </c>
      <c r="C757" s="1" t="s">
        <v>515</v>
      </c>
      <c r="D757" s="1" t="str">
        <f>LEFT(Supplemental_Type_Certificates__STC___5[[#This Row],[Column1]],SEARCH("\",Supplemental_Type_Certificates__STC___5[[#This Row],[Column1]])-1)</f>
        <v>Beechcraft Corporation</v>
      </c>
      <c r="E757" s="1" t="str">
        <f>RIGHT(Supplemental_Type_Certificates__STC___5[[#This Row],[Column1]],LEN(Supplemental_Type_Certificates__STC___5[[#This Row],[Column1]])-SEARCH("\",Supplemental_Type_Certificates__STC___5[[#This Row],[Column1]]))</f>
        <v>C50</v>
      </c>
      <c r="F757" s="1" t="str">
        <f>INDEX(Sheet1!A:D,MATCH(Supplemental_Type_Certificates__STC___5[[#This Row],[Make]],Sheet1!D:D,0),1)</f>
        <v>Beechcraft</v>
      </c>
      <c r="G757"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757"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E694:E798</v>
      </c>
      <c r="I757" s="1" t="str">
        <f ca="1">IF(LEN(Supplemental_Type_Certificates__STC___5[[#This Row],[First]])&lt;&gt;0,Supplemental_Type_Certificates__STC___5[[#This Row],[First]]&amp;": "&amp;_xlfn.TEXTJOIN(", ",TRUE,INDIRECT(Supplemental_Type_Certificates__STC___5[[#This Row],[Range]])),"")</f>
        <v/>
      </c>
      <c r="J757"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758" spans="1:10" x14ac:dyDescent="0.25">
      <c r="A758" s="1" t="s">
        <v>130</v>
      </c>
      <c r="B758"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Beechcraft Corporation\D35</v>
      </c>
      <c r="C758" s="1" t="s">
        <v>516</v>
      </c>
      <c r="D758" s="1" t="str">
        <f>LEFT(Supplemental_Type_Certificates__STC___5[[#This Row],[Column1]],SEARCH("\",Supplemental_Type_Certificates__STC___5[[#This Row],[Column1]])-1)</f>
        <v>Beechcraft Corporation</v>
      </c>
      <c r="E758" s="1" t="str">
        <f>RIGHT(Supplemental_Type_Certificates__STC___5[[#This Row],[Column1]],LEN(Supplemental_Type_Certificates__STC___5[[#This Row],[Column1]])-SEARCH("\",Supplemental_Type_Certificates__STC___5[[#This Row],[Column1]]))</f>
        <v>D35</v>
      </c>
      <c r="F758" s="1" t="str">
        <f>INDEX(Sheet1!A:D,MATCH(Supplemental_Type_Certificates__STC___5[[#This Row],[Make]],Sheet1!D:D,0),1)</f>
        <v>Beechcraft</v>
      </c>
      <c r="G758"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758"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E694:E798</v>
      </c>
      <c r="I758" s="1" t="str">
        <f ca="1">IF(LEN(Supplemental_Type_Certificates__STC___5[[#This Row],[First]])&lt;&gt;0,Supplemental_Type_Certificates__STC___5[[#This Row],[First]]&amp;": "&amp;_xlfn.TEXTJOIN(", ",TRUE,INDIRECT(Supplemental_Type_Certificates__STC___5[[#This Row],[Range]])),"")</f>
        <v/>
      </c>
      <c r="J758"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759" spans="1:10" x14ac:dyDescent="0.25">
      <c r="A759" s="1" t="s">
        <v>130</v>
      </c>
      <c r="B759"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Beechcraft Corporation\D45 (Military T-34B)</v>
      </c>
      <c r="C759" s="1" t="s">
        <v>517</v>
      </c>
      <c r="D759" s="1" t="str">
        <f>LEFT(Supplemental_Type_Certificates__STC___5[[#This Row],[Column1]],SEARCH("\",Supplemental_Type_Certificates__STC___5[[#This Row],[Column1]])-1)</f>
        <v>Beechcraft Corporation</v>
      </c>
      <c r="E759" s="1" t="str">
        <f>RIGHT(Supplemental_Type_Certificates__STC___5[[#This Row],[Column1]],LEN(Supplemental_Type_Certificates__STC___5[[#This Row],[Column1]])-SEARCH("\",Supplemental_Type_Certificates__STC___5[[#This Row],[Column1]]))</f>
        <v>D45 (Military T-34B)</v>
      </c>
      <c r="F759" s="1" t="str">
        <f>INDEX(Sheet1!A:D,MATCH(Supplemental_Type_Certificates__STC___5[[#This Row],[Make]],Sheet1!D:D,0),1)</f>
        <v>Beechcraft</v>
      </c>
      <c r="G759"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759"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E694:E798</v>
      </c>
      <c r="I759" s="1" t="str">
        <f ca="1">IF(LEN(Supplemental_Type_Certificates__STC___5[[#This Row],[First]])&lt;&gt;0,Supplemental_Type_Certificates__STC___5[[#This Row],[First]]&amp;": "&amp;_xlfn.TEXTJOIN(", ",TRUE,INDIRECT(Supplemental_Type_Certificates__STC___5[[#This Row],[Range]])),"")</f>
        <v/>
      </c>
      <c r="J759"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760" spans="1:10" x14ac:dyDescent="0.25">
      <c r="A760" s="1" t="s">
        <v>130</v>
      </c>
      <c r="B760"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Beechcraft Corporation\D50</v>
      </c>
      <c r="C760" s="1" t="s">
        <v>518</v>
      </c>
      <c r="D760" s="1" t="str">
        <f>LEFT(Supplemental_Type_Certificates__STC___5[[#This Row],[Column1]],SEARCH("\",Supplemental_Type_Certificates__STC___5[[#This Row],[Column1]])-1)</f>
        <v>Beechcraft Corporation</v>
      </c>
      <c r="E760" s="1" t="str">
        <f>RIGHT(Supplemental_Type_Certificates__STC___5[[#This Row],[Column1]],LEN(Supplemental_Type_Certificates__STC___5[[#This Row],[Column1]])-SEARCH("\",Supplemental_Type_Certificates__STC___5[[#This Row],[Column1]]))</f>
        <v>D50</v>
      </c>
      <c r="F760" s="1" t="str">
        <f>INDEX(Sheet1!A:D,MATCH(Supplemental_Type_Certificates__STC___5[[#This Row],[Make]],Sheet1!D:D,0),1)</f>
        <v>Beechcraft</v>
      </c>
      <c r="G760"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760"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E694:E798</v>
      </c>
      <c r="I760" s="1" t="str">
        <f ca="1">IF(LEN(Supplemental_Type_Certificates__STC___5[[#This Row],[First]])&lt;&gt;0,Supplemental_Type_Certificates__STC___5[[#This Row],[First]]&amp;": "&amp;_xlfn.TEXTJOIN(", ",TRUE,INDIRECT(Supplemental_Type_Certificates__STC___5[[#This Row],[Range]])),"")</f>
        <v/>
      </c>
      <c r="J760"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761" spans="1:10" x14ac:dyDescent="0.25">
      <c r="A761" s="1" t="s">
        <v>130</v>
      </c>
      <c r="B761"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Beechcraft Corporation\D50A</v>
      </c>
      <c r="C761" s="1" t="s">
        <v>519</v>
      </c>
      <c r="D761" s="1" t="str">
        <f>LEFT(Supplemental_Type_Certificates__STC___5[[#This Row],[Column1]],SEARCH("\",Supplemental_Type_Certificates__STC___5[[#This Row],[Column1]])-1)</f>
        <v>Beechcraft Corporation</v>
      </c>
      <c r="E761" s="1" t="str">
        <f>RIGHT(Supplemental_Type_Certificates__STC___5[[#This Row],[Column1]],LEN(Supplemental_Type_Certificates__STC___5[[#This Row],[Column1]])-SEARCH("\",Supplemental_Type_Certificates__STC___5[[#This Row],[Column1]]))</f>
        <v>D50A</v>
      </c>
      <c r="F761" s="1" t="str">
        <f>INDEX(Sheet1!A:D,MATCH(Supplemental_Type_Certificates__STC___5[[#This Row],[Make]],Sheet1!D:D,0),1)</f>
        <v>Beechcraft</v>
      </c>
      <c r="G761"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761"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E694:E798</v>
      </c>
      <c r="I761" s="1" t="str">
        <f ca="1">IF(LEN(Supplemental_Type_Certificates__STC___5[[#This Row],[First]])&lt;&gt;0,Supplemental_Type_Certificates__STC___5[[#This Row],[First]]&amp;": "&amp;_xlfn.TEXTJOIN(", ",TRUE,INDIRECT(Supplemental_Type_Certificates__STC___5[[#This Row],[Range]])),"")</f>
        <v/>
      </c>
      <c r="J761"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762" spans="1:10" x14ac:dyDescent="0.25">
      <c r="A762" s="1" t="s">
        <v>130</v>
      </c>
      <c r="B762"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Beechcraft Corporation\D50B</v>
      </c>
      <c r="C762" s="1" t="s">
        <v>520</v>
      </c>
      <c r="D762" s="1" t="str">
        <f>LEFT(Supplemental_Type_Certificates__STC___5[[#This Row],[Column1]],SEARCH("\",Supplemental_Type_Certificates__STC___5[[#This Row],[Column1]])-1)</f>
        <v>Beechcraft Corporation</v>
      </c>
      <c r="E762" s="1" t="str">
        <f>RIGHT(Supplemental_Type_Certificates__STC___5[[#This Row],[Column1]],LEN(Supplemental_Type_Certificates__STC___5[[#This Row],[Column1]])-SEARCH("\",Supplemental_Type_Certificates__STC___5[[#This Row],[Column1]]))</f>
        <v>D50B</v>
      </c>
      <c r="F762" s="1" t="str">
        <f>INDEX(Sheet1!A:D,MATCH(Supplemental_Type_Certificates__STC___5[[#This Row],[Make]],Sheet1!D:D,0),1)</f>
        <v>Beechcraft</v>
      </c>
      <c r="G762"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762"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E694:E798</v>
      </c>
      <c r="I762" s="1" t="str">
        <f ca="1">IF(LEN(Supplemental_Type_Certificates__STC___5[[#This Row],[First]])&lt;&gt;0,Supplemental_Type_Certificates__STC___5[[#This Row],[First]]&amp;": "&amp;_xlfn.TEXTJOIN(", ",TRUE,INDIRECT(Supplemental_Type_Certificates__STC___5[[#This Row],[Range]])),"")</f>
        <v/>
      </c>
      <c r="J762"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763" spans="1:10" x14ac:dyDescent="0.25">
      <c r="A763" s="1" t="s">
        <v>130</v>
      </c>
      <c r="B763"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Beechcraft Corporation\D50C</v>
      </c>
      <c r="C763" s="1" t="s">
        <v>521</v>
      </c>
      <c r="D763" s="1" t="str">
        <f>LEFT(Supplemental_Type_Certificates__STC___5[[#This Row],[Column1]],SEARCH("\",Supplemental_Type_Certificates__STC___5[[#This Row],[Column1]])-1)</f>
        <v>Beechcraft Corporation</v>
      </c>
      <c r="E763" s="1" t="str">
        <f>RIGHT(Supplemental_Type_Certificates__STC___5[[#This Row],[Column1]],LEN(Supplemental_Type_Certificates__STC___5[[#This Row],[Column1]])-SEARCH("\",Supplemental_Type_Certificates__STC___5[[#This Row],[Column1]]))</f>
        <v>D50C</v>
      </c>
      <c r="F763" s="1" t="str">
        <f>INDEX(Sheet1!A:D,MATCH(Supplemental_Type_Certificates__STC___5[[#This Row],[Make]],Sheet1!D:D,0),1)</f>
        <v>Beechcraft</v>
      </c>
      <c r="G763"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763"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E694:E798</v>
      </c>
      <c r="I763" s="1" t="str">
        <f ca="1">IF(LEN(Supplemental_Type_Certificates__STC___5[[#This Row],[First]])&lt;&gt;0,Supplemental_Type_Certificates__STC___5[[#This Row],[First]]&amp;": "&amp;_xlfn.TEXTJOIN(", ",TRUE,INDIRECT(Supplemental_Type_Certificates__STC___5[[#This Row],[Range]])),"")</f>
        <v/>
      </c>
      <c r="J763"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764" spans="1:10" x14ac:dyDescent="0.25">
      <c r="A764" s="1" t="s">
        <v>130</v>
      </c>
      <c r="B764"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Beechcraft Corporation\D50E-5990</v>
      </c>
      <c r="C764" s="1" t="s">
        <v>522</v>
      </c>
      <c r="D764" s="1" t="str">
        <f>LEFT(Supplemental_Type_Certificates__STC___5[[#This Row],[Column1]],SEARCH("\",Supplemental_Type_Certificates__STC___5[[#This Row],[Column1]])-1)</f>
        <v>Beechcraft Corporation</v>
      </c>
      <c r="E764" s="1" t="str">
        <f>RIGHT(Supplemental_Type_Certificates__STC___5[[#This Row],[Column1]],LEN(Supplemental_Type_Certificates__STC___5[[#This Row],[Column1]])-SEARCH("\",Supplemental_Type_Certificates__STC___5[[#This Row],[Column1]]))</f>
        <v>D50E-5990</v>
      </c>
      <c r="F764" s="1" t="str">
        <f>INDEX(Sheet1!A:D,MATCH(Supplemental_Type_Certificates__STC___5[[#This Row],[Make]],Sheet1!D:D,0),1)</f>
        <v>Beechcraft</v>
      </c>
      <c r="G764"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764"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E694:E798</v>
      </c>
      <c r="I764" s="1" t="str">
        <f ca="1">IF(LEN(Supplemental_Type_Certificates__STC___5[[#This Row],[First]])&lt;&gt;0,Supplemental_Type_Certificates__STC___5[[#This Row],[First]]&amp;": "&amp;_xlfn.TEXTJOIN(", ",TRUE,INDIRECT(Supplemental_Type_Certificates__STC___5[[#This Row],[Range]])),"")</f>
        <v/>
      </c>
      <c r="J764"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765" spans="1:10" x14ac:dyDescent="0.25">
      <c r="A765" s="1" t="s">
        <v>130</v>
      </c>
      <c r="B765"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Beechcraft Corporation\D50E</v>
      </c>
      <c r="C765" s="1" t="s">
        <v>523</v>
      </c>
      <c r="D765" s="1" t="str">
        <f>LEFT(Supplemental_Type_Certificates__STC___5[[#This Row],[Column1]],SEARCH("\",Supplemental_Type_Certificates__STC___5[[#This Row],[Column1]])-1)</f>
        <v>Beechcraft Corporation</v>
      </c>
      <c r="E765" s="1" t="str">
        <f>RIGHT(Supplemental_Type_Certificates__STC___5[[#This Row],[Column1]],LEN(Supplemental_Type_Certificates__STC___5[[#This Row],[Column1]])-SEARCH("\",Supplemental_Type_Certificates__STC___5[[#This Row],[Column1]]))</f>
        <v>D50E</v>
      </c>
      <c r="F765" s="1" t="str">
        <f>INDEX(Sheet1!A:D,MATCH(Supplemental_Type_Certificates__STC___5[[#This Row],[Make]],Sheet1!D:D,0),1)</f>
        <v>Beechcraft</v>
      </c>
      <c r="G765"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765"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E694:E798</v>
      </c>
      <c r="I765" s="1" t="str">
        <f ca="1">IF(LEN(Supplemental_Type_Certificates__STC___5[[#This Row],[First]])&lt;&gt;0,Supplemental_Type_Certificates__STC___5[[#This Row],[First]]&amp;": "&amp;_xlfn.TEXTJOIN(", ",TRUE,INDIRECT(Supplemental_Type_Certificates__STC___5[[#This Row],[Range]])),"")</f>
        <v/>
      </c>
      <c r="J765"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766" spans="1:10" x14ac:dyDescent="0.25">
      <c r="A766" s="1" t="s">
        <v>130</v>
      </c>
      <c r="B766"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Beechcraft Corporation\D55</v>
      </c>
      <c r="C766" s="1" t="s">
        <v>524</v>
      </c>
      <c r="D766" s="1" t="str">
        <f>LEFT(Supplemental_Type_Certificates__STC___5[[#This Row],[Column1]],SEARCH("\",Supplemental_Type_Certificates__STC___5[[#This Row],[Column1]])-1)</f>
        <v>Beechcraft Corporation</v>
      </c>
      <c r="E766" s="1" t="str">
        <f>RIGHT(Supplemental_Type_Certificates__STC___5[[#This Row],[Column1]],LEN(Supplemental_Type_Certificates__STC___5[[#This Row],[Column1]])-SEARCH("\",Supplemental_Type_Certificates__STC___5[[#This Row],[Column1]]))</f>
        <v>D55</v>
      </c>
      <c r="F766" s="1" t="str">
        <f>INDEX(Sheet1!A:D,MATCH(Supplemental_Type_Certificates__STC___5[[#This Row],[Make]],Sheet1!D:D,0),1)</f>
        <v>Beechcraft</v>
      </c>
      <c r="G766"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766"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E694:E798</v>
      </c>
      <c r="I766" s="1" t="str">
        <f ca="1">IF(LEN(Supplemental_Type_Certificates__STC___5[[#This Row],[First]])&lt;&gt;0,Supplemental_Type_Certificates__STC___5[[#This Row],[First]]&amp;": "&amp;_xlfn.TEXTJOIN(", ",TRUE,INDIRECT(Supplemental_Type_Certificates__STC___5[[#This Row],[Range]])),"")</f>
        <v/>
      </c>
      <c r="J766"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767" spans="1:10" x14ac:dyDescent="0.25">
      <c r="A767" s="1" t="s">
        <v>130</v>
      </c>
      <c r="B767"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Beechcraft Corporation\D55A</v>
      </c>
      <c r="C767" s="1" t="s">
        <v>525</v>
      </c>
      <c r="D767" s="1" t="str">
        <f>LEFT(Supplemental_Type_Certificates__STC___5[[#This Row],[Column1]],SEARCH("\",Supplemental_Type_Certificates__STC___5[[#This Row],[Column1]])-1)</f>
        <v>Beechcraft Corporation</v>
      </c>
      <c r="E767" s="1" t="str">
        <f>RIGHT(Supplemental_Type_Certificates__STC___5[[#This Row],[Column1]],LEN(Supplemental_Type_Certificates__STC___5[[#This Row],[Column1]])-SEARCH("\",Supplemental_Type_Certificates__STC___5[[#This Row],[Column1]]))</f>
        <v>D55A</v>
      </c>
      <c r="F767" s="1" t="str">
        <f>INDEX(Sheet1!A:D,MATCH(Supplemental_Type_Certificates__STC___5[[#This Row],[Make]],Sheet1!D:D,0),1)</f>
        <v>Beechcraft</v>
      </c>
      <c r="G767"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767"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E694:E798</v>
      </c>
      <c r="I767" s="1" t="str">
        <f ca="1">IF(LEN(Supplemental_Type_Certificates__STC___5[[#This Row],[First]])&lt;&gt;0,Supplemental_Type_Certificates__STC___5[[#This Row],[First]]&amp;": "&amp;_xlfn.TEXTJOIN(", ",TRUE,INDIRECT(Supplemental_Type_Certificates__STC___5[[#This Row],[Range]])),"")</f>
        <v/>
      </c>
      <c r="J767"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768" spans="1:10" x14ac:dyDescent="0.25">
      <c r="A768" s="1" t="s">
        <v>130</v>
      </c>
      <c r="B768"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Beechcraft Corporation\D95A</v>
      </c>
      <c r="C768" s="1" t="s">
        <v>526</v>
      </c>
      <c r="D768" s="1" t="str">
        <f>LEFT(Supplemental_Type_Certificates__STC___5[[#This Row],[Column1]],SEARCH("\",Supplemental_Type_Certificates__STC___5[[#This Row],[Column1]])-1)</f>
        <v>Beechcraft Corporation</v>
      </c>
      <c r="E768" s="1" t="str">
        <f>RIGHT(Supplemental_Type_Certificates__STC___5[[#This Row],[Column1]],LEN(Supplemental_Type_Certificates__STC___5[[#This Row],[Column1]])-SEARCH("\",Supplemental_Type_Certificates__STC___5[[#This Row],[Column1]]))</f>
        <v>D95A</v>
      </c>
      <c r="F768" s="1" t="str">
        <f>INDEX(Sheet1!A:D,MATCH(Supplemental_Type_Certificates__STC___5[[#This Row],[Make]],Sheet1!D:D,0),1)</f>
        <v>Beechcraft</v>
      </c>
      <c r="G768"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768"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E694:E798</v>
      </c>
      <c r="I768" s="1" t="str">
        <f ca="1">IF(LEN(Supplemental_Type_Certificates__STC___5[[#This Row],[First]])&lt;&gt;0,Supplemental_Type_Certificates__STC___5[[#This Row],[First]]&amp;": "&amp;_xlfn.TEXTJOIN(", ",TRUE,INDIRECT(Supplemental_Type_Certificates__STC___5[[#This Row],[Range]])),"")</f>
        <v/>
      </c>
      <c r="J768"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769" spans="1:10" x14ac:dyDescent="0.25">
      <c r="A769" s="1" t="s">
        <v>130</v>
      </c>
      <c r="B769"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Beechcraft Corporation\E33</v>
      </c>
      <c r="C769" s="1" t="s">
        <v>527</v>
      </c>
      <c r="D769" s="1" t="str">
        <f>LEFT(Supplemental_Type_Certificates__STC___5[[#This Row],[Column1]],SEARCH("\",Supplemental_Type_Certificates__STC___5[[#This Row],[Column1]])-1)</f>
        <v>Beechcraft Corporation</v>
      </c>
      <c r="E769" s="1" t="str">
        <f>RIGHT(Supplemental_Type_Certificates__STC___5[[#This Row],[Column1]],LEN(Supplemental_Type_Certificates__STC___5[[#This Row],[Column1]])-SEARCH("\",Supplemental_Type_Certificates__STC___5[[#This Row],[Column1]]))</f>
        <v>E33</v>
      </c>
      <c r="F769" s="1" t="str">
        <f>INDEX(Sheet1!A:D,MATCH(Supplemental_Type_Certificates__STC___5[[#This Row],[Make]],Sheet1!D:D,0),1)</f>
        <v>Beechcraft</v>
      </c>
      <c r="G769"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769"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E694:E798</v>
      </c>
      <c r="I769" s="1" t="str">
        <f ca="1">IF(LEN(Supplemental_Type_Certificates__STC___5[[#This Row],[First]])&lt;&gt;0,Supplemental_Type_Certificates__STC___5[[#This Row],[First]]&amp;": "&amp;_xlfn.TEXTJOIN(", ",TRUE,INDIRECT(Supplemental_Type_Certificates__STC___5[[#This Row],[Range]])),"")</f>
        <v/>
      </c>
      <c r="J769"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770" spans="1:10" x14ac:dyDescent="0.25">
      <c r="A770" s="1" t="s">
        <v>130</v>
      </c>
      <c r="B770"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Beechcraft Corporation\E33A</v>
      </c>
      <c r="C770" s="1" t="s">
        <v>528</v>
      </c>
      <c r="D770" s="1" t="str">
        <f>LEFT(Supplemental_Type_Certificates__STC___5[[#This Row],[Column1]],SEARCH("\",Supplemental_Type_Certificates__STC___5[[#This Row],[Column1]])-1)</f>
        <v>Beechcraft Corporation</v>
      </c>
      <c r="E770" s="1" t="str">
        <f>RIGHT(Supplemental_Type_Certificates__STC___5[[#This Row],[Column1]],LEN(Supplemental_Type_Certificates__STC___5[[#This Row],[Column1]])-SEARCH("\",Supplemental_Type_Certificates__STC___5[[#This Row],[Column1]]))</f>
        <v>E33A</v>
      </c>
      <c r="F770" s="1" t="str">
        <f>INDEX(Sheet1!A:D,MATCH(Supplemental_Type_Certificates__STC___5[[#This Row],[Make]],Sheet1!D:D,0),1)</f>
        <v>Beechcraft</v>
      </c>
      <c r="G770"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770"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E694:E798</v>
      </c>
      <c r="I770" s="1" t="str">
        <f ca="1">IF(LEN(Supplemental_Type_Certificates__STC___5[[#This Row],[First]])&lt;&gt;0,Supplemental_Type_Certificates__STC___5[[#This Row],[First]]&amp;": "&amp;_xlfn.TEXTJOIN(", ",TRUE,INDIRECT(Supplemental_Type_Certificates__STC___5[[#This Row],[Range]])),"")</f>
        <v/>
      </c>
      <c r="J770"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771" spans="1:10" x14ac:dyDescent="0.25">
      <c r="A771" s="1" t="s">
        <v>130</v>
      </c>
      <c r="B771"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Beechcraft Corporation\E33C</v>
      </c>
      <c r="C771" s="1" t="s">
        <v>529</v>
      </c>
      <c r="D771" s="1" t="str">
        <f>LEFT(Supplemental_Type_Certificates__STC___5[[#This Row],[Column1]],SEARCH("\",Supplemental_Type_Certificates__STC___5[[#This Row],[Column1]])-1)</f>
        <v>Beechcraft Corporation</v>
      </c>
      <c r="E771" s="1" t="str">
        <f>RIGHT(Supplemental_Type_Certificates__STC___5[[#This Row],[Column1]],LEN(Supplemental_Type_Certificates__STC___5[[#This Row],[Column1]])-SEARCH("\",Supplemental_Type_Certificates__STC___5[[#This Row],[Column1]]))</f>
        <v>E33C</v>
      </c>
      <c r="F771" s="1" t="str">
        <f>INDEX(Sheet1!A:D,MATCH(Supplemental_Type_Certificates__STC___5[[#This Row],[Make]],Sheet1!D:D,0),1)</f>
        <v>Beechcraft</v>
      </c>
      <c r="G771"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771"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E694:E798</v>
      </c>
      <c r="I771" s="1" t="str">
        <f ca="1">IF(LEN(Supplemental_Type_Certificates__STC___5[[#This Row],[First]])&lt;&gt;0,Supplemental_Type_Certificates__STC___5[[#This Row],[First]]&amp;": "&amp;_xlfn.TEXTJOIN(", ",TRUE,INDIRECT(Supplemental_Type_Certificates__STC___5[[#This Row],[Range]])),"")</f>
        <v/>
      </c>
      <c r="J771"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772" spans="1:10" x14ac:dyDescent="0.25">
      <c r="A772" s="1" t="s">
        <v>130</v>
      </c>
      <c r="B772"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Beechcraft Corporation\E35</v>
      </c>
      <c r="C772" s="1" t="s">
        <v>530</v>
      </c>
      <c r="D772" s="1" t="str">
        <f>LEFT(Supplemental_Type_Certificates__STC___5[[#This Row],[Column1]],SEARCH("\",Supplemental_Type_Certificates__STC___5[[#This Row],[Column1]])-1)</f>
        <v>Beechcraft Corporation</v>
      </c>
      <c r="E772" s="1" t="str">
        <f>RIGHT(Supplemental_Type_Certificates__STC___5[[#This Row],[Column1]],LEN(Supplemental_Type_Certificates__STC___5[[#This Row],[Column1]])-SEARCH("\",Supplemental_Type_Certificates__STC___5[[#This Row],[Column1]]))</f>
        <v>E35</v>
      </c>
      <c r="F772" s="1" t="str">
        <f>INDEX(Sheet1!A:D,MATCH(Supplemental_Type_Certificates__STC___5[[#This Row],[Make]],Sheet1!D:D,0),1)</f>
        <v>Beechcraft</v>
      </c>
      <c r="G772"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772"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E694:E798</v>
      </c>
      <c r="I772" s="1" t="str">
        <f ca="1">IF(LEN(Supplemental_Type_Certificates__STC___5[[#This Row],[First]])&lt;&gt;0,Supplemental_Type_Certificates__STC___5[[#This Row],[First]]&amp;": "&amp;_xlfn.TEXTJOIN(", ",TRUE,INDIRECT(Supplemental_Type_Certificates__STC___5[[#This Row],[Range]])),"")</f>
        <v/>
      </c>
      <c r="J772"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773" spans="1:10" x14ac:dyDescent="0.25">
      <c r="A773" s="1" t="s">
        <v>130</v>
      </c>
      <c r="B773"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Beechcraft Corporation\E50</v>
      </c>
      <c r="C773" s="1" t="s">
        <v>531</v>
      </c>
      <c r="D773" s="1" t="str">
        <f>LEFT(Supplemental_Type_Certificates__STC___5[[#This Row],[Column1]],SEARCH("\",Supplemental_Type_Certificates__STC___5[[#This Row],[Column1]])-1)</f>
        <v>Beechcraft Corporation</v>
      </c>
      <c r="E773" s="1" t="str">
        <f>RIGHT(Supplemental_Type_Certificates__STC___5[[#This Row],[Column1]],LEN(Supplemental_Type_Certificates__STC___5[[#This Row],[Column1]])-SEARCH("\",Supplemental_Type_Certificates__STC___5[[#This Row],[Column1]]))</f>
        <v>E50</v>
      </c>
      <c r="F773" s="1" t="str">
        <f>INDEX(Sheet1!A:D,MATCH(Supplemental_Type_Certificates__STC___5[[#This Row],[Make]],Sheet1!D:D,0),1)</f>
        <v>Beechcraft</v>
      </c>
      <c r="G773"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773"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E694:E798</v>
      </c>
      <c r="I773" s="1" t="str">
        <f ca="1">IF(LEN(Supplemental_Type_Certificates__STC___5[[#This Row],[First]])&lt;&gt;0,Supplemental_Type_Certificates__STC___5[[#This Row],[First]]&amp;": "&amp;_xlfn.TEXTJOIN(", ",TRUE,INDIRECT(Supplemental_Type_Certificates__STC___5[[#This Row],[Range]])),"")</f>
        <v/>
      </c>
      <c r="J773"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774" spans="1:10" x14ac:dyDescent="0.25">
      <c r="A774" s="1" t="s">
        <v>130</v>
      </c>
      <c r="B774"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Beechcraft Corporation\E55</v>
      </c>
      <c r="C774" s="1" t="s">
        <v>532</v>
      </c>
      <c r="D774" s="1" t="str">
        <f>LEFT(Supplemental_Type_Certificates__STC___5[[#This Row],[Column1]],SEARCH("\",Supplemental_Type_Certificates__STC___5[[#This Row],[Column1]])-1)</f>
        <v>Beechcraft Corporation</v>
      </c>
      <c r="E774" s="1" t="str">
        <f>RIGHT(Supplemental_Type_Certificates__STC___5[[#This Row],[Column1]],LEN(Supplemental_Type_Certificates__STC___5[[#This Row],[Column1]])-SEARCH("\",Supplemental_Type_Certificates__STC___5[[#This Row],[Column1]]))</f>
        <v>E55</v>
      </c>
      <c r="F774" s="1" t="str">
        <f>INDEX(Sheet1!A:D,MATCH(Supplemental_Type_Certificates__STC___5[[#This Row],[Make]],Sheet1!D:D,0),1)</f>
        <v>Beechcraft</v>
      </c>
      <c r="G774"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774"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E694:E798</v>
      </c>
      <c r="I774" s="1" t="str">
        <f ca="1">IF(LEN(Supplemental_Type_Certificates__STC___5[[#This Row],[First]])&lt;&gt;0,Supplemental_Type_Certificates__STC___5[[#This Row],[First]]&amp;": "&amp;_xlfn.TEXTJOIN(", ",TRUE,INDIRECT(Supplemental_Type_Certificates__STC___5[[#This Row],[Range]])),"")</f>
        <v/>
      </c>
      <c r="J774"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775" spans="1:10" x14ac:dyDescent="0.25">
      <c r="A775" s="1" t="s">
        <v>130</v>
      </c>
      <c r="B775"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Beechcraft Corporation\E55A</v>
      </c>
      <c r="C775" s="1" t="s">
        <v>533</v>
      </c>
      <c r="D775" s="1" t="str">
        <f>LEFT(Supplemental_Type_Certificates__STC___5[[#This Row],[Column1]],SEARCH("\",Supplemental_Type_Certificates__STC___5[[#This Row],[Column1]])-1)</f>
        <v>Beechcraft Corporation</v>
      </c>
      <c r="E775" s="1" t="str">
        <f>RIGHT(Supplemental_Type_Certificates__STC___5[[#This Row],[Column1]],LEN(Supplemental_Type_Certificates__STC___5[[#This Row],[Column1]])-SEARCH("\",Supplemental_Type_Certificates__STC___5[[#This Row],[Column1]]))</f>
        <v>E55A</v>
      </c>
      <c r="F775" s="1" t="str">
        <f>INDEX(Sheet1!A:D,MATCH(Supplemental_Type_Certificates__STC___5[[#This Row],[Make]],Sheet1!D:D,0),1)</f>
        <v>Beechcraft</v>
      </c>
      <c r="G775"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775"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E694:E798</v>
      </c>
      <c r="I775" s="1" t="str">
        <f ca="1">IF(LEN(Supplemental_Type_Certificates__STC___5[[#This Row],[First]])&lt;&gt;0,Supplemental_Type_Certificates__STC___5[[#This Row],[First]]&amp;": "&amp;_xlfn.TEXTJOIN(", ",TRUE,INDIRECT(Supplemental_Type_Certificates__STC___5[[#This Row],[Range]])),"")</f>
        <v/>
      </c>
      <c r="J775"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776" spans="1:10" x14ac:dyDescent="0.25">
      <c r="A776" s="1" t="s">
        <v>130</v>
      </c>
      <c r="B776"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Beechcraft Corporation\E95</v>
      </c>
      <c r="C776" s="1" t="s">
        <v>534</v>
      </c>
      <c r="D776" s="1" t="str">
        <f>LEFT(Supplemental_Type_Certificates__STC___5[[#This Row],[Column1]],SEARCH("\",Supplemental_Type_Certificates__STC___5[[#This Row],[Column1]])-1)</f>
        <v>Beechcraft Corporation</v>
      </c>
      <c r="E776" s="1" t="str">
        <f>RIGHT(Supplemental_Type_Certificates__STC___5[[#This Row],[Column1]],LEN(Supplemental_Type_Certificates__STC___5[[#This Row],[Column1]])-SEARCH("\",Supplemental_Type_Certificates__STC___5[[#This Row],[Column1]]))</f>
        <v>E95</v>
      </c>
      <c r="F776" s="1" t="str">
        <f>INDEX(Sheet1!A:D,MATCH(Supplemental_Type_Certificates__STC___5[[#This Row],[Make]],Sheet1!D:D,0),1)</f>
        <v>Beechcraft</v>
      </c>
      <c r="G776"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776"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E694:E798</v>
      </c>
      <c r="I776" s="1" t="str">
        <f ca="1">IF(LEN(Supplemental_Type_Certificates__STC___5[[#This Row],[First]])&lt;&gt;0,Supplemental_Type_Certificates__STC___5[[#This Row],[First]]&amp;": "&amp;_xlfn.TEXTJOIN(", ",TRUE,INDIRECT(Supplemental_Type_Certificates__STC___5[[#This Row],[Range]])),"")</f>
        <v/>
      </c>
      <c r="J776"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777" spans="1:10" x14ac:dyDescent="0.25">
      <c r="A777" s="1" t="s">
        <v>130</v>
      </c>
      <c r="B777"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Beechcraft Corporation\F33</v>
      </c>
      <c r="C777" s="1" t="s">
        <v>535</v>
      </c>
      <c r="D777" s="1" t="str">
        <f>LEFT(Supplemental_Type_Certificates__STC___5[[#This Row],[Column1]],SEARCH("\",Supplemental_Type_Certificates__STC___5[[#This Row],[Column1]])-1)</f>
        <v>Beechcraft Corporation</v>
      </c>
      <c r="E777" s="1" t="str">
        <f>RIGHT(Supplemental_Type_Certificates__STC___5[[#This Row],[Column1]],LEN(Supplemental_Type_Certificates__STC___5[[#This Row],[Column1]])-SEARCH("\",Supplemental_Type_Certificates__STC___5[[#This Row],[Column1]]))</f>
        <v>F33</v>
      </c>
      <c r="F777" s="1" t="str">
        <f>INDEX(Sheet1!A:D,MATCH(Supplemental_Type_Certificates__STC___5[[#This Row],[Make]],Sheet1!D:D,0),1)</f>
        <v>Beechcraft</v>
      </c>
      <c r="G777"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777"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E694:E798</v>
      </c>
      <c r="I777" s="1" t="str">
        <f ca="1">IF(LEN(Supplemental_Type_Certificates__STC___5[[#This Row],[First]])&lt;&gt;0,Supplemental_Type_Certificates__STC___5[[#This Row],[First]]&amp;": "&amp;_xlfn.TEXTJOIN(", ",TRUE,INDIRECT(Supplemental_Type_Certificates__STC___5[[#This Row],[Range]])),"")</f>
        <v/>
      </c>
      <c r="J777"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778" spans="1:10" x14ac:dyDescent="0.25">
      <c r="A778" s="1" t="s">
        <v>130</v>
      </c>
      <c r="B778"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Beechcraft Corporation\F33A</v>
      </c>
      <c r="C778" s="1" t="s">
        <v>536</v>
      </c>
      <c r="D778" s="1" t="str">
        <f>LEFT(Supplemental_Type_Certificates__STC___5[[#This Row],[Column1]],SEARCH("\",Supplemental_Type_Certificates__STC___5[[#This Row],[Column1]])-1)</f>
        <v>Beechcraft Corporation</v>
      </c>
      <c r="E778" s="1" t="str">
        <f>RIGHT(Supplemental_Type_Certificates__STC___5[[#This Row],[Column1]],LEN(Supplemental_Type_Certificates__STC___5[[#This Row],[Column1]])-SEARCH("\",Supplemental_Type_Certificates__STC___5[[#This Row],[Column1]]))</f>
        <v>F33A</v>
      </c>
      <c r="F778" s="1" t="str">
        <f>INDEX(Sheet1!A:D,MATCH(Supplemental_Type_Certificates__STC___5[[#This Row],[Make]],Sheet1!D:D,0),1)</f>
        <v>Beechcraft</v>
      </c>
      <c r="G778"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778"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E694:E798</v>
      </c>
      <c r="I778" s="1" t="str">
        <f ca="1">IF(LEN(Supplemental_Type_Certificates__STC___5[[#This Row],[First]])&lt;&gt;0,Supplemental_Type_Certificates__STC___5[[#This Row],[First]]&amp;": "&amp;_xlfn.TEXTJOIN(", ",TRUE,INDIRECT(Supplemental_Type_Certificates__STC___5[[#This Row],[Range]])),"")</f>
        <v/>
      </c>
      <c r="J778"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779" spans="1:10" x14ac:dyDescent="0.25">
      <c r="A779" s="1" t="s">
        <v>130</v>
      </c>
      <c r="B779"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Beechcraft Corporation\F33C</v>
      </c>
      <c r="C779" s="1" t="s">
        <v>537</v>
      </c>
      <c r="D779" s="1" t="str">
        <f>LEFT(Supplemental_Type_Certificates__STC___5[[#This Row],[Column1]],SEARCH("\",Supplemental_Type_Certificates__STC___5[[#This Row],[Column1]])-1)</f>
        <v>Beechcraft Corporation</v>
      </c>
      <c r="E779" s="1" t="str">
        <f>RIGHT(Supplemental_Type_Certificates__STC___5[[#This Row],[Column1]],LEN(Supplemental_Type_Certificates__STC___5[[#This Row],[Column1]])-SEARCH("\",Supplemental_Type_Certificates__STC___5[[#This Row],[Column1]]))</f>
        <v>F33C</v>
      </c>
      <c r="F779" s="1" t="str">
        <f>INDEX(Sheet1!A:D,MATCH(Supplemental_Type_Certificates__STC___5[[#This Row],[Make]],Sheet1!D:D,0),1)</f>
        <v>Beechcraft</v>
      </c>
      <c r="G779"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779"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E694:E798</v>
      </c>
      <c r="I779" s="1" t="str">
        <f ca="1">IF(LEN(Supplemental_Type_Certificates__STC___5[[#This Row],[First]])&lt;&gt;0,Supplemental_Type_Certificates__STC___5[[#This Row],[First]]&amp;": "&amp;_xlfn.TEXTJOIN(", ",TRUE,INDIRECT(Supplemental_Type_Certificates__STC___5[[#This Row],[Range]])),"")</f>
        <v/>
      </c>
      <c r="J779"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780" spans="1:10" x14ac:dyDescent="0.25">
      <c r="A780" s="1" t="s">
        <v>130</v>
      </c>
      <c r="B780"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Beechcraft Corporation\F35</v>
      </c>
      <c r="C780" s="1" t="s">
        <v>538</v>
      </c>
      <c r="D780" s="1" t="str">
        <f>LEFT(Supplemental_Type_Certificates__STC___5[[#This Row],[Column1]],SEARCH("\",Supplemental_Type_Certificates__STC___5[[#This Row],[Column1]])-1)</f>
        <v>Beechcraft Corporation</v>
      </c>
      <c r="E780" s="1" t="str">
        <f>RIGHT(Supplemental_Type_Certificates__STC___5[[#This Row],[Column1]],LEN(Supplemental_Type_Certificates__STC___5[[#This Row],[Column1]])-SEARCH("\",Supplemental_Type_Certificates__STC___5[[#This Row],[Column1]]))</f>
        <v>F35</v>
      </c>
      <c r="F780" s="1" t="str">
        <f>INDEX(Sheet1!A:D,MATCH(Supplemental_Type_Certificates__STC___5[[#This Row],[Make]],Sheet1!D:D,0),1)</f>
        <v>Beechcraft</v>
      </c>
      <c r="G780"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780"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E694:E798</v>
      </c>
      <c r="I780" s="1" t="str">
        <f ca="1">IF(LEN(Supplemental_Type_Certificates__STC___5[[#This Row],[First]])&lt;&gt;0,Supplemental_Type_Certificates__STC___5[[#This Row],[First]]&amp;": "&amp;_xlfn.TEXTJOIN(", ",TRUE,INDIRECT(Supplemental_Type_Certificates__STC___5[[#This Row],[Range]])),"")</f>
        <v/>
      </c>
      <c r="J780"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781" spans="1:10" x14ac:dyDescent="0.25">
      <c r="A781" s="1" t="s">
        <v>130</v>
      </c>
      <c r="B781"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Beechcraft Corporation\F50</v>
      </c>
      <c r="C781" s="1" t="s">
        <v>539</v>
      </c>
      <c r="D781" s="1" t="str">
        <f>LEFT(Supplemental_Type_Certificates__STC___5[[#This Row],[Column1]],SEARCH("\",Supplemental_Type_Certificates__STC___5[[#This Row],[Column1]])-1)</f>
        <v>Beechcraft Corporation</v>
      </c>
      <c r="E781" s="1" t="str">
        <f>RIGHT(Supplemental_Type_Certificates__STC___5[[#This Row],[Column1]],LEN(Supplemental_Type_Certificates__STC___5[[#This Row],[Column1]])-SEARCH("\",Supplemental_Type_Certificates__STC___5[[#This Row],[Column1]]))</f>
        <v>F50</v>
      </c>
      <c r="F781" s="1" t="str">
        <f>INDEX(Sheet1!A:D,MATCH(Supplemental_Type_Certificates__STC___5[[#This Row],[Make]],Sheet1!D:D,0),1)</f>
        <v>Beechcraft</v>
      </c>
      <c r="G781"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781"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E694:E798</v>
      </c>
      <c r="I781" s="1" t="str">
        <f ca="1">IF(LEN(Supplemental_Type_Certificates__STC___5[[#This Row],[First]])&lt;&gt;0,Supplemental_Type_Certificates__STC___5[[#This Row],[First]]&amp;": "&amp;_xlfn.TEXTJOIN(", ",TRUE,INDIRECT(Supplemental_Type_Certificates__STC___5[[#This Row],[Range]])),"")</f>
        <v/>
      </c>
      <c r="J781"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782" spans="1:10" x14ac:dyDescent="0.25">
      <c r="A782" s="1" t="s">
        <v>130</v>
      </c>
      <c r="B782"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Beechcraft Corporation\G17S</v>
      </c>
      <c r="C782" s="1" t="s">
        <v>540</v>
      </c>
      <c r="D782" s="1" t="str">
        <f>LEFT(Supplemental_Type_Certificates__STC___5[[#This Row],[Column1]],SEARCH("\",Supplemental_Type_Certificates__STC___5[[#This Row],[Column1]])-1)</f>
        <v>Beechcraft Corporation</v>
      </c>
      <c r="E782" s="1" t="str">
        <f>RIGHT(Supplemental_Type_Certificates__STC___5[[#This Row],[Column1]],LEN(Supplemental_Type_Certificates__STC___5[[#This Row],[Column1]])-SEARCH("\",Supplemental_Type_Certificates__STC___5[[#This Row],[Column1]]))</f>
        <v>G17S</v>
      </c>
      <c r="F782" s="1" t="str">
        <f>INDEX(Sheet1!A:D,MATCH(Supplemental_Type_Certificates__STC___5[[#This Row],[Make]],Sheet1!D:D,0),1)</f>
        <v>Beechcraft</v>
      </c>
      <c r="G782"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782"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E694:E798</v>
      </c>
      <c r="I782" s="1" t="str">
        <f ca="1">IF(LEN(Supplemental_Type_Certificates__STC___5[[#This Row],[First]])&lt;&gt;0,Supplemental_Type_Certificates__STC___5[[#This Row],[First]]&amp;": "&amp;_xlfn.TEXTJOIN(", ",TRUE,INDIRECT(Supplemental_Type_Certificates__STC___5[[#This Row],[Range]])),"")</f>
        <v/>
      </c>
      <c r="J782"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783" spans="1:10" x14ac:dyDescent="0.25">
      <c r="A783" s="1" t="s">
        <v>130</v>
      </c>
      <c r="B783"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Beechcraft Corporation\G33</v>
      </c>
      <c r="C783" s="1" t="s">
        <v>541</v>
      </c>
      <c r="D783" s="1" t="str">
        <f>LEFT(Supplemental_Type_Certificates__STC___5[[#This Row],[Column1]],SEARCH("\",Supplemental_Type_Certificates__STC___5[[#This Row],[Column1]])-1)</f>
        <v>Beechcraft Corporation</v>
      </c>
      <c r="E783" s="1" t="str">
        <f>RIGHT(Supplemental_Type_Certificates__STC___5[[#This Row],[Column1]],LEN(Supplemental_Type_Certificates__STC___5[[#This Row],[Column1]])-SEARCH("\",Supplemental_Type_Certificates__STC___5[[#This Row],[Column1]]))</f>
        <v>G33</v>
      </c>
      <c r="F783" s="1" t="str">
        <f>INDEX(Sheet1!A:D,MATCH(Supplemental_Type_Certificates__STC___5[[#This Row],[Make]],Sheet1!D:D,0),1)</f>
        <v>Beechcraft</v>
      </c>
      <c r="G783"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783"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E694:E798</v>
      </c>
      <c r="I783" s="1" t="str">
        <f ca="1">IF(LEN(Supplemental_Type_Certificates__STC___5[[#This Row],[First]])&lt;&gt;0,Supplemental_Type_Certificates__STC___5[[#This Row],[First]]&amp;": "&amp;_xlfn.TEXTJOIN(", ",TRUE,INDIRECT(Supplemental_Type_Certificates__STC___5[[#This Row],[Range]])),"")</f>
        <v/>
      </c>
      <c r="J783"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784" spans="1:10" x14ac:dyDescent="0.25">
      <c r="A784" s="1" t="s">
        <v>130</v>
      </c>
      <c r="B784"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Beechcraft Corporation\G35</v>
      </c>
      <c r="C784" s="1" t="s">
        <v>542</v>
      </c>
      <c r="D784" s="1" t="str">
        <f>LEFT(Supplemental_Type_Certificates__STC___5[[#This Row],[Column1]],SEARCH("\",Supplemental_Type_Certificates__STC___5[[#This Row],[Column1]])-1)</f>
        <v>Beechcraft Corporation</v>
      </c>
      <c r="E784" s="1" t="str">
        <f>RIGHT(Supplemental_Type_Certificates__STC___5[[#This Row],[Column1]],LEN(Supplemental_Type_Certificates__STC___5[[#This Row],[Column1]])-SEARCH("\",Supplemental_Type_Certificates__STC___5[[#This Row],[Column1]]))</f>
        <v>G35</v>
      </c>
      <c r="F784" s="1" t="str">
        <f>INDEX(Sheet1!A:D,MATCH(Supplemental_Type_Certificates__STC___5[[#This Row],[Make]],Sheet1!D:D,0),1)</f>
        <v>Beechcraft</v>
      </c>
      <c r="G784"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784"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E694:E798</v>
      </c>
      <c r="I784" s="1" t="str">
        <f ca="1">IF(LEN(Supplemental_Type_Certificates__STC___5[[#This Row],[First]])&lt;&gt;0,Supplemental_Type_Certificates__STC___5[[#This Row],[First]]&amp;": "&amp;_xlfn.TEXTJOIN(", ",TRUE,INDIRECT(Supplemental_Type_Certificates__STC___5[[#This Row],[Range]])),"")</f>
        <v/>
      </c>
      <c r="J784"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785" spans="1:10" x14ac:dyDescent="0.25">
      <c r="A785" s="1" t="s">
        <v>130</v>
      </c>
      <c r="B785"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Beechcraft Corporation\G50</v>
      </c>
      <c r="C785" s="1" t="s">
        <v>543</v>
      </c>
      <c r="D785" s="1" t="str">
        <f>LEFT(Supplemental_Type_Certificates__STC___5[[#This Row],[Column1]],SEARCH("\",Supplemental_Type_Certificates__STC___5[[#This Row],[Column1]])-1)</f>
        <v>Beechcraft Corporation</v>
      </c>
      <c r="E785" s="1" t="str">
        <f>RIGHT(Supplemental_Type_Certificates__STC___5[[#This Row],[Column1]],LEN(Supplemental_Type_Certificates__STC___5[[#This Row],[Column1]])-SEARCH("\",Supplemental_Type_Certificates__STC___5[[#This Row],[Column1]]))</f>
        <v>G50</v>
      </c>
      <c r="F785" s="1" t="str">
        <f>INDEX(Sheet1!A:D,MATCH(Supplemental_Type_Certificates__STC___5[[#This Row],[Make]],Sheet1!D:D,0),1)</f>
        <v>Beechcraft</v>
      </c>
      <c r="G785"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785"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E694:E798</v>
      </c>
      <c r="I785" s="1" t="str">
        <f ca="1">IF(LEN(Supplemental_Type_Certificates__STC___5[[#This Row],[First]])&lt;&gt;0,Supplemental_Type_Certificates__STC___5[[#This Row],[First]]&amp;": "&amp;_xlfn.TEXTJOIN(", ",TRUE,INDIRECT(Supplemental_Type_Certificates__STC___5[[#This Row],[Range]])),"")</f>
        <v/>
      </c>
      <c r="J785"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786" spans="1:10" x14ac:dyDescent="0.25">
      <c r="A786" s="1" t="s">
        <v>130</v>
      </c>
      <c r="B786"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Beechcraft Corporation\H35</v>
      </c>
      <c r="C786" s="1" t="s">
        <v>544</v>
      </c>
      <c r="D786" s="1" t="str">
        <f>LEFT(Supplemental_Type_Certificates__STC___5[[#This Row],[Column1]],SEARCH("\",Supplemental_Type_Certificates__STC___5[[#This Row],[Column1]])-1)</f>
        <v>Beechcraft Corporation</v>
      </c>
      <c r="E786" s="1" t="str">
        <f>RIGHT(Supplemental_Type_Certificates__STC___5[[#This Row],[Column1]],LEN(Supplemental_Type_Certificates__STC___5[[#This Row],[Column1]])-SEARCH("\",Supplemental_Type_Certificates__STC___5[[#This Row],[Column1]]))</f>
        <v>H35</v>
      </c>
      <c r="F786" s="1" t="str">
        <f>INDEX(Sheet1!A:D,MATCH(Supplemental_Type_Certificates__STC___5[[#This Row],[Make]],Sheet1!D:D,0),1)</f>
        <v>Beechcraft</v>
      </c>
      <c r="G786"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786"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E694:E798</v>
      </c>
      <c r="I786" s="1" t="str">
        <f ca="1">IF(LEN(Supplemental_Type_Certificates__STC___5[[#This Row],[First]])&lt;&gt;0,Supplemental_Type_Certificates__STC___5[[#This Row],[First]]&amp;": "&amp;_xlfn.TEXTJOIN(", ",TRUE,INDIRECT(Supplemental_Type_Certificates__STC___5[[#This Row],[Range]])),"")</f>
        <v/>
      </c>
      <c r="J786"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787" spans="1:10" x14ac:dyDescent="0.25">
      <c r="A787" s="1" t="s">
        <v>130</v>
      </c>
      <c r="B787"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Beechcraft Corporation\H50</v>
      </c>
      <c r="C787" s="1" t="s">
        <v>545</v>
      </c>
      <c r="D787" s="1" t="str">
        <f>LEFT(Supplemental_Type_Certificates__STC___5[[#This Row],[Column1]],SEARCH("\",Supplemental_Type_Certificates__STC___5[[#This Row],[Column1]])-1)</f>
        <v>Beechcraft Corporation</v>
      </c>
      <c r="E787" s="1" t="str">
        <f>RIGHT(Supplemental_Type_Certificates__STC___5[[#This Row],[Column1]],LEN(Supplemental_Type_Certificates__STC___5[[#This Row],[Column1]])-SEARCH("\",Supplemental_Type_Certificates__STC___5[[#This Row],[Column1]]))</f>
        <v>H50</v>
      </c>
      <c r="F787" s="1" t="str">
        <f>INDEX(Sheet1!A:D,MATCH(Supplemental_Type_Certificates__STC___5[[#This Row],[Make]],Sheet1!D:D,0),1)</f>
        <v>Beechcraft</v>
      </c>
      <c r="G787"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787"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E694:E798</v>
      </c>
      <c r="I787" s="1" t="str">
        <f ca="1">IF(LEN(Supplemental_Type_Certificates__STC___5[[#This Row],[First]])&lt;&gt;0,Supplemental_Type_Certificates__STC___5[[#This Row],[First]]&amp;": "&amp;_xlfn.TEXTJOIN(", ",TRUE,INDIRECT(Supplemental_Type_Certificates__STC___5[[#This Row],[Range]])),"")</f>
        <v/>
      </c>
      <c r="J787"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788" spans="1:10" x14ac:dyDescent="0.25">
      <c r="A788" s="1" t="s">
        <v>130</v>
      </c>
      <c r="B788"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Beechcraft Corporation\J35</v>
      </c>
      <c r="C788" s="1" t="s">
        <v>546</v>
      </c>
      <c r="D788" s="1" t="str">
        <f>LEFT(Supplemental_Type_Certificates__STC___5[[#This Row],[Column1]],SEARCH("\",Supplemental_Type_Certificates__STC___5[[#This Row],[Column1]])-1)</f>
        <v>Beechcraft Corporation</v>
      </c>
      <c r="E788" s="1" t="str">
        <f>RIGHT(Supplemental_Type_Certificates__STC___5[[#This Row],[Column1]],LEN(Supplemental_Type_Certificates__STC___5[[#This Row],[Column1]])-SEARCH("\",Supplemental_Type_Certificates__STC___5[[#This Row],[Column1]]))</f>
        <v>J35</v>
      </c>
      <c r="F788" s="1" t="str">
        <f>INDEX(Sheet1!A:D,MATCH(Supplemental_Type_Certificates__STC___5[[#This Row],[Make]],Sheet1!D:D,0),1)</f>
        <v>Beechcraft</v>
      </c>
      <c r="G788"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788"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E694:E798</v>
      </c>
      <c r="I788" s="1" t="str">
        <f ca="1">IF(LEN(Supplemental_Type_Certificates__STC___5[[#This Row],[First]])&lt;&gt;0,Supplemental_Type_Certificates__STC___5[[#This Row],[First]]&amp;": "&amp;_xlfn.TEXTJOIN(", ",TRUE,INDIRECT(Supplemental_Type_Certificates__STC___5[[#This Row],[Range]])),"")</f>
        <v/>
      </c>
      <c r="J788"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789" spans="1:10" x14ac:dyDescent="0.25">
      <c r="A789" s="1" t="s">
        <v>130</v>
      </c>
      <c r="B789"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Beechcraft Corporation\J50</v>
      </c>
      <c r="C789" s="1" t="s">
        <v>547</v>
      </c>
      <c r="D789" s="1" t="str">
        <f>LEFT(Supplemental_Type_Certificates__STC___5[[#This Row],[Column1]],SEARCH("\",Supplemental_Type_Certificates__STC___5[[#This Row],[Column1]])-1)</f>
        <v>Beechcraft Corporation</v>
      </c>
      <c r="E789" s="1" t="str">
        <f>RIGHT(Supplemental_Type_Certificates__STC___5[[#This Row],[Column1]],LEN(Supplemental_Type_Certificates__STC___5[[#This Row],[Column1]])-SEARCH("\",Supplemental_Type_Certificates__STC___5[[#This Row],[Column1]]))</f>
        <v>J50</v>
      </c>
      <c r="F789" s="1" t="str">
        <f>INDEX(Sheet1!A:D,MATCH(Supplemental_Type_Certificates__STC___5[[#This Row],[Make]],Sheet1!D:D,0),1)</f>
        <v>Beechcraft</v>
      </c>
      <c r="G789"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789"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E694:E798</v>
      </c>
      <c r="I789" s="1" t="str">
        <f ca="1">IF(LEN(Supplemental_Type_Certificates__STC___5[[#This Row],[First]])&lt;&gt;0,Supplemental_Type_Certificates__STC___5[[#This Row],[First]]&amp;": "&amp;_xlfn.TEXTJOIN(", ",TRUE,INDIRECT(Supplemental_Type_Certificates__STC___5[[#This Row],[Range]])),"")</f>
        <v/>
      </c>
      <c r="J789"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790" spans="1:10" x14ac:dyDescent="0.25">
      <c r="A790" s="1" t="s">
        <v>130</v>
      </c>
      <c r="B790"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Beechcraft Corporation\K35</v>
      </c>
      <c r="C790" s="1" t="s">
        <v>548</v>
      </c>
      <c r="D790" s="1" t="str">
        <f>LEFT(Supplemental_Type_Certificates__STC___5[[#This Row],[Column1]],SEARCH("\",Supplemental_Type_Certificates__STC___5[[#This Row],[Column1]])-1)</f>
        <v>Beechcraft Corporation</v>
      </c>
      <c r="E790" s="1" t="str">
        <f>RIGHT(Supplemental_Type_Certificates__STC___5[[#This Row],[Column1]],LEN(Supplemental_Type_Certificates__STC___5[[#This Row],[Column1]])-SEARCH("\",Supplemental_Type_Certificates__STC___5[[#This Row],[Column1]]))</f>
        <v>K35</v>
      </c>
      <c r="F790" s="1" t="str">
        <f>INDEX(Sheet1!A:D,MATCH(Supplemental_Type_Certificates__STC___5[[#This Row],[Make]],Sheet1!D:D,0),1)</f>
        <v>Beechcraft</v>
      </c>
      <c r="G790"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790"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E694:E798</v>
      </c>
      <c r="I790" s="1" t="str">
        <f ca="1">IF(LEN(Supplemental_Type_Certificates__STC___5[[#This Row],[First]])&lt;&gt;0,Supplemental_Type_Certificates__STC___5[[#This Row],[First]]&amp;": "&amp;_xlfn.TEXTJOIN(", ",TRUE,INDIRECT(Supplemental_Type_Certificates__STC___5[[#This Row],[Range]])),"")</f>
        <v/>
      </c>
      <c r="J790"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791" spans="1:10" x14ac:dyDescent="0.25">
      <c r="A791" s="1" t="s">
        <v>130</v>
      </c>
      <c r="B791"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Beechcraft Corporation\M19A</v>
      </c>
      <c r="C791" s="1" t="s">
        <v>549</v>
      </c>
      <c r="D791" s="1" t="str">
        <f>LEFT(Supplemental_Type_Certificates__STC___5[[#This Row],[Column1]],SEARCH("\",Supplemental_Type_Certificates__STC___5[[#This Row],[Column1]])-1)</f>
        <v>Beechcraft Corporation</v>
      </c>
      <c r="E791" s="1" t="str">
        <f>RIGHT(Supplemental_Type_Certificates__STC___5[[#This Row],[Column1]],LEN(Supplemental_Type_Certificates__STC___5[[#This Row],[Column1]])-SEARCH("\",Supplemental_Type_Certificates__STC___5[[#This Row],[Column1]]))</f>
        <v>M19A</v>
      </c>
      <c r="F791" s="1" t="str">
        <f>INDEX(Sheet1!A:D,MATCH(Supplemental_Type_Certificates__STC___5[[#This Row],[Make]],Sheet1!D:D,0),1)</f>
        <v>Beechcraft</v>
      </c>
      <c r="G791"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791"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E694:E798</v>
      </c>
      <c r="I791" s="1" t="str">
        <f ca="1">IF(LEN(Supplemental_Type_Certificates__STC___5[[#This Row],[First]])&lt;&gt;0,Supplemental_Type_Certificates__STC___5[[#This Row],[First]]&amp;": "&amp;_xlfn.TEXTJOIN(", ",TRUE,INDIRECT(Supplemental_Type_Certificates__STC___5[[#This Row],[Range]])),"")</f>
        <v/>
      </c>
      <c r="J791"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792" spans="1:10" x14ac:dyDescent="0.25">
      <c r="A792" s="1" t="s">
        <v>130</v>
      </c>
      <c r="B792"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Beechcraft Corporation\M35</v>
      </c>
      <c r="C792" s="1" t="s">
        <v>550</v>
      </c>
      <c r="D792" s="1" t="str">
        <f>LEFT(Supplemental_Type_Certificates__STC___5[[#This Row],[Column1]],SEARCH("\",Supplemental_Type_Certificates__STC___5[[#This Row],[Column1]])-1)</f>
        <v>Beechcraft Corporation</v>
      </c>
      <c r="E792" s="1" t="str">
        <f>RIGHT(Supplemental_Type_Certificates__STC___5[[#This Row],[Column1]],LEN(Supplemental_Type_Certificates__STC___5[[#This Row],[Column1]])-SEARCH("\",Supplemental_Type_Certificates__STC___5[[#This Row],[Column1]]))</f>
        <v>M35</v>
      </c>
      <c r="F792" s="1" t="str">
        <f>INDEX(Sheet1!A:D,MATCH(Supplemental_Type_Certificates__STC___5[[#This Row],[Make]],Sheet1!D:D,0),1)</f>
        <v>Beechcraft</v>
      </c>
      <c r="G792"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792"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E694:E798</v>
      </c>
      <c r="I792" s="1" t="str">
        <f ca="1">IF(LEN(Supplemental_Type_Certificates__STC___5[[#This Row],[First]])&lt;&gt;0,Supplemental_Type_Certificates__STC___5[[#This Row],[First]]&amp;": "&amp;_xlfn.TEXTJOIN(", ",TRUE,INDIRECT(Supplemental_Type_Certificates__STC___5[[#This Row],[Range]])),"")</f>
        <v/>
      </c>
      <c r="J792"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793" spans="1:10" x14ac:dyDescent="0.25">
      <c r="A793" s="1" t="s">
        <v>130</v>
      </c>
      <c r="B793"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Beechcraft Corporation\N35</v>
      </c>
      <c r="C793" s="1" t="s">
        <v>551</v>
      </c>
      <c r="D793" s="1" t="str">
        <f>LEFT(Supplemental_Type_Certificates__STC___5[[#This Row],[Column1]],SEARCH("\",Supplemental_Type_Certificates__STC___5[[#This Row],[Column1]])-1)</f>
        <v>Beechcraft Corporation</v>
      </c>
      <c r="E793" s="1" t="str">
        <f>RIGHT(Supplemental_Type_Certificates__STC___5[[#This Row],[Column1]],LEN(Supplemental_Type_Certificates__STC___5[[#This Row],[Column1]])-SEARCH("\",Supplemental_Type_Certificates__STC___5[[#This Row],[Column1]]))</f>
        <v>N35</v>
      </c>
      <c r="F793" s="1" t="str">
        <f>INDEX(Sheet1!A:D,MATCH(Supplemental_Type_Certificates__STC___5[[#This Row],[Make]],Sheet1!D:D,0),1)</f>
        <v>Beechcraft</v>
      </c>
      <c r="G793"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793"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E694:E798</v>
      </c>
      <c r="I793" s="1" t="str">
        <f ca="1">IF(LEN(Supplemental_Type_Certificates__STC___5[[#This Row],[First]])&lt;&gt;0,Supplemental_Type_Certificates__STC___5[[#This Row],[First]]&amp;": "&amp;_xlfn.TEXTJOIN(", ",TRUE,INDIRECT(Supplemental_Type_Certificates__STC___5[[#This Row],[Range]])),"")</f>
        <v/>
      </c>
      <c r="J793"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794" spans="1:10" x14ac:dyDescent="0.25">
      <c r="A794" s="1" t="s">
        <v>130</v>
      </c>
      <c r="B794"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Beechcraft Corporation\P35</v>
      </c>
      <c r="C794" s="1" t="s">
        <v>552</v>
      </c>
      <c r="D794" s="1" t="str">
        <f>LEFT(Supplemental_Type_Certificates__STC___5[[#This Row],[Column1]],SEARCH("\",Supplemental_Type_Certificates__STC___5[[#This Row],[Column1]])-1)</f>
        <v>Beechcraft Corporation</v>
      </c>
      <c r="E794" s="1" t="str">
        <f>RIGHT(Supplemental_Type_Certificates__STC___5[[#This Row],[Column1]],LEN(Supplemental_Type_Certificates__STC___5[[#This Row],[Column1]])-SEARCH("\",Supplemental_Type_Certificates__STC___5[[#This Row],[Column1]]))</f>
        <v>P35</v>
      </c>
      <c r="F794" s="1" t="str">
        <f>INDEX(Sheet1!A:D,MATCH(Supplemental_Type_Certificates__STC___5[[#This Row],[Make]],Sheet1!D:D,0),1)</f>
        <v>Beechcraft</v>
      </c>
      <c r="G794"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794"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E694:E798</v>
      </c>
      <c r="I794" s="1" t="str">
        <f ca="1">IF(LEN(Supplemental_Type_Certificates__STC___5[[#This Row],[First]])&lt;&gt;0,Supplemental_Type_Certificates__STC___5[[#This Row],[First]]&amp;": "&amp;_xlfn.TEXTJOIN(", ",TRUE,INDIRECT(Supplemental_Type_Certificates__STC___5[[#This Row],[Range]])),"")</f>
        <v/>
      </c>
      <c r="J794"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795" spans="1:10" x14ac:dyDescent="0.25">
      <c r="A795" s="1" t="s">
        <v>130</v>
      </c>
      <c r="B795"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Beechcraft Corporation\S35</v>
      </c>
      <c r="C795" s="1" t="s">
        <v>553</v>
      </c>
      <c r="D795" s="1" t="str">
        <f>LEFT(Supplemental_Type_Certificates__STC___5[[#This Row],[Column1]],SEARCH("\",Supplemental_Type_Certificates__STC___5[[#This Row],[Column1]])-1)</f>
        <v>Beechcraft Corporation</v>
      </c>
      <c r="E795" s="1" t="str">
        <f>RIGHT(Supplemental_Type_Certificates__STC___5[[#This Row],[Column1]],LEN(Supplemental_Type_Certificates__STC___5[[#This Row],[Column1]])-SEARCH("\",Supplemental_Type_Certificates__STC___5[[#This Row],[Column1]]))</f>
        <v>S35</v>
      </c>
      <c r="F795" s="1" t="str">
        <f>INDEX(Sheet1!A:D,MATCH(Supplemental_Type_Certificates__STC___5[[#This Row],[Make]],Sheet1!D:D,0),1)</f>
        <v>Beechcraft</v>
      </c>
      <c r="G795"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795"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E694:E798</v>
      </c>
      <c r="I795" s="1" t="str">
        <f ca="1">IF(LEN(Supplemental_Type_Certificates__STC___5[[#This Row],[First]])&lt;&gt;0,Supplemental_Type_Certificates__STC___5[[#This Row],[First]]&amp;": "&amp;_xlfn.TEXTJOIN(", ",TRUE,INDIRECT(Supplemental_Type_Certificates__STC___5[[#This Row],[Range]])),"")</f>
        <v/>
      </c>
      <c r="J795"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796" spans="1:10" x14ac:dyDescent="0.25">
      <c r="A796" s="1" t="s">
        <v>130</v>
      </c>
      <c r="B796"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Beechcraft Corporation\V35</v>
      </c>
      <c r="C796" s="1" t="s">
        <v>554</v>
      </c>
      <c r="D796" s="1" t="str">
        <f>LEFT(Supplemental_Type_Certificates__STC___5[[#This Row],[Column1]],SEARCH("\",Supplemental_Type_Certificates__STC___5[[#This Row],[Column1]])-1)</f>
        <v>Beechcraft Corporation</v>
      </c>
      <c r="E796" s="1" t="str">
        <f>RIGHT(Supplemental_Type_Certificates__STC___5[[#This Row],[Column1]],LEN(Supplemental_Type_Certificates__STC___5[[#This Row],[Column1]])-SEARCH("\",Supplemental_Type_Certificates__STC___5[[#This Row],[Column1]]))</f>
        <v>V35</v>
      </c>
      <c r="F796" s="1" t="str">
        <f>INDEX(Sheet1!A:D,MATCH(Supplemental_Type_Certificates__STC___5[[#This Row],[Make]],Sheet1!D:D,0),1)</f>
        <v>Beechcraft</v>
      </c>
      <c r="G796"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796"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E694:E798</v>
      </c>
      <c r="I796" s="1" t="str">
        <f ca="1">IF(LEN(Supplemental_Type_Certificates__STC___5[[#This Row],[First]])&lt;&gt;0,Supplemental_Type_Certificates__STC___5[[#This Row],[First]]&amp;": "&amp;_xlfn.TEXTJOIN(", ",TRUE,INDIRECT(Supplemental_Type_Certificates__STC___5[[#This Row],[Range]])),"")</f>
        <v/>
      </c>
      <c r="J796"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797" spans="1:10" x14ac:dyDescent="0.25">
      <c r="A797" s="1" t="s">
        <v>130</v>
      </c>
      <c r="B797"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Beechcraft Corporation\V35A</v>
      </c>
      <c r="C797" s="1" t="s">
        <v>555</v>
      </c>
      <c r="D797" s="1" t="str">
        <f>LEFT(Supplemental_Type_Certificates__STC___5[[#This Row],[Column1]],SEARCH("\",Supplemental_Type_Certificates__STC___5[[#This Row],[Column1]])-1)</f>
        <v>Beechcraft Corporation</v>
      </c>
      <c r="E797" s="1" t="str">
        <f>RIGHT(Supplemental_Type_Certificates__STC___5[[#This Row],[Column1]],LEN(Supplemental_Type_Certificates__STC___5[[#This Row],[Column1]])-SEARCH("\",Supplemental_Type_Certificates__STC___5[[#This Row],[Column1]]))</f>
        <v>V35A</v>
      </c>
      <c r="F797" s="1" t="str">
        <f>INDEX(Sheet1!A:D,MATCH(Supplemental_Type_Certificates__STC___5[[#This Row],[Make]],Sheet1!D:D,0),1)</f>
        <v>Beechcraft</v>
      </c>
      <c r="G797"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797"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E694:E798</v>
      </c>
      <c r="I797" s="1" t="str">
        <f ca="1">IF(LEN(Supplemental_Type_Certificates__STC___5[[#This Row],[First]])&lt;&gt;0,Supplemental_Type_Certificates__STC___5[[#This Row],[First]]&amp;": "&amp;_xlfn.TEXTJOIN(", ",TRUE,INDIRECT(Supplemental_Type_Certificates__STC___5[[#This Row],[Range]])),"")</f>
        <v/>
      </c>
      <c r="J797"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798" spans="1:10" x14ac:dyDescent="0.25">
      <c r="A798" s="1" t="s">
        <v>130</v>
      </c>
      <c r="B798"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Beechcraft Corporation\V35B</v>
      </c>
      <c r="C798" s="1" t="s">
        <v>556</v>
      </c>
      <c r="D798" s="1" t="str">
        <f>LEFT(Supplemental_Type_Certificates__STC___5[[#This Row],[Column1]],SEARCH("\",Supplemental_Type_Certificates__STC___5[[#This Row],[Column1]])-1)</f>
        <v>Beechcraft Corporation</v>
      </c>
      <c r="E798" s="1" t="str">
        <f>RIGHT(Supplemental_Type_Certificates__STC___5[[#This Row],[Column1]],LEN(Supplemental_Type_Certificates__STC___5[[#This Row],[Column1]])-SEARCH("\",Supplemental_Type_Certificates__STC___5[[#This Row],[Column1]]))</f>
        <v>V35B</v>
      </c>
      <c r="F798" s="1" t="str">
        <f>INDEX(Sheet1!A:D,MATCH(Supplemental_Type_Certificates__STC___5[[#This Row],[Make]],Sheet1!D:D,0),1)</f>
        <v>Beechcraft</v>
      </c>
      <c r="G798"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798"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E694:E798</v>
      </c>
      <c r="I798" s="1" t="str">
        <f ca="1">IF(LEN(Supplemental_Type_Certificates__STC___5[[#This Row],[First]])&lt;&gt;0,Supplemental_Type_Certificates__STC___5[[#This Row],[First]]&amp;": "&amp;_xlfn.TEXTJOIN(", ",TRUE,INDIRECT(Supplemental_Type_Certificates__STC___5[[#This Row],[Range]])),"")</f>
        <v/>
      </c>
      <c r="J798"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799" spans="1:10" x14ac:dyDescent="0.25">
      <c r="A799" s="1" t="s">
        <v>130</v>
      </c>
      <c r="B799"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Bellanca Aircraft Corporation\14-13-2</v>
      </c>
      <c r="C799" s="1" t="s">
        <v>557</v>
      </c>
      <c r="D799" s="1" t="str">
        <f>LEFT(Supplemental_Type_Certificates__STC___5[[#This Row],[Column1]],SEARCH("\",Supplemental_Type_Certificates__STC___5[[#This Row],[Column1]])-1)</f>
        <v>Bellanca Aircraft Corporation</v>
      </c>
      <c r="E799" s="1" t="str">
        <f>RIGHT(Supplemental_Type_Certificates__STC___5[[#This Row],[Column1]],LEN(Supplemental_Type_Certificates__STC___5[[#This Row],[Column1]])-SEARCH("\",Supplemental_Type_Certificates__STC___5[[#This Row],[Column1]]))</f>
        <v>14-13-2</v>
      </c>
      <c r="F799" s="1" t="str">
        <f>INDEX(Sheet1!A:D,MATCH(Supplemental_Type_Certificates__STC___5[[#This Row],[Make]],Sheet1!D:D,0),1)</f>
        <v>Bellanca</v>
      </c>
      <c r="G799"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Bellanca</v>
      </c>
      <c r="H799"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E799:E802</v>
      </c>
      <c r="I799" s="1" t="str">
        <f ca="1">IF(LEN(Supplemental_Type_Certificates__STC___5[[#This Row],[First]])&lt;&gt;0,Supplemental_Type_Certificates__STC___5[[#This Row],[First]]&amp;": "&amp;_xlfn.TEXTJOIN(", ",TRUE,INDIRECT(Supplemental_Type_Certificates__STC___5[[#This Row],[Range]])),"")</f>
        <v>Bellanca: 14-13-2, 14-13-3, 14-13-3W, 14-13</v>
      </c>
      <c r="J799"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800" spans="1:10" x14ac:dyDescent="0.25">
      <c r="A800" s="1" t="s">
        <v>130</v>
      </c>
      <c r="B800"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Bellanca Aircraft Corporation\14-13-3</v>
      </c>
      <c r="C800" s="1" t="s">
        <v>558</v>
      </c>
      <c r="D800" s="1" t="str">
        <f>LEFT(Supplemental_Type_Certificates__STC___5[[#This Row],[Column1]],SEARCH("\",Supplemental_Type_Certificates__STC___5[[#This Row],[Column1]])-1)</f>
        <v>Bellanca Aircraft Corporation</v>
      </c>
      <c r="E800" s="1" t="str">
        <f>RIGHT(Supplemental_Type_Certificates__STC___5[[#This Row],[Column1]],LEN(Supplemental_Type_Certificates__STC___5[[#This Row],[Column1]])-SEARCH("\",Supplemental_Type_Certificates__STC___5[[#This Row],[Column1]]))</f>
        <v>14-13-3</v>
      </c>
      <c r="F800" s="1" t="str">
        <f>INDEX(Sheet1!A:D,MATCH(Supplemental_Type_Certificates__STC___5[[#This Row],[Make]],Sheet1!D:D,0),1)</f>
        <v>Bellanca</v>
      </c>
      <c r="G800"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800"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E799:E802</v>
      </c>
      <c r="I800" s="1" t="str">
        <f ca="1">IF(LEN(Supplemental_Type_Certificates__STC___5[[#This Row],[First]])&lt;&gt;0,Supplemental_Type_Certificates__STC___5[[#This Row],[First]]&amp;": "&amp;_xlfn.TEXTJOIN(", ",TRUE,INDIRECT(Supplemental_Type_Certificates__STC___5[[#This Row],[Range]])),"")</f>
        <v/>
      </c>
      <c r="J800"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801" spans="1:10" x14ac:dyDescent="0.25">
      <c r="A801" s="1" t="s">
        <v>130</v>
      </c>
      <c r="B801"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Bellanca Aircraft Corporation\14-13-3W</v>
      </c>
      <c r="C801" s="1" t="s">
        <v>559</v>
      </c>
      <c r="D801" s="1" t="str">
        <f>LEFT(Supplemental_Type_Certificates__STC___5[[#This Row],[Column1]],SEARCH("\",Supplemental_Type_Certificates__STC___5[[#This Row],[Column1]])-1)</f>
        <v>Bellanca Aircraft Corporation</v>
      </c>
      <c r="E801" s="1" t="str">
        <f>RIGHT(Supplemental_Type_Certificates__STC___5[[#This Row],[Column1]],LEN(Supplemental_Type_Certificates__STC___5[[#This Row],[Column1]])-SEARCH("\",Supplemental_Type_Certificates__STC___5[[#This Row],[Column1]]))</f>
        <v>14-13-3W</v>
      </c>
      <c r="F801" s="1" t="str">
        <f>INDEX(Sheet1!A:D,MATCH(Supplemental_Type_Certificates__STC___5[[#This Row],[Make]],Sheet1!D:D,0),1)</f>
        <v>Bellanca</v>
      </c>
      <c r="G801"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801"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E799:E802</v>
      </c>
      <c r="I801" s="1" t="str">
        <f ca="1">IF(LEN(Supplemental_Type_Certificates__STC___5[[#This Row],[First]])&lt;&gt;0,Supplemental_Type_Certificates__STC___5[[#This Row],[First]]&amp;": "&amp;_xlfn.TEXTJOIN(", ",TRUE,INDIRECT(Supplemental_Type_Certificates__STC___5[[#This Row],[Range]])),"")</f>
        <v/>
      </c>
      <c r="J801"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802" spans="1:10" x14ac:dyDescent="0.25">
      <c r="A802" s="1" t="s">
        <v>130</v>
      </c>
      <c r="B802"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Bellanca Aircraft Corporation\14-13</v>
      </c>
      <c r="C802" s="1" t="s">
        <v>560</v>
      </c>
      <c r="D802" s="1" t="str">
        <f>LEFT(Supplemental_Type_Certificates__STC___5[[#This Row],[Column1]],SEARCH("\",Supplemental_Type_Certificates__STC___5[[#This Row],[Column1]])-1)</f>
        <v>Bellanca Aircraft Corporation</v>
      </c>
      <c r="E802" s="1" t="str">
        <f>RIGHT(Supplemental_Type_Certificates__STC___5[[#This Row],[Column1]],LEN(Supplemental_Type_Certificates__STC___5[[#This Row],[Column1]])-SEARCH("\",Supplemental_Type_Certificates__STC___5[[#This Row],[Column1]]))</f>
        <v>14-13</v>
      </c>
      <c r="F802" s="1" t="str">
        <f>INDEX(Sheet1!A:D,MATCH(Supplemental_Type_Certificates__STC___5[[#This Row],[Make]],Sheet1!D:D,0),1)</f>
        <v>Bellanca</v>
      </c>
      <c r="G802"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802"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E799:E802</v>
      </c>
      <c r="I802" s="1" t="str">
        <f ca="1">IF(LEN(Supplemental_Type_Certificates__STC___5[[#This Row],[First]])&lt;&gt;0,Supplemental_Type_Certificates__STC___5[[#This Row],[First]]&amp;": "&amp;_xlfn.TEXTJOIN(", ",TRUE,INDIRECT(Supplemental_Type_Certificates__STC___5[[#This Row],[Range]])),"")</f>
        <v/>
      </c>
      <c r="J802"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803" spans="1:10" x14ac:dyDescent="0.25">
      <c r="A803" s="1" t="s">
        <v>130</v>
      </c>
      <c r="B803"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Company\120</v>
      </c>
      <c r="C803" s="1" t="s">
        <v>561</v>
      </c>
      <c r="D803" s="1" t="str">
        <f>LEFT(Supplemental_Type_Certificates__STC___5[[#This Row],[Column1]],SEARCH("\",Supplemental_Type_Certificates__STC___5[[#This Row],[Column1]])-1)</f>
        <v>Cessna Aircraft Company</v>
      </c>
      <c r="E803" s="1" t="str">
        <f>RIGHT(Supplemental_Type_Certificates__STC___5[[#This Row],[Column1]],LEN(Supplemental_Type_Certificates__STC___5[[#This Row],[Column1]])-SEARCH("\",Supplemental_Type_Certificates__STC___5[[#This Row],[Column1]]))</f>
        <v>120</v>
      </c>
      <c r="F803" s="1" t="str">
        <f>INDEX(Sheet1!A:D,MATCH(Supplemental_Type_Certificates__STC___5[[#This Row],[Make]],Sheet1!D:D,0),1)</f>
        <v>Cessna</v>
      </c>
      <c r="G803"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Cessna</v>
      </c>
      <c r="H803"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E803:E1041</v>
      </c>
      <c r="I803" s="1" t="str">
        <f ca="1">IF(LEN(Supplemental_Type_Certificates__STC___5[[#This Row],[First]])&lt;&gt;0,Supplemental_Type_Certificates__STC___5[[#This Row],[First]]&amp;": "&amp;_xlfn.TEXTJOIN(", ",TRUE,INDIRECT(Supplemental_Type_Certificates__STC___5[[#This Row],[Range]])),"")</f>
        <v>Cessna: 120, 140, 140A, 150, 150A, 150B, 150C, 150D, 150E, 150F, 150G, 150H, 150J, 150K, 150L, 150M, 152, 170, 170A, 170B, 172, 172A, 172B, 172C, 172D, 172E, 172F (USAF T-41A), 172G, 172H (USAF T-41A), 172I, 172K, 172L, 172M, 172N, 172P, 172Q, 172R, 172RG, 172S, 175, 175A, 175B, 175C, 177, 177A, 177B, 177RG, 180, 180A, 180B, 180C, 180D, 180E, 180F, 180G, 180H, 180J, 180K, 182, 182A, 182B, 182C, 182D, 182E, 182F, 182G, 182H, 182J, 182K, 182L, 182M, 182N, 182P, 182Q, 182R, 182S, 182T, 185, 185A, 185B, 185C, 185D, 185E, 190, 195, 195A, 195B, 206, 207, 207A, 210-5 (205), 210-5A (205A), 210, 210A, 210B, 210C, 210D, 210E, 210F, 210G, 210H, 210J, 210K, 210L, 210M, 210N, 210R, 310, 310A, 310B, 310C, 310D, 310E, 310F, 310G, 310H, 310I, 310J-1, 310J, 310K, 310L, 310N, 310P, 310Q, 310R, 320-1, 320, 320A, 320B, 320C, 320D, 320E, 320F, 335, 336, 337, 337A, 337B, 337C, 337D, 337E, 337F, 337G, 337H, 340, 340A, 401, 401A, 401B, 402, 402A, 402B, 402C, 404, 406, 411, 411A, 414, 414A, 421, 421A, 421B, 421C, A185E, A185F, E310H, E310J, F182P, F182Q, FR172E, FR172F, FR172G, FR172H, FR172J, FR172K, FR182, M337B, P172D, P206, P206A, P206B, P206C, P206D, P206E, P210N, P210R, P337H, R172E, R172F, R172G, R172H, R172J, R172K, R182, T182, T182T, T207, T207A, T210F, T210G, T210H, T210J, T210L, T210M, T210N, T210R, T303, T310P, T310Q, T310R, T337B, T337C, T337D, T337E, T337F, T337G, T337H-SP, T337H, TP206A, TP206B, TP206C, TP206D, TP206E, TR182, TU206A, TU206B, TU206C, TU206D, TU206E, TU206F, TU206G, U206, U206A, U206B, U206C, U206D, U206E, U206F, U206G</v>
      </c>
      <c r="J803"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804" spans="1:10" x14ac:dyDescent="0.25">
      <c r="A804" s="1" t="s">
        <v>130</v>
      </c>
      <c r="B804"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Company\140</v>
      </c>
      <c r="C804" s="1" t="s">
        <v>562</v>
      </c>
      <c r="D804" s="1" t="str">
        <f>LEFT(Supplemental_Type_Certificates__STC___5[[#This Row],[Column1]],SEARCH("\",Supplemental_Type_Certificates__STC___5[[#This Row],[Column1]])-1)</f>
        <v>Cessna Aircraft Company</v>
      </c>
      <c r="E804" s="1" t="str">
        <f>RIGHT(Supplemental_Type_Certificates__STC___5[[#This Row],[Column1]],LEN(Supplemental_Type_Certificates__STC___5[[#This Row],[Column1]])-SEARCH("\",Supplemental_Type_Certificates__STC___5[[#This Row],[Column1]]))</f>
        <v>140</v>
      </c>
      <c r="F804" s="1" t="str">
        <f>INDEX(Sheet1!A:D,MATCH(Supplemental_Type_Certificates__STC___5[[#This Row],[Make]],Sheet1!D:D,0),1)</f>
        <v>Cessna</v>
      </c>
      <c r="G804"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804"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E803:E1041</v>
      </c>
      <c r="I804" s="1" t="str">
        <f ca="1">IF(LEN(Supplemental_Type_Certificates__STC___5[[#This Row],[First]])&lt;&gt;0,Supplemental_Type_Certificates__STC___5[[#This Row],[First]]&amp;": "&amp;_xlfn.TEXTJOIN(", ",TRUE,INDIRECT(Supplemental_Type_Certificates__STC___5[[#This Row],[Range]])),"")</f>
        <v/>
      </c>
      <c r="J804"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805" spans="1:10" x14ac:dyDescent="0.25">
      <c r="A805" s="1" t="s">
        <v>130</v>
      </c>
      <c r="B805"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Company\140A</v>
      </c>
      <c r="C805" s="1" t="s">
        <v>1064</v>
      </c>
      <c r="D805" s="1" t="str">
        <f>LEFT(Supplemental_Type_Certificates__STC___5[[#This Row],[Column1]],SEARCH("\",Supplemental_Type_Certificates__STC___5[[#This Row],[Column1]])-1)</f>
        <v>Cessna Aircraft Company</v>
      </c>
      <c r="E805" s="1" t="str">
        <f>RIGHT(Supplemental_Type_Certificates__STC___5[[#This Row],[Column1]],LEN(Supplemental_Type_Certificates__STC___5[[#This Row],[Column1]])-SEARCH("\",Supplemental_Type_Certificates__STC___5[[#This Row],[Column1]]))</f>
        <v>140A</v>
      </c>
      <c r="F805" s="1" t="str">
        <f>INDEX(Sheet1!A:D,MATCH(Supplemental_Type_Certificates__STC___5[[#This Row],[Make]],Sheet1!D:D,0),1)</f>
        <v>Cessna</v>
      </c>
      <c r="G805"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805"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E803:E1041</v>
      </c>
      <c r="I805" s="1" t="str">
        <f ca="1">IF(LEN(Supplemental_Type_Certificates__STC___5[[#This Row],[First]])&lt;&gt;0,Supplemental_Type_Certificates__STC___5[[#This Row],[First]]&amp;": "&amp;_xlfn.TEXTJOIN(", ",TRUE,INDIRECT(Supplemental_Type_Certificates__STC___5[[#This Row],[Range]])),"")</f>
        <v/>
      </c>
      <c r="J805"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806" spans="1:10" x14ac:dyDescent="0.25">
      <c r="A806" s="1" t="s">
        <v>130</v>
      </c>
      <c r="B806"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Company\150</v>
      </c>
      <c r="C806" s="1" t="s">
        <v>563</v>
      </c>
      <c r="D806" s="1" t="str">
        <f>LEFT(Supplemental_Type_Certificates__STC___5[[#This Row],[Column1]],SEARCH("\",Supplemental_Type_Certificates__STC___5[[#This Row],[Column1]])-1)</f>
        <v>Cessna Aircraft Company</v>
      </c>
      <c r="E806" s="1" t="str">
        <f>RIGHT(Supplemental_Type_Certificates__STC___5[[#This Row],[Column1]],LEN(Supplemental_Type_Certificates__STC___5[[#This Row],[Column1]])-SEARCH("\",Supplemental_Type_Certificates__STC___5[[#This Row],[Column1]]))</f>
        <v>150</v>
      </c>
      <c r="F806" s="1" t="str">
        <f>INDEX(Sheet1!A:D,MATCH(Supplemental_Type_Certificates__STC___5[[#This Row],[Make]],Sheet1!D:D,0),1)</f>
        <v>Cessna</v>
      </c>
      <c r="G806"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806"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E803:E1041</v>
      </c>
      <c r="I806" s="1" t="str">
        <f ca="1">IF(LEN(Supplemental_Type_Certificates__STC___5[[#This Row],[First]])&lt;&gt;0,Supplemental_Type_Certificates__STC___5[[#This Row],[First]]&amp;": "&amp;_xlfn.TEXTJOIN(", ",TRUE,INDIRECT(Supplemental_Type_Certificates__STC___5[[#This Row],[Range]])),"")</f>
        <v/>
      </c>
      <c r="J806"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807" spans="1:10" x14ac:dyDescent="0.25">
      <c r="A807" s="1" t="s">
        <v>130</v>
      </c>
      <c r="B807"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Company\150A</v>
      </c>
      <c r="C807" s="1" t="s">
        <v>564</v>
      </c>
      <c r="D807" s="1" t="str">
        <f>LEFT(Supplemental_Type_Certificates__STC___5[[#This Row],[Column1]],SEARCH("\",Supplemental_Type_Certificates__STC___5[[#This Row],[Column1]])-1)</f>
        <v>Cessna Aircraft Company</v>
      </c>
      <c r="E807" s="1" t="str">
        <f>RIGHT(Supplemental_Type_Certificates__STC___5[[#This Row],[Column1]],LEN(Supplemental_Type_Certificates__STC___5[[#This Row],[Column1]])-SEARCH("\",Supplemental_Type_Certificates__STC___5[[#This Row],[Column1]]))</f>
        <v>150A</v>
      </c>
      <c r="F807" s="1" t="str">
        <f>INDEX(Sheet1!A:D,MATCH(Supplemental_Type_Certificates__STC___5[[#This Row],[Make]],Sheet1!D:D,0),1)</f>
        <v>Cessna</v>
      </c>
      <c r="G807"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807"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E803:E1041</v>
      </c>
      <c r="I807" s="1" t="str">
        <f ca="1">IF(LEN(Supplemental_Type_Certificates__STC___5[[#This Row],[First]])&lt;&gt;0,Supplemental_Type_Certificates__STC___5[[#This Row],[First]]&amp;": "&amp;_xlfn.TEXTJOIN(", ",TRUE,INDIRECT(Supplemental_Type_Certificates__STC___5[[#This Row],[Range]])),"")</f>
        <v/>
      </c>
      <c r="J807"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808" spans="1:10" x14ac:dyDescent="0.25">
      <c r="A808" s="1" t="s">
        <v>130</v>
      </c>
      <c r="B808"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Company\150B</v>
      </c>
      <c r="C808" s="1" t="s">
        <v>565</v>
      </c>
      <c r="D808" s="1" t="str">
        <f>LEFT(Supplemental_Type_Certificates__STC___5[[#This Row],[Column1]],SEARCH("\",Supplemental_Type_Certificates__STC___5[[#This Row],[Column1]])-1)</f>
        <v>Cessna Aircraft Company</v>
      </c>
      <c r="E808" s="1" t="str">
        <f>RIGHT(Supplemental_Type_Certificates__STC___5[[#This Row],[Column1]],LEN(Supplemental_Type_Certificates__STC___5[[#This Row],[Column1]])-SEARCH("\",Supplemental_Type_Certificates__STC___5[[#This Row],[Column1]]))</f>
        <v>150B</v>
      </c>
      <c r="F808" s="1" t="str">
        <f>INDEX(Sheet1!A:D,MATCH(Supplemental_Type_Certificates__STC___5[[#This Row],[Make]],Sheet1!D:D,0),1)</f>
        <v>Cessna</v>
      </c>
      <c r="G808"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808"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E803:E1041</v>
      </c>
      <c r="I808" s="1" t="str">
        <f ca="1">IF(LEN(Supplemental_Type_Certificates__STC___5[[#This Row],[First]])&lt;&gt;0,Supplemental_Type_Certificates__STC___5[[#This Row],[First]]&amp;": "&amp;_xlfn.TEXTJOIN(", ",TRUE,INDIRECT(Supplemental_Type_Certificates__STC___5[[#This Row],[Range]])),"")</f>
        <v/>
      </c>
      <c r="J808"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809" spans="1:10" x14ac:dyDescent="0.25">
      <c r="A809" s="1" t="s">
        <v>130</v>
      </c>
      <c r="B809"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Company\150C</v>
      </c>
      <c r="C809" s="1" t="s">
        <v>566</v>
      </c>
      <c r="D809" s="1" t="str">
        <f>LEFT(Supplemental_Type_Certificates__STC___5[[#This Row],[Column1]],SEARCH("\",Supplemental_Type_Certificates__STC___5[[#This Row],[Column1]])-1)</f>
        <v>Cessna Aircraft Company</v>
      </c>
      <c r="E809" s="1" t="str">
        <f>RIGHT(Supplemental_Type_Certificates__STC___5[[#This Row],[Column1]],LEN(Supplemental_Type_Certificates__STC___5[[#This Row],[Column1]])-SEARCH("\",Supplemental_Type_Certificates__STC___5[[#This Row],[Column1]]))</f>
        <v>150C</v>
      </c>
      <c r="F809" s="1" t="str">
        <f>INDEX(Sheet1!A:D,MATCH(Supplemental_Type_Certificates__STC___5[[#This Row],[Make]],Sheet1!D:D,0),1)</f>
        <v>Cessna</v>
      </c>
      <c r="G809"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809"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E803:E1041</v>
      </c>
      <c r="I809" s="1" t="str">
        <f ca="1">IF(LEN(Supplemental_Type_Certificates__STC___5[[#This Row],[First]])&lt;&gt;0,Supplemental_Type_Certificates__STC___5[[#This Row],[First]]&amp;": "&amp;_xlfn.TEXTJOIN(", ",TRUE,INDIRECT(Supplemental_Type_Certificates__STC___5[[#This Row],[Range]])),"")</f>
        <v/>
      </c>
      <c r="J809"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810" spans="1:10" x14ac:dyDescent="0.25">
      <c r="A810" s="1" t="s">
        <v>130</v>
      </c>
      <c r="B810"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Company\150D</v>
      </c>
      <c r="C810" s="1" t="s">
        <v>567</v>
      </c>
      <c r="D810" s="1" t="str">
        <f>LEFT(Supplemental_Type_Certificates__STC___5[[#This Row],[Column1]],SEARCH("\",Supplemental_Type_Certificates__STC___5[[#This Row],[Column1]])-1)</f>
        <v>Cessna Aircraft Company</v>
      </c>
      <c r="E810" s="1" t="str">
        <f>RIGHT(Supplemental_Type_Certificates__STC___5[[#This Row],[Column1]],LEN(Supplemental_Type_Certificates__STC___5[[#This Row],[Column1]])-SEARCH("\",Supplemental_Type_Certificates__STC___5[[#This Row],[Column1]]))</f>
        <v>150D</v>
      </c>
      <c r="F810" s="1" t="str">
        <f>INDEX(Sheet1!A:D,MATCH(Supplemental_Type_Certificates__STC___5[[#This Row],[Make]],Sheet1!D:D,0),1)</f>
        <v>Cessna</v>
      </c>
      <c r="G810"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810"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E803:E1041</v>
      </c>
      <c r="I810" s="1" t="str">
        <f ca="1">IF(LEN(Supplemental_Type_Certificates__STC___5[[#This Row],[First]])&lt;&gt;0,Supplemental_Type_Certificates__STC___5[[#This Row],[First]]&amp;": "&amp;_xlfn.TEXTJOIN(", ",TRUE,INDIRECT(Supplemental_Type_Certificates__STC___5[[#This Row],[Range]])),"")</f>
        <v/>
      </c>
      <c r="J810"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811" spans="1:10" x14ac:dyDescent="0.25">
      <c r="A811" s="1" t="s">
        <v>130</v>
      </c>
      <c r="B811"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Company\150E</v>
      </c>
      <c r="C811" s="1" t="s">
        <v>568</v>
      </c>
      <c r="D811" s="1" t="str">
        <f>LEFT(Supplemental_Type_Certificates__STC___5[[#This Row],[Column1]],SEARCH("\",Supplemental_Type_Certificates__STC___5[[#This Row],[Column1]])-1)</f>
        <v>Cessna Aircraft Company</v>
      </c>
      <c r="E811" s="1" t="str">
        <f>RIGHT(Supplemental_Type_Certificates__STC___5[[#This Row],[Column1]],LEN(Supplemental_Type_Certificates__STC___5[[#This Row],[Column1]])-SEARCH("\",Supplemental_Type_Certificates__STC___5[[#This Row],[Column1]]))</f>
        <v>150E</v>
      </c>
      <c r="F811" s="1" t="str">
        <f>INDEX(Sheet1!A:D,MATCH(Supplemental_Type_Certificates__STC___5[[#This Row],[Make]],Sheet1!D:D,0),1)</f>
        <v>Cessna</v>
      </c>
      <c r="G811"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811"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E803:E1041</v>
      </c>
      <c r="I811" s="1" t="str">
        <f ca="1">IF(LEN(Supplemental_Type_Certificates__STC___5[[#This Row],[First]])&lt;&gt;0,Supplemental_Type_Certificates__STC___5[[#This Row],[First]]&amp;": "&amp;_xlfn.TEXTJOIN(", ",TRUE,INDIRECT(Supplemental_Type_Certificates__STC___5[[#This Row],[Range]])),"")</f>
        <v/>
      </c>
      <c r="J811"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812" spans="1:10" x14ac:dyDescent="0.25">
      <c r="A812" s="1" t="s">
        <v>130</v>
      </c>
      <c r="B812"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Company\150F</v>
      </c>
      <c r="C812" s="1" t="s">
        <v>569</v>
      </c>
      <c r="D812" s="1" t="str">
        <f>LEFT(Supplemental_Type_Certificates__STC___5[[#This Row],[Column1]],SEARCH("\",Supplemental_Type_Certificates__STC___5[[#This Row],[Column1]])-1)</f>
        <v>Cessna Aircraft Company</v>
      </c>
      <c r="E812" s="1" t="str">
        <f>RIGHT(Supplemental_Type_Certificates__STC___5[[#This Row],[Column1]],LEN(Supplemental_Type_Certificates__STC___5[[#This Row],[Column1]])-SEARCH("\",Supplemental_Type_Certificates__STC___5[[#This Row],[Column1]]))</f>
        <v>150F</v>
      </c>
      <c r="F812" s="1" t="str">
        <f>INDEX(Sheet1!A:D,MATCH(Supplemental_Type_Certificates__STC___5[[#This Row],[Make]],Sheet1!D:D,0),1)</f>
        <v>Cessna</v>
      </c>
      <c r="G812"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812"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E803:E1041</v>
      </c>
      <c r="I812" s="1" t="str">
        <f ca="1">IF(LEN(Supplemental_Type_Certificates__STC___5[[#This Row],[First]])&lt;&gt;0,Supplemental_Type_Certificates__STC___5[[#This Row],[First]]&amp;": "&amp;_xlfn.TEXTJOIN(", ",TRUE,INDIRECT(Supplemental_Type_Certificates__STC___5[[#This Row],[Range]])),"")</f>
        <v/>
      </c>
      <c r="J812"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813" spans="1:10" x14ac:dyDescent="0.25">
      <c r="A813" s="1" t="s">
        <v>130</v>
      </c>
      <c r="B813"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Company\150G</v>
      </c>
      <c r="C813" s="1" t="s">
        <v>570</v>
      </c>
      <c r="D813" s="1" t="str">
        <f>LEFT(Supplemental_Type_Certificates__STC___5[[#This Row],[Column1]],SEARCH("\",Supplemental_Type_Certificates__STC___5[[#This Row],[Column1]])-1)</f>
        <v>Cessna Aircraft Company</v>
      </c>
      <c r="E813" s="1" t="str">
        <f>RIGHT(Supplemental_Type_Certificates__STC___5[[#This Row],[Column1]],LEN(Supplemental_Type_Certificates__STC___5[[#This Row],[Column1]])-SEARCH("\",Supplemental_Type_Certificates__STC___5[[#This Row],[Column1]]))</f>
        <v>150G</v>
      </c>
      <c r="F813" s="1" t="str">
        <f>INDEX(Sheet1!A:D,MATCH(Supplemental_Type_Certificates__STC___5[[#This Row],[Make]],Sheet1!D:D,0),1)</f>
        <v>Cessna</v>
      </c>
      <c r="G813"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813"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E803:E1041</v>
      </c>
      <c r="I813" s="1" t="str">
        <f ca="1">IF(LEN(Supplemental_Type_Certificates__STC___5[[#This Row],[First]])&lt;&gt;0,Supplemental_Type_Certificates__STC___5[[#This Row],[First]]&amp;": "&amp;_xlfn.TEXTJOIN(", ",TRUE,INDIRECT(Supplemental_Type_Certificates__STC___5[[#This Row],[Range]])),"")</f>
        <v/>
      </c>
      <c r="J813"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814" spans="1:10" x14ac:dyDescent="0.25">
      <c r="A814" s="1" t="s">
        <v>130</v>
      </c>
      <c r="B814"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Company\150H</v>
      </c>
      <c r="C814" s="1" t="s">
        <v>571</v>
      </c>
      <c r="D814" s="1" t="str">
        <f>LEFT(Supplemental_Type_Certificates__STC___5[[#This Row],[Column1]],SEARCH("\",Supplemental_Type_Certificates__STC___5[[#This Row],[Column1]])-1)</f>
        <v>Cessna Aircraft Company</v>
      </c>
      <c r="E814" s="1" t="str">
        <f>RIGHT(Supplemental_Type_Certificates__STC___5[[#This Row],[Column1]],LEN(Supplemental_Type_Certificates__STC___5[[#This Row],[Column1]])-SEARCH("\",Supplemental_Type_Certificates__STC___5[[#This Row],[Column1]]))</f>
        <v>150H</v>
      </c>
      <c r="F814" s="1" t="str">
        <f>INDEX(Sheet1!A:D,MATCH(Supplemental_Type_Certificates__STC___5[[#This Row],[Make]],Sheet1!D:D,0),1)</f>
        <v>Cessna</v>
      </c>
      <c r="G814"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814"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E803:E1041</v>
      </c>
      <c r="I814" s="1" t="str">
        <f ca="1">IF(LEN(Supplemental_Type_Certificates__STC___5[[#This Row],[First]])&lt;&gt;0,Supplemental_Type_Certificates__STC___5[[#This Row],[First]]&amp;": "&amp;_xlfn.TEXTJOIN(", ",TRUE,INDIRECT(Supplemental_Type_Certificates__STC___5[[#This Row],[Range]])),"")</f>
        <v/>
      </c>
      <c r="J814"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815" spans="1:10" x14ac:dyDescent="0.25">
      <c r="A815" s="1" t="s">
        <v>130</v>
      </c>
      <c r="B815"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Company\150J</v>
      </c>
      <c r="C815" s="1" t="s">
        <v>572</v>
      </c>
      <c r="D815" s="1" t="str">
        <f>LEFT(Supplemental_Type_Certificates__STC___5[[#This Row],[Column1]],SEARCH("\",Supplemental_Type_Certificates__STC___5[[#This Row],[Column1]])-1)</f>
        <v>Cessna Aircraft Company</v>
      </c>
      <c r="E815" s="1" t="str">
        <f>RIGHT(Supplemental_Type_Certificates__STC___5[[#This Row],[Column1]],LEN(Supplemental_Type_Certificates__STC___5[[#This Row],[Column1]])-SEARCH("\",Supplemental_Type_Certificates__STC___5[[#This Row],[Column1]]))</f>
        <v>150J</v>
      </c>
      <c r="F815" s="1" t="str">
        <f>INDEX(Sheet1!A:D,MATCH(Supplemental_Type_Certificates__STC___5[[#This Row],[Make]],Sheet1!D:D,0),1)</f>
        <v>Cessna</v>
      </c>
      <c r="G815"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815"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E803:E1041</v>
      </c>
      <c r="I815" s="1" t="str">
        <f ca="1">IF(LEN(Supplemental_Type_Certificates__STC___5[[#This Row],[First]])&lt;&gt;0,Supplemental_Type_Certificates__STC___5[[#This Row],[First]]&amp;": "&amp;_xlfn.TEXTJOIN(", ",TRUE,INDIRECT(Supplemental_Type_Certificates__STC___5[[#This Row],[Range]])),"")</f>
        <v/>
      </c>
      <c r="J815"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816" spans="1:10" x14ac:dyDescent="0.25">
      <c r="A816" s="1" t="s">
        <v>130</v>
      </c>
      <c r="B816"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Company\150K</v>
      </c>
      <c r="C816" s="1" t="s">
        <v>573</v>
      </c>
      <c r="D816" s="1" t="str">
        <f>LEFT(Supplemental_Type_Certificates__STC___5[[#This Row],[Column1]],SEARCH("\",Supplemental_Type_Certificates__STC___5[[#This Row],[Column1]])-1)</f>
        <v>Cessna Aircraft Company</v>
      </c>
      <c r="E816" s="1" t="str">
        <f>RIGHT(Supplemental_Type_Certificates__STC___5[[#This Row],[Column1]],LEN(Supplemental_Type_Certificates__STC___5[[#This Row],[Column1]])-SEARCH("\",Supplemental_Type_Certificates__STC___5[[#This Row],[Column1]]))</f>
        <v>150K</v>
      </c>
      <c r="F816" s="1" t="str">
        <f>INDEX(Sheet1!A:D,MATCH(Supplemental_Type_Certificates__STC___5[[#This Row],[Make]],Sheet1!D:D,0),1)</f>
        <v>Cessna</v>
      </c>
      <c r="G816"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816"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E803:E1041</v>
      </c>
      <c r="I816" s="1" t="str">
        <f ca="1">IF(LEN(Supplemental_Type_Certificates__STC___5[[#This Row],[First]])&lt;&gt;0,Supplemental_Type_Certificates__STC___5[[#This Row],[First]]&amp;": "&amp;_xlfn.TEXTJOIN(", ",TRUE,INDIRECT(Supplemental_Type_Certificates__STC___5[[#This Row],[Range]])),"")</f>
        <v/>
      </c>
      <c r="J816"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817" spans="1:10" x14ac:dyDescent="0.25">
      <c r="A817" s="1" t="s">
        <v>130</v>
      </c>
      <c r="B817"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Company\150L</v>
      </c>
      <c r="C817" s="1" t="s">
        <v>574</v>
      </c>
      <c r="D817" s="1" t="str">
        <f>LEFT(Supplemental_Type_Certificates__STC___5[[#This Row],[Column1]],SEARCH("\",Supplemental_Type_Certificates__STC___5[[#This Row],[Column1]])-1)</f>
        <v>Cessna Aircraft Company</v>
      </c>
      <c r="E817" s="1" t="str">
        <f>RIGHT(Supplemental_Type_Certificates__STC___5[[#This Row],[Column1]],LEN(Supplemental_Type_Certificates__STC___5[[#This Row],[Column1]])-SEARCH("\",Supplemental_Type_Certificates__STC___5[[#This Row],[Column1]]))</f>
        <v>150L</v>
      </c>
      <c r="F817" s="1" t="str">
        <f>INDEX(Sheet1!A:D,MATCH(Supplemental_Type_Certificates__STC___5[[#This Row],[Make]],Sheet1!D:D,0),1)</f>
        <v>Cessna</v>
      </c>
      <c r="G817"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817"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E803:E1041</v>
      </c>
      <c r="I817" s="1" t="str">
        <f ca="1">IF(LEN(Supplemental_Type_Certificates__STC___5[[#This Row],[First]])&lt;&gt;0,Supplemental_Type_Certificates__STC___5[[#This Row],[First]]&amp;": "&amp;_xlfn.TEXTJOIN(", ",TRUE,INDIRECT(Supplemental_Type_Certificates__STC___5[[#This Row],[Range]])),"")</f>
        <v/>
      </c>
      <c r="J817"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818" spans="1:10" x14ac:dyDescent="0.25">
      <c r="A818" s="1" t="s">
        <v>130</v>
      </c>
      <c r="B818"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Company\150M</v>
      </c>
      <c r="C818" s="1" t="s">
        <v>575</v>
      </c>
      <c r="D818" s="1" t="str">
        <f>LEFT(Supplemental_Type_Certificates__STC___5[[#This Row],[Column1]],SEARCH("\",Supplemental_Type_Certificates__STC___5[[#This Row],[Column1]])-1)</f>
        <v>Cessna Aircraft Company</v>
      </c>
      <c r="E818" s="1" t="str">
        <f>RIGHT(Supplemental_Type_Certificates__STC___5[[#This Row],[Column1]],LEN(Supplemental_Type_Certificates__STC___5[[#This Row],[Column1]])-SEARCH("\",Supplemental_Type_Certificates__STC___5[[#This Row],[Column1]]))</f>
        <v>150M</v>
      </c>
      <c r="F818" s="1" t="str">
        <f>INDEX(Sheet1!A:D,MATCH(Supplemental_Type_Certificates__STC___5[[#This Row],[Make]],Sheet1!D:D,0),1)</f>
        <v>Cessna</v>
      </c>
      <c r="G818"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818"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E803:E1041</v>
      </c>
      <c r="I818" s="1" t="str">
        <f ca="1">IF(LEN(Supplemental_Type_Certificates__STC___5[[#This Row],[First]])&lt;&gt;0,Supplemental_Type_Certificates__STC___5[[#This Row],[First]]&amp;": "&amp;_xlfn.TEXTJOIN(", ",TRUE,INDIRECT(Supplemental_Type_Certificates__STC___5[[#This Row],[Range]])),"")</f>
        <v/>
      </c>
      <c r="J818"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819" spans="1:10" x14ac:dyDescent="0.25">
      <c r="A819" s="1" t="s">
        <v>130</v>
      </c>
      <c r="B819"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Company\152</v>
      </c>
      <c r="C819" s="1" t="s">
        <v>576</v>
      </c>
      <c r="D819" s="1" t="str">
        <f>LEFT(Supplemental_Type_Certificates__STC___5[[#This Row],[Column1]],SEARCH("\",Supplemental_Type_Certificates__STC___5[[#This Row],[Column1]])-1)</f>
        <v>Cessna Aircraft Company</v>
      </c>
      <c r="E819" s="1" t="str">
        <f>RIGHT(Supplemental_Type_Certificates__STC___5[[#This Row],[Column1]],LEN(Supplemental_Type_Certificates__STC___5[[#This Row],[Column1]])-SEARCH("\",Supplemental_Type_Certificates__STC___5[[#This Row],[Column1]]))</f>
        <v>152</v>
      </c>
      <c r="F819" s="1" t="str">
        <f>INDEX(Sheet1!A:D,MATCH(Supplemental_Type_Certificates__STC___5[[#This Row],[Make]],Sheet1!D:D,0),1)</f>
        <v>Cessna</v>
      </c>
      <c r="G819"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819"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E803:E1041</v>
      </c>
      <c r="I819" s="1" t="str">
        <f ca="1">IF(LEN(Supplemental_Type_Certificates__STC___5[[#This Row],[First]])&lt;&gt;0,Supplemental_Type_Certificates__STC___5[[#This Row],[First]]&amp;": "&amp;_xlfn.TEXTJOIN(", ",TRUE,INDIRECT(Supplemental_Type_Certificates__STC___5[[#This Row],[Range]])),"")</f>
        <v/>
      </c>
      <c r="J819"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820" spans="1:10" x14ac:dyDescent="0.25">
      <c r="A820" s="1" t="s">
        <v>130</v>
      </c>
      <c r="B820"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Company\170</v>
      </c>
      <c r="C820" s="1" t="s">
        <v>577</v>
      </c>
      <c r="D820" s="1" t="str">
        <f>LEFT(Supplemental_Type_Certificates__STC___5[[#This Row],[Column1]],SEARCH("\",Supplemental_Type_Certificates__STC___5[[#This Row],[Column1]])-1)</f>
        <v>Cessna Aircraft Company</v>
      </c>
      <c r="E820" s="1" t="str">
        <f>RIGHT(Supplemental_Type_Certificates__STC___5[[#This Row],[Column1]],LEN(Supplemental_Type_Certificates__STC___5[[#This Row],[Column1]])-SEARCH("\",Supplemental_Type_Certificates__STC___5[[#This Row],[Column1]]))</f>
        <v>170</v>
      </c>
      <c r="F820" s="1" t="str">
        <f>INDEX(Sheet1!A:D,MATCH(Supplemental_Type_Certificates__STC___5[[#This Row],[Make]],Sheet1!D:D,0),1)</f>
        <v>Cessna</v>
      </c>
      <c r="G820"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820"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E803:E1041</v>
      </c>
      <c r="I820" s="1" t="str">
        <f ca="1">IF(LEN(Supplemental_Type_Certificates__STC___5[[#This Row],[First]])&lt;&gt;0,Supplemental_Type_Certificates__STC___5[[#This Row],[First]]&amp;": "&amp;_xlfn.TEXTJOIN(", ",TRUE,INDIRECT(Supplemental_Type_Certificates__STC___5[[#This Row],[Range]])),"")</f>
        <v/>
      </c>
      <c r="J820"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821" spans="1:10" x14ac:dyDescent="0.25">
      <c r="A821" s="1" t="s">
        <v>130</v>
      </c>
      <c r="B821"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Company\170A</v>
      </c>
      <c r="C821" s="1" t="s">
        <v>1065</v>
      </c>
      <c r="D821" s="1" t="str">
        <f>LEFT(Supplemental_Type_Certificates__STC___5[[#This Row],[Column1]],SEARCH("\",Supplemental_Type_Certificates__STC___5[[#This Row],[Column1]])-1)</f>
        <v>Cessna Aircraft Company</v>
      </c>
      <c r="E821" s="1" t="str">
        <f>RIGHT(Supplemental_Type_Certificates__STC___5[[#This Row],[Column1]],LEN(Supplemental_Type_Certificates__STC___5[[#This Row],[Column1]])-SEARCH("\",Supplemental_Type_Certificates__STC___5[[#This Row],[Column1]]))</f>
        <v>170A</v>
      </c>
      <c r="F821" s="1" t="str">
        <f>INDEX(Sheet1!A:D,MATCH(Supplemental_Type_Certificates__STC___5[[#This Row],[Make]],Sheet1!D:D,0),1)</f>
        <v>Cessna</v>
      </c>
      <c r="G821"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821"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E803:E1041</v>
      </c>
      <c r="I821" s="1" t="str">
        <f ca="1">IF(LEN(Supplemental_Type_Certificates__STC___5[[#This Row],[First]])&lt;&gt;0,Supplemental_Type_Certificates__STC___5[[#This Row],[First]]&amp;": "&amp;_xlfn.TEXTJOIN(", ",TRUE,INDIRECT(Supplemental_Type_Certificates__STC___5[[#This Row],[Range]])),"")</f>
        <v/>
      </c>
      <c r="J821"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822" spans="1:10" x14ac:dyDescent="0.25">
      <c r="A822" s="1" t="s">
        <v>130</v>
      </c>
      <c r="B822"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Company\170B</v>
      </c>
      <c r="C822" s="1" t="s">
        <v>579</v>
      </c>
      <c r="D822" s="1" t="str">
        <f>LEFT(Supplemental_Type_Certificates__STC___5[[#This Row],[Column1]],SEARCH("\",Supplemental_Type_Certificates__STC___5[[#This Row],[Column1]])-1)</f>
        <v>Cessna Aircraft Company</v>
      </c>
      <c r="E822" s="1" t="str">
        <f>RIGHT(Supplemental_Type_Certificates__STC___5[[#This Row],[Column1]],LEN(Supplemental_Type_Certificates__STC___5[[#This Row],[Column1]])-SEARCH("\",Supplemental_Type_Certificates__STC___5[[#This Row],[Column1]]))</f>
        <v>170B</v>
      </c>
      <c r="F822" s="1" t="str">
        <f>INDEX(Sheet1!A:D,MATCH(Supplemental_Type_Certificates__STC___5[[#This Row],[Make]],Sheet1!D:D,0),1)</f>
        <v>Cessna</v>
      </c>
      <c r="G822"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822"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E803:E1041</v>
      </c>
      <c r="I822" s="1" t="str">
        <f ca="1">IF(LEN(Supplemental_Type_Certificates__STC___5[[#This Row],[First]])&lt;&gt;0,Supplemental_Type_Certificates__STC___5[[#This Row],[First]]&amp;": "&amp;_xlfn.TEXTJOIN(", ",TRUE,INDIRECT(Supplemental_Type_Certificates__STC___5[[#This Row],[Range]])),"")</f>
        <v/>
      </c>
      <c r="J822"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823" spans="1:10" x14ac:dyDescent="0.25">
      <c r="A823" s="1" t="s">
        <v>130</v>
      </c>
      <c r="B823"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Company\172</v>
      </c>
      <c r="C823" s="1" t="s">
        <v>580</v>
      </c>
      <c r="D823" s="1" t="str">
        <f>LEFT(Supplemental_Type_Certificates__STC___5[[#This Row],[Column1]],SEARCH("\",Supplemental_Type_Certificates__STC___5[[#This Row],[Column1]])-1)</f>
        <v>Cessna Aircraft Company</v>
      </c>
      <c r="E823" s="1" t="str">
        <f>RIGHT(Supplemental_Type_Certificates__STC___5[[#This Row],[Column1]],LEN(Supplemental_Type_Certificates__STC___5[[#This Row],[Column1]])-SEARCH("\",Supplemental_Type_Certificates__STC___5[[#This Row],[Column1]]))</f>
        <v>172</v>
      </c>
      <c r="F823" s="1" t="str">
        <f>INDEX(Sheet1!A:D,MATCH(Supplemental_Type_Certificates__STC___5[[#This Row],[Make]],Sheet1!D:D,0),1)</f>
        <v>Cessna</v>
      </c>
      <c r="G823"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823"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E803:E1041</v>
      </c>
      <c r="I823" s="1" t="str">
        <f ca="1">IF(LEN(Supplemental_Type_Certificates__STC___5[[#This Row],[First]])&lt;&gt;0,Supplemental_Type_Certificates__STC___5[[#This Row],[First]]&amp;": "&amp;_xlfn.TEXTJOIN(", ",TRUE,INDIRECT(Supplemental_Type_Certificates__STC___5[[#This Row],[Range]])),"")</f>
        <v/>
      </c>
      <c r="J823"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824" spans="1:10" x14ac:dyDescent="0.25">
      <c r="A824" s="1" t="s">
        <v>130</v>
      </c>
      <c r="B824"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Company\172A</v>
      </c>
      <c r="C824" s="1" t="s">
        <v>581</v>
      </c>
      <c r="D824" s="1" t="str">
        <f>LEFT(Supplemental_Type_Certificates__STC___5[[#This Row],[Column1]],SEARCH("\",Supplemental_Type_Certificates__STC___5[[#This Row],[Column1]])-1)</f>
        <v>Cessna Aircraft Company</v>
      </c>
      <c r="E824" s="1" t="str">
        <f>RIGHT(Supplemental_Type_Certificates__STC___5[[#This Row],[Column1]],LEN(Supplemental_Type_Certificates__STC___5[[#This Row],[Column1]])-SEARCH("\",Supplemental_Type_Certificates__STC___5[[#This Row],[Column1]]))</f>
        <v>172A</v>
      </c>
      <c r="F824" s="1" t="str">
        <f>INDEX(Sheet1!A:D,MATCH(Supplemental_Type_Certificates__STC___5[[#This Row],[Make]],Sheet1!D:D,0),1)</f>
        <v>Cessna</v>
      </c>
      <c r="G824"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824"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E803:E1041</v>
      </c>
      <c r="I824" s="1" t="str">
        <f ca="1">IF(LEN(Supplemental_Type_Certificates__STC___5[[#This Row],[First]])&lt;&gt;0,Supplemental_Type_Certificates__STC___5[[#This Row],[First]]&amp;": "&amp;_xlfn.TEXTJOIN(", ",TRUE,INDIRECT(Supplemental_Type_Certificates__STC___5[[#This Row],[Range]])),"")</f>
        <v/>
      </c>
      <c r="J824"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825" spans="1:10" x14ac:dyDescent="0.25">
      <c r="A825" s="1" t="s">
        <v>130</v>
      </c>
      <c r="B825"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Company\172B</v>
      </c>
      <c r="C825" s="1" t="s">
        <v>582</v>
      </c>
      <c r="D825" s="1" t="str">
        <f>LEFT(Supplemental_Type_Certificates__STC___5[[#This Row],[Column1]],SEARCH("\",Supplemental_Type_Certificates__STC___5[[#This Row],[Column1]])-1)</f>
        <v>Cessna Aircraft Company</v>
      </c>
      <c r="E825" s="1" t="str">
        <f>RIGHT(Supplemental_Type_Certificates__STC___5[[#This Row],[Column1]],LEN(Supplemental_Type_Certificates__STC___5[[#This Row],[Column1]])-SEARCH("\",Supplemental_Type_Certificates__STC___5[[#This Row],[Column1]]))</f>
        <v>172B</v>
      </c>
      <c r="F825" s="1" t="str">
        <f>INDEX(Sheet1!A:D,MATCH(Supplemental_Type_Certificates__STC___5[[#This Row],[Make]],Sheet1!D:D,0),1)</f>
        <v>Cessna</v>
      </c>
      <c r="G825"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825"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E803:E1041</v>
      </c>
      <c r="I825" s="1" t="str">
        <f ca="1">IF(LEN(Supplemental_Type_Certificates__STC___5[[#This Row],[First]])&lt;&gt;0,Supplemental_Type_Certificates__STC___5[[#This Row],[First]]&amp;": "&amp;_xlfn.TEXTJOIN(", ",TRUE,INDIRECT(Supplemental_Type_Certificates__STC___5[[#This Row],[Range]])),"")</f>
        <v/>
      </c>
      <c r="J825"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826" spans="1:10" x14ac:dyDescent="0.25">
      <c r="A826" s="1" t="s">
        <v>130</v>
      </c>
      <c r="B826"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Company\172C</v>
      </c>
      <c r="C826" s="1" t="s">
        <v>583</v>
      </c>
      <c r="D826" s="1" t="str">
        <f>LEFT(Supplemental_Type_Certificates__STC___5[[#This Row],[Column1]],SEARCH("\",Supplemental_Type_Certificates__STC___5[[#This Row],[Column1]])-1)</f>
        <v>Cessna Aircraft Company</v>
      </c>
      <c r="E826" s="1" t="str">
        <f>RIGHT(Supplemental_Type_Certificates__STC___5[[#This Row],[Column1]],LEN(Supplemental_Type_Certificates__STC___5[[#This Row],[Column1]])-SEARCH("\",Supplemental_Type_Certificates__STC___5[[#This Row],[Column1]]))</f>
        <v>172C</v>
      </c>
      <c r="F826" s="1" t="str">
        <f>INDEX(Sheet1!A:D,MATCH(Supplemental_Type_Certificates__STC___5[[#This Row],[Make]],Sheet1!D:D,0),1)</f>
        <v>Cessna</v>
      </c>
      <c r="G826"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826"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E803:E1041</v>
      </c>
      <c r="I826" s="1" t="str">
        <f ca="1">IF(LEN(Supplemental_Type_Certificates__STC___5[[#This Row],[First]])&lt;&gt;0,Supplemental_Type_Certificates__STC___5[[#This Row],[First]]&amp;": "&amp;_xlfn.TEXTJOIN(", ",TRUE,INDIRECT(Supplemental_Type_Certificates__STC___5[[#This Row],[Range]])),"")</f>
        <v/>
      </c>
      <c r="J826"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827" spans="1:10" x14ac:dyDescent="0.25">
      <c r="A827" s="1" t="s">
        <v>130</v>
      </c>
      <c r="B827"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Company\172D</v>
      </c>
      <c r="C827" s="1" t="s">
        <v>584</v>
      </c>
      <c r="D827" s="1" t="str">
        <f>LEFT(Supplemental_Type_Certificates__STC___5[[#This Row],[Column1]],SEARCH("\",Supplemental_Type_Certificates__STC___5[[#This Row],[Column1]])-1)</f>
        <v>Cessna Aircraft Company</v>
      </c>
      <c r="E827" s="1" t="str">
        <f>RIGHT(Supplemental_Type_Certificates__STC___5[[#This Row],[Column1]],LEN(Supplemental_Type_Certificates__STC___5[[#This Row],[Column1]])-SEARCH("\",Supplemental_Type_Certificates__STC___5[[#This Row],[Column1]]))</f>
        <v>172D</v>
      </c>
      <c r="F827" s="1" t="str">
        <f>INDEX(Sheet1!A:D,MATCH(Supplemental_Type_Certificates__STC___5[[#This Row],[Make]],Sheet1!D:D,0),1)</f>
        <v>Cessna</v>
      </c>
      <c r="G827"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827"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E803:E1041</v>
      </c>
      <c r="I827" s="1" t="str">
        <f ca="1">IF(LEN(Supplemental_Type_Certificates__STC___5[[#This Row],[First]])&lt;&gt;0,Supplemental_Type_Certificates__STC___5[[#This Row],[First]]&amp;": "&amp;_xlfn.TEXTJOIN(", ",TRUE,INDIRECT(Supplemental_Type_Certificates__STC___5[[#This Row],[Range]])),"")</f>
        <v/>
      </c>
      <c r="J827"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828" spans="1:10" x14ac:dyDescent="0.25">
      <c r="A828" s="1" t="s">
        <v>130</v>
      </c>
      <c r="B828"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Company\172E</v>
      </c>
      <c r="C828" s="1" t="s">
        <v>585</v>
      </c>
      <c r="D828" s="1" t="str">
        <f>LEFT(Supplemental_Type_Certificates__STC___5[[#This Row],[Column1]],SEARCH("\",Supplemental_Type_Certificates__STC___5[[#This Row],[Column1]])-1)</f>
        <v>Cessna Aircraft Company</v>
      </c>
      <c r="E828" s="1" t="str">
        <f>RIGHT(Supplemental_Type_Certificates__STC___5[[#This Row],[Column1]],LEN(Supplemental_Type_Certificates__STC___5[[#This Row],[Column1]])-SEARCH("\",Supplemental_Type_Certificates__STC___5[[#This Row],[Column1]]))</f>
        <v>172E</v>
      </c>
      <c r="F828" s="1" t="str">
        <f>INDEX(Sheet1!A:D,MATCH(Supplemental_Type_Certificates__STC___5[[#This Row],[Make]],Sheet1!D:D,0),1)</f>
        <v>Cessna</v>
      </c>
      <c r="G828"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828"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E803:E1041</v>
      </c>
      <c r="I828" s="1" t="str">
        <f ca="1">IF(LEN(Supplemental_Type_Certificates__STC___5[[#This Row],[First]])&lt;&gt;0,Supplemental_Type_Certificates__STC___5[[#This Row],[First]]&amp;": "&amp;_xlfn.TEXTJOIN(", ",TRUE,INDIRECT(Supplemental_Type_Certificates__STC___5[[#This Row],[Range]])),"")</f>
        <v/>
      </c>
      <c r="J828"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829" spans="1:10" x14ac:dyDescent="0.25">
      <c r="A829" s="1" t="s">
        <v>130</v>
      </c>
      <c r="B829"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Company\172F (USAF T-41A)</v>
      </c>
      <c r="C829" s="1" t="s">
        <v>586</v>
      </c>
      <c r="D829" s="1" t="str">
        <f>LEFT(Supplemental_Type_Certificates__STC___5[[#This Row],[Column1]],SEARCH("\",Supplemental_Type_Certificates__STC___5[[#This Row],[Column1]])-1)</f>
        <v>Cessna Aircraft Company</v>
      </c>
      <c r="E829" s="1" t="str">
        <f>RIGHT(Supplemental_Type_Certificates__STC___5[[#This Row],[Column1]],LEN(Supplemental_Type_Certificates__STC___5[[#This Row],[Column1]])-SEARCH("\",Supplemental_Type_Certificates__STC___5[[#This Row],[Column1]]))</f>
        <v>172F (USAF T-41A)</v>
      </c>
      <c r="F829" s="1" t="str">
        <f>INDEX(Sheet1!A:D,MATCH(Supplemental_Type_Certificates__STC___5[[#This Row],[Make]],Sheet1!D:D,0),1)</f>
        <v>Cessna</v>
      </c>
      <c r="G829"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829"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E803:E1041</v>
      </c>
      <c r="I829" s="1" t="str">
        <f ca="1">IF(LEN(Supplemental_Type_Certificates__STC___5[[#This Row],[First]])&lt;&gt;0,Supplemental_Type_Certificates__STC___5[[#This Row],[First]]&amp;": "&amp;_xlfn.TEXTJOIN(", ",TRUE,INDIRECT(Supplemental_Type_Certificates__STC___5[[#This Row],[Range]])),"")</f>
        <v/>
      </c>
      <c r="J829"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830" spans="1:10" x14ac:dyDescent="0.25">
      <c r="A830" s="1" t="s">
        <v>130</v>
      </c>
      <c r="B830"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Company\172G</v>
      </c>
      <c r="C830" s="1" t="s">
        <v>587</v>
      </c>
      <c r="D830" s="1" t="str">
        <f>LEFT(Supplemental_Type_Certificates__STC___5[[#This Row],[Column1]],SEARCH("\",Supplemental_Type_Certificates__STC___5[[#This Row],[Column1]])-1)</f>
        <v>Cessna Aircraft Company</v>
      </c>
      <c r="E830" s="1" t="str">
        <f>RIGHT(Supplemental_Type_Certificates__STC___5[[#This Row],[Column1]],LEN(Supplemental_Type_Certificates__STC___5[[#This Row],[Column1]])-SEARCH("\",Supplemental_Type_Certificates__STC___5[[#This Row],[Column1]]))</f>
        <v>172G</v>
      </c>
      <c r="F830" s="1" t="str">
        <f>INDEX(Sheet1!A:D,MATCH(Supplemental_Type_Certificates__STC___5[[#This Row],[Make]],Sheet1!D:D,0),1)</f>
        <v>Cessna</v>
      </c>
      <c r="G830"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830"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E803:E1041</v>
      </c>
      <c r="I830" s="1" t="str">
        <f ca="1">IF(LEN(Supplemental_Type_Certificates__STC___5[[#This Row],[First]])&lt;&gt;0,Supplemental_Type_Certificates__STC___5[[#This Row],[First]]&amp;": "&amp;_xlfn.TEXTJOIN(", ",TRUE,INDIRECT(Supplemental_Type_Certificates__STC___5[[#This Row],[Range]])),"")</f>
        <v/>
      </c>
      <c r="J830"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831" spans="1:10" x14ac:dyDescent="0.25">
      <c r="A831" s="1" t="s">
        <v>130</v>
      </c>
      <c r="B831"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Company\172H (USAF T-41A)</v>
      </c>
      <c r="C831" s="1" t="s">
        <v>588</v>
      </c>
      <c r="D831" s="1" t="str">
        <f>LEFT(Supplemental_Type_Certificates__STC___5[[#This Row],[Column1]],SEARCH("\",Supplemental_Type_Certificates__STC___5[[#This Row],[Column1]])-1)</f>
        <v>Cessna Aircraft Company</v>
      </c>
      <c r="E831" s="1" t="str">
        <f>RIGHT(Supplemental_Type_Certificates__STC___5[[#This Row],[Column1]],LEN(Supplemental_Type_Certificates__STC___5[[#This Row],[Column1]])-SEARCH("\",Supplemental_Type_Certificates__STC___5[[#This Row],[Column1]]))</f>
        <v>172H (USAF T-41A)</v>
      </c>
      <c r="F831" s="1" t="str">
        <f>INDEX(Sheet1!A:D,MATCH(Supplemental_Type_Certificates__STC___5[[#This Row],[Make]],Sheet1!D:D,0),1)</f>
        <v>Cessna</v>
      </c>
      <c r="G831"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831"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E803:E1041</v>
      </c>
      <c r="I831" s="1" t="str">
        <f ca="1">IF(LEN(Supplemental_Type_Certificates__STC___5[[#This Row],[First]])&lt;&gt;0,Supplemental_Type_Certificates__STC___5[[#This Row],[First]]&amp;": "&amp;_xlfn.TEXTJOIN(", ",TRUE,INDIRECT(Supplemental_Type_Certificates__STC___5[[#This Row],[Range]])),"")</f>
        <v/>
      </c>
      <c r="J831"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832" spans="1:10" x14ac:dyDescent="0.25">
      <c r="A832" s="1" t="s">
        <v>130</v>
      </c>
      <c r="B832"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Company\172I</v>
      </c>
      <c r="C832" s="1" t="s">
        <v>589</v>
      </c>
      <c r="D832" s="1" t="str">
        <f>LEFT(Supplemental_Type_Certificates__STC___5[[#This Row],[Column1]],SEARCH("\",Supplemental_Type_Certificates__STC___5[[#This Row],[Column1]])-1)</f>
        <v>Cessna Aircraft Company</v>
      </c>
      <c r="E832" s="1" t="str">
        <f>RIGHT(Supplemental_Type_Certificates__STC___5[[#This Row],[Column1]],LEN(Supplemental_Type_Certificates__STC___5[[#This Row],[Column1]])-SEARCH("\",Supplemental_Type_Certificates__STC___5[[#This Row],[Column1]]))</f>
        <v>172I</v>
      </c>
      <c r="F832" s="1" t="str">
        <f>INDEX(Sheet1!A:D,MATCH(Supplemental_Type_Certificates__STC___5[[#This Row],[Make]],Sheet1!D:D,0),1)</f>
        <v>Cessna</v>
      </c>
      <c r="G832"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832"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E803:E1041</v>
      </c>
      <c r="I832" s="1" t="str">
        <f ca="1">IF(LEN(Supplemental_Type_Certificates__STC___5[[#This Row],[First]])&lt;&gt;0,Supplemental_Type_Certificates__STC___5[[#This Row],[First]]&amp;": "&amp;_xlfn.TEXTJOIN(", ",TRUE,INDIRECT(Supplemental_Type_Certificates__STC___5[[#This Row],[Range]])),"")</f>
        <v/>
      </c>
      <c r="J832"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833" spans="1:10" x14ac:dyDescent="0.25">
      <c r="A833" s="1" t="s">
        <v>130</v>
      </c>
      <c r="B833"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Company\172K</v>
      </c>
      <c r="C833" s="1" t="s">
        <v>590</v>
      </c>
      <c r="D833" s="1" t="str">
        <f>LEFT(Supplemental_Type_Certificates__STC___5[[#This Row],[Column1]],SEARCH("\",Supplemental_Type_Certificates__STC___5[[#This Row],[Column1]])-1)</f>
        <v>Cessna Aircraft Company</v>
      </c>
      <c r="E833" s="1" t="str">
        <f>RIGHT(Supplemental_Type_Certificates__STC___5[[#This Row],[Column1]],LEN(Supplemental_Type_Certificates__STC___5[[#This Row],[Column1]])-SEARCH("\",Supplemental_Type_Certificates__STC___5[[#This Row],[Column1]]))</f>
        <v>172K</v>
      </c>
      <c r="F833" s="1" t="str">
        <f>INDEX(Sheet1!A:D,MATCH(Supplemental_Type_Certificates__STC___5[[#This Row],[Make]],Sheet1!D:D,0),1)</f>
        <v>Cessna</v>
      </c>
      <c r="G833"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833"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E803:E1041</v>
      </c>
      <c r="I833" s="1" t="str">
        <f ca="1">IF(LEN(Supplemental_Type_Certificates__STC___5[[#This Row],[First]])&lt;&gt;0,Supplemental_Type_Certificates__STC___5[[#This Row],[First]]&amp;": "&amp;_xlfn.TEXTJOIN(", ",TRUE,INDIRECT(Supplemental_Type_Certificates__STC___5[[#This Row],[Range]])),"")</f>
        <v/>
      </c>
      <c r="J833"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834" spans="1:10" x14ac:dyDescent="0.25">
      <c r="A834" s="1" t="s">
        <v>130</v>
      </c>
      <c r="B834"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Company\172L</v>
      </c>
      <c r="C834" s="1" t="s">
        <v>591</v>
      </c>
      <c r="D834" s="1" t="str">
        <f>LEFT(Supplemental_Type_Certificates__STC___5[[#This Row],[Column1]],SEARCH("\",Supplemental_Type_Certificates__STC___5[[#This Row],[Column1]])-1)</f>
        <v>Cessna Aircraft Company</v>
      </c>
      <c r="E834" s="1" t="str">
        <f>RIGHT(Supplemental_Type_Certificates__STC___5[[#This Row],[Column1]],LEN(Supplemental_Type_Certificates__STC___5[[#This Row],[Column1]])-SEARCH("\",Supplemental_Type_Certificates__STC___5[[#This Row],[Column1]]))</f>
        <v>172L</v>
      </c>
      <c r="F834" s="1" t="str">
        <f>INDEX(Sheet1!A:D,MATCH(Supplemental_Type_Certificates__STC___5[[#This Row],[Make]],Sheet1!D:D,0),1)</f>
        <v>Cessna</v>
      </c>
      <c r="G834"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834"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E803:E1041</v>
      </c>
      <c r="I834" s="1" t="str">
        <f ca="1">IF(LEN(Supplemental_Type_Certificates__STC___5[[#This Row],[First]])&lt;&gt;0,Supplemental_Type_Certificates__STC___5[[#This Row],[First]]&amp;": "&amp;_xlfn.TEXTJOIN(", ",TRUE,INDIRECT(Supplemental_Type_Certificates__STC___5[[#This Row],[Range]])),"")</f>
        <v/>
      </c>
      <c r="J834"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835" spans="1:10" x14ac:dyDescent="0.25">
      <c r="A835" s="1" t="s">
        <v>130</v>
      </c>
      <c r="B835"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Company\172M</v>
      </c>
      <c r="C835" s="1" t="s">
        <v>592</v>
      </c>
      <c r="D835" s="1" t="str">
        <f>LEFT(Supplemental_Type_Certificates__STC___5[[#This Row],[Column1]],SEARCH("\",Supplemental_Type_Certificates__STC___5[[#This Row],[Column1]])-1)</f>
        <v>Cessna Aircraft Company</v>
      </c>
      <c r="E835" s="1" t="str">
        <f>RIGHT(Supplemental_Type_Certificates__STC___5[[#This Row],[Column1]],LEN(Supplemental_Type_Certificates__STC___5[[#This Row],[Column1]])-SEARCH("\",Supplemental_Type_Certificates__STC___5[[#This Row],[Column1]]))</f>
        <v>172M</v>
      </c>
      <c r="F835" s="1" t="str">
        <f>INDEX(Sheet1!A:D,MATCH(Supplemental_Type_Certificates__STC___5[[#This Row],[Make]],Sheet1!D:D,0),1)</f>
        <v>Cessna</v>
      </c>
      <c r="G835"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835"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E803:E1041</v>
      </c>
      <c r="I835" s="1" t="str">
        <f ca="1">IF(LEN(Supplemental_Type_Certificates__STC___5[[#This Row],[First]])&lt;&gt;0,Supplemental_Type_Certificates__STC___5[[#This Row],[First]]&amp;": "&amp;_xlfn.TEXTJOIN(", ",TRUE,INDIRECT(Supplemental_Type_Certificates__STC___5[[#This Row],[Range]])),"")</f>
        <v/>
      </c>
      <c r="J835"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836" spans="1:10" x14ac:dyDescent="0.25">
      <c r="A836" s="1" t="s">
        <v>130</v>
      </c>
      <c r="B836"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Company\172N</v>
      </c>
      <c r="C836" s="1" t="s">
        <v>593</v>
      </c>
      <c r="D836" s="1" t="str">
        <f>LEFT(Supplemental_Type_Certificates__STC___5[[#This Row],[Column1]],SEARCH("\",Supplemental_Type_Certificates__STC___5[[#This Row],[Column1]])-1)</f>
        <v>Cessna Aircraft Company</v>
      </c>
      <c r="E836" s="1" t="str">
        <f>RIGHT(Supplemental_Type_Certificates__STC___5[[#This Row],[Column1]],LEN(Supplemental_Type_Certificates__STC___5[[#This Row],[Column1]])-SEARCH("\",Supplemental_Type_Certificates__STC___5[[#This Row],[Column1]]))</f>
        <v>172N</v>
      </c>
      <c r="F836" s="1" t="str">
        <f>INDEX(Sheet1!A:D,MATCH(Supplemental_Type_Certificates__STC___5[[#This Row],[Make]],Sheet1!D:D,0),1)</f>
        <v>Cessna</v>
      </c>
      <c r="G836"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836"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E803:E1041</v>
      </c>
      <c r="I836" s="1" t="str">
        <f ca="1">IF(LEN(Supplemental_Type_Certificates__STC___5[[#This Row],[First]])&lt;&gt;0,Supplemental_Type_Certificates__STC___5[[#This Row],[First]]&amp;": "&amp;_xlfn.TEXTJOIN(", ",TRUE,INDIRECT(Supplemental_Type_Certificates__STC___5[[#This Row],[Range]])),"")</f>
        <v/>
      </c>
      <c r="J836"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837" spans="1:10" x14ac:dyDescent="0.25">
      <c r="A837" s="1" t="s">
        <v>130</v>
      </c>
      <c r="B837"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Company\172P</v>
      </c>
      <c r="C837" s="1" t="s">
        <v>594</v>
      </c>
      <c r="D837" s="1" t="str">
        <f>LEFT(Supplemental_Type_Certificates__STC___5[[#This Row],[Column1]],SEARCH("\",Supplemental_Type_Certificates__STC___5[[#This Row],[Column1]])-1)</f>
        <v>Cessna Aircraft Company</v>
      </c>
      <c r="E837" s="1" t="str">
        <f>RIGHT(Supplemental_Type_Certificates__STC___5[[#This Row],[Column1]],LEN(Supplemental_Type_Certificates__STC___5[[#This Row],[Column1]])-SEARCH("\",Supplemental_Type_Certificates__STC___5[[#This Row],[Column1]]))</f>
        <v>172P</v>
      </c>
      <c r="F837" s="1" t="str">
        <f>INDEX(Sheet1!A:D,MATCH(Supplemental_Type_Certificates__STC___5[[#This Row],[Make]],Sheet1!D:D,0),1)</f>
        <v>Cessna</v>
      </c>
      <c r="G837"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837"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E803:E1041</v>
      </c>
      <c r="I837" s="1" t="str">
        <f ca="1">IF(LEN(Supplemental_Type_Certificates__STC___5[[#This Row],[First]])&lt;&gt;0,Supplemental_Type_Certificates__STC___5[[#This Row],[First]]&amp;": "&amp;_xlfn.TEXTJOIN(", ",TRUE,INDIRECT(Supplemental_Type_Certificates__STC___5[[#This Row],[Range]])),"")</f>
        <v/>
      </c>
      <c r="J837"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838" spans="1:10" x14ac:dyDescent="0.25">
      <c r="A838" s="1" t="s">
        <v>130</v>
      </c>
      <c r="B838"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Company\172Q</v>
      </c>
      <c r="C838" s="1" t="s">
        <v>595</v>
      </c>
      <c r="D838" s="1" t="str">
        <f>LEFT(Supplemental_Type_Certificates__STC___5[[#This Row],[Column1]],SEARCH("\",Supplemental_Type_Certificates__STC___5[[#This Row],[Column1]])-1)</f>
        <v>Cessna Aircraft Company</v>
      </c>
      <c r="E838" s="1" t="str">
        <f>RIGHT(Supplemental_Type_Certificates__STC___5[[#This Row],[Column1]],LEN(Supplemental_Type_Certificates__STC___5[[#This Row],[Column1]])-SEARCH("\",Supplemental_Type_Certificates__STC___5[[#This Row],[Column1]]))</f>
        <v>172Q</v>
      </c>
      <c r="F838" s="1" t="str">
        <f>INDEX(Sheet1!A:D,MATCH(Supplemental_Type_Certificates__STC___5[[#This Row],[Make]],Sheet1!D:D,0),1)</f>
        <v>Cessna</v>
      </c>
      <c r="G838"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838"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E803:E1041</v>
      </c>
      <c r="I838" s="1" t="str">
        <f ca="1">IF(LEN(Supplemental_Type_Certificates__STC___5[[#This Row],[First]])&lt;&gt;0,Supplemental_Type_Certificates__STC___5[[#This Row],[First]]&amp;": "&amp;_xlfn.TEXTJOIN(", ",TRUE,INDIRECT(Supplemental_Type_Certificates__STC___5[[#This Row],[Range]])),"")</f>
        <v/>
      </c>
      <c r="J838"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839" spans="1:10" x14ac:dyDescent="0.25">
      <c r="A839" s="1" t="s">
        <v>130</v>
      </c>
      <c r="B839"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Company\172R</v>
      </c>
      <c r="C839" s="1" t="s">
        <v>596</v>
      </c>
      <c r="D839" s="1" t="str">
        <f>LEFT(Supplemental_Type_Certificates__STC___5[[#This Row],[Column1]],SEARCH("\",Supplemental_Type_Certificates__STC___5[[#This Row],[Column1]])-1)</f>
        <v>Cessna Aircraft Company</v>
      </c>
      <c r="E839" s="1" t="str">
        <f>RIGHT(Supplemental_Type_Certificates__STC___5[[#This Row],[Column1]],LEN(Supplemental_Type_Certificates__STC___5[[#This Row],[Column1]])-SEARCH("\",Supplemental_Type_Certificates__STC___5[[#This Row],[Column1]]))</f>
        <v>172R</v>
      </c>
      <c r="F839" s="1" t="str">
        <f>INDEX(Sheet1!A:D,MATCH(Supplemental_Type_Certificates__STC___5[[#This Row],[Make]],Sheet1!D:D,0),1)</f>
        <v>Cessna</v>
      </c>
      <c r="G839"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839"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E803:E1041</v>
      </c>
      <c r="I839" s="1" t="str">
        <f ca="1">IF(LEN(Supplemental_Type_Certificates__STC___5[[#This Row],[First]])&lt;&gt;0,Supplemental_Type_Certificates__STC___5[[#This Row],[First]]&amp;": "&amp;_xlfn.TEXTJOIN(", ",TRUE,INDIRECT(Supplemental_Type_Certificates__STC___5[[#This Row],[Range]])),"")</f>
        <v/>
      </c>
      <c r="J839"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840" spans="1:10" x14ac:dyDescent="0.25">
      <c r="A840" s="1" t="s">
        <v>130</v>
      </c>
      <c r="B840"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Company\172RG</v>
      </c>
      <c r="C840" s="1" t="s">
        <v>597</v>
      </c>
      <c r="D840" s="1" t="str">
        <f>LEFT(Supplemental_Type_Certificates__STC___5[[#This Row],[Column1]],SEARCH("\",Supplemental_Type_Certificates__STC___5[[#This Row],[Column1]])-1)</f>
        <v>Cessna Aircraft Company</v>
      </c>
      <c r="E840" s="1" t="str">
        <f>RIGHT(Supplemental_Type_Certificates__STC___5[[#This Row],[Column1]],LEN(Supplemental_Type_Certificates__STC___5[[#This Row],[Column1]])-SEARCH("\",Supplemental_Type_Certificates__STC___5[[#This Row],[Column1]]))</f>
        <v>172RG</v>
      </c>
      <c r="F840" s="1" t="str">
        <f>INDEX(Sheet1!A:D,MATCH(Supplemental_Type_Certificates__STC___5[[#This Row],[Make]],Sheet1!D:D,0),1)</f>
        <v>Cessna</v>
      </c>
      <c r="G840"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840"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E803:E1041</v>
      </c>
      <c r="I840" s="1" t="str">
        <f ca="1">IF(LEN(Supplemental_Type_Certificates__STC___5[[#This Row],[First]])&lt;&gt;0,Supplemental_Type_Certificates__STC___5[[#This Row],[First]]&amp;": "&amp;_xlfn.TEXTJOIN(", ",TRUE,INDIRECT(Supplemental_Type_Certificates__STC___5[[#This Row],[Range]])),"")</f>
        <v/>
      </c>
      <c r="J840"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841" spans="1:10" x14ac:dyDescent="0.25">
      <c r="A841" s="1" t="s">
        <v>130</v>
      </c>
      <c r="B841"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Company\172S</v>
      </c>
      <c r="C841" s="1" t="s">
        <v>598</v>
      </c>
      <c r="D841" s="1" t="str">
        <f>LEFT(Supplemental_Type_Certificates__STC___5[[#This Row],[Column1]],SEARCH("\",Supplemental_Type_Certificates__STC___5[[#This Row],[Column1]])-1)</f>
        <v>Cessna Aircraft Company</v>
      </c>
      <c r="E841" s="1" t="str">
        <f>RIGHT(Supplemental_Type_Certificates__STC___5[[#This Row],[Column1]],LEN(Supplemental_Type_Certificates__STC___5[[#This Row],[Column1]])-SEARCH("\",Supplemental_Type_Certificates__STC___5[[#This Row],[Column1]]))</f>
        <v>172S</v>
      </c>
      <c r="F841" s="1" t="str">
        <f>INDEX(Sheet1!A:D,MATCH(Supplemental_Type_Certificates__STC___5[[#This Row],[Make]],Sheet1!D:D,0),1)</f>
        <v>Cessna</v>
      </c>
      <c r="G841"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841"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E803:E1041</v>
      </c>
      <c r="I841" s="1" t="str">
        <f ca="1">IF(LEN(Supplemental_Type_Certificates__STC___5[[#This Row],[First]])&lt;&gt;0,Supplemental_Type_Certificates__STC___5[[#This Row],[First]]&amp;": "&amp;_xlfn.TEXTJOIN(", ",TRUE,INDIRECT(Supplemental_Type_Certificates__STC___5[[#This Row],[Range]])),"")</f>
        <v/>
      </c>
      <c r="J841"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842" spans="1:10" x14ac:dyDescent="0.25">
      <c r="A842" s="1" t="s">
        <v>130</v>
      </c>
      <c r="B842"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Company\175</v>
      </c>
      <c r="C842" s="1" t="s">
        <v>599</v>
      </c>
      <c r="D842" s="1" t="str">
        <f>LEFT(Supplemental_Type_Certificates__STC___5[[#This Row],[Column1]],SEARCH("\",Supplemental_Type_Certificates__STC___5[[#This Row],[Column1]])-1)</f>
        <v>Cessna Aircraft Company</v>
      </c>
      <c r="E842" s="1" t="str">
        <f>RIGHT(Supplemental_Type_Certificates__STC___5[[#This Row],[Column1]],LEN(Supplemental_Type_Certificates__STC___5[[#This Row],[Column1]])-SEARCH("\",Supplemental_Type_Certificates__STC___5[[#This Row],[Column1]]))</f>
        <v>175</v>
      </c>
      <c r="F842" s="1" t="str">
        <f>INDEX(Sheet1!A:D,MATCH(Supplemental_Type_Certificates__STC___5[[#This Row],[Make]],Sheet1!D:D,0),1)</f>
        <v>Cessna</v>
      </c>
      <c r="G842"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842"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E803:E1041</v>
      </c>
      <c r="I842" s="1" t="str">
        <f ca="1">IF(LEN(Supplemental_Type_Certificates__STC___5[[#This Row],[First]])&lt;&gt;0,Supplemental_Type_Certificates__STC___5[[#This Row],[First]]&amp;": "&amp;_xlfn.TEXTJOIN(", ",TRUE,INDIRECT(Supplemental_Type_Certificates__STC___5[[#This Row],[Range]])),"")</f>
        <v/>
      </c>
      <c r="J842"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843" spans="1:10" x14ac:dyDescent="0.25">
      <c r="A843" s="1" t="s">
        <v>130</v>
      </c>
      <c r="B843"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Company\175A</v>
      </c>
      <c r="C843" s="1" t="s">
        <v>600</v>
      </c>
      <c r="D843" s="1" t="str">
        <f>LEFT(Supplemental_Type_Certificates__STC___5[[#This Row],[Column1]],SEARCH("\",Supplemental_Type_Certificates__STC___5[[#This Row],[Column1]])-1)</f>
        <v>Cessna Aircraft Company</v>
      </c>
      <c r="E843" s="1" t="str">
        <f>RIGHT(Supplemental_Type_Certificates__STC___5[[#This Row],[Column1]],LEN(Supplemental_Type_Certificates__STC___5[[#This Row],[Column1]])-SEARCH("\",Supplemental_Type_Certificates__STC___5[[#This Row],[Column1]]))</f>
        <v>175A</v>
      </c>
      <c r="F843" s="1" t="str">
        <f>INDEX(Sheet1!A:D,MATCH(Supplemental_Type_Certificates__STC___5[[#This Row],[Make]],Sheet1!D:D,0),1)</f>
        <v>Cessna</v>
      </c>
      <c r="G843"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843"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E803:E1041</v>
      </c>
      <c r="I843" s="1" t="str">
        <f ca="1">IF(LEN(Supplemental_Type_Certificates__STC___5[[#This Row],[First]])&lt;&gt;0,Supplemental_Type_Certificates__STC___5[[#This Row],[First]]&amp;": "&amp;_xlfn.TEXTJOIN(", ",TRUE,INDIRECT(Supplemental_Type_Certificates__STC___5[[#This Row],[Range]])),"")</f>
        <v/>
      </c>
      <c r="J843"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844" spans="1:10" x14ac:dyDescent="0.25">
      <c r="A844" s="1" t="s">
        <v>130</v>
      </c>
      <c r="B844"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Company\175B</v>
      </c>
      <c r="C844" s="1" t="s">
        <v>601</v>
      </c>
      <c r="D844" s="1" t="str">
        <f>LEFT(Supplemental_Type_Certificates__STC___5[[#This Row],[Column1]],SEARCH("\",Supplemental_Type_Certificates__STC___5[[#This Row],[Column1]])-1)</f>
        <v>Cessna Aircraft Company</v>
      </c>
      <c r="E844" s="1" t="str">
        <f>RIGHT(Supplemental_Type_Certificates__STC___5[[#This Row],[Column1]],LEN(Supplemental_Type_Certificates__STC___5[[#This Row],[Column1]])-SEARCH("\",Supplemental_Type_Certificates__STC___5[[#This Row],[Column1]]))</f>
        <v>175B</v>
      </c>
      <c r="F844" s="1" t="str">
        <f>INDEX(Sheet1!A:D,MATCH(Supplemental_Type_Certificates__STC___5[[#This Row],[Make]],Sheet1!D:D,0),1)</f>
        <v>Cessna</v>
      </c>
      <c r="G844"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844"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E803:E1041</v>
      </c>
      <c r="I844" s="1" t="str">
        <f ca="1">IF(LEN(Supplemental_Type_Certificates__STC___5[[#This Row],[First]])&lt;&gt;0,Supplemental_Type_Certificates__STC___5[[#This Row],[First]]&amp;": "&amp;_xlfn.TEXTJOIN(", ",TRUE,INDIRECT(Supplemental_Type_Certificates__STC___5[[#This Row],[Range]])),"")</f>
        <v/>
      </c>
      <c r="J844"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845" spans="1:10" x14ac:dyDescent="0.25">
      <c r="A845" s="1" t="s">
        <v>130</v>
      </c>
      <c r="B845"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Company\175C</v>
      </c>
      <c r="C845" s="1" t="s">
        <v>602</v>
      </c>
      <c r="D845" s="1" t="str">
        <f>LEFT(Supplemental_Type_Certificates__STC___5[[#This Row],[Column1]],SEARCH("\",Supplemental_Type_Certificates__STC___5[[#This Row],[Column1]])-1)</f>
        <v>Cessna Aircraft Company</v>
      </c>
      <c r="E845" s="1" t="str">
        <f>RIGHT(Supplemental_Type_Certificates__STC___5[[#This Row],[Column1]],LEN(Supplemental_Type_Certificates__STC___5[[#This Row],[Column1]])-SEARCH("\",Supplemental_Type_Certificates__STC___5[[#This Row],[Column1]]))</f>
        <v>175C</v>
      </c>
      <c r="F845" s="1" t="str">
        <f>INDEX(Sheet1!A:D,MATCH(Supplemental_Type_Certificates__STC___5[[#This Row],[Make]],Sheet1!D:D,0),1)</f>
        <v>Cessna</v>
      </c>
      <c r="G845"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845"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E803:E1041</v>
      </c>
      <c r="I845" s="1" t="str">
        <f ca="1">IF(LEN(Supplemental_Type_Certificates__STC___5[[#This Row],[First]])&lt;&gt;0,Supplemental_Type_Certificates__STC___5[[#This Row],[First]]&amp;": "&amp;_xlfn.TEXTJOIN(", ",TRUE,INDIRECT(Supplemental_Type_Certificates__STC___5[[#This Row],[Range]])),"")</f>
        <v/>
      </c>
      <c r="J845"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846" spans="1:10" x14ac:dyDescent="0.25">
      <c r="A846" s="1" t="s">
        <v>130</v>
      </c>
      <c r="B846"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Company\177</v>
      </c>
      <c r="C846" s="1" t="s">
        <v>603</v>
      </c>
      <c r="D846" s="1" t="str">
        <f>LEFT(Supplemental_Type_Certificates__STC___5[[#This Row],[Column1]],SEARCH("\",Supplemental_Type_Certificates__STC___5[[#This Row],[Column1]])-1)</f>
        <v>Cessna Aircraft Company</v>
      </c>
      <c r="E846" s="1" t="str">
        <f>RIGHT(Supplemental_Type_Certificates__STC___5[[#This Row],[Column1]],LEN(Supplemental_Type_Certificates__STC___5[[#This Row],[Column1]])-SEARCH("\",Supplemental_Type_Certificates__STC___5[[#This Row],[Column1]]))</f>
        <v>177</v>
      </c>
      <c r="F846" s="1" t="str">
        <f>INDEX(Sheet1!A:D,MATCH(Supplemental_Type_Certificates__STC___5[[#This Row],[Make]],Sheet1!D:D,0),1)</f>
        <v>Cessna</v>
      </c>
      <c r="G846"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846"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E803:E1041</v>
      </c>
      <c r="I846" s="1" t="str">
        <f ca="1">IF(LEN(Supplemental_Type_Certificates__STC___5[[#This Row],[First]])&lt;&gt;0,Supplemental_Type_Certificates__STC___5[[#This Row],[First]]&amp;": "&amp;_xlfn.TEXTJOIN(", ",TRUE,INDIRECT(Supplemental_Type_Certificates__STC___5[[#This Row],[Range]])),"")</f>
        <v/>
      </c>
      <c r="J846"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847" spans="1:10" x14ac:dyDescent="0.25">
      <c r="A847" s="1" t="s">
        <v>130</v>
      </c>
      <c r="B847"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Company\177A</v>
      </c>
      <c r="C847" s="1" t="s">
        <v>604</v>
      </c>
      <c r="D847" s="1" t="str">
        <f>LEFT(Supplemental_Type_Certificates__STC___5[[#This Row],[Column1]],SEARCH("\",Supplemental_Type_Certificates__STC___5[[#This Row],[Column1]])-1)</f>
        <v>Cessna Aircraft Company</v>
      </c>
      <c r="E847" s="1" t="str">
        <f>RIGHT(Supplemental_Type_Certificates__STC___5[[#This Row],[Column1]],LEN(Supplemental_Type_Certificates__STC___5[[#This Row],[Column1]])-SEARCH("\",Supplemental_Type_Certificates__STC___5[[#This Row],[Column1]]))</f>
        <v>177A</v>
      </c>
      <c r="F847" s="1" t="str">
        <f>INDEX(Sheet1!A:D,MATCH(Supplemental_Type_Certificates__STC___5[[#This Row],[Make]],Sheet1!D:D,0),1)</f>
        <v>Cessna</v>
      </c>
      <c r="G847"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847"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E803:E1041</v>
      </c>
      <c r="I847" s="1" t="str">
        <f ca="1">IF(LEN(Supplemental_Type_Certificates__STC___5[[#This Row],[First]])&lt;&gt;0,Supplemental_Type_Certificates__STC___5[[#This Row],[First]]&amp;": "&amp;_xlfn.TEXTJOIN(", ",TRUE,INDIRECT(Supplemental_Type_Certificates__STC___5[[#This Row],[Range]])),"")</f>
        <v/>
      </c>
      <c r="J847"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848" spans="1:10" x14ac:dyDescent="0.25">
      <c r="A848" s="1" t="s">
        <v>130</v>
      </c>
      <c r="B848"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Company\177B</v>
      </c>
      <c r="C848" s="1" t="s">
        <v>605</v>
      </c>
      <c r="D848" s="1" t="str">
        <f>LEFT(Supplemental_Type_Certificates__STC___5[[#This Row],[Column1]],SEARCH("\",Supplemental_Type_Certificates__STC___5[[#This Row],[Column1]])-1)</f>
        <v>Cessna Aircraft Company</v>
      </c>
      <c r="E848" s="1" t="str">
        <f>RIGHT(Supplemental_Type_Certificates__STC___5[[#This Row],[Column1]],LEN(Supplemental_Type_Certificates__STC___5[[#This Row],[Column1]])-SEARCH("\",Supplemental_Type_Certificates__STC___5[[#This Row],[Column1]]))</f>
        <v>177B</v>
      </c>
      <c r="F848" s="1" t="str">
        <f>INDEX(Sheet1!A:D,MATCH(Supplemental_Type_Certificates__STC___5[[#This Row],[Make]],Sheet1!D:D,0),1)</f>
        <v>Cessna</v>
      </c>
      <c r="G848"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848"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E803:E1041</v>
      </c>
      <c r="I848" s="1" t="str">
        <f ca="1">IF(LEN(Supplemental_Type_Certificates__STC___5[[#This Row],[First]])&lt;&gt;0,Supplemental_Type_Certificates__STC___5[[#This Row],[First]]&amp;": "&amp;_xlfn.TEXTJOIN(", ",TRUE,INDIRECT(Supplemental_Type_Certificates__STC___5[[#This Row],[Range]])),"")</f>
        <v/>
      </c>
      <c r="J848"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849" spans="1:10" x14ac:dyDescent="0.25">
      <c r="A849" s="1" t="s">
        <v>130</v>
      </c>
      <c r="B849"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Company\177RG</v>
      </c>
      <c r="C849" s="1" t="s">
        <v>606</v>
      </c>
      <c r="D849" s="1" t="str">
        <f>LEFT(Supplemental_Type_Certificates__STC___5[[#This Row],[Column1]],SEARCH("\",Supplemental_Type_Certificates__STC___5[[#This Row],[Column1]])-1)</f>
        <v>Cessna Aircraft Company</v>
      </c>
      <c r="E849" s="1" t="str">
        <f>RIGHT(Supplemental_Type_Certificates__STC___5[[#This Row],[Column1]],LEN(Supplemental_Type_Certificates__STC___5[[#This Row],[Column1]])-SEARCH("\",Supplemental_Type_Certificates__STC___5[[#This Row],[Column1]]))</f>
        <v>177RG</v>
      </c>
      <c r="F849" s="1" t="str">
        <f>INDEX(Sheet1!A:D,MATCH(Supplemental_Type_Certificates__STC___5[[#This Row],[Make]],Sheet1!D:D,0),1)</f>
        <v>Cessna</v>
      </c>
      <c r="G849"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849"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E803:E1041</v>
      </c>
      <c r="I849" s="1" t="str">
        <f ca="1">IF(LEN(Supplemental_Type_Certificates__STC___5[[#This Row],[First]])&lt;&gt;0,Supplemental_Type_Certificates__STC___5[[#This Row],[First]]&amp;": "&amp;_xlfn.TEXTJOIN(", ",TRUE,INDIRECT(Supplemental_Type_Certificates__STC___5[[#This Row],[Range]])),"")</f>
        <v/>
      </c>
      <c r="J849"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850" spans="1:10" x14ac:dyDescent="0.25">
      <c r="A850" s="1" t="s">
        <v>130</v>
      </c>
      <c r="B850"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Company\180</v>
      </c>
      <c r="C850" s="1" t="s">
        <v>607</v>
      </c>
      <c r="D850" s="1" t="str">
        <f>LEFT(Supplemental_Type_Certificates__STC___5[[#This Row],[Column1]],SEARCH("\",Supplemental_Type_Certificates__STC___5[[#This Row],[Column1]])-1)</f>
        <v>Cessna Aircraft Company</v>
      </c>
      <c r="E850" s="1" t="str">
        <f>RIGHT(Supplemental_Type_Certificates__STC___5[[#This Row],[Column1]],LEN(Supplemental_Type_Certificates__STC___5[[#This Row],[Column1]])-SEARCH("\",Supplemental_Type_Certificates__STC___5[[#This Row],[Column1]]))</f>
        <v>180</v>
      </c>
      <c r="F850" s="1" t="str">
        <f>INDEX(Sheet1!A:D,MATCH(Supplemental_Type_Certificates__STC___5[[#This Row],[Make]],Sheet1!D:D,0),1)</f>
        <v>Cessna</v>
      </c>
      <c r="G850"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850"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E803:E1041</v>
      </c>
      <c r="I850" s="1" t="str">
        <f ca="1">IF(LEN(Supplemental_Type_Certificates__STC___5[[#This Row],[First]])&lt;&gt;0,Supplemental_Type_Certificates__STC___5[[#This Row],[First]]&amp;": "&amp;_xlfn.TEXTJOIN(", ",TRUE,INDIRECT(Supplemental_Type_Certificates__STC___5[[#This Row],[Range]])),"")</f>
        <v/>
      </c>
      <c r="J850"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851" spans="1:10" x14ac:dyDescent="0.25">
      <c r="A851" s="1" t="s">
        <v>130</v>
      </c>
      <c r="B851"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Company\180A</v>
      </c>
      <c r="C851" s="1" t="s">
        <v>608</v>
      </c>
      <c r="D851" s="1" t="str">
        <f>LEFT(Supplemental_Type_Certificates__STC___5[[#This Row],[Column1]],SEARCH("\",Supplemental_Type_Certificates__STC___5[[#This Row],[Column1]])-1)</f>
        <v>Cessna Aircraft Company</v>
      </c>
      <c r="E851" s="1" t="str">
        <f>RIGHT(Supplemental_Type_Certificates__STC___5[[#This Row],[Column1]],LEN(Supplemental_Type_Certificates__STC___5[[#This Row],[Column1]])-SEARCH("\",Supplemental_Type_Certificates__STC___5[[#This Row],[Column1]]))</f>
        <v>180A</v>
      </c>
      <c r="F851" s="1" t="str">
        <f>INDEX(Sheet1!A:D,MATCH(Supplemental_Type_Certificates__STC___5[[#This Row],[Make]],Sheet1!D:D,0),1)</f>
        <v>Cessna</v>
      </c>
      <c r="G851"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851"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E803:E1041</v>
      </c>
      <c r="I851" s="1" t="str">
        <f ca="1">IF(LEN(Supplemental_Type_Certificates__STC___5[[#This Row],[First]])&lt;&gt;0,Supplemental_Type_Certificates__STC___5[[#This Row],[First]]&amp;": "&amp;_xlfn.TEXTJOIN(", ",TRUE,INDIRECT(Supplemental_Type_Certificates__STC___5[[#This Row],[Range]])),"")</f>
        <v/>
      </c>
      <c r="J851"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852" spans="1:10" x14ac:dyDescent="0.25">
      <c r="A852" s="1" t="s">
        <v>130</v>
      </c>
      <c r="B852"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Company\180B</v>
      </c>
      <c r="C852" s="1" t="s">
        <v>609</v>
      </c>
      <c r="D852" s="1" t="str">
        <f>LEFT(Supplemental_Type_Certificates__STC___5[[#This Row],[Column1]],SEARCH("\",Supplemental_Type_Certificates__STC___5[[#This Row],[Column1]])-1)</f>
        <v>Cessna Aircraft Company</v>
      </c>
      <c r="E852" s="1" t="str">
        <f>RIGHT(Supplemental_Type_Certificates__STC___5[[#This Row],[Column1]],LEN(Supplemental_Type_Certificates__STC___5[[#This Row],[Column1]])-SEARCH("\",Supplemental_Type_Certificates__STC___5[[#This Row],[Column1]]))</f>
        <v>180B</v>
      </c>
      <c r="F852" s="1" t="str">
        <f>INDEX(Sheet1!A:D,MATCH(Supplemental_Type_Certificates__STC___5[[#This Row],[Make]],Sheet1!D:D,0),1)</f>
        <v>Cessna</v>
      </c>
      <c r="G852"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852"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E803:E1041</v>
      </c>
      <c r="I852" s="1" t="str">
        <f ca="1">IF(LEN(Supplemental_Type_Certificates__STC___5[[#This Row],[First]])&lt;&gt;0,Supplemental_Type_Certificates__STC___5[[#This Row],[First]]&amp;": "&amp;_xlfn.TEXTJOIN(", ",TRUE,INDIRECT(Supplemental_Type_Certificates__STC___5[[#This Row],[Range]])),"")</f>
        <v/>
      </c>
      <c r="J852"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853" spans="1:10" x14ac:dyDescent="0.25">
      <c r="A853" s="1" t="s">
        <v>130</v>
      </c>
      <c r="B853"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Company\180C</v>
      </c>
      <c r="C853" s="1" t="s">
        <v>610</v>
      </c>
      <c r="D853" s="1" t="str">
        <f>LEFT(Supplemental_Type_Certificates__STC___5[[#This Row],[Column1]],SEARCH("\",Supplemental_Type_Certificates__STC___5[[#This Row],[Column1]])-1)</f>
        <v>Cessna Aircraft Company</v>
      </c>
      <c r="E853" s="1" t="str">
        <f>RIGHT(Supplemental_Type_Certificates__STC___5[[#This Row],[Column1]],LEN(Supplemental_Type_Certificates__STC___5[[#This Row],[Column1]])-SEARCH("\",Supplemental_Type_Certificates__STC___5[[#This Row],[Column1]]))</f>
        <v>180C</v>
      </c>
      <c r="F853" s="1" t="str">
        <f>INDEX(Sheet1!A:D,MATCH(Supplemental_Type_Certificates__STC___5[[#This Row],[Make]],Sheet1!D:D,0),1)</f>
        <v>Cessna</v>
      </c>
      <c r="G853"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853"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E803:E1041</v>
      </c>
      <c r="I853" s="1" t="str">
        <f ca="1">IF(LEN(Supplemental_Type_Certificates__STC___5[[#This Row],[First]])&lt;&gt;0,Supplemental_Type_Certificates__STC___5[[#This Row],[First]]&amp;": "&amp;_xlfn.TEXTJOIN(", ",TRUE,INDIRECT(Supplemental_Type_Certificates__STC___5[[#This Row],[Range]])),"")</f>
        <v/>
      </c>
      <c r="J853"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854" spans="1:10" x14ac:dyDescent="0.25">
      <c r="A854" s="1" t="s">
        <v>130</v>
      </c>
      <c r="B854"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Company\180D</v>
      </c>
      <c r="C854" s="1" t="s">
        <v>611</v>
      </c>
      <c r="D854" s="1" t="str">
        <f>LEFT(Supplemental_Type_Certificates__STC___5[[#This Row],[Column1]],SEARCH("\",Supplemental_Type_Certificates__STC___5[[#This Row],[Column1]])-1)</f>
        <v>Cessna Aircraft Company</v>
      </c>
      <c r="E854" s="1" t="str">
        <f>RIGHT(Supplemental_Type_Certificates__STC___5[[#This Row],[Column1]],LEN(Supplemental_Type_Certificates__STC___5[[#This Row],[Column1]])-SEARCH("\",Supplemental_Type_Certificates__STC___5[[#This Row],[Column1]]))</f>
        <v>180D</v>
      </c>
      <c r="F854" s="1" t="str">
        <f>INDEX(Sheet1!A:D,MATCH(Supplemental_Type_Certificates__STC___5[[#This Row],[Make]],Sheet1!D:D,0),1)</f>
        <v>Cessna</v>
      </c>
      <c r="G854"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854"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E803:E1041</v>
      </c>
      <c r="I854" s="1" t="str">
        <f ca="1">IF(LEN(Supplemental_Type_Certificates__STC___5[[#This Row],[First]])&lt;&gt;0,Supplemental_Type_Certificates__STC___5[[#This Row],[First]]&amp;": "&amp;_xlfn.TEXTJOIN(", ",TRUE,INDIRECT(Supplemental_Type_Certificates__STC___5[[#This Row],[Range]])),"")</f>
        <v/>
      </c>
      <c r="J854"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855" spans="1:10" x14ac:dyDescent="0.25">
      <c r="A855" s="1" t="s">
        <v>130</v>
      </c>
      <c r="B855"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Company\180E</v>
      </c>
      <c r="C855" s="1" t="s">
        <v>612</v>
      </c>
      <c r="D855" s="1" t="str">
        <f>LEFT(Supplemental_Type_Certificates__STC___5[[#This Row],[Column1]],SEARCH("\",Supplemental_Type_Certificates__STC___5[[#This Row],[Column1]])-1)</f>
        <v>Cessna Aircraft Company</v>
      </c>
      <c r="E855" s="1" t="str">
        <f>RIGHT(Supplemental_Type_Certificates__STC___5[[#This Row],[Column1]],LEN(Supplemental_Type_Certificates__STC___5[[#This Row],[Column1]])-SEARCH("\",Supplemental_Type_Certificates__STC___5[[#This Row],[Column1]]))</f>
        <v>180E</v>
      </c>
      <c r="F855" s="1" t="str">
        <f>INDEX(Sheet1!A:D,MATCH(Supplemental_Type_Certificates__STC___5[[#This Row],[Make]],Sheet1!D:D,0),1)</f>
        <v>Cessna</v>
      </c>
      <c r="G855"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855"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E803:E1041</v>
      </c>
      <c r="I855" s="1" t="str">
        <f ca="1">IF(LEN(Supplemental_Type_Certificates__STC___5[[#This Row],[First]])&lt;&gt;0,Supplemental_Type_Certificates__STC___5[[#This Row],[First]]&amp;": "&amp;_xlfn.TEXTJOIN(", ",TRUE,INDIRECT(Supplemental_Type_Certificates__STC___5[[#This Row],[Range]])),"")</f>
        <v/>
      </c>
      <c r="J855"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856" spans="1:10" x14ac:dyDescent="0.25">
      <c r="A856" s="1" t="s">
        <v>130</v>
      </c>
      <c r="B856"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Company\180F</v>
      </c>
      <c r="C856" s="1" t="s">
        <v>613</v>
      </c>
      <c r="D856" s="1" t="str">
        <f>LEFT(Supplemental_Type_Certificates__STC___5[[#This Row],[Column1]],SEARCH("\",Supplemental_Type_Certificates__STC___5[[#This Row],[Column1]])-1)</f>
        <v>Cessna Aircraft Company</v>
      </c>
      <c r="E856" s="1" t="str">
        <f>RIGHT(Supplemental_Type_Certificates__STC___5[[#This Row],[Column1]],LEN(Supplemental_Type_Certificates__STC___5[[#This Row],[Column1]])-SEARCH("\",Supplemental_Type_Certificates__STC___5[[#This Row],[Column1]]))</f>
        <v>180F</v>
      </c>
      <c r="F856" s="1" t="str">
        <f>INDEX(Sheet1!A:D,MATCH(Supplemental_Type_Certificates__STC___5[[#This Row],[Make]],Sheet1!D:D,0),1)</f>
        <v>Cessna</v>
      </c>
      <c r="G856"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856"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E803:E1041</v>
      </c>
      <c r="I856" s="1" t="str">
        <f ca="1">IF(LEN(Supplemental_Type_Certificates__STC___5[[#This Row],[First]])&lt;&gt;0,Supplemental_Type_Certificates__STC___5[[#This Row],[First]]&amp;": "&amp;_xlfn.TEXTJOIN(", ",TRUE,INDIRECT(Supplemental_Type_Certificates__STC___5[[#This Row],[Range]])),"")</f>
        <v/>
      </c>
      <c r="J856"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857" spans="1:10" x14ac:dyDescent="0.25">
      <c r="A857" s="1" t="s">
        <v>130</v>
      </c>
      <c r="B857"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Company\180G</v>
      </c>
      <c r="C857" s="1" t="s">
        <v>614</v>
      </c>
      <c r="D857" s="1" t="str">
        <f>LEFT(Supplemental_Type_Certificates__STC___5[[#This Row],[Column1]],SEARCH("\",Supplemental_Type_Certificates__STC___5[[#This Row],[Column1]])-1)</f>
        <v>Cessna Aircraft Company</v>
      </c>
      <c r="E857" s="1" t="str">
        <f>RIGHT(Supplemental_Type_Certificates__STC___5[[#This Row],[Column1]],LEN(Supplemental_Type_Certificates__STC___5[[#This Row],[Column1]])-SEARCH("\",Supplemental_Type_Certificates__STC___5[[#This Row],[Column1]]))</f>
        <v>180G</v>
      </c>
      <c r="F857" s="1" t="str">
        <f>INDEX(Sheet1!A:D,MATCH(Supplemental_Type_Certificates__STC___5[[#This Row],[Make]],Sheet1!D:D,0),1)</f>
        <v>Cessna</v>
      </c>
      <c r="G857"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857"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E803:E1041</v>
      </c>
      <c r="I857" s="1" t="str">
        <f ca="1">IF(LEN(Supplemental_Type_Certificates__STC___5[[#This Row],[First]])&lt;&gt;0,Supplemental_Type_Certificates__STC___5[[#This Row],[First]]&amp;": "&amp;_xlfn.TEXTJOIN(", ",TRUE,INDIRECT(Supplemental_Type_Certificates__STC___5[[#This Row],[Range]])),"")</f>
        <v/>
      </c>
      <c r="J857"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858" spans="1:10" x14ac:dyDescent="0.25">
      <c r="A858" s="1" t="s">
        <v>130</v>
      </c>
      <c r="B858"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Company\180H</v>
      </c>
      <c r="C858" s="1" t="s">
        <v>615</v>
      </c>
      <c r="D858" s="1" t="str">
        <f>LEFT(Supplemental_Type_Certificates__STC___5[[#This Row],[Column1]],SEARCH("\",Supplemental_Type_Certificates__STC___5[[#This Row],[Column1]])-1)</f>
        <v>Cessna Aircraft Company</v>
      </c>
      <c r="E858" s="1" t="str">
        <f>RIGHT(Supplemental_Type_Certificates__STC___5[[#This Row],[Column1]],LEN(Supplemental_Type_Certificates__STC___5[[#This Row],[Column1]])-SEARCH("\",Supplemental_Type_Certificates__STC___5[[#This Row],[Column1]]))</f>
        <v>180H</v>
      </c>
      <c r="F858" s="1" t="str">
        <f>INDEX(Sheet1!A:D,MATCH(Supplemental_Type_Certificates__STC___5[[#This Row],[Make]],Sheet1!D:D,0),1)</f>
        <v>Cessna</v>
      </c>
      <c r="G858"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858"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E803:E1041</v>
      </c>
      <c r="I858" s="1" t="str">
        <f ca="1">IF(LEN(Supplemental_Type_Certificates__STC___5[[#This Row],[First]])&lt;&gt;0,Supplemental_Type_Certificates__STC___5[[#This Row],[First]]&amp;": "&amp;_xlfn.TEXTJOIN(", ",TRUE,INDIRECT(Supplemental_Type_Certificates__STC___5[[#This Row],[Range]])),"")</f>
        <v/>
      </c>
      <c r="J858"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859" spans="1:10" x14ac:dyDescent="0.25">
      <c r="A859" s="1" t="s">
        <v>130</v>
      </c>
      <c r="B859"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Company\180J</v>
      </c>
      <c r="C859" s="1" t="s">
        <v>616</v>
      </c>
      <c r="D859" s="1" t="str">
        <f>LEFT(Supplemental_Type_Certificates__STC___5[[#This Row],[Column1]],SEARCH("\",Supplemental_Type_Certificates__STC___5[[#This Row],[Column1]])-1)</f>
        <v>Cessna Aircraft Company</v>
      </c>
      <c r="E859" s="1" t="str">
        <f>RIGHT(Supplemental_Type_Certificates__STC___5[[#This Row],[Column1]],LEN(Supplemental_Type_Certificates__STC___5[[#This Row],[Column1]])-SEARCH("\",Supplemental_Type_Certificates__STC___5[[#This Row],[Column1]]))</f>
        <v>180J</v>
      </c>
      <c r="F859" s="1" t="str">
        <f>INDEX(Sheet1!A:D,MATCH(Supplemental_Type_Certificates__STC___5[[#This Row],[Make]],Sheet1!D:D,0),1)</f>
        <v>Cessna</v>
      </c>
      <c r="G859"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859"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E803:E1041</v>
      </c>
      <c r="I859" s="1" t="str">
        <f ca="1">IF(LEN(Supplemental_Type_Certificates__STC___5[[#This Row],[First]])&lt;&gt;0,Supplemental_Type_Certificates__STC___5[[#This Row],[First]]&amp;": "&amp;_xlfn.TEXTJOIN(", ",TRUE,INDIRECT(Supplemental_Type_Certificates__STC___5[[#This Row],[Range]])),"")</f>
        <v/>
      </c>
      <c r="J859"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860" spans="1:10" x14ac:dyDescent="0.25">
      <c r="A860" s="1" t="s">
        <v>130</v>
      </c>
      <c r="B860"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Company\180K</v>
      </c>
      <c r="C860" s="1" t="s">
        <v>617</v>
      </c>
      <c r="D860" s="1" t="str">
        <f>LEFT(Supplemental_Type_Certificates__STC___5[[#This Row],[Column1]],SEARCH("\",Supplemental_Type_Certificates__STC___5[[#This Row],[Column1]])-1)</f>
        <v>Cessna Aircraft Company</v>
      </c>
      <c r="E860" s="1" t="str">
        <f>RIGHT(Supplemental_Type_Certificates__STC___5[[#This Row],[Column1]],LEN(Supplemental_Type_Certificates__STC___5[[#This Row],[Column1]])-SEARCH("\",Supplemental_Type_Certificates__STC___5[[#This Row],[Column1]]))</f>
        <v>180K</v>
      </c>
      <c r="F860" s="1" t="str">
        <f>INDEX(Sheet1!A:D,MATCH(Supplemental_Type_Certificates__STC___5[[#This Row],[Make]],Sheet1!D:D,0),1)</f>
        <v>Cessna</v>
      </c>
      <c r="G860"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860"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E803:E1041</v>
      </c>
      <c r="I860" s="1" t="str">
        <f ca="1">IF(LEN(Supplemental_Type_Certificates__STC___5[[#This Row],[First]])&lt;&gt;0,Supplemental_Type_Certificates__STC___5[[#This Row],[First]]&amp;": "&amp;_xlfn.TEXTJOIN(", ",TRUE,INDIRECT(Supplemental_Type_Certificates__STC___5[[#This Row],[Range]])),"")</f>
        <v/>
      </c>
      <c r="J860"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861" spans="1:10" x14ac:dyDescent="0.25">
      <c r="A861" s="1" t="s">
        <v>130</v>
      </c>
      <c r="B861"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Company\182</v>
      </c>
      <c r="C861" s="1" t="s">
        <v>618</v>
      </c>
      <c r="D861" s="1" t="str">
        <f>LEFT(Supplemental_Type_Certificates__STC___5[[#This Row],[Column1]],SEARCH("\",Supplemental_Type_Certificates__STC___5[[#This Row],[Column1]])-1)</f>
        <v>Cessna Aircraft Company</v>
      </c>
      <c r="E861" s="1" t="str">
        <f>RIGHT(Supplemental_Type_Certificates__STC___5[[#This Row],[Column1]],LEN(Supplemental_Type_Certificates__STC___5[[#This Row],[Column1]])-SEARCH("\",Supplemental_Type_Certificates__STC___5[[#This Row],[Column1]]))</f>
        <v>182</v>
      </c>
      <c r="F861" s="1" t="str">
        <f>INDEX(Sheet1!A:D,MATCH(Supplemental_Type_Certificates__STC___5[[#This Row],[Make]],Sheet1!D:D,0),1)</f>
        <v>Cessna</v>
      </c>
      <c r="G861"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861"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E803:E1041</v>
      </c>
      <c r="I861" s="1" t="str">
        <f ca="1">IF(LEN(Supplemental_Type_Certificates__STC___5[[#This Row],[First]])&lt;&gt;0,Supplemental_Type_Certificates__STC___5[[#This Row],[First]]&amp;": "&amp;_xlfn.TEXTJOIN(", ",TRUE,INDIRECT(Supplemental_Type_Certificates__STC___5[[#This Row],[Range]])),"")</f>
        <v/>
      </c>
      <c r="J861"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862" spans="1:10" x14ac:dyDescent="0.25">
      <c r="A862" s="1" t="s">
        <v>130</v>
      </c>
      <c r="B862"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Company\182A</v>
      </c>
      <c r="C862" s="1" t="s">
        <v>619</v>
      </c>
      <c r="D862" s="1" t="str">
        <f>LEFT(Supplemental_Type_Certificates__STC___5[[#This Row],[Column1]],SEARCH("\",Supplemental_Type_Certificates__STC___5[[#This Row],[Column1]])-1)</f>
        <v>Cessna Aircraft Company</v>
      </c>
      <c r="E862" s="1" t="str">
        <f>RIGHT(Supplemental_Type_Certificates__STC___5[[#This Row],[Column1]],LEN(Supplemental_Type_Certificates__STC___5[[#This Row],[Column1]])-SEARCH("\",Supplemental_Type_Certificates__STC___5[[#This Row],[Column1]]))</f>
        <v>182A</v>
      </c>
      <c r="F862" s="1" t="str">
        <f>INDEX(Sheet1!A:D,MATCH(Supplemental_Type_Certificates__STC___5[[#This Row],[Make]],Sheet1!D:D,0),1)</f>
        <v>Cessna</v>
      </c>
      <c r="G862"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862"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E803:E1041</v>
      </c>
      <c r="I862" s="1" t="str">
        <f ca="1">IF(LEN(Supplemental_Type_Certificates__STC___5[[#This Row],[First]])&lt;&gt;0,Supplemental_Type_Certificates__STC___5[[#This Row],[First]]&amp;": "&amp;_xlfn.TEXTJOIN(", ",TRUE,INDIRECT(Supplemental_Type_Certificates__STC___5[[#This Row],[Range]])),"")</f>
        <v/>
      </c>
      <c r="J862"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863" spans="1:10" x14ac:dyDescent="0.25">
      <c r="A863" s="1" t="s">
        <v>130</v>
      </c>
      <c r="B863"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Company\182B</v>
      </c>
      <c r="C863" s="1" t="s">
        <v>620</v>
      </c>
      <c r="D863" s="1" t="str">
        <f>LEFT(Supplemental_Type_Certificates__STC___5[[#This Row],[Column1]],SEARCH("\",Supplemental_Type_Certificates__STC___5[[#This Row],[Column1]])-1)</f>
        <v>Cessna Aircraft Company</v>
      </c>
      <c r="E863" s="1" t="str">
        <f>RIGHT(Supplemental_Type_Certificates__STC___5[[#This Row],[Column1]],LEN(Supplemental_Type_Certificates__STC___5[[#This Row],[Column1]])-SEARCH("\",Supplemental_Type_Certificates__STC___5[[#This Row],[Column1]]))</f>
        <v>182B</v>
      </c>
      <c r="F863" s="1" t="str">
        <f>INDEX(Sheet1!A:D,MATCH(Supplemental_Type_Certificates__STC___5[[#This Row],[Make]],Sheet1!D:D,0),1)</f>
        <v>Cessna</v>
      </c>
      <c r="G863"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863"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E803:E1041</v>
      </c>
      <c r="I863" s="1" t="str">
        <f ca="1">IF(LEN(Supplemental_Type_Certificates__STC___5[[#This Row],[First]])&lt;&gt;0,Supplemental_Type_Certificates__STC___5[[#This Row],[First]]&amp;": "&amp;_xlfn.TEXTJOIN(", ",TRUE,INDIRECT(Supplemental_Type_Certificates__STC___5[[#This Row],[Range]])),"")</f>
        <v/>
      </c>
      <c r="J863"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864" spans="1:10" x14ac:dyDescent="0.25">
      <c r="A864" s="1" t="s">
        <v>130</v>
      </c>
      <c r="B864"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Company\182C</v>
      </c>
      <c r="C864" s="1" t="s">
        <v>621</v>
      </c>
      <c r="D864" s="1" t="str">
        <f>LEFT(Supplemental_Type_Certificates__STC___5[[#This Row],[Column1]],SEARCH("\",Supplemental_Type_Certificates__STC___5[[#This Row],[Column1]])-1)</f>
        <v>Cessna Aircraft Company</v>
      </c>
      <c r="E864" s="1" t="str">
        <f>RIGHT(Supplemental_Type_Certificates__STC___5[[#This Row],[Column1]],LEN(Supplemental_Type_Certificates__STC___5[[#This Row],[Column1]])-SEARCH("\",Supplemental_Type_Certificates__STC___5[[#This Row],[Column1]]))</f>
        <v>182C</v>
      </c>
      <c r="F864" s="1" t="str">
        <f>INDEX(Sheet1!A:D,MATCH(Supplemental_Type_Certificates__STC___5[[#This Row],[Make]],Sheet1!D:D,0),1)</f>
        <v>Cessna</v>
      </c>
      <c r="G864"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864"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E803:E1041</v>
      </c>
      <c r="I864" s="1" t="str">
        <f ca="1">IF(LEN(Supplemental_Type_Certificates__STC___5[[#This Row],[First]])&lt;&gt;0,Supplemental_Type_Certificates__STC___5[[#This Row],[First]]&amp;": "&amp;_xlfn.TEXTJOIN(", ",TRUE,INDIRECT(Supplemental_Type_Certificates__STC___5[[#This Row],[Range]])),"")</f>
        <v/>
      </c>
      <c r="J864"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865" spans="1:10" x14ac:dyDescent="0.25">
      <c r="A865" s="1" t="s">
        <v>130</v>
      </c>
      <c r="B865"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Company\182D</v>
      </c>
      <c r="C865" s="1" t="s">
        <v>622</v>
      </c>
      <c r="D865" s="1" t="str">
        <f>LEFT(Supplemental_Type_Certificates__STC___5[[#This Row],[Column1]],SEARCH("\",Supplemental_Type_Certificates__STC___5[[#This Row],[Column1]])-1)</f>
        <v>Cessna Aircraft Company</v>
      </c>
      <c r="E865" s="1" t="str">
        <f>RIGHT(Supplemental_Type_Certificates__STC___5[[#This Row],[Column1]],LEN(Supplemental_Type_Certificates__STC___5[[#This Row],[Column1]])-SEARCH("\",Supplemental_Type_Certificates__STC___5[[#This Row],[Column1]]))</f>
        <v>182D</v>
      </c>
      <c r="F865" s="1" t="str">
        <f>INDEX(Sheet1!A:D,MATCH(Supplemental_Type_Certificates__STC___5[[#This Row],[Make]],Sheet1!D:D,0),1)</f>
        <v>Cessna</v>
      </c>
      <c r="G865"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865"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E803:E1041</v>
      </c>
      <c r="I865" s="1" t="str">
        <f ca="1">IF(LEN(Supplemental_Type_Certificates__STC___5[[#This Row],[First]])&lt;&gt;0,Supplemental_Type_Certificates__STC___5[[#This Row],[First]]&amp;": "&amp;_xlfn.TEXTJOIN(", ",TRUE,INDIRECT(Supplemental_Type_Certificates__STC___5[[#This Row],[Range]])),"")</f>
        <v/>
      </c>
      <c r="J865"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866" spans="1:10" x14ac:dyDescent="0.25">
      <c r="A866" s="1" t="s">
        <v>130</v>
      </c>
      <c r="B866"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Company\182E</v>
      </c>
      <c r="C866" s="1" t="s">
        <v>623</v>
      </c>
      <c r="D866" s="1" t="str">
        <f>LEFT(Supplemental_Type_Certificates__STC___5[[#This Row],[Column1]],SEARCH("\",Supplemental_Type_Certificates__STC___5[[#This Row],[Column1]])-1)</f>
        <v>Cessna Aircraft Company</v>
      </c>
      <c r="E866" s="1" t="str">
        <f>RIGHT(Supplemental_Type_Certificates__STC___5[[#This Row],[Column1]],LEN(Supplemental_Type_Certificates__STC___5[[#This Row],[Column1]])-SEARCH("\",Supplemental_Type_Certificates__STC___5[[#This Row],[Column1]]))</f>
        <v>182E</v>
      </c>
      <c r="F866" s="1" t="str">
        <f>INDEX(Sheet1!A:D,MATCH(Supplemental_Type_Certificates__STC___5[[#This Row],[Make]],Sheet1!D:D,0),1)</f>
        <v>Cessna</v>
      </c>
      <c r="G866"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866"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E803:E1041</v>
      </c>
      <c r="I866" s="1" t="str">
        <f ca="1">IF(LEN(Supplemental_Type_Certificates__STC___5[[#This Row],[First]])&lt;&gt;0,Supplemental_Type_Certificates__STC___5[[#This Row],[First]]&amp;": "&amp;_xlfn.TEXTJOIN(", ",TRUE,INDIRECT(Supplemental_Type_Certificates__STC___5[[#This Row],[Range]])),"")</f>
        <v/>
      </c>
      <c r="J866"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867" spans="1:10" x14ac:dyDescent="0.25">
      <c r="A867" s="1" t="s">
        <v>130</v>
      </c>
      <c r="B867"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Company\182F</v>
      </c>
      <c r="C867" s="1" t="s">
        <v>624</v>
      </c>
      <c r="D867" s="1" t="str">
        <f>LEFT(Supplemental_Type_Certificates__STC___5[[#This Row],[Column1]],SEARCH("\",Supplemental_Type_Certificates__STC___5[[#This Row],[Column1]])-1)</f>
        <v>Cessna Aircraft Company</v>
      </c>
      <c r="E867" s="1" t="str">
        <f>RIGHT(Supplemental_Type_Certificates__STC___5[[#This Row],[Column1]],LEN(Supplemental_Type_Certificates__STC___5[[#This Row],[Column1]])-SEARCH("\",Supplemental_Type_Certificates__STC___5[[#This Row],[Column1]]))</f>
        <v>182F</v>
      </c>
      <c r="F867" s="1" t="str">
        <f>INDEX(Sheet1!A:D,MATCH(Supplemental_Type_Certificates__STC___5[[#This Row],[Make]],Sheet1!D:D,0),1)</f>
        <v>Cessna</v>
      </c>
      <c r="G867"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867"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E803:E1041</v>
      </c>
      <c r="I867" s="1" t="str">
        <f ca="1">IF(LEN(Supplemental_Type_Certificates__STC___5[[#This Row],[First]])&lt;&gt;0,Supplemental_Type_Certificates__STC___5[[#This Row],[First]]&amp;": "&amp;_xlfn.TEXTJOIN(", ",TRUE,INDIRECT(Supplemental_Type_Certificates__STC___5[[#This Row],[Range]])),"")</f>
        <v/>
      </c>
      <c r="J867"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868" spans="1:10" x14ac:dyDescent="0.25">
      <c r="A868" s="1" t="s">
        <v>130</v>
      </c>
      <c r="B868"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Company\182G</v>
      </c>
      <c r="C868" s="1" t="s">
        <v>625</v>
      </c>
      <c r="D868" s="1" t="str">
        <f>LEFT(Supplemental_Type_Certificates__STC___5[[#This Row],[Column1]],SEARCH("\",Supplemental_Type_Certificates__STC___5[[#This Row],[Column1]])-1)</f>
        <v>Cessna Aircraft Company</v>
      </c>
      <c r="E868" s="1" t="str">
        <f>RIGHT(Supplemental_Type_Certificates__STC___5[[#This Row],[Column1]],LEN(Supplemental_Type_Certificates__STC___5[[#This Row],[Column1]])-SEARCH("\",Supplemental_Type_Certificates__STC___5[[#This Row],[Column1]]))</f>
        <v>182G</v>
      </c>
      <c r="F868" s="1" t="str">
        <f>INDEX(Sheet1!A:D,MATCH(Supplemental_Type_Certificates__STC___5[[#This Row],[Make]],Sheet1!D:D,0),1)</f>
        <v>Cessna</v>
      </c>
      <c r="G868"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868"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E803:E1041</v>
      </c>
      <c r="I868" s="1" t="str">
        <f ca="1">IF(LEN(Supplemental_Type_Certificates__STC___5[[#This Row],[First]])&lt;&gt;0,Supplemental_Type_Certificates__STC___5[[#This Row],[First]]&amp;": "&amp;_xlfn.TEXTJOIN(", ",TRUE,INDIRECT(Supplemental_Type_Certificates__STC___5[[#This Row],[Range]])),"")</f>
        <v/>
      </c>
      <c r="J868"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869" spans="1:10" x14ac:dyDescent="0.25">
      <c r="A869" s="1" t="s">
        <v>130</v>
      </c>
      <c r="B869"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Company\182H</v>
      </c>
      <c r="C869" s="1" t="s">
        <v>626</v>
      </c>
      <c r="D869" s="1" t="str">
        <f>LEFT(Supplemental_Type_Certificates__STC___5[[#This Row],[Column1]],SEARCH("\",Supplemental_Type_Certificates__STC___5[[#This Row],[Column1]])-1)</f>
        <v>Cessna Aircraft Company</v>
      </c>
      <c r="E869" s="1" t="str">
        <f>RIGHT(Supplemental_Type_Certificates__STC___5[[#This Row],[Column1]],LEN(Supplemental_Type_Certificates__STC___5[[#This Row],[Column1]])-SEARCH("\",Supplemental_Type_Certificates__STC___5[[#This Row],[Column1]]))</f>
        <v>182H</v>
      </c>
      <c r="F869" s="1" t="str">
        <f>INDEX(Sheet1!A:D,MATCH(Supplemental_Type_Certificates__STC___5[[#This Row],[Make]],Sheet1!D:D,0),1)</f>
        <v>Cessna</v>
      </c>
      <c r="G869"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869"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E803:E1041</v>
      </c>
      <c r="I869" s="1" t="str">
        <f ca="1">IF(LEN(Supplemental_Type_Certificates__STC___5[[#This Row],[First]])&lt;&gt;0,Supplemental_Type_Certificates__STC___5[[#This Row],[First]]&amp;": "&amp;_xlfn.TEXTJOIN(", ",TRUE,INDIRECT(Supplemental_Type_Certificates__STC___5[[#This Row],[Range]])),"")</f>
        <v/>
      </c>
      <c r="J869"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870" spans="1:10" x14ac:dyDescent="0.25">
      <c r="A870" s="1" t="s">
        <v>130</v>
      </c>
      <c r="B870"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Company\182J</v>
      </c>
      <c r="C870" s="1" t="s">
        <v>627</v>
      </c>
      <c r="D870" s="1" t="str">
        <f>LEFT(Supplemental_Type_Certificates__STC___5[[#This Row],[Column1]],SEARCH("\",Supplemental_Type_Certificates__STC___5[[#This Row],[Column1]])-1)</f>
        <v>Cessna Aircraft Company</v>
      </c>
      <c r="E870" s="1" t="str">
        <f>RIGHT(Supplemental_Type_Certificates__STC___5[[#This Row],[Column1]],LEN(Supplemental_Type_Certificates__STC___5[[#This Row],[Column1]])-SEARCH("\",Supplemental_Type_Certificates__STC___5[[#This Row],[Column1]]))</f>
        <v>182J</v>
      </c>
      <c r="F870" s="1" t="str">
        <f>INDEX(Sheet1!A:D,MATCH(Supplemental_Type_Certificates__STC___5[[#This Row],[Make]],Sheet1!D:D,0),1)</f>
        <v>Cessna</v>
      </c>
      <c r="G870"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870"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E803:E1041</v>
      </c>
      <c r="I870" s="1" t="str">
        <f ca="1">IF(LEN(Supplemental_Type_Certificates__STC___5[[#This Row],[First]])&lt;&gt;0,Supplemental_Type_Certificates__STC___5[[#This Row],[First]]&amp;": "&amp;_xlfn.TEXTJOIN(", ",TRUE,INDIRECT(Supplemental_Type_Certificates__STC___5[[#This Row],[Range]])),"")</f>
        <v/>
      </c>
      <c r="J870"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871" spans="1:10" x14ac:dyDescent="0.25">
      <c r="A871" s="1" t="s">
        <v>130</v>
      </c>
      <c r="B871"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Company\182K</v>
      </c>
      <c r="C871" s="1" t="s">
        <v>628</v>
      </c>
      <c r="D871" s="1" t="str">
        <f>LEFT(Supplemental_Type_Certificates__STC___5[[#This Row],[Column1]],SEARCH("\",Supplemental_Type_Certificates__STC___5[[#This Row],[Column1]])-1)</f>
        <v>Cessna Aircraft Company</v>
      </c>
      <c r="E871" s="1" t="str">
        <f>RIGHT(Supplemental_Type_Certificates__STC___5[[#This Row],[Column1]],LEN(Supplemental_Type_Certificates__STC___5[[#This Row],[Column1]])-SEARCH("\",Supplemental_Type_Certificates__STC___5[[#This Row],[Column1]]))</f>
        <v>182K</v>
      </c>
      <c r="F871" s="1" t="str">
        <f>INDEX(Sheet1!A:D,MATCH(Supplemental_Type_Certificates__STC___5[[#This Row],[Make]],Sheet1!D:D,0),1)</f>
        <v>Cessna</v>
      </c>
      <c r="G871"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871"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E803:E1041</v>
      </c>
      <c r="I871" s="1" t="str">
        <f ca="1">IF(LEN(Supplemental_Type_Certificates__STC___5[[#This Row],[First]])&lt;&gt;0,Supplemental_Type_Certificates__STC___5[[#This Row],[First]]&amp;": "&amp;_xlfn.TEXTJOIN(", ",TRUE,INDIRECT(Supplemental_Type_Certificates__STC___5[[#This Row],[Range]])),"")</f>
        <v/>
      </c>
      <c r="J871"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872" spans="1:10" x14ac:dyDescent="0.25">
      <c r="A872" s="1" t="s">
        <v>130</v>
      </c>
      <c r="B872"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Company\182L</v>
      </c>
      <c r="C872" s="1" t="s">
        <v>629</v>
      </c>
      <c r="D872" s="1" t="str">
        <f>LEFT(Supplemental_Type_Certificates__STC___5[[#This Row],[Column1]],SEARCH("\",Supplemental_Type_Certificates__STC___5[[#This Row],[Column1]])-1)</f>
        <v>Cessna Aircraft Company</v>
      </c>
      <c r="E872" s="1" t="str">
        <f>RIGHT(Supplemental_Type_Certificates__STC___5[[#This Row],[Column1]],LEN(Supplemental_Type_Certificates__STC___5[[#This Row],[Column1]])-SEARCH("\",Supplemental_Type_Certificates__STC___5[[#This Row],[Column1]]))</f>
        <v>182L</v>
      </c>
      <c r="F872" s="1" t="str">
        <f>INDEX(Sheet1!A:D,MATCH(Supplemental_Type_Certificates__STC___5[[#This Row],[Make]],Sheet1!D:D,0),1)</f>
        <v>Cessna</v>
      </c>
      <c r="G872"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872"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E803:E1041</v>
      </c>
      <c r="I872" s="1" t="str">
        <f ca="1">IF(LEN(Supplemental_Type_Certificates__STC___5[[#This Row],[First]])&lt;&gt;0,Supplemental_Type_Certificates__STC___5[[#This Row],[First]]&amp;": "&amp;_xlfn.TEXTJOIN(", ",TRUE,INDIRECT(Supplemental_Type_Certificates__STC___5[[#This Row],[Range]])),"")</f>
        <v/>
      </c>
      <c r="J872"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873" spans="1:10" x14ac:dyDescent="0.25">
      <c r="A873" s="1" t="s">
        <v>130</v>
      </c>
      <c r="B873"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Company\182M</v>
      </c>
      <c r="C873" s="1" t="s">
        <v>630</v>
      </c>
      <c r="D873" s="1" t="str">
        <f>LEFT(Supplemental_Type_Certificates__STC___5[[#This Row],[Column1]],SEARCH("\",Supplemental_Type_Certificates__STC___5[[#This Row],[Column1]])-1)</f>
        <v>Cessna Aircraft Company</v>
      </c>
      <c r="E873" s="1" t="str">
        <f>RIGHT(Supplemental_Type_Certificates__STC___5[[#This Row],[Column1]],LEN(Supplemental_Type_Certificates__STC___5[[#This Row],[Column1]])-SEARCH("\",Supplemental_Type_Certificates__STC___5[[#This Row],[Column1]]))</f>
        <v>182M</v>
      </c>
      <c r="F873" s="1" t="str">
        <f>INDEX(Sheet1!A:D,MATCH(Supplemental_Type_Certificates__STC___5[[#This Row],[Make]],Sheet1!D:D,0),1)</f>
        <v>Cessna</v>
      </c>
      <c r="G873"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873"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E803:E1041</v>
      </c>
      <c r="I873" s="1" t="str">
        <f ca="1">IF(LEN(Supplemental_Type_Certificates__STC___5[[#This Row],[First]])&lt;&gt;0,Supplemental_Type_Certificates__STC___5[[#This Row],[First]]&amp;": "&amp;_xlfn.TEXTJOIN(", ",TRUE,INDIRECT(Supplemental_Type_Certificates__STC___5[[#This Row],[Range]])),"")</f>
        <v/>
      </c>
      <c r="J873"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874" spans="1:10" x14ac:dyDescent="0.25">
      <c r="A874" s="1" t="s">
        <v>130</v>
      </c>
      <c r="B874"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Company\182N</v>
      </c>
      <c r="C874" s="1" t="s">
        <v>631</v>
      </c>
      <c r="D874" s="1" t="str">
        <f>LEFT(Supplemental_Type_Certificates__STC___5[[#This Row],[Column1]],SEARCH("\",Supplemental_Type_Certificates__STC___5[[#This Row],[Column1]])-1)</f>
        <v>Cessna Aircraft Company</v>
      </c>
      <c r="E874" s="1" t="str">
        <f>RIGHT(Supplemental_Type_Certificates__STC___5[[#This Row],[Column1]],LEN(Supplemental_Type_Certificates__STC___5[[#This Row],[Column1]])-SEARCH("\",Supplemental_Type_Certificates__STC___5[[#This Row],[Column1]]))</f>
        <v>182N</v>
      </c>
      <c r="F874" s="1" t="str">
        <f>INDEX(Sheet1!A:D,MATCH(Supplemental_Type_Certificates__STC___5[[#This Row],[Make]],Sheet1!D:D,0),1)</f>
        <v>Cessna</v>
      </c>
      <c r="G874"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874"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E803:E1041</v>
      </c>
      <c r="I874" s="1" t="str">
        <f ca="1">IF(LEN(Supplemental_Type_Certificates__STC___5[[#This Row],[First]])&lt;&gt;0,Supplemental_Type_Certificates__STC___5[[#This Row],[First]]&amp;": "&amp;_xlfn.TEXTJOIN(", ",TRUE,INDIRECT(Supplemental_Type_Certificates__STC___5[[#This Row],[Range]])),"")</f>
        <v/>
      </c>
      <c r="J874"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875" spans="1:10" x14ac:dyDescent="0.25">
      <c r="A875" s="1" t="s">
        <v>130</v>
      </c>
      <c r="B875"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Company\182P</v>
      </c>
      <c r="C875" s="1" t="s">
        <v>632</v>
      </c>
      <c r="D875" s="1" t="str">
        <f>LEFT(Supplemental_Type_Certificates__STC___5[[#This Row],[Column1]],SEARCH("\",Supplemental_Type_Certificates__STC___5[[#This Row],[Column1]])-1)</f>
        <v>Cessna Aircraft Company</v>
      </c>
      <c r="E875" s="1" t="str">
        <f>RIGHT(Supplemental_Type_Certificates__STC___5[[#This Row],[Column1]],LEN(Supplemental_Type_Certificates__STC___5[[#This Row],[Column1]])-SEARCH("\",Supplemental_Type_Certificates__STC___5[[#This Row],[Column1]]))</f>
        <v>182P</v>
      </c>
      <c r="F875" s="1" t="str">
        <f>INDEX(Sheet1!A:D,MATCH(Supplemental_Type_Certificates__STC___5[[#This Row],[Make]],Sheet1!D:D,0),1)</f>
        <v>Cessna</v>
      </c>
      <c r="G875"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875"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E803:E1041</v>
      </c>
      <c r="I875" s="1" t="str">
        <f ca="1">IF(LEN(Supplemental_Type_Certificates__STC___5[[#This Row],[First]])&lt;&gt;0,Supplemental_Type_Certificates__STC___5[[#This Row],[First]]&amp;": "&amp;_xlfn.TEXTJOIN(", ",TRUE,INDIRECT(Supplemental_Type_Certificates__STC___5[[#This Row],[Range]])),"")</f>
        <v/>
      </c>
      <c r="J875"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876" spans="1:10" x14ac:dyDescent="0.25">
      <c r="A876" s="1" t="s">
        <v>130</v>
      </c>
      <c r="B876"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Company\182Q</v>
      </c>
      <c r="C876" s="1" t="s">
        <v>633</v>
      </c>
      <c r="D876" s="1" t="str">
        <f>LEFT(Supplemental_Type_Certificates__STC___5[[#This Row],[Column1]],SEARCH("\",Supplemental_Type_Certificates__STC___5[[#This Row],[Column1]])-1)</f>
        <v>Cessna Aircraft Company</v>
      </c>
      <c r="E876" s="1" t="str">
        <f>RIGHT(Supplemental_Type_Certificates__STC___5[[#This Row],[Column1]],LEN(Supplemental_Type_Certificates__STC___5[[#This Row],[Column1]])-SEARCH("\",Supplemental_Type_Certificates__STC___5[[#This Row],[Column1]]))</f>
        <v>182Q</v>
      </c>
      <c r="F876" s="1" t="str">
        <f>INDEX(Sheet1!A:D,MATCH(Supplemental_Type_Certificates__STC___5[[#This Row],[Make]],Sheet1!D:D,0),1)</f>
        <v>Cessna</v>
      </c>
      <c r="G876"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876"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E803:E1041</v>
      </c>
      <c r="I876" s="1" t="str">
        <f ca="1">IF(LEN(Supplemental_Type_Certificates__STC___5[[#This Row],[First]])&lt;&gt;0,Supplemental_Type_Certificates__STC___5[[#This Row],[First]]&amp;": "&amp;_xlfn.TEXTJOIN(", ",TRUE,INDIRECT(Supplemental_Type_Certificates__STC___5[[#This Row],[Range]])),"")</f>
        <v/>
      </c>
      <c r="J876"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877" spans="1:10" x14ac:dyDescent="0.25">
      <c r="A877" s="1" t="s">
        <v>130</v>
      </c>
      <c r="B877"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Company\182R</v>
      </c>
      <c r="C877" s="1" t="s">
        <v>634</v>
      </c>
      <c r="D877" s="1" t="str">
        <f>LEFT(Supplemental_Type_Certificates__STC___5[[#This Row],[Column1]],SEARCH("\",Supplemental_Type_Certificates__STC___5[[#This Row],[Column1]])-1)</f>
        <v>Cessna Aircraft Company</v>
      </c>
      <c r="E877" s="1" t="str">
        <f>RIGHT(Supplemental_Type_Certificates__STC___5[[#This Row],[Column1]],LEN(Supplemental_Type_Certificates__STC___5[[#This Row],[Column1]])-SEARCH("\",Supplemental_Type_Certificates__STC___5[[#This Row],[Column1]]))</f>
        <v>182R</v>
      </c>
      <c r="F877" s="1" t="str">
        <f>INDEX(Sheet1!A:D,MATCH(Supplemental_Type_Certificates__STC___5[[#This Row],[Make]],Sheet1!D:D,0),1)</f>
        <v>Cessna</v>
      </c>
      <c r="G877"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877"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E803:E1041</v>
      </c>
      <c r="I877" s="1" t="str">
        <f ca="1">IF(LEN(Supplemental_Type_Certificates__STC___5[[#This Row],[First]])&lt;&gt;0,Supplemental_Type_Certificates__STC___5[[#This Row],[First]]&amp;": "&amp;_xlfn.TEXTJOIN(", ",TRUE,INDIRECT(Supplemental_Type_Certificates__STC___5[[#This Row],[Range]])),"")</f>
        <v/>
      </c>
      <c r="J877"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878" spans="1:10" x14ac:dyDescent="0.25">
      <c r="A878" s="1" t="s">
        <v>130</v>
      </c>
      <c r="B878"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Company\182S</v>
      </c>
      <c r="C878" s="1" t="s">
        <v>635</v>
      </c>
      <c r="D878" s="1" t="str">
        <f>LEFT(Supplemental_Type_Certificates__STC___5[[#This Row],[Column1]],SEARCH("\",Supplemental_Type_Certificates__STC___5[[#This Row],[Column1]])-1)</f>
        <v>Cessna Aircraft Company</v>
      </c>
      <c r="E878" s="1" t="str">
        <f>RIGHT(Supplemental_Type_Certificates__STC___5[[#This Row],[Column1]],LEN(Supplemental_Type_Certificates__STC___5[[#This Row],[Column1]])-SEARCH("\",Supplemental_Type_Certificates__STC___5[[#This Row],[Column1]]))</f>
        <v>182S</v>
      </c>
      <c r="F878" s="1" t="str">
        <f>INDEX(Sheet1!A:D,MATCH(Supplemental_Type_Certificates__STC___5[[#This Row],[Make]],Sheet1!D:D,0),1)</f>
        <v>Cessna</v>
      </c>
      <c r="G878"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878"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E803:E1041</v>
      </c>
      <c r="I878" s="1" t="str">
        <f ca="1">IF(LEN(Supplemental_Type_Certificates__STC___5[[#This Row],[First]])&lt;&gt;0,Supplemental_Type_Certificates__STC___5[[#This Row],[First]]&amp;": "&amp;_xlfn.TEXTJOIN(", ",TRUE,INDIRECT(Supplemental_Type_Certificates__STC___5[[#This Row],[Range]])),"")</f>
        <v/>
      </c>
      <c r="J878"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879" spans="1:10" x14ac:dyDescent="0.25">
      <c r="A879" s="1" t="s">
        <v>130</v>
      </c>
      <c r="B879"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Company\182T</v>
      </c>
      <c r="C879" s="1" t="s">
        <v>636</v>
      </c>
      <c r="D879" s="1" t="str">
        <f>LEFT(Supplemental_Type_Certificates__STC___5[[#This Row],[Column1]],SEARCH("\",Supplemental_Type_Certificates__STC___5[[#This Row],[Column1]])-1)</f>
        <v>Cessna Aircraft Company</v>
      </c>
      <c r="E879" s="1" t="str">
        <f>RIGHT(Supplemental_Type_Certificates__STC___5[[#This Row],[Column1]],LEN(Supplemental_Type_Certificates__STC___5[[#This Row],[Column1]])-SEARCH("\",Supplemental_Type_Certificates__STC___5[[#This Row],[Column1]]))</f>
        <v>182T</v>
      </c>
      <c r="F879" s="1" t="str">
        <f>INDEX(Sheet1!A:D,MATCH(Supplemental_Type_Certificates__STC___5[[#This Row],[Make]],Sheet1!D:D,0),1)</f>
        <v>Cessna</v>
      </c>
      <c r="G879"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879"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E803:E1041</v>
      </c>
      <c r="I879" s="1" t="str">
        <f ca="1">IF(LEN(Supplemental_Type_Certificates__STC___5[[#This Row],[First]])&lt;&gt;0,Supplemental_Type_Certificates__STC___5[[#This Row],[First]]&amp;": "&amp;_xlfn.TEXTJOIN(", ",TRUE,INDIRECT(Supplemental_Type_Certificates__STC___5[[#This Row],[Range]])),"")</f>
        <v/>
      </c>
      <c r="J879"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880" spans="1:10" x14ac:dyDescent="0.25">
      <c r="A880" s="1" t="s">
        <v>130</v>
      </c>
      <c r="B880"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Company\185</v>
      </c>
      <c r="C880" s="1" t="s">
        <v>637</v>
      </c>
      <c r="D880" s="1" t="str">
        <f>LEFT(Supplemental_Type_Certificates__STC___5[[#This Row],[Column1]],SEARCH("\",Supplemental_Type_Certificates__STC___5[[#This Row],[Column1]])-1)</f>
        <v>Cessna Aircraft Company</v>
      </c>
      <c r="E880" s="1" t="str">
        <f>RIGHT(Supplemental_Type_Certificates__STC___5[[#This Row],[Column1]],LEN(Supplemental_Type_Certificates__STC___5[[#This Row],[Column1]])-SEARCH("\",Supplemental_Type_Certificates__STC___5[[#This Row],[Column1]]))</f>
        <v>185</v>
      </c>
      <c r="F880" s="1" t="str">
        <f>INDEX(Sheet1!A:D,MATCH(Supplemental_Type_Certificates__STC___5[[#This Row],[Make]],Sheet1!D:D,0),1)</f>
        <v>Cessna</v>
      </c>
      <c r="G880"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880"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E803:E1041</v>
      </c>
      <c r="I880" s="1" t="str">
        <f ca="1">IF(LEN(Supplemental_Type_Certificates__STC___5[[#This Row],[First]])&lt;&gt;0,Supplemental_Type_Certificates__STC___5[[#This Row],[First]]&amp;": "&amp;_xlfn.TEXTJOIN(", ",TRUE,INDIRECT(Supplemental_Type_Certificates__STC___5[[#This Row],[Range]])),"")</f>
        <v/>
      </c>
      <c r="J880"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881" spans="1:10" x14ac:dyDescent="0.25">
      <c r="A881" s="1" t="s">
        <v>130</v>
      </c>
      <c r="B881"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Company\185A</v>
      </c>
      <c r="C881" s="1" t="s">
        <v>638</v>
      </c>
      <c r="D881" s="1" t="str">
        <f>LEFT(Supplemental_Type_Certificates__STC___5[[#This Row],[Column1]],SEARCH("\",Supplemental_Type_Certificates__STC___5[[#This Row],[Column1]])-1)</f>
        <v>Cessna Aircraft Company</v>
      </c>
      <c r="E881" s="1" t="str">
        <f>RIGHT(Supplemental_Type_Certificates__STC___5[[#This Row],[Column1]],LEN(Supplemental_Type_Certificates__STC___5[[#This Row],[Column1]])-SEARCH("\",Supplemental_Type_Certificates__STC___5[[#This Row],[Column1]]))</f>
        <v>185A</v>
      </c>
      <c r="F881" s="1" t="str">
        <f>INDEX(Sheet1!A:D,MATCH(Supplemental_Type_Certificates__STC___5[[#This Row],[Make]],Sheet1!D:D,0),1)</f>
        <v>Cessna</v>
      </c>
      <c r="G881"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881"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E803:E1041</v>
      </c>
      <c r="I881" s="1" t="str">
        <f ca="1">IF(LEN(Supplemental_Type_Certificates__STC___5[[#This Row],[First]])&lt;&gt;0,Supplemental_Type_Certificates__STC___5[[#This Row],[First]]&amp;": "&amp;_xlfn.TEXTJOIN(", ",TRUE,INDIRECT(Supplemental_Type_Certificates__STC___5[[#This Row],[Range]])),"")</f>
        <v/>
      </c>
      <c r="J881"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882" spans="1:10" x14ac:dyDescent="0.25">
      <c r="A882" s="1" t="s">
        <v>130</v>
      </c>
      <c r="B882"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Company\185B</v>
      </c>
      <c r="C882" s="1" t="s">
        <v>639</v>
      </c>
      <c r="D882" s="1" t="str">
        <f>LEFT(Supplemental_Type_Certificates__STC___5[[#This Row],[Column1]],SEARCH("\",Supplemental_Type_Certificates__STC___5[[#This Row],[Column1]])-1)</f>
        <v>Cessna Aircraft Company</v>
      </c>
      <c r="E882" s="1" t="str">
        <f>RIGHT(Supplemental_Type_Certificates__STC___5[[#This Row],[Column1]],LEN(Supplemental_Type_Certificates__STC___5[[#This Row],[Column1]])-SEARCH("\",Supplemental_Type_Certificates__STC___5[[#This Row],[Column1]]))</f>
        <v>185B</v>
      </c>
      <c r="F882" s="1" t="str">
        <f>INDEX(Sheet1!A:D,MATCH(Supplemental_Type_Certificates__STC___5[[#This Row],[Make]],Sheet1!D:D,0),1)</f>
        <v>Cessna</v>
      </c>
      <c r="G882"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882"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E803:E1041</v>
      </c>
      <c r="I882" s="1" t="str">
        <f ca="1">IF(LEN(Supplemental_Type_Certificates__STC___5[[#This Row],[First]])&lt;&gt;0,Supplemental_Type_Certificates__STC___5[[#This Row],[First]]&amp;": "&amp;_xlfn.TEXTJOIN(", ",TRUE,INDIRECT(Supplemental_Type_Certificates__STC___5[[#This Row],[Range]])),"")</f>
        <v/>
      </c>
      <c r="J882"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883" spans="1:10" x14ac:dyDescent="0.25">
      <c r="A883" s="1" t="s">
        <v>130</v>
      </c>
      <c r="B883"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Company\185C</v>
      </c>
      <c r="C883" s="1" t="s">
        <v>640</v>
      </c>
      <c r="D883" s="1" t="str">
        <f>LEFT(Supplemental_Type_Certificates__STC___5[[#This Row],[Column1]],SEARCH("\",Supplemental_Type_Certificates__STC___5[[#This Row],[Column1]])-1)</f>
        <v>Cessna Aircraft Company</v>
      </c>
      <c r="E883" s="1" t="str">
        <f>RIGHT(Supplemental_Type_Certificates__STC___5[[#This Row],[Column1]],LEN(Supplemental_Type_Certificates__STC___5[[#This Row],[Column1]])-SEARCH("\",Supplemental_Type_Certificates__STC___5[[#This Row],[Column1]]))</f>
        <v>185C</v>
      </c>
      <c r="F883" s="1" t="str">
        <f>INDEX(Sheet1!A:D,MATCH(Supplemental_Type_Certificates__STC___5[[#This Row],[Make]],Sheet1!D:D,0),1)</f>
        <v>Cessna</v>
      </c>
      <c r="G883"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883"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E803:E1041</v>
      </c>
      <c r="I883" s="1" t="str">
        <f ca="1">IF(LEN(Supplemental_Type_Certificates__STC___5[[#This Row],[First]])&lt;&gt;0,Supplemental_Type_Certificates__STC___5[[#This Row],[First]]&amp;": "&amp;_xlfn.TEXTJOIN(", ",TRUE,INDIRECT(Supplemental_Type_Certificates__STC___5[[#This Row],[Range]])),"")</f>
        <v/>
      </c>
      <c r="J883"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884" spans="1:10" x14ac:dyDescent="0.25">
      <c r="A884" s="1" t="s">
        <v>130</v>
      </c>
      <c r="B884"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Company\185D</v>
      </c>
      <c r="C884" s="1" t="s">
        <v>641</v>
      </c>
      <c r="D884" s="1" t="str">
        <f>LEFT(Supplemental_Type_Certificates__STC___5[[#This Row],[Column1]],SEARCH("\",Supplemental_Type_Certificates__STC___5[[#This Row],[Column1]])-1)</f>
        <v>Cessna Aircraft Company</v>
      </c>
      <c r="E884" s="1" t="str">
        <f>RIGHT(Supplemental_Type_Certificates__STC___5[[#This Row],[Column1]],LEN(Supplemental_Type_Certificates__STC___5[[#This Row],[Column1]])-SEARCH("\",Supplemental_Type_Certificates__STC___5[[#This Row],[Column1]]))</f>
        <v>185D</v>
      </c>
      <c r="F884" s="1" t="str">
        <f>INDEX(Sheet1!A:D,MATCH(Supplemental_Type_Certificates__STC___5[[#This Row],[Make]],Sheet1!D:D,0),1)</f>
        <v>Cessna</v>
      </c>
      <c r="G884"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884"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E803:E1041</v>
      </c>
      <c r="I884" s="1" t="str">
        <f ca="1">IF(LEN(Supplemental_Type_Certificates__STC___5[[#This Row],[First]])&lt;&gt;0,Supplemental_Type_Certificates__STC___5[[#This Row],[First]]&amp;": "&amp;_xlfn.TEXTJOIN(", ",TRUE,INDIRECT(Supplemental_Type_Certificates__STC___5[[#This Row],[Range]])),"")</f>
        <v/>
      </c>
      <c r="J884"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885" spans="1:10" x14ac:dyDescent="0.25">
      <c r="A885" s="1" t="s">
        <v>130</v>
      </c>
      <c r="B885"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Company\185E</v>
      </c>
      <c r="C885" s="1" t="s">
        <v>642</v>
      </c>
      <c r="D885" s="1" t="str">
        <f>LEFT(Supplemental_Type_Certificates__STC___5[[#This Row],[Column1]],SEARCH("\",Supplemental_Type_Certificates__STC___5[[#This Row],[Column1]])-1)</f>
        <v>Cessna Aircraft Company</v>
      </c>
      <c r="E885" s="1" t="str">
        <f>RIGHT(Supplemental_Type_Certificates__STC___5[[#This Row],[Column1]],LEN(Supplemental_Type_Certificates__STC___5[[#This Row],[Column1]])-SEARCH("\",Supplemental_Type_Certificates__STC___5[[#This Row],[Column1]]))</f>
        <v>185E</v>
      </c>
      <c r="F885" s="1" t="str">
        <f>INDEX(Sheet1!A:D,MATCH(Supplemental_Type_Certificates__STC___5[[#This Row],[Make]],Sheet1!D:D,0),1)</f>
        <v>Cessna</v>
      </c>
      <c r="G885"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885"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E803:E1041</v>
      </c>
      <c r="I885" s="1" t="str">
        <f ca="1">IF(LEN(Supplemental_Type_Certificates__STC___5[[#This Row],[First]])&lt;&gt;0,Supplemental_Type_Certificates__STC___5[[#This Row],[First]]&amp;": "&amp;_xlfn.TEXTJOIN(", ",TRUE,INDIRECT(Supplemental_Type_Certificates__STC___5[[#This Row],[Range]])),"")</f>
        <v/>
      </c>
      <c r="J885"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886" spans="1:10" x14ac:dyDescent="0.25">
      <c r="A886" s="1" t="s">
        <v>130</v>
      </c>
      <c r="B886"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Company\190</v>
      </c>
      <c r="C886" s="1" t="s">
        <v>643</v>
      </c>
      <c r="D886" s="1" t="str">
        <f>LEFT(Supplemental_Type_Certificates__STC___5[[#This Row],[Column1]],SEARCH("\",Supplemental_Type_Certificates__STC___5[[#This Row],[Column1]])-1)</f>
        <v>Cessna Aircraft Company</v>
      </c>
      <c r="E886" s="1" t="str">
        <f>RIGHT(Supplemental_Type_Certificates__STC___5[[#This Row],[Column1]],LEN(Supplemental_Type_Certificates__STC___5[[#This Row],[Column1]])-SEARCH("\",Supplemental_Type_Certificates__STC___5[[#This Row],[Column1]]))</f>
        <v>190</v>
      </c>
      <c r="F886" s="1" t="str">
        <f>INDEX(Sheet1!A:D,MATCH(Supplemental_Type_Certificates__STC___5[[#This Row],[Make]],Sheet1!D:D,0),1)</f>
        <v>Cessna</v>
      </c>
      <c r="G886"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886"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E803:E1041</v>
      </c>
      <c r="I886" s="1" t="str">
        <f ca="1">IF(LEN(Supplemental_Type_Certificates__STC___5[[#This Row],[First]])&lt;&gt;0,Supplemental_Type_Certificates__STC___5[[#This Row],[First]]&amp;": "&amp;_xlfn.TEXTJOIN(", ",TRUE,INDIRECT(Supplemental_Type_Certificates__STC___5[[#This Row],[Range]])),"")</f>
        <v/>
      </c>
      <c r="J886"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887" spans="1:10" x14ac:dyDescent="0.25">
      <c r="A887" s="1" t="s">
        <v>130</v>
      </c>
      <c r="B887"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Company\195</v>
      </c>
      <c r="C887" s="1" t="s">
        <v>644</v>
      </c>
      <c r="D887" s="1" t="str">
        <f>LEFT(Supplemental_Type_Certificates__STC___5[[#This Row],[Column1]],SEARCH("\",Supplemental_Type_Certificates__STC___5[[#This Row],[Column1]])-1)</f>
        <v>Cessna Aircraft Company</v>
      </c>
      <c r="E887" s="1" t="str">
        <f>RIGHT(Supplemental_Type_Certificates__STC___5[[#This Row],[Column1]],LEN(Supplemental_Type_Certificates__STC___5[[#This Row],[Column1]])-SEARCH("\",Supplemental_Type_Certificates__STC___5[[#This Row],[Column1]]))</f>
        <v>195</v>
      </c>
      <c r="F887" s="1" t="str">
        <f>INDEX(Sheet1!A:D,MATCH(Supplemental_Type_Certificates__STC___5[[#This Row],[Make]],Sheet1!D:D,0),1)</f>
        <v>Cessna</v>
      </c>
      <c r="G887"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887"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E803:E1041</v>
      </c>
      <c r="I887" s="1" t="str">
        <f ca="1">IF(LEN(Supplemental_Type_Certificates__STC___5[[#This Row],[First]])&lt;&gt;0,Supplemental_Type_Certificates__STC___5[[#This Row],[First]]&amp;": "&amp;_xlfn.TEXTJOIN(", ",TRUE,INDIRECT(Supplemental_Type_Certificates__STC___5[[#This Row],[Range]])),"")</f>
        <v/>
      </c>
      <c r="J887"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888" spans="1:10" x14ac:dyDescent="0.25">
      <c r="A888" s="1" t="s">
        <v>130</v>
      </c>
      <c r="B888"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Company\195A</v>
      </c>
      <c r="C888" s="1" t="s">
        <v>645</v>
      </c>
      <c r="D888" s="1" t="str">
        <f>LEFT(Supplemental_Type_Certificates__STC___5[[#This Row],[Column1]],SEARCH("\",Supplemental_Type_Certificates__STC___5[[#This Row],[Column1]])-1)</f>
        <v>Cessna Aircraft Company</v>
      </c>
      <c r="E888" s="1" t="str">
        <f>RIGHT(Supplemental_Type_Certificates__STC___5[[#This Row],[Column1]],LEN(Supplemental_Type_Certificates__STC___5[[#This Row],[Column1]])-SEARCH("\",Supplemental_Type_Certificates__STC___5[[#This Row],[Column1]]))</f>
        <v>195A</v>
      </c>
      <c r="F888" s="1" t="str">
        <f>INDEX(Sheet1!A:D,MATCH(Supplemental_Type_Certificates__STC___5[[#This Row],[Make]],Sheet1!D:D,0),1)</f>
        <v>Cessna</v>
      </c>
      <c r="G888"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888"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E803:E1041</v>
      </c>
      <c r="I888" s="1" t="str">
        <f ca="1">IF(LEN(Supplemental_Type_Certificates__STC___5[[#This Row],[First]])&lt;&gt;0,Supplemental_Type_Certificates__STC___5[[#This Row],[First]]&amp;": "&amp;_xlfn.TEXTJOIN(", ",TRUE,INDIRECT(Supplemental_Type_Certificates__STC___5[[#This Row],[Range]])),"")</f>
        <v/>
      </c>
      <c r="J888"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889" spans="1:10" x14ac:dyDescent="0.25">
      <c r="A889" s="1" t="s">
        <v>130</v>
      </c>
      <c r="B889"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Company\195B</v>
      </c>
      <c r="C889" s="1" t="s">
        <v>646</v>
      </c>
      <c r="D889" s="1" t="str">
        <f>LEFT(Supplemental_Type_Certificates__STC___5[[#This Row],[Column1]],SEARCH("\",Supplemental_Type_Certificates__STC___5[[#This Row],[Column1]])-1)</f>
        <v>Cessna Aircraft Company</v>
      </c>
      <c r="E889" s="1" t="str">
        <f>RIGHT(Supplemental_Type_Certificates__STC___5[[#This Row],[Column1]],LEN(Supplemental_Type_Certificates__STC___5[[#This Row],[Column1]])-SEARCH("\",Supplemental_Type_Certificates__STC___5[[#This Row],[Column1]]))</f>
        <v>195B</v>
      </c>
      <c r="F889" s="1" t="str">
        <f>INDEX(Sheet1!A:D,MATCH(Supplemental_Type_Certificates__STC___5[[#This Row],[Make]],Sheet1!D:D,0),1)</f>
        <v>Cessna</v>
      </c>
      <c r="G889"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889"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E803:E1041</v>
      </c>
      <c r="I889" s="1" t="str">
        <f ca="1">IF(LEN(Supplemental_Type_Certificates__STC___5[[#This Row],[First]])&lt;&gt;0,Supplemental_Type_Certificates__STC___5[[#This Row],[First]]&amp;": "&amp;_xlfn.TEXTJOIN(", ",TRUE,INDIRECT(Supplemental_Type_Certificates__STC___5[[#This Row],[Range]])),"")</f>
        <v/>
      </c>
      <c r="J889"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890" spans="1:10" x14ac:dyDescent="0.25">
      <c r="A890" s="1" t="s">
        <v>130</v>
      </c>
      <c r="B890"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Company\206</v>
      </c>
      <c r="C890" s="1" t="s">
        <v>647</v>
      </c>
      <c r="D890" s="1" t="str">
        <f>LEFT(Supplemental_Type_Certificates__STC___5[[#This Row],[Column1]],SEARCH("\",Supplemental_Type_Certificates__STC___5[[#This Row],[Column1]])-1)</f>
        <v>Cessna Aircraft Company</v>
      </c>
      <c r="E890" s="1" t="str">
        <f>RIGHT(Supplemental_Type_Certificates__STC___5[[#This Row],[Column1]],LEN(Supplemental_Type_Certificates__STC___5[[#This Row],[Column1]])-SEARCH("\",Supplemental_Type_Certificates__STC___5[[#This Row],[Column1]]))</f>
        <v>206</v>
      </c>
      <c r="F890" s="1" t="str">
        <f>INDEX(Sheet1!A:D,MATCH(Supplemental_Type_Certificates__STC___5[[#This Row],[Make]],Sheet1!D:D,0),1)</f>
        <v>Cessna</v>
      </c>
      <c r="G890"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890"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E803:E1041</v>
      </c>
      <c r="I890" s="1" t="str">
        <f ca="1">IF(LEN(Supplemental_Type_Certificates__STC___5[[#This Row],[First]])&lt;&gt;0,Supplemental_Type_Certificates__STC___5[[#This Row],[First]]&amp;": "&amp;_xlfn.TEXTJOIN(", ",TRUE,INDIRECT(Supplemental_Type_Certificates__STC___5[[#This Row],[Range]])),"")</f>
        <v/>
      </c>
      <c r="J890"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891" spans="1:10" x14ac:dyDescent="0.25">
      <c r="A891" s="1" t="s">
        <v>130</v>
      </c>
      <c r="B891"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Company\207</v>
      </c>
      <c r="C891" s="1" t="s">
        <v>649</v>
      </c>
      <c r="D891" s="1" t="str">
        <f>LEFT(Supplemental_Type_Certificates__STC___5[[#This Row],[Column1]],SEARCH("\",Supplemental_Type_Certificates__STC___5[[#This Row],[Column1]])-1)</f>
        <v>Cessna Aircraft Company</v>
      </c>
      <c r="E891" s="1" t="str">
        <f>RIGHT(Supplemental_Type_Certificates__STC___5[[#This Row],[Column1]],LEN(Supplemental_Type_Certificates__STC___5[[#This Row],[Column1]])-SEARCH("\",Supplemental_Type_Certificates__STC___5[[#This Row],[Column1]]))</f>
        <v>207</v>
      </c>
      <c r="F891" s="1" t="str">
        <f>INDEX(Sheet1!A:D,MATCH(Supplemental_Type_Certificates__STC___5[[#This Row],[Make]],Sheet1!D:D,0),1)</f>
        <v>Cessna</v>
      </c>
      <c r="G891"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891"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E803:E1041</v>
      </c>
      <c r="I891" s="1" t="str">
        <f ca="1">IF(LEN(Supplemental_Type_Certificates__STC___5[[#This Row],[First]])&lt;&gt;0,Supplemental_Type_Certificates__STC___5[[#This Row],[First]]&amp;": "&amp;_xlfn.TEXTJOIN(", ",TRUE,INDIRECT(Supplemental_Type_Certificates__STC___5[[#This Row],[Range]])),"")</f>
        <v/>
      </c>
      <c r="J891"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892" spans="1:10" x14ac:dyDescent="0.25">
      <c r="A892" s="1" t="s">
        <v>130</v>
      </c>
      <c r="B892"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Company\207A</v>
      </c>
      <c r="C892" s="1" t="s">
        <v>650</v>
      </c>
      <c r="D892" s="1" t="str">
        <f>LEFT(Supplemental_Type_Certificates__STC___5[[#This Row],[Column1]],SEARCH("\",Supplemental_Type_Certificates__STC___5[[#This Row],[Column1]])-1)</f>
        <v>Cessna Aircraft Company</v>
      </c>
      <c r="E892" s="1" t="str">
        <f>RIGHT(Supplemental_Type_Certificates__STC___5[[#This Row],[Column1]],LEN(Supplemental_Type_Certificates__STC___5[[#This Row],[Column1]])-SEARCH("\",Supplemental_Type_Certificates__STC___5[[#This Row],[Column1]]))</f>
        <v>207A</v>
      </c>
      <c r="F892" s="1" t="str">
        <f>INDEX(Sheet1!A:D,MATCH(Supplemental_Type_Certificates__STC___5[[#This Row],[Make]],Sheet1!D:D,0),1)</f>
        <v>Cessna</v>
      </c>
      <c r="G892"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892"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E803:E1041</v>
      </c>
      <c r="I892" s="1" t="str">
        <f ca="1">IF(LEN(Supplemental_Type_Certificates__STC___5[[#This Row],[First]])&lt;&gt;0,Supplemental_Type_Certificates__STC___5[[#This Row],[First]]&amp;": "&amp;_xlfn.TEXTJOIN(", ",TRUE,INDIRECT(Supplemental_Type_Certificates__STC___5[[#This Row],[Range]])),"")</f>
        <v/>
      </c>
      <c r="J892"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893" spans="1:10" x14ac:dyDescent="0.25">
      <c r="A893" s="1" t="s">
        <v>130</v>
      </c>
      <c r="B893"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Company\210-5 (205)</v>
      </c>
      <c r="C893" s="1" t="s">
        <v>1066</v>
      </c>
      <c r="D893" s="1" t="str">
        <f>LEFT(Supplemental_Type_Certificates__STC___5[[#This Row],[Column1]],SEARCH("\",Supplemental_Type_Certificates__STC___5[[#This Row],[Column1]])-1)</f>
        <v>Cessna Aircraft Company</v>
      </c>
      <c r="E893" s="1" t="str">
        <f>RIGHT(Supplemental_Type_Certificates__STC___5[[#This Row],[Column1]],LEN(Supplemental_Type_Certificates__STC___5[[#This Row],[Column1]])-SEARCH("\",Supplemental_Type_Certificates__STC___5[[#This Row],[Column1]]))</f>
        <v>210-5 (205)</v>
      </c>
      <c r="F893" s="1" t="str">
        <f>INDEX(Sheet1!A:D,MATCH(Supplemental_Type_Certificates__STC___5[[#This Row],[Make]],Sheet1!D:D,0),1)</f>
        <v>Cessna</v>
      </c>
      <c r="G893"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893"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E803:E1041</v>
      </c>
      <c r="I893" s="1" t="str">
        <f ca="1">IF(LEN(Supplemental_Type_Certificates__STC___5[[#This Row],[First]])&lt;&gt;0,Supplemental_Type_Certificates__STC___5[[#This Row],[First]]&amp;": "&amp;_xlfn.TEXTJOIN(", ",TRUE,INDIRECT(Supplemental_Type_Certificates__STC___5[[#This Row],[Range]])),"")</f>
        <v/>
      </c>
      <c r="J893"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894" spans="1:10" x14ac:dyDescent="0.25">
      <c r="A894" s="1" t="s">
        <v>130</v>
      </c>
      <c r="B894"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Company\210-5A (205A)</v>
      </c>
      <c r="C894" s="1" t="s">
        <v>1067</v>
      </c>
      <c r="D894" s="1" t="str">
        <f>LEFT(Supplemental_Type_Certificates__STC___5[[#This Row],[Column1]],SEARCH("\",Supplemental_Type_Certificates__STC___5[[#This Row],[Column1]])-1)</f>
        <v>Cessna Aircraft Company</v>
      </c>
      <c r="E894" s="1" t="str">
        <f>RIGHT(Supplemental_Type_Certificates__STC___5[[#This Row],[Column1]],LEN(Supplemental_Type_Certificates__STC___5[[#This Row],[Column1]])-SEARCH("\",Supplemental_Type_Certificates__STC___5[[#This Row],[Column1]]))</f>
        <v>210-5A (205A)</v>
      </c>
      <c r="F894" s="1" t="str">
        <f>INDEX(Sheet1!A:D,MATCH(Supplemental_Type_Certificates__STC___5[[#This Row],[Make]],Sheet1!D:D,0),1)</f>
        <v>Cessna</v>
      </c>
      <c r="G894"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894"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E803:E1041</v>
      </c>
      <c r="I894" s="1" t="str">
        <f ca="1">IF(LEN(Supplemental_Type_Certificates__STC___5[[#This Row],[First]])&lt;&gt;0,Supplemental_Type_Certificates__STC___5[[#This Row],[First]]&amp;": "&amp;_xlfn.TEXTJOIN(", ",TRUE,INDIRECT(Supplemental_Type_Certificates__STC___5[[#This Row],[Range]])),"")</f>
        <v/>
      </c>
      <c r="J894"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895" spans="1:10" x14ac:dyDescent="0.25">
      <c r="A895" s="1" t="s">
        <v>130</v>
      </c>
      <c r="B895"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Company\210</v>
      </c>
      <c r="C895" s="1" t="s">
        <v>651</v>
      </c>
      <c r="D895" s="1" t="str">
        <f>LEFT(Supplemental_Type_Certificates__STC___5[[#This Row],[Column1]],SEARCH("\",Supplemental_Type_Certificates__STC___5[[#This Row],[Column1]])-1)</f>
        <v>Cessna Aircraft Company</v>
      </c>
      <c r="E895" s="1" t="str">
        <f>RIGHT(Supplemental_Type_Certificates__STC___5[[#This Row],[Column1]],LEN(Supplemental_Type_Certificates__STC___5[[#This Row],[Column1]])-SEARCH("\",Supplemental_Type_Certificates__STC___5[[#This Row],[Column1]]))</f>
        <v>210</v>
      </c>
      <c r="F895" s="1" t="str">
        <f>INDEX(Sheet1!A:D,MATCH(Supplemental_Type_Certificates__STC___5[[#This Row],[Make]],Sheet1!D:D,0),1)</f>
        <v>Cessna</v>
      </c>
      <c r="G895"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895"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E803:E1041</v>
      </c>
      <c r="I895" s="1" t="str">
        <f ca="1">IF(LEN(Supplemental_Type_Certificates__STC___5[[#This Row],[First]])&lt;&gt;0,Supplemental_Type_Certificates__STC___5[[#This Row],[First]]&amp;": "&amp;_xlfn.TEXTJOIN(", ",TRUE,INDIRECT(Supplemental_Type_Certificates__STC___5[[#This Row],[Range]])),"")</f>
        <v/>
      </c>
      <c r="J895"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896" spans="1:10" x14ac:dyDescent="0.25">
      <c r="A896" s="1" t="s">
        <v>130</v>
      </c>
      <c r="B896"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Company\210A</v>
      </c>
      <c r="C896" s="1" t="s">
        <v>652</v>
      </c>
      <c r="D896" s="1" t="str">
        <f>LEFT(Supplemental_Type_Certificates__STC___5[[#This Row],[Column1]],SEARCH("\",Supplemental_Type_Certificates__STC___5[[#This Row],[Column1]])-1)</f>
        <v>Cessna Aircraft Company</v>
      </c>
      <c r="E896" s="1" t="str">
        <f>RIGHT(Supplemental_Type_Certificates__STC___5[[#This Row],[Column1]],LEN(Supplemental_Type_Certificates__STC___5[[#This Row],[Column1]])-SEARCH("\",Supplemental_Type_Certificates__STC___5[[#This Row],[Column1]]))</f>
        <v>210A</v>
      </c>
      <c r="F896" s="1" t="str">
        <f>INDEX(Sheet1!A:D,MATCH(Supplemental_Type_Certificates__STC___5[[#This Row],[Make]],Sheet1!D:D,0),1)</f>
        <v>Cessna</v>
      </c>
      <c r="G896"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896"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E803:E1041</v>
      </c>
      <c r="I896" s="1" t="str">
        <f ca="1">IF(LEN(Supplemental_Type_Certificates__STC___5[[#This Row],[First]])&lt;&gt;0,Supplemental_Type_Certificates__STC___5[[#This Row],[First]]&amp;": "&amp;_xlfn.TEXTJOIN(", ",TRUE,INDIRECT(Supplemental_Type_Certificates__STC___5[[#This Row],[Range]])),"")</f>
        <v/>
      </c>
      <c r="J896"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897" spans="1:10" x14ac:dyDescent="0.25">
      <c r="A897" s="1" t="s">
        <v>130</v>
      </c>
      <c r="B897"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Company\210B</v>
      </c>
      <c r="C897" s="1" t="s">
        <v>653</v>
      </c>
      <c r="D897" s="1" t="str">
        <f>LEFT(Supplemental_Type_Certificates__STC___5[[#This Row],[Column1]],SEARCH("\",Supplemental_Type_Certificates__STC___5[[#This Row],[Column1]])-1)</f>
        <v>Cessna Aircraft Company</v>
      </c>
      <c r="E897" s="1" t="str">
        <f>RIGHT(Supplemental_Type_Certificates__STC___5[[#This Row],[Column1]],LEN(Supplemental_Type_Certificates__STC___5[[#This Row],[Column1]])-SEARCH("\",Supplemental_Type_Certificates__STC___5[[#This Row],[Column1]]))</f>
        <v>210B</v>
      </c>
      <c r="F897" s="1" t="str">
        <f>INDEX(Sheet1!A:D,MATCH(Supplemental_Type_Certificates__STC___5[[#This Row],[Make]],Sheet1!D:D,0),1)</f>
        <v>Cessna</v>
      </c>
      <c r="G897"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897"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E803:E1041</v>
      </c>
      <c r="I897" s="1" t="str">
        <f ca="1">IF(LEN(Supplemental_Type_Certificates__STC___5[[#This Row],[First]])&lt;&gt;0,Supplemental_Type_Certificates__STC___5[[#This Row],[First]]&amp;": "&amp;_xlfn.TEXTJOIN(", ",TRUE,INDIRECT(Supplemental_Type_Certificates__STC___5[[#This Row],[Range]])),"")</f>
        <v/>
      </c>
      <c r="J897"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898" spans="1:10" x14ac:dyDescent="0.25">
      <c r="A898" s="1" t="s">
        <v>130</v>
      </c>
      <c r="B898"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Company\210C</v>
      </c>
      <c r="C898" s="1" t="s">
        <v>654</v>
      </c>
      <c r="D898" s="1" t="str">
        <f>LEFT(Supplemental_Type_Certificates__STC___5[[#This Row],[Column1]],SEARCH("\",Supplemental_Type_Certificates__STC___5[[#This Row],[Column1]])-1)</f>
        <v>Cessna Aircraft Company</v>
      </c>
      <c r="E898" s="1" t="str">
        <f>RIGHT(Supplemental_Type_Certificates__STC___5[[#This Row],[Column1]],LEN(Supplemental_Type_Certificates__STC___5[[#This Row],[Column1]])-SEARCH("\",Supplemental_Type_Certificates__STC___5[[#This Row],[Column1]]))</f>
        <v>210C</v>
      </c>
      <c r="F898" s="1" t="str">
        <f>INDEX(Sheet1!A:D,MATCH(Supplemental_Type_Certificates__STC___5[[#This Row],[Make]],Sheet1!D:D,0),1)</f>
        <v>Cessna</v>
      </c>
      <c r="G898"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898"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E803:E1041</v>
      </c>
      <c r="I898" s="1" t="str">
        <f ca="1">IF(LEN(Supplemental_Type_Certificates__STC___5[[#This Row],[First]])&lt;&gt;0,Supplemental_Type_Certificates__STC___5[[#This Row],[First]]&amp;": "&amp;_xlfn.TEXTJOIN(", ",TRUE,INDIRECT(Supplemental_Type_Certificates__STC___5[[#This Row],[Range]])),"")</f>
        <v/>
      </c>
      <c r="J898"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899" spans="1:10" x14ac:dyDescent="0.25">
      <c r="A899" s="1" t="s">
        <v>130</v>
      </c>
      <c r="B899"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Company\210D</v>
      </c>
      <c r="C899" s="1" t="s">
        <v>655</v>
      </c>
      <c r="D899" s="1" t="str">
        <f>LEFT(Supplemental_Type_Certificates__STC___5[[#This Row],[Column1]],SEARCH("\",Supplemental_Type_Certificates__STC___5[[#This Row],[Column1]])-1)</f>
        <v>Cessna Aircraft Company</v>
      </c>
      <c r="E899" s="1" t="str">
        <f>RIGHT(Supplemental_Type_Certificates__STC___5[[#This Row],[Column1]],LEN(Supplemental_Type_Certificates__STC___5[[#This Row],[Column1]])-SEARCH("\",Supplemental_Type_Certificates__STC___5[[#This Row],[Column1]]))</f>
        <v>210D</v>
      </c>
      <c r="F899" s="1" t="str">
        <f>INDEX(Sheet1!A:D,MATCH(Supplemental_Type_Certificates__STC___5[[#This Row],[Make]],Sheet1!D:D,0),1)</f>
        <v>Cessna</v>
      </c>
      <c r="G899"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899"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E803:E1041</v>
      </c>
      <c r="I899" s="1" t="str">
        <f ca="1">IF(LEN(Supplemental_Type_Certificates__STC___5[[#This Row],[First]])&lt;&gt;0,Supplemental_Type_Certificates__STC___5[[#This Row],[First]]&amp;": "&amp;_xlfn.TEXTJOIN(", ",TRUE,INDIRECT(Supplemental_Type_Certificates__STC___5[[#This Row],[Range]])),"")</f>
        <v/>
      </c>
      <c r="J899"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900" spans="1:10" x14ac:dyDescent="0.25">
      <c r="A900" s="1" t="s">
        <v>130</v>
      </c>
      <c r="B900"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Company\210E</v>
      </c>
      <c r="C900" s="1" t="s">
        <v>656</v>
      </c>
      <c r="D900" s="1" t="str">
        <f>LEFT(Supplemental_Type_Certificates__STC___5[[#This Row],[Column1]],SEARCH("\",Supplemental_Type_Certificates__STC___5[[#This Row],[Column1]])-1)</f>
        <v>Cessna Aircraft Company</v>
      </c>
      <c r="E900" s="1" t="str">
        <f>RIGHT(Supplemental_Type_Certificates__STC___5[[#This Row],[Column1]],LEN(Supplemental_Type_Certificates__STC___5[[#This Row],[Column1]])-SEARCH("\",Supplemental_Type_Certificates__STC___5[[#This Row],[Column1]]))</f>
        <v>210E</v>
      </c>
      <c r="F900" s="1" t="str">
        <f>INDEX(Sheet1!A:D,MATCH(Supplemental_Type_Certificates__STC___5[[#This Row],[Make]],Sheet1!D:D,0),1)</f>
        <v>Cessna</v>
      </c>
      <c r="G900"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900"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E803:E1041</v>
      </c>
      <c r="I900" s="1" t="str">
        <f ca="1">IF(LEN(Supplemental_Type_Certificates__STC___5[[#This Row],[First]])&lt;&gt;0,Supplemental_Type_Certificates__STC___5[[#This Row],[First]]&amp;": "&amp;_xlfn.TEXTJOIN(", ",TRUE,INDIRECT(Supplemental_Type_Certificates__STC___5[[#This Row],[Range]])),"")</f>
        <v/>
      </c>
      <c r="J900"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901" spans="1:10" x14ac:dyDescent="0.25">
      <c r="A901" s="1" t="s">
        <v>130</v>
      </c>
      <c r="B901"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Company\210F</v>
      </c>
      <c r="C901" s="1" t="s">
        <v>657</v>
      </c>
      <c r="D901" s="1" t="str">
        <f>LEFT(Supplemental_Type_Certificates__STC___5[[#This Row],[Column1]],SEARCH("\",Supplemental_Type_Certificates__STC___5[[#This Row],[Column1]])-1)</f>
        <v>Cessna Aircraft Company</v>
      </c>
      <c r="E901" s="1" t="str">
        <f>RIGHT(Supplemental_Type_Certificates__STC___5[[#This Row],[Column1]],LEN(Supplemental_Type_Certificates__STC___5[[#This Row],[Column1]])-SEARCH("\",Supplemental_Type_Certificates__STC___5[[#This Row],[Column1]]))</f>
        <v>210F</v>
      </c>
      <c r="F901" s="1" t="str">
        <f>INDEX(Sheet1!A:D,MATCH(Supplemental_Type_Certificates__STC___5[[#This Row],[Make]],Sheet1!D:D,0),1)</f>
        <v>Cessna</v>
      </c>
      <c r="G901"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901"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E803:E1041</v>
      </c>
      <c r="I901" s="1" t="str">
        <f ca="1">IF(LEN(Supplemental_Type_Certificates__STC___5[[#This Row],[First]])&lt;&gt;0,Supplemental_Type_Certificates__STC___5[[#This Row],[First]]&amp;": "&amp;_xlfn.TEXTJOIN(", ",TRUE,INDIRECT(Supplemental_Type_Certificates__STC___5[[#This Row],[Range]])),"")</f>
        <v/>
      </c>
      <c r="J901"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902" spans="1:10" x14ac:dyDescent="0.25">
      <c r="A902" s="1" t="s">
        <v>130</v>
      </c>
      <c r="B902"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Company\210G</v>
      </c>
      <c r="C902" s="1" t="s">
        <v>658</v>
      </c>
      <c r="D902" s="1" t="str">
        <f>LEFT(Supplemental_Type_Certificates__STC___5[[#This Row],[Column1]],SEARCH("\",Supplemental_Type_Certificates__STC___5[[#This Row],[Column1]])-1)</f>
        <v>Cessna Aircraft Company</v>
      </c>
      <c r="E902" s="1" t="str">
        <f>RIGHT(Supplemental_Type_Certificates__STC___5[[#This Row],[Column1]],LEN(Supplemental_Type_Certificates__STC___5[[#This Row],[Column1]])-SEARCH("\",Supplemental_Type_Certificates__STC___5[[#This Row],[Column1]]))</f>
        <v>210G</v>
      </c>
      <c r="F902" s="1" t="str">
        <f>INDEX(Sheet1!A:D,MATCH(Supplemental_Type_Certificates__STC___5[[#This Row],[Make]],Sheet1!D:D,0),1)</f>
        <v>Cessna</v>
      </c>
      <c r="G902"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902"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E803:E1041</v>
      </c>
      <c r="I902" s="1" t="str">
        <f ca="1">IF(LEN(Supplemental_Type_Certificates__STC___5[[#This Row],[First]])&lt;&gt;0,Supplemental_Type_Certificates__STC___5[[#This Row],[First]]&amp;": "&amp;_xlfn.TEXTJOIN(", ",TRUE,INDIRECT(Supplemental_Type_Certificates__STC___5[[#This Row],[Range]])),"")</f>
        <v/>
      </c>
      <c r="J902"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903" spans="1:10" x14ac:dyDescent="0.25">
      <c r="A903" s="1" t="s">
        <v>130</v>
      </c>
      <c r="B903"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Company\210H</v>
      </c>
      <c r="C903" s="1" t="s">
        <v>659</v>
      </c>
      <c r="D903" s="1" t="str">
        <f>LEFT(Supplemental_Type_Certificates__STC___5[[#This Row],[Column1]],SEARCH("\",Supplemental_Type_Certificates__STC___5[[#This Row],[Column1]])-1)</f>
        <v>Cessna Aircraft Company</v>
      </c>
      <c r="E903" s="1" t="str">
        <f>RIGHT(Supplemental_Type_Certificates__STC___5[[#This Row],[Column1]],LEN(Supplemental_Type_Certificates__STC___5[[#This Row],[Column1]])-SEARCH("\",Supplemental_Type_Certificates__STC___5[[#This Row],[Column1]]))</f>
        <v>210H</v>
      </c>
      <c r="F903" s="1" t="str">
        <f>INDEX(Sheet1!A:D,MATCH(Supplemental_Type_Certificates__STC___5[[#This Row],[Make]],Sheet1!D:D,0),1)</f>
        <v>Cessna</v>
      </c>
      <c r="G903"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903"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E803:E1041</v>
      </c>
      <c r="I903" s="1" t="str">
        <f ca="1">IF(LEN(Supplemental_Type_Certificates__STC___5[[#This Row],[First]])&lt;&gt;0,Supplemental_Type_Certificates__STC___5[[#This Row],[First]]&amp;": "&amp;_xlfn.TEXTJOIN(", ",TRUE,INDIRECT(Supplemental_Type_Certificates__STC___5[[#This Row],[Range]])),"")</f>
        <v/>
      </c>
      <c r="J903"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904" spans="1:10" x14ac:dyDescent="0.25">
      <c r="A904" s="1" t="s">
        <v>130</v>
      </c>
      <c r="B904"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Company\210J</v>
      </c>
      <c r="C904" s="1" t="s">
        <v>660</v>
      </c>
      <c r="D904" s="1" t="str">
        <f>LEFT(Supplemental_Type_Certificates__STC___5[[#This Row],[Column1]],SEARCH("\",Supplemental_Type_Certificates__STC___5[[#This Row],[Column1]])-1)</f>
        <v>Cessna Aircraft Company</v>
      </c>
      <c r="E904" s="1" t="str">
        <f>RIGHT(Supplemental_Type_Certificates__STC___5[[#This Row],[Column1]],LEN(Supplemental_Type_Certificates__STC___5[[#This Row],[Column1]])-SEARCH("\",Supplemental_Type_Certificates__STC___5[[#This Row],[Column1]]))</f>
        <v>210J</v>
      </c>
      <c r="F904" s="1" t="str">
        <f>INDEX(Sheet1!A:D,MATCH(Supplemental_Type_Certificates__STC___5[[#This Row],[Make]],Sheet1!D:D,0),1)</f>
        <v>Cessna</v>
      </c>
      <c r="G904"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904"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E803:E1041</v>
      </c>
      <c r="I904" s="1" t="str">
        <f ca="1">IF(LEN(Supplemental_Type_Certificates__STC___5[[#This Row],[First]])&lt;&gt;0,Supplemental_Type_Certificates__STC___5[[#This Row],[First]]&amp;": "&amp;_xlfn.TEXTJOIN(", ",TRUE,INDIRECT(Supplemental_Type_Certificates__STC___5[[#This Row],[Range]])),"")</f>
        <v/>
      </c>
      <c r="J904"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905" spans="1:10" x14ac:dyDescent="0.25">
      <c r="A905" s="1" t="s">
        <v>130</v>
      </c>
      <c r="B905"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Company\210K</v>
      </c>
      <c r="C905" s="1" t="s">
        <v>661</v>
      </c>
      <c r="D905" s="1" t="str">
        <f>LEFT(Supplemental_Type_Certificates__STC___5[[#This Row],[Column1]],SEARCH("\",Supplemental_Type_Certificates__STC___5[[#This Row],[Column1]])-1)</f>
        <v>Cessna Aircraft Company</v>
      </c>
      <c r="E905" s="1" t="str">
        <f>RIGHT(Supplemental_Type_Certificates__STC___5[[#This Row],[Column1]],LEN(Supplemental_Type_Certificates__STC___5[[#This Row],[Column1]])-SEARCH("\",Supplemental_Type_Certificates__STC___5[[#This Row],[Column1]]))</f>
        <v>210K</v>
      </c>
      <c r="F905" s="1" t="str">
        <f>INDEX(Sheet1!A:D,MATCH(Supplemental_Type_Certificates__STC___5[[#This Row],[Make]],Sheet1!D:D,0),1)</f>
        <v>Cessna</v>
      </c>
      <c r="G905"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905"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E803:E1041</v>
      </c>
      <c r="I905" s="1" t="str">
        <f ca="1">IF(LEN(Supplemental_Type_Certificates__STC___5[[#This Row],[First]])&lt;&gt;0,Supplemental_Type_Certificates__STC___5[[#This Row],[First]]&amp;": "&amp;_xlfn.TEXTJOIN(", ",TRUE,INDIRECT(Supplemental_Type_Certificates__STC___5[[#This Row],[Range]])),"")</f>
        <v/>
      </c>
      <c r="J905"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906" spans="1:10" x14ac:dyDescent="0.25">
      <c r="A906" s="1" t="s">
        <v>130</v>
      </c>
      <c r="B906"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Company\210L</v>
      </c>
      <c r="C906" s="1" t="s">
        <v>662</v>
      </c>
      <c r="D906" s="1" t="str">
        <f>LEFT(Supplemental_Type_Certificates__STC___5[[#This Row],[Column1]],SEARCH("\",Supplemental_Type_Certificates__STC___5[[#This Row],[Column1]])-1)</f>
        <v>Cessna Aircraft Company</v>
      </c>
      <c r="E906" s="1" t="str">
        <f>RIGHT(Supplemental_Type_Certificates__STC___5[[#This Row],[Column1]],LEN(Supplemental_Type_Certificates__STC___5[[#This Row],[Column1]])-SEARCH("\",Supplemental_Type_Certificates__STC___5[[#This Row],[Column1]]))</f>
        <v>210L</v>
      </c>
      <c r="F906" s="1" t="str">
        <f>INDEX(Sheet1!A:D,MATCH(Supplemental_Type_Certificates__STC___5[[#This Row],[Make]],Sheet1!D:D,0),1)</f>
        <v>Cessna</v>
      </c>
      <c r="G906"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906"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E803:E1041</v>
      </c>
      <c r="I906" s="1" t="str">
        <f ca="1">IF(LEN(Supplemental_Type_Certificates__STC___5[[#This Row],[First]])&lt;&gt;0,Supplemental_Type_Certificates__STC___5[[#This Row],[First]]&amp;": "&amp;_xlfn.TEXTJOIN(", ",TRUE,INDIRECT(Supplemental_Type_Certificates__STC___5[[#This Row],[Range]])),"")</f>
        <v/>
      </c>
      <c r="J906"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907" spans="1:10" x14ac:dyDescent="0.25">
      <c r="A907" s="1" t="s">
        <v>130</v>
      </c>
      <c r="B907"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Company\210M</v>
      </c>
      <c r="C907" s="1" t="s">
        <v>663</v>
      </c>
      <c r="D907" s="1" t="str">
        <f>LEFT(Supplemental_Type_Certificates__STC___5[[#This Row],[Column1]],SEARCH("\",Supplemental_Type_Certificates__STC___5[[#This Row],[Column1]])-1)</f>
        <v>Cessna Aircraft Company</v>
      </c>
      <c r="E907" s="1" t="str">
        <f>RIGHT(Supplemental_Type_Certificates__STC___5[[#This Row],[Column1]],LEN(Supplemental_Type_Certificates__STC___5[[#This Row],[Column1]])-SEARCH("\",Supplemental_Type_Certificates__STC___5[[#This Row],[Column1]]))</f>
        <v>210M</v>
      </c>
      <c r="F907" s="1" t="str">
        <f>INDEX(Sheet1!A:D,MATCH(Supplemental_Type_Certificates__STC___5[[#This Row],[Make]],Sheet1!D:D,0),1)</f>
        <v>Cessna</v>
      </c>
      <c r="G907"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907"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E803:E1041</v>
      </c>
      <c r="I907" s="1" t="str">
        <f ca="1">IF(LEN(Supplemental_Type_Certificates__STC___5[[#This Row],[First]])&lt;&gt;0,Supplemental_Type_Certificates__STC___5[[#This Row],[First]]&amp;": "&amp;_xlfn.TEXTJOIN(", ",TRUE,INDIRECT(Supplemental_Type_Certificates__STC___5[[#This Row],[Range]])),"")</f>
        <v/>
      </c>
      <c r="J907"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908" spans="1:10" x14ac:dyDescent="0.25">
      <c r="A908" s="1" t="s">
        <v>130</v>
      </c>
      <c r="B908"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Company\210N</v>
      </c>
      <c r="C908" s="1" t="s">
        <v>664</v>
      </c>
      <c r="D908" s="1" t="str">
        <f>LEFT(Supplemental_Type_Certificates__STC___5[[#This Row],[Column1]],SEARCH("\",Supplemental_Type_Certificates__STC___5[[#This Row],[Column1]])-1)</f>
        <v>Cessna Aircraft Company</v>
      </c>
      <c r="E908" s="1" t="str">
        <f>RIGHT(Supplemental_Type_Certificates__STC___5[[#This Row],[Column1]],LEN(Supplemental_Type_Certificates__STC___5[[#This Row],[Column1]])-SEARCH("\",Supplemental_Type_Certificates__STC___5[[#This Row],[Column1]]))</f>
        <v>210N</v>
      </c>
      <c r="F908" s="1" t="str">
        <f>INDEX(Sheet1!A:D,MATCH(Supplemental_Type_Certificates__STC___5[[#This Row],[Make]],Sheet1!D:D,0),1)</f>
        <v>Cessna</v>
      </c>
      <c r="G908"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908"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E803:E1041</v>
      </c>
      <c r="I908" s="1" t="str">
        <f ca="1">IF(LEN(Supplemental_Type_Certificates__STC___5[[#This Row],[First]])&lt;&gt;0,Supplemental_Type_Certificates__STC___5[[#This Row],[First]]&amp;": "&amp;_xlfn.TEXTJOIN(", ",TRUE,INDIRECT(Supplemental_Type_Certificates__STC___5[[#This Row],[Range]])),"")</f>
        <v/>
      </c>
      <c r="J908"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909" spans="1:10" x14ac:dyDescent="0.25">
      <c r="A909" s="1" t="s">
        <v>130</v>
      </c>
      <c r="B909"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Company\210R</v>
      </c>
      <c r="C909" s="1" t="s">
        <v>665</v>
      </c>
      <c r="D909" s="1" t="str">
        <f>LEFT(Supplemental_Type_Certificates__STC___5[[#This Row],[Column1]],SEARCH("\",Supplemental_Type_Certificates__STC___5[[#This Row],[Column1]])-1)</f>
        <v>Cessna Aircraft Company</v>
      </c>
      <c r="E909" s="1" t="str">
        <f>RIGHT(Supplemental_Type_Certificates__STC___5[[#This Row],[Column1]],LEN(Supplemental_Type_Certificates__STC___5[[#This Row],[Column1]])-SEARCH("\",Supplemental_Type_Certificates__STC___5[[#This Row],[Column1]]))</f>
        <v>210R</v>
      </c>
      <c r="F909" s="1" t="str">
        <f>INDEX(Sheet1!A:D,MATCH(Supplemental_Type_Certificates__STC___5[[#This Row],[Make]],Sheet1!D:D,0),1)</f>
        <v>Cessna</v>
      </c>
      <c r="G909"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909"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E803:E1041</v>
      </c>
      <c r="I909" s="1" t="str">
        <f ca="1">IF(LEN(Supplemental_Type_Certificates__STC___5[[#This Row],[First]])&lt;&gt;0,Supplemental_Type_Certificates__STC___5[[#This Row],[First]]&amp;": "&amp;_xlfn.TEXTJOIN(", ",TRUE,INDIRECT(Supplemental_Type_Certificates__STC___5[[#This Row],[Range]])),"")</f>
        <v/>
      </c>
      <c r="J909"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910" spans="1:10" x14ac:dyDescent="0.25">
      <c r="A910" s="1" t="s">
        <v>130</v>
      </c>
      <c r="B910"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Company\310</v>
      </c>
      <c r="C910" s="1" t="s">
        <v>666</v>
      </c>
      <c r="D910" s="1" t="str">
        <f>LEFT(Supplemental_Type_Certificates__STC___5[[#This Row],[Column1]],SEARCH("\",Supplemental_Type_Certificates__STC___5[[#This Row],[Column1]])-1)</f>
        <v>Cessna Aircraft Company</v>
      </c>
      <c r="E910" s="1" t="str">
        <f>RIGHT(Supplemental_Type_Certificates__STC___5[[#This Row],[Column1]],LEN(Supplemental_Type_Certificates__STC___5[[#This Row],[Column1]])-SEARCH("\",Supplemental_Type_Certificates__STC___5[[#This Row],[Column1]]))</f>
        <v>310</v>
      </c>
      <c r="F910" s="1" t="str">
        <f>INDEX(Sheet1!A:D,MATCH(Supplemental_Type_Certificates__STC___5[[#This Row],[Make]],Sheet1!D:D,0),1)</f>
        <v>Cessna</v>
      </c>
      <c r="G910"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910"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E803:E1041</v>
      </c>
      <c r="I910" s="1" t="str">
        <f ca="1">IF(LEN(Supplemental_Type_Certificates__STC___5[[#This Row],[First]])&lt;&gt;0,Supplemental_Type_Certificates__STC___5[[#This Row],[First]]&amp;": "&amp;_xlfn.TEXTJOIN(", ",TRUE,INDIRECT(Supplemental_Type_Certificates__STC___5[[#This Row],[Range]])),"")</f>
        <v/>
      </c>
      <c r="J910"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911" spans="1:10" x14ac:dyDescent="0.25">
      <c r="A911" s="1" t="s">
        <v>130</v>
      </c>
      <c r="B911"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Company\310A</v>
      </c>
      <c r="C911" s="1" t="s">
        <v>667</v>
      </c>
      <c r="D911" s="1" t="str">
        <f>LEFT(Supplemental_Type_Certificates__STC___5[[#This Row],[Column1]],SEARCH("\",Supplemental_Type_Certificates__STC___5[[#This Row],[Column1]])-1)</f>
        <v>Cessna Aircraft Company</v>
      </c>
      <c r="E911" s="1" t="str">
        <f>RIGHT(Supplemental_Type_Certificates__STC___5[[#This Row],[Column1]],LEN(Supplemental_Type_Certificates__STC___5[[#This Row],[Column1]])-SEARCH("\",Supplemental_Type_Certificates__STC___5[[#This Row],[Column1]]))</f>
        <v>310A</v>
      </c>
      <c r="F911" s="1" t="str">
        <f>INDEX(Sheet1!A:D,MATCH(Supplemental_Type_Certificates__STC___5[[#This Row],[Make]],Sheet1!D:D,0),1)</f>
        <v>Cessna</v>
      </c>
      <c r="G911"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911"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E803:E1041</v>
      </c>
      <c r="I911" s="1" t="str">
        <f ca="1">IF(LEN(Supplemental_Type_Certificates__STC___5[[#This Row],[First]])&lt;&gt;0,Supplemental_Type_Certificates__STC___5[[#This Row],[First]]&amp;": "&amp;_xlfn.TEXTJOIN(", ",TRUE,INDIRECT(Supplemental_Type_Certificates__STC___5[[#This Row],[Range]])),"")</f>
        <v/>
      </c>
      <c r="J911"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912" spans="1:10" x14ac:dyDescent="0.25">
      <c r="A912" s="1" t="s">
        <v>130</v>
      </c>
      <c r="B912"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Company\310B</v>
      </c>
      <c r="C912" s="1" t="s">
        <v>668</v>
      </c>
      <c r="D912" s="1" t="str">
        <f>LEFT(Supplemental_Type_Certificates__STC___5[[#This Row],[Column1]],SEARCH("\",Supplemental_Type_Certificates__STC___5[[#This Row],[Column1]])-1)</f>
        <v>Cessna Aircraft Company</v>
      </c>
      <c r="E912" s="1" t="str">
        <f>RIGHT(Supplemental_Type_Certificates__STC___5[[#This Row],[Column1]],LEN(Supplemental_Type_Certificates__STC___5[[#This Row],[Column1]])-SEARCH("\",Supplemental_Type_Certificates__STC___5[[#This Row],[Column1]]))</f>
        <v>310B</v>
      </c>
      <c r="F912" s="1" t="str">
        <f>INDEX(Sheet1!A:D,MATCH(Supplemental_Type_Certificates__STC___5[[#This Row],[Make]],Sheet1!D:D,0),1)</f>
        <v>Cessna</v>
      </c>
      <c r="G912"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912"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E803:E1041</v>
      </c>
      <c r="I912" s="1" t="str">
        <f ca="1">IF(LEN(Supplemental_Type_Certificates__STC___5[[#This Row],[First]])&lt;&gt;0,Supplemental_Type_Certificates__STC___5[[#This Row],[First]]&amp;": "&amp;_xlfn.TEXTJOIN(", ",TRUE,INDIRECT(Supplemental_Type_Certificates__STC___5[[#This Row],[Range]])),"")</f>
        <v/>
      </c>
      <c r="J912"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913" spans="1:10" x14ac:dyDescent="0.25">
      <c r="A913" s="1" t="s">
        <v>130</v>
      </c>
      <c r="B913"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Company\310C</v>
      </c>
      <c r="C913" s="1" t="s">
        <v>669</v>
      </c>
      <c r="D913" s="1" t="str">
        <f>LEFT(Supplemental_Type_Certificates__STC___5[[#This Row],[Column1]],SEARCH("\",Supplemental_Type_Certificates__STC___5[[#This Row],[Column1]])-1)</f>
        <v>Cessna Aircraft Company</v>
      </c>
      <c r="E913" s="1" t="str">
        <f>RIGHT(Supplemental_Type_Certificates__STC___5[[#This Row],[Column1]],LEN(Supplemental_Type_Certificates__STC___5[[#This Row],[Column1]])-SEARCH("\",Supplemental_Type_Certificates__STC___5[[#This Row],[Column1]]))</f>
        <v>310C</v>
      </c>
      <c r="F913" s="1" t="str">
        <f>INDEX(Sheet1!A:D,MATCH(Supplemental_Type_Certificates__STC___5[[#This Row],[Make]],Sheet1!D:D,0),1)</f>
        <v>Cessna</v>
      </c>
      <c r="G913"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913"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E803:E1041</v>
      </c>
      <c r="I913" s="1" t="str">
        <f ca="1">IF(LEN(Supplemental_Type_Certificates__STC___5[[#This Row],[First]])&lt;&gt;0,Supplemental_Type_Certificates__STC___5[[#This Row],[First]]&amp;": "&amp;_xlfn.TEXTJOIN(", ",TRUE,INDIRECT(Supplemental_Type_Certificates__STC___5[[#This Row],[Range]])),"")</f>
        <v/>
      </c>
      <c r="J913"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914" spans="1:10" x14ac:dyDescent="0.25">
      <c r="A914" s="1" t="s">
        <v>130</v>
      </c>
      <c r="B914"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Company\310D</v>
      </c>
      <c r="C914" s="1" t="s">
        <v>670</v>
      </c>
      <c r="D914" s="1" t="str">
        <f>LEFT(Supplemental_Type_Certificates__STC___5[[#This Row],[Column1]],SEARCH("\",Supplemental_Type_Certificates__STC___5[[#This Row],[Column1]])-1)</f>
        <v>Cessna Aircraft Company</v>
      </c>
      <c r="E914" s="1" t="str">
        <f>RIGHT(Supplemental_Type_Certificates__STC___5[[#This Row],[Column1]],LEN(Supplemental_Type_Certificates__STC___5[[#This Row],[Column1]])-SEARCH("\",Supplemental_Type_Certificates__STC___5[[#This Row],[Column1]]))</f>
        <v>310D</v>
      </c>
      <c r="F914" s="1" t="str">
        <f>INDEX(Sheet1!A:D,MATCH(Supplemental_Type_Certificates__STC___5[[#This Row],[Make]],Sheet1!D:D,0),1)</f>
        <v>Cessna</v>
      </c>
      <c r="G914"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914"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E803:E1041</v>
      </c>
      <c r="I914" s="1" t="str">
        <f ca="1">IF(LEN(Supplemental_Type_Certificates__STC___5[[#This Row],[First]])&lt;&gt;0,Supplemental_Type_Certificates__STC___5[[#This Row],[First]]&amp;": "&amp;_xlfn.TEXTJOIN(", ",TRUE,INDIRECT(Supplemental_Type_Certificates__STC___5[[#This Row],[Range]])),"")</f>
        <v/>
      </c>
      <c r="J914"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915" spans="1:10" x14ac:dyDescent="0.25">
      <c r="A915" s="1" t="s">
        <v>130</v>
      </c>
      <c r="B915"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Company\310E</v>
      </c>
      <c r="C915" s="1" t="s">
        <v>671</v>
      </c>
      <c r="D915" s="1" t="str">
        <f>LEFT(Supplemental_Type_Certificates__STC___5[[#This Row],[Column1]],SEARCH("\",Supplemental_Type_Certificates__STC___5[[#This Row],[Column1]])-1)</f>
        <v>Cessna Aircraft Company</v>
      </c>
      <c r="E915" s="1" t="str">
        <f>RIGHT(Supplemental_Type_Certificates__STC___5[[#This Row],[Column1]],LEN(Supplemental_Type_Certificates__STC___5[[#This Row],[Column1]])-SEARCH("\",Supplemental_Type_Certificates__STC___5[[#This Row],[Column1]]))</f>
        <v>310E</v>
      </c>
      <c r="F915" s="1" t="str">
        <f>INDEX(Sheet1!A:D,MATCH(Supplemental_Type_Certificates__STC___5[[#This Row],[Make]],Sheet1!D:D,0),1)</f>
        <v>Cessna</v>
      </c>
      <c r="G915"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915"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E803:E1041</v>
      </c>
      <c r="I915" s="1" t="str">
        <f ca="1">IF(LEN(Supplemental_Type_Certificates__STC___5[[#This Row],[First]])&lt;&gt;0,Supplemental_Type_Certificates__STC___5[[#This Row],[First]]&amp;": "&amp;_xlfn.TEXTJOIN(", ",TRUE,INDIRECT(Supplemental_Type_Certificates__STC___5[[#This Row],[Range]])),"")</f>
        <v/>
      </c>
      <c r="J915"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916" spans="1:10" x14ac:dyDescent="0.25">
      <c r="A916" s="1" t="s">
        <v>130</v>
      </c>
      <c r="B916"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Company\310F</v>
      </c>
      <c r="C916" s="1" t="s">
        <v>672</v>
      </c>
      <c r="D916" s="1" t="str">
        <f>LEFT(Supplemental_Type_Certificates__STC___5[[#This Row],[Column1]],SEARCH("\",Supplemental_Type_Certificates__STC___5[[#This Row],[Column1]])-1)</f>
        <v>Cessna Aircraft Company</v>
      </c>
      <c r="E916" s="1" t="str">
        <f>RIGHT(Supplemental_Type_Certificates__STC___5[[#This Row],[Column1]],LEN(Supplemental_Type_Certificates__STC___5[[#This Row],[Column1]])-SEARCH("\",Supplemental_Type_Certificates__STC___5[[#This Row],[Column1]]))</f>
        <v>310F</v>
      </c>
      <c r="F916" s="1" t="str">
        <f>INDEX(Sheet1!A:D,MATCH(Supplemental_Type_Certificates__STC___5[[#This Row],[Make]],Sheet1!D:D,0),1)</f>
        <v>Cessna</v>
      </c>
      <c r="G916"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916"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E803:E1041</v>
      </c>
      <c r="I916" s="1" t="str">
        <f ca="1">IF(LEN(Supplemental_Type_Certificates__STC___5[[#This Row],[First]])&lt;&gt;0,Supplemental_Type_Certificates__STC___5[[#This Row],[First]]&amp;": "&amp;_xlfn.TEXTJOIN(", ",TRUE,INDIRECT(Supplemental_Type_Certificates__STC___5[[#This Row],[Range]])),"")</f>
        <v/>
      </c>
      <c r="J916"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917" spans="1:10" x14ac:dyDescent="0.25">
      <c r="A917" s="1" t="s">
        <v>130</v>
      </c>
      <c r="B917"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Company\310G</v>
      </c>
      <c r="C917" s="1" t="s">
        <v>673</v>
      </c>
      <c r="D917" s="1" t="str">
        <f>LEFT(Supplemental_Type_Certificates__STC___5[[#This Row],[Column1]],SEARCH("\",Supplemental_Type_Certificates__STC___5[[#This Row],[Column1]])-1)</f>
        <v>Cessna Aircraft Company</v>
      </c>
      <c r="E917" s="1" t="str">
        <f>RIGHT(Supplemental_Type_Certificates__STC___5[[#This Row],[Column1]],LEN(Supplemental_Type_Certificates__STC___5[[#This Row],[Column1]])-SEARCH("\",Supplemental_Type_Certificates__STC___5[[#This Row],[Column1]]))</f>
        <v>310G</v>
      </c>
      <c r="F917" s="1" t="str">
        <f>INDEX(Sheet1!A:D,MATCH(Supplemental_Type_Certificates__STC___5[[#This Row],[Make]],Sheet1!D:D,0),1)</f>
        <v>Cessna</v>
      </c>
      <c r="G917"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917"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E803:E1041</v>
      </c>
      <c r="I917" s="1" t="str">
        <f ca="1">IF(LEN(Supplemental_Type_Certificates__STC___5[[#This Row],[First]])&lt;&gt;0,Supplemental_Type_Certificates__STC___5[[#This Row],[First]]&amp;": "&amp;_xlfn.TEXTJOIN(", ",TRUE,INDIRECT(Supplemental_Type_Certificates__STC___5[[#This Row],[Range]])),"")</f>
        <v/>
      </c>
      <c r="J917"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918" spans="1:10" x14ac:dyDescent="0.25">
      <c r="A918" s="1" t="s">
        <v>130</v>
      </c>
      <c r="B918"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Company\310H</v>
      </c>
      <c r="C918" s="1" t="s">
        <v>674</v>
      </c>
      <c r="D918" s="1" t="str">
        <f>LEFT(Supplemental_Type_Certificates__STC___5[[#This Row],[Column1]],SEARCH("\",Supplemental_Type_Certificates__STC___5[[#This Row],[Column1]])-1)</f>
        <v>Cessna Aircraft Company</v>
      </c>
      <c r="E918" s="1" t="str">
        <f>RIGHT(Supplemental_Type_Certificates__STC___5[[#This Row],[Column1]],LEN(Supplemental_Type_Certificates__STC___5[[#This Row],[Column1]])-SEARCH("\",Supplemental_Type_Certificates__STC___5[[#This Row],[Column1]]))</f>
        <v>310H</v>
      </c>
      <c r="F918" s="1" t="str">
        <f>INDEX(Sheet1!A:D,MATCH(Supplemental_Type_Certificates__STC___5[[#This Row],[Make]],Sheet1!D:D,0),1)</f>
        <v>Cessna</v>
      </c>
      <c r="G918"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918"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E803:E1041</v>
      </c>
      <c r="I918" s="1" t="str">
        <f ca="1">IF(LEN(Supplemental_Type_Certificates__STC___5[[#This Row],[First]])&lt;&gt;0,Supplemental_Type_Certificates__STC___5[[#This Row],[First]]&amp;": "&amp;_xlfn.TEXTJOIN(", ",TRUE,INDIRECT(Supplemental_Type_Certificates__STC___5[[#This Row],[Range]])),"")</f>
        <v/>
      </c>
      <c r="J918"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919" spans="1:10" x14ac:dyDescent="0.25">
      <c r="A919" s="1" t="s">
        <v>130</v>
      </c>
      <c r="B919"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Company\310I</v>
      </c>
      <c r="C919" s="1" t="s">
        <v>675</v>
      </c>
      <c r="D919" s="1" t="str">
        <f>LEFT(Supplemental_Type_Certificates__STC___5[[#This Row],[Column1]],SEARCH("\",Supplemental_Type_Certificates__STC___5[[#This Row],[Column1]])-1)</f>
        <v>Cessna Aircraft Company</v>
      </c>
      <c r="E919" s="1" t="str">
        <f>RIGHT(Supplemental_Type_Certificates__STC___5[[#This Row],[Column1]],LEN(Supplemental_Type_Certificates__STC___5[[#This Row],[Column1]])-SEARCH("\",Supplemental_Type_Certificates__STC___5[[#This Row],[Column1]]))</f>
        <v>310I</v>
      </c>
      <c r="F919" s="1" t="str">
        <f>INDEX(Sheet1!A:D,MATCH(Supplemental_Type_Certificates__STC___5[[#This Row],[Make]],Sheet1!D:D,0),1)</f>
        <v>Cessna</v>
      </c>
      <c r="G919"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919"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E803:E1041</v>
      </c>
      <c r="I919" s="1" t="str">
        <f ca="1">IF(LEN(Supplemental_Type_Certificates__STC___5[[#This Row],[First]])&lt;&gt;0,Supplemental_Type_Certificates__STC___5[[#This Row],[First]]&amp;": "&amp;_xlfn.TEXTJOIN(", ",TRUE,INDIRECT(Supplemental_Type_Certificates__STC___5[[#This Row],[Range]])),"")</f>
        <v/>
      </c>
      <c r="J919"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920" spans="1:10" x14ac:dyDescent="0.25">
      <c r="A920" s="1" t="s">
        <v>130</v>
      </c>
      <c r="B920"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Company\310J-1</v>
      </c>
      <c r="C920" s="1" t="s">
        <v>676</v>
      </c>
      <c r="D920" s="1" t="str">
        <f>LEFT(Supplemental_Type_Certificates__STC___5[[#This Row],[Column1]],SEARCH("\",Supplemental_Type_Certificates__STC___5[[#This Row],[Column1]])-1)</f>
        <v>Cessna Aircraft Company</v>
      </c>
      <c r="E920" s="1" t="str">
        <f>RIGHT(Supplemental_Type_Certificates__STC___5[[#This Row],[Column1]],LEN(Supplemental_Type_Certificates__STC___5[[#This Row],[Column1]])-SEARCH("\",Supplemental_Type_Certificates__STC___5[[#This Row],[Column1]]))</f>
        <v>310J-1</v>
      </c>
      <c r="F920" s="1" t="str">
        <f>INDEX(Sheet1!A:D,MATCH(Supplemental_Type_Certificates__STC___5[[#This Row],[Make]],Sheet1!D:D,0),1)</f>
        <v>Cessna</v>
      </c>
      <c r="G920"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920"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E803:E1041</v>
      </c>
      <c r="I920" s="1" t="str">
        <f ca="1">IF(LEN(Supplemental_Type_Certificates__STC___5[[#This Row],[First]])&lt;&gt;0,Supplemental_Type_Certificates__STC___5[[#This Row],[First]]&amp;": "&amp;_xlfn.TEXTJOIN(", ",TRUE,INDIRECT(Supplemental_Type_Certificates__STC___5[[#This Row],[Range]])),"")</f>
        <v/>
      </c>
      <c r="J920"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921" spans="1:10" x14ac:dyDescent="0.25">
      <c r="A921" s="1" t="s">
        <v>130</v>
      </c>
      <c r="B921"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Company\310J</v>
      </c>
      <c r="C921" s="1" t="s">
        <v>677</v>
      </c>
      <c r="D921" s="1" t="str">
        <f>LEFT(Supplemental_Type_Certificates__STC___5[[#This Row],[Column1]],SEARCH("\",Supplemental_Type_Certificates__STC___5[[#This Row],[Column1]])-1)</f>
        <v>Cessna Aircraft Company</v>
      </c>
      <c r="E921" s="1" t="str">
        <f>RIGHT(Supplemental_Type_Certificates__STC___5[[#This Row],[Column1]],LEN(Supplemental_Type_Certificates__STC___5[[#This Row],[Column1]])-SEARCH("\",Supplemental_Type_Certificates__STC___5[[#This Row],[Column1]]))</f>
        <v>310J</v>
      </c>
      <c r="F921" s="1" t="str">
        <f>INDEX(Sheet1!A:D,MATCH(Supplemental_Type_Certificates__STC___5[[#This Row],[Make]],Sheet1!D:D,0),1)</f>
        <v>Cessna</v>
      </c>
      <c r="G921"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921"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E803:E1041</v>
      </c>
      <c r="I921" s="1" t="str">
        <f ca="1">IF(LEN(Supplemental_Type_Certificates__STC___5[[#This Row],[First]])&lt;&gt;0,Supplemental_Type_Certificates__STC___5[[#This Row],[First]]&amp;": "&amp;_xlfn.TEXTJOIN(", ",TRUE,INDIRECT(Supplemental_Type_Certificates__STC___5[[#This Row],[Range]])),"")</f>
        <v/>
      </c>
      <c r="J921"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922" spans="1:10" x14ac:dyDescent="0.25">
      <c r="A922" s="1" t="s">
        <v>130</v>
      </c>
      <c r="B922"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Company\310K</v>
      </c>
      <c r="C922" s="1" t="s">
        <v>678</v>
      </c>
      <c r="D922" s="1" t="str">
        <f>LEFT(Supplemental_Type_Certificates__STC___5[[#This Row],[Column1]],SEARCH("\",Supplemental_Type_Certificates__STC___5[[#This Row],[Column1]])-1)</f>
        <v>Cessna Aircraft Company</v>
      </c>
      <c r="E922" s="1" t="str">
        <f>RIGHT(Supplemental_Type_Certificates__STC___5[[#This Row],[Column1]],LEN(Supplemental_Type_Certificates__STC___5[[#This Row],[Column1]])-SEARCH("\",Supplemental_Type_Certificates__STC___5[[#This Row],[Column1]]))</f>
        <v>310K</v>
      </c>
      <c r="F922" s="1" t="str">
        <f>INDEX(Sheet1!A:D,MATCH(Supplemental_Type_Certificates__STC___5[[#This Row],[Make]],Sheet1!D:D,0),1)</f>
        <v>Cessna</v>
      </c>
      <c r="G922"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922"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E803:E1041</v>
      </c>
      <c r="I922" s="1" t="str">
        <f ca="1">IF(LEN(Supplemental_Type_Certificates__STC___5[[#This Row],[First]])&lt;&gt;0,Supplemental_Type_Certificates__STC___5[[#This Row],[First]]&amp;": "&amp;_xlfn.TEXTJOIN(", ",TRUE,INDIRECT(Supplemental_Type_Certificates__STC___5[[#This Row],[Range]])),"")</f>
        <v/>
      </c>
      <c r="J922"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923" spans="1:10" x14ac:dyDescent="0.25">
      <c r="A923" s="1" t="s">
        <v>130</v>
      </c>
      <c r="B923"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Company\310L</v>
      </c>
      <c r="C923" s="1" t="s">
        <v>679</v>
      </c>
      <c r="D923" s="1" t="str">
        <f>LEFT(Supplemental_Type_Certificates__STC___5[[#This Row],[Column1]],SEARCH("\",Supplemental_Type_Certificates__STC___5[[#This Row],[Column1]])-1)</f>
        <v>Cessna Aircraft Company</v>
      </c>
      <c r="E923" s="1" t="str">
        <f>RIGHT(Supplemental_Type_Certificates__STC___5[[#This Row],[Column1]],LEN(Supplemental_Type_Certificates__STC___5[[#This Row],[Column1]])-SEARCH("\",Supplemental_Type_Certificates__STC___5[[#This Row],[Column1]]))</f>
        <v>310L</v>
      </c>
      <c r="F923" s="1" t="str">
        <f>INDEX(Sheet1!A:D,MATCH(Supplemental_Type_Certificates__STC___5[[#This Row],[Make]],Sheet1!D:D,0),1)</f>
        <v>Cessna</v>
      </c>
      <c r="G923"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923"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E803:E1041</v>
      </c>
      <c r="I923" s="1" t="str">
        <f ca="1">IF(LEN(Supplemental_Type_Certificates__STC___5[[#This Row],[First]])&lt;&gt;0,Supplemental_Type_Certificates__STC___5[[#This Row],[First]]&amp;": "&amp;_xlfn.TEXTJOIN(", ",TRUE,INDIRECT(Supplemental_Type_Certificates__STC___5[[#This Row],[Range]])),"")</f>
        <v/>
      </c>
      <c r="J923"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924" spans="1:10" x14ac:dyDescent="0.25">
      <c r="A924" s="1" t="s">
        <v>130</v>
      </c>
      <c r="B924"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Company\310N</v>
      </c>
      <c r="C924" s="1" t="s">
        <v>680</v>
      </c>
      <c r="D924" s="1" t="str">
        <f>LEFT(Supplemental_Type_Certificates__STC___5[[#This Row],[Column1]],SEARCH("\",Supplemental_Type_Certificates__STC___5[[#This Row],[Column1]])-1)</f>
        <v>Cessna Aircraft Company</v>
      </c>
      <c r="E924" s="1" t="str">
        <f>RIGHT(Supplemental_Type_Certificates__STC___5[[#This Row],[Column1]],LEN(Supplemental_Type_Certificates__STC___5[[#This Row],[Column1]])-SEARCH("\",Supplemental_Type_Certificates__STC___5[[#This Row],[Column1]]))</f>
        <v>310N</v>
      </c>
      <c r="F924" s="1" t="str">
        <f>INDEX(Sheet1!A:D,MATCH(Supplemental_Type_Certificates__STC___5[[#This Row],[Make]],Sheet1!D:D,0),1)</f>
        <v>Cessna</v>
      </c>
      <c r="G924"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924"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E803:E1041</v>
      </c>
      <c r="I924" s="1" t="str">
        <f ca="1">IF(LEN(Supplemental_Type_Certificates__STC___5[[#This Row],[First]])&lt;&gt;0,Supplemental_Type_Certificates__STC___5[[#This Row],[First]]&amp;": "&amp;_xlfn.TEXTJOIN(", ",TRUE,INDIRECT(Supplemental_Type_Certificates__STC___5[[#This Row],[Range]])),"")</f>
        <v/>
      </c>
      <c r="J924"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925" spans="1:10" x14ac:dyDescent="0.25">
      <c r="A925" s="1" t="s">
        <v>130</v>
      </c>
      <c r="B925"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Company\310P</v>
      </c>
      <c r="C925" s="1" t="s">
        <v>681</v>
      </c>
      <c r="D925" s="1" t="str">
        <f>LEFT(Supplemental_Type_Certificates__STC___5[[#This Row],[Column1]],SEARCH("\",Supplemental_Type_Certificates__STC___5[[#This Row],[Column1]])-1)</f>
        <v>Cessna Aircraft Company</v>
      </c>
      <c r="E925" s="1" t="str">
        <f>RIGHT(Supplemental_Type_Certificates__STC___5[[#This Row],[Column1]],LEN(Supplemental_Type_Certificates__STC___5[[#This Row],[Column1]])-SEARCH("\",Supplemental_Type_Certificates__STC___5[[#This Row],[Column1]]))</f>
        <v>310P</v>
      </c>
      <c r="F925" s="1" t="str">
        <f>INDEX(Sheet1!A:D,MATCH(Supplemental_Type_Certificates__STC___5[[#This Row],[Make]],Sheet1!D:D,0),1)</f>
        <v>Cessna</v>
      </c>
      <c r="G925"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925"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E803:E1041</v>
      </c>
      <c r="I925" s="1" t="str">
        <f ca="1">IF(LEN(Supplemental_Type_Certificates__STC___5[[#This Row],[First]])&lt;&gt;0,Supplemental_Type_Certificates__STC___5[[#This Row],[First]]&amp;": "&amp;_xlfn.TEXTJOIN(", ",TRUE,INDIRECT(Supplemental_Type_Certificates__STC___5[[#This Row],[Range]])),"")</f>
        <v/>
      </c>
      <c r="J925"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926" spans="1:10" x14ac:dyDescent="0.25">
      <c r="A926" s="1" t="s">
        <v>130</v>
      </c>
      <c r="B926"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Company\310Q</v>
      </c>
      <c r="C926" s="1" t="s">
        <v>682</v>
      </c>
      <c r="D926" s="1" t="str">
        <f>LEFT(Supplemental_Type_Certificates__STC___5[[#This Row],[Column1]],SEARCH("\",Supplemental_Type_Certificates__STC___5[[#This Row],[Column1]])-1)</f>
        <v>Cessna Aircraft Company</v>
      </c>
      <c r="E926" s="1" t="str">
        <f>RIGHT(Supplemental_Type_Certificates__STC___5[[#This Row],[Column1]],LEN(Supplemental_Type_Certificates__STC___5[[#This Row],[Column1]])-SEARCH("\",Supplemental_Type_Certificates__STC___5[[#This Row],[Column1]]))</f>
        <v>310Q</v>
      </c>
      <c r="F926" s="1" t="str">
        <f>INDEX(Sheet1!A:D,MATCH(Supplemental_Type_Certificates__STC___5[[#This Row],[Make]],Sheet1!D:D,0),1)</f>
        <v>Cessna</v>
      </c>
      <c r="G926"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926"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E803:E1041</v>
      </c>
      <c r="I926" s="1" t="str">
        <f ca="1">IF(LEN(Supplemental_Type_Certificates__STC___5[[#This Row],[First]])&lt;&gt;0,Supplemental_Type_Certificates__STC___5[[#This Row],[First]]&amp;": "&amp;_xlfn.TEXTJOIN(", ",TRUE,INDIRECT(Supplemental_Type_Certificates__STC___5[[#This Row],[Range]])),"")</f>
        <v/>
      </c>
      <c r="J926"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927" spans="1:10" x14ac:dyDescent="0.25">
      <c r="A927" s="1" t="s">
        <v>130</v>
      </c>
      <c r="B927"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Company\310R</v>
      </c>
      <c r="C927" s="1" t="s">
        <v>683</v>
      </c>
      <c r="D927" s="1" t="str">
        <f>LEFT(Supplemental_Type_Certificates__STC___5[[#This Row],[Column1]],SEARCH("\",Supplemental_Type_Certificates__STC___5[[#This Row],[Column1]])-1)</f>
        <v>Cessna Aircraft Company</v>
      </c>
      <c r="E927" s="1" t="str">
        <f>RIGHT(Supplemental_Type_Certificates__STC___5[[#This Row],[Column1]],LEN(Supplemental_Type_Certificates__STC___5[[#This Row],[Column1]])-SEARCH("\",Supplemental_Type_Certificates__STC___5[[#This Row],[Column1]]))</f>
        <v>310R</v>
      </c>
      <c r="F927" s="1" t="str">
        <f>INDEX(Sheet1!A:D,MATCH(Supplemental_Type_Certificates__STC___5[[#This Row],[Make]],Sheet1!D:D,0),1)</f>
        <v>Cessna</v>
      </c>
      <c r="G927"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927"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E803:E1041</v>
      </c>
      <c r="I927" s="1" t="str">
        <f ca="1">IF(LEN(Supplemental_Type_Certificates__STC___5[[#This Row],[First]])&lt;&gt;0,Supplemental_Type_Certificates__STC___5[[#This Row],[First]]&amp;": "&amp;_xlfn.TEXTJOIN(", ",TRUE,INDIRECT(Supplemental_Type_Certificates__STC___5[[#This Row],[Range]])),"")</f>
        <v/>
      </c>
      <c r="J927"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928" spans="1:10" x14ac:dyDescent="0.25">
      <c r="A928" s="1" t="s">
        <v>130</v>
      </c>
      <c r="B928"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Company\320-1</v>
      </c>
      <c r="C928" s="1" t="s">
        <v>684</v>
      </c>
      <c r="D928" s="1" t="str">
        <f>LEFT(Supplemental_Type_Certificates__STC___5[[#This Row],[Column1]],SEARCH("\",Supplemental_Type_Certificates__STC___5[[#This Row],[Column1]])-1)</f>
        <v>Cessna Aircraft Company</v>
      </c>
      <c r="E928" s="1" t="str">
        <f>RIGHT(Supplemental_Type_Certificates__STC___5[[#This Row],[Column1]],LEN(Supplemental_Type_Certificates__STC___5[[#This Row],[Column1]])-SEARCH("\",Supplemental_Type_Certificates__STC___5[[#This Row],[Column1]]))</f>
        <v>320-1</v>
      </c>
      <c r="F928" s="1" t="str">
        <f>INDEX(Sheet1!A:D,MATCH(Supplemental_Type_Certificates__STC___5[[#This Row],[Make]],Sheet1!D:D,0),1)</f>
        <v>Cessna</v>
      </c>
      <c r="G928"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928"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E803:E1041</v>
      </c>
      <c r="I928" s="1" t="str">
        <f ca="1">IF(LEN(Supplemental_Type_Certificates__STC___5[[#This Row],[First]])&lt;&gt;0,Supplemental_Type_Certificates__STC___5[[#This Row],[First]]&amp;": "&amp;_xlfn.TEXTJOIN(", ",TRUE,INDIRECT(Supplemental_Type_Certificates__STC___5[[#This Row],[Range]])),"")</f>
        <v/>
      </c>
      <c r="J928"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929" spans="1:10" x14ac:dyDescent="0.25">
      <c r="A929" s="1" t="s">
        <v>130</v>
      </c>
      <c r="B929"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Company\320</v>
      </c>
      <c r="C929" s="1" t="s">
        <v>685</v>
      </c>
      <c r="D929" s="1" t="str">
        <f>LEFT(Supplemental_Type_Certificates__STC___5[[#This Row],[Column1]],SEARCH("\",Supplemental_Type_Certificates__STC___5[[#This Row],[Column1]])-1)</f>
        <v>Cessna Aircraft Company</v>
      </c>
      <c r="E929" s="1" t="str">
        <f>RIGHT(Supplemental_Type_Certificates__STC___5[[#This Row],[Column1]],LEN(Supplemental_Type_Certificates__STC___5[[#This Row],[Column1]])-SEARCH("\",Supplemental_Type_Certificates__STC___5[[#This Row],[Column1]]))</f>
        <v>320</v>
      </c>
      <c r="F929" s="1" t="str">
        <f>INDEX(Sheet1!A:D,MATCH(Supplemental_Type_Certificates__STC___5[[#This Row],[Make]],Sheet1!D:D,0),1)</f>
        <v>Cessna</v>
      </c>
      <c r="G929"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929"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E803:E1041</v>
      </c>
      <c r="I929" s="1" t="str">
        <f ca="1">IF(LEN(Supplemental_Type_Certificates__STC___5[[#This Row],[First]])&lt;&gt;0,Supplemental_Type_Certificates__STC___5[[#This Row],[First]]&amp;": "&amp;_xlfn.TEXTJOIN(", ",TRUE,INDIRECT(Supplemental_Type_Certificates__STC___5[[#This Row],[Range]])),"")</f>
        <v/>
      </c>
      <c r="J929"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930" spans="1:10" x14ac:dyDescent="0.25">
      <c r="A930" s="1" t="s">
        <v>130</v>
      </c>
      <c r="B930"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Company\320A</v>
      </c>
      <c r="C930" s="1" t="s">
        <v>686</v>
      </c>
      <c r="D930" s="1" t="str">
        <f>LEFT(Supplemental_Type_Certificates__STC___5[[#This Row],[Column1]],SEARCH("\",Supplemental_Type_Certificates__STC___5[[#This Row],[Column1]])-1)</f>
        <v>Cessna Aircraft Company</v>
      </c>
      <c r="E930" s="1" t="str">
        <f>RIGHT(Supplemental_Type_Certificates__STC___5[[#This Row],[Column1]],LEN(Supplemental_Type_Certificates__STC___5[[#This Row],[Column1]])-SEARCH("\",Supplemental_Type_Certificates__STC___5[[#This Row],[Column1]]))</f>
        <v>320A</v>
      </c>
      <c r="F930" s="1" t="str">
        <f>INDEX(Sheet1!A:D,MATCH(Supplemental_Type_Certificates__STC___5[[#This Row],[Make]],Sheet1!D:D,0),1)</f>
        <v>Cessna</v>
      </c>
      <c r="G930"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930"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E803:E1041</v>
      </c>
      <c r="I930" s="1" t="str">
        <f ca="1">IF(LEN(Supplemental_Type_Certificates__STC___5[[#This Row],[First]])&lt;&gt;0,Supplemental_Type_Certificates__STC___5[[#This Row],[First]]&amp;": "&amp;_xlfn.TEXTJOIN(", ",TRUE,INDIRECT(Supplemental_Type_Certificates__STC___5[[#This Row],[Range]])),"")</f>
        <v/>
      </c>
      <c r="J930"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931" spans="1:10" x14ac:dyDescent="0.25">
      <c r="A931" s="1" t="s">
        <v>130</v>
      </c>
      <c r="B931"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Company\320B</v>
      </c>
      <c r="C931" s="1" t="s">
        <v>687</v>
      </c>
      <c r="D931" s="1" t="str">
        <f>LEFT(Supplemental_Type_Certificates__STC___5[[#This Row],[Column1]],SEARCH("\",Supplemental_Type_Certificates__STC___5[[#This Row],[Column1]])-1)</f>
        <v>Cessna Aircraft Company</v>
      </c>
      <c r="E931" s="1" t="str">
        <f>RIGHT(Supplemental_Type_Certificates__STC___5[[#This Row],[Column1]],LEN(Supplemental_Type_Certificates__STC___5[[#This Row],[Column1]])-SEARCH("\",Supplemental_Type_Certificates__STC___5[[#This Row],[Column1]]))</f>
        <v>320B</v>
      </c>
      <c r="F931" s="1" t="str">
        <f>INDEX(Sheet1!A:D,MATCH(Supplemental_Type_Certificates__STC___5[[#This Row],[Make]],Sheet1!D:D,0),1)</f>
        <v>Cessna</v>
      </c>
      <c r="G931"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931"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E803:E1041</v>
      </c>
      <c r="I931" s="1" t="str">
        <f ca="1">IF(LEN(Supplemental_Type_Certificates__STC___5[[#This Row],[First]])&lt;&gt;0,Supplemental_Type_Certificates__STC___5[[#This Row],[First]]&amp;": "&amp;_xlfn.TEXTJOIN(", ",TRUE,INDIRECT(Supplemental_Type_Certificates__STC___5[[#This Row],[Range]])),"")</f>
        <v/>
      </c>
      <c r="J931"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932" spans="1:10" x14ac:dyDescent="0.25">
      <c r="A932" s="1" t="s">
        <v>130</v>
      </c>
      <c r="B932"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Company\320C</v>
      </c>
      <c r="C932" s="1" t="s">
        <v>688</v>
      </c>
      <c r="D932" s="1" t="str">
        <f>LEFT(Supplemental_Type_Certificates__STC___5[[#This Row],[Column1]],SEARCH("\",Supplemental_Type_Certificates__STC___5[[#This Row],[Column1]])-1)</f>
        <v>Cessna Aircraft Company</v>
      </c>
      <c r="E932" s="1" t="str">
        <f>RIGHT(Supplemental_Type_Certificates__STC___5[[#This Row],[Column1]],LEN(Supplemental_Type_Certificates__STC___5[[#This Row],[Column1]])-SEARCH("\",Supplemental_Type_Certificates__STC___5[[#This Row],[Column1]]))</f>
        <v>320C</v>
      </c>
      <c r="F932" s="1" t="str">
        <f>INDEX(Sheet1!A:D,MATCH(Supplemental_Type_Certificates__STC___5[[#This Row],[Make]],Sheet1!D:D,0),1)</f>
        <v>Cessna</v>
      </c>
      <c r="G932"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932"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E803:E1041</v>
      </c>
      <c r="I932" s="1" t="str">
        <f ca="1">IF(LEN(Supplemental_Type_Certificates__STC___5[[#This Row],[First]])&lt;&gt;0,Supplemental_Type_Certificates__STC___5[[#This Row],[First]]&amp;": "&amp;_xlfn.TEXTJOIN(", ",TRUE,INDIRECT(Supplemental_Type_Certificates__STC___5[[#This Row],[Range]])),"")</f>
        <v/>
      </c>
      <c r="J932"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933" spans="1:10" x14ac:dyDescent="0.25">
      <c r="A933" s="1" t="s">
        <v>130</v>
      </c>
      <c r="B933"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Company\320D</v>
      </c>
      <c r="C933" s="1" t="s">
        <v>689</v>
      </c>
      <c r="D933" s="1" t="str">
        <f>LEFT(Supplemental_Type_Certificates__STC___5[[#This Row],[Column1]],SEARCH("\",Supplemental_Type_Certificates__STC___5[[#This Row],[Column1]])-1)</f>
        <v>Cessna Aircraft Company</v>
      </c>
      <c r="E933" s="1" t="str">
        <f>RIGHT(Supplemental_Type_Certificates__STC___5[[#This Row],[Column1]],LEN(Supplemental_Type_Certificates__STC___5[[#This Row],[Column1]])-SEARCH("\",Supplemental_Type_Certificates__STC___5[[#This Row],[Column1]]))</f>
        <v>320D</v>
      </c>
      <c r="F933" s="1" t="str">
        <f>INDEX(Sheet1!A:D,MATCH(Supplemental_Type_Certificates__STC___5[[#This Row],[Make]],Sheet1!D:D,0),1)</f>
        <v>Cessna</v>
      </c>
      <c r="G933"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933"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E803:E1041</v>
      </c>
      <c r="I933" s="1" t="str">
        <f ca="1">IF(LEN(Supplemental_Type_Certificates__STC___5[[#This Row],[First]])&lt;&gt;0,Supplemental_Type_Certificates__STC___5[[#This Row],[First]]&amp;": "&amp;_xlfn.TEXTJOIN(", ",TRUE,INDIRECT(Supplemental_Type_Certificates__STC___5[[#This Row],[Range]])),"")</f>
        <v/>
      </c>
      <c r="J933"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934" spans="1:10" x14ac:dyDescent="0.25">
      <c r="A934" s="1" t="s">
        <v>130</v>
      </c>
      <c r="B934"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Company\320E</v>
      </c>
      <c r="C934" s="1" t="s">
        <v>690</v>
      </c>
      <c r="D934" s="1" t="str">
        <f>LEFT(Supplemental_Type_Certificates__STC___5[[#This Row],[Column1]],SEARCH("\",Supplemental_Type_Certificates__STC___5[[#This Row],[Column1]])-1)</f>
        <v>Cessna Aircraft Company</v>
      </c>
      <c r="E934" s="1" t="str">
        <f>RIGHT(Supplemental_Type_Certificates__STC___5[[#This Row],[Column1]],LEN(Supplemental_Type_Certificates__STC___5[[#This Row],[Column1]])-SEARCH("\",Supplemental_Type_Certificates__STC___5[[#This Row],[Column1]]))</f>
        <v>320E</v>
      </c>
      <c r="F934" s="1" t="str">
        <f>INDEX(Sheet1!A:D,MATCH(Supplemental_Type_Certificates__STC___5[[#This Row],[Make]],Sheet1!D:D,0),1)</f>
        <v>Cessna</v>
      </c>
      <c r="G934"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934"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E803:E1041</v>
      </c>
      <c r="I934" s="1" t="str">
        <f ca="1">IF(LEN(Supplemental_Type_Certificates__STC___5[[#This Row],[First]])&lt;&gt;0,Supplemental_Type_Certificates__STC___5[[#This Row],[First]]&amp;": "&amp;_xlfn.TEXTJOIN(", ",TRUE,INDIRECT(Supplemental_Type_Certificates__STC___5[[#This Row],[Range]])),"")</f>
        <v/>
      </c>
      <c r="J934"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935" spans="1:10" x14ac:dyDescent="0.25">
      <c r="A935" s="1" t="s">
        <v>130</v>
      </c>
      <c r="B935"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Company\320F</v>
      </c>
      <c r="C935" s="1" t="s">
        <v>691</v>
      </c>
      <c r="D935" s="1" t="str">
        <f>LEFT(Supplemental_Type_Certificates__STC___5[[#This Row],[Column1]],SEARCH("\",Supplemental_Type_Certificates__STC___5[[#This Row],[Column1]])-1)</f>
        <v>Cessna Aircraft Company</v>
      </c>
      <c r="E935" s="1" t="str">
        <f>RIGHT(Supplemental_Type_Certificates__STC___5[[#This Row],[Column1]],LEN(Supplemental_Type_Certificates__STC___5[[#This Row],[Column1]])-SEARCH("\",Supplemental_Type_Certificates__STC___5[[#This Row],[Column1]]))</f>
        <v>320F</v>
      </c>
      <c r="F935" s="1" t="str">
        <f>INDEX(Sheet1!A:D,MATCH(Supplemental_Type_Certificates__STC___5[[#This Row],[Make]],Sheet1!D:D,0),1)</f>
        <v>Cessna</v>
      </c>
      <c r="G935"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935"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E803:E1041</v>
      </c>
      <c r="I935" s="1" t="str">
        <f ca="1">IF(LEN(Supplemental_Type_Certificates__STC___5[[#This Row],[First]])&lt;&gt;0,Supplemental_Type_Certificates__STC___5[[#This Row],[First]]&amp;": "&amp;_xlfn.TEXTJOIN(", ",TRUE,INDIRECT(Supplemental_Type_Certificates__STC___5[[#This Row],[Range]])),"")</f>
        <v/>
      </c>
      <c r="J935"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936" spans="1:10" x14ac:dyDescent="0.25">
      <c r="A936" s="1" t="s">
        <v>130</v>
      </c>
      <c r="B936"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Company\335</v>
      </c>
      <c r="C936" s="1" t="s">
        <v>692</v>
      </c>
      <c r="D936" s="1" t="str">
        <f>LEFT(Supplemental_Type_Certificates__STC___5[[#This Row],[Column1]],SEARCH("\",Supplemental_Type_Certificates__STC___5[[#This Row],[Column1]])-1)</f>
        <v>Cessna Aircraft Company</v>
      </c>
      <c r="E936" s="1" t="str">
        <f>RIGHT(Supplemental_Type_Certificates__STC___5[[#This Row],[Column1]],LEN(Supplemental_Type_Certificates__STC___5[[#This Row],[Column1]])-SEARCH("\",Supplemental_Type_Certificates__STC___5[[#This Row],[Column1]]))</f>
        <v>335</v>
      </c>
      <c r="F936" s="1" t="str">
        <f>INDEX(Sheet1!A:D,MATCH(Supplemental_Type_Certificates__STC___5[[#This Row],[Make]],Sheet1!D:D,0),1)</f>
        <v>Cessna</v>
      </c>
      <c r="G936"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936"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E803:E1041</v>
      </c>
      <c r="I936" s="1" t="str">
        <f ca="1">IF(LEN(Supplemental_Type_Certificates__STC___5[[#This Row],[First]])&lt;&gt;0,Supplemental_Type_Certificates__STC___5[[#This Row],[First]]&amp;": "&amp;_xlfn.TEXTJOIN(", ",TRUE,INDIRECT(Supplemental_Type_Certificates__STC___5[[#This Row],[Range]])),"")</f>
        <v/>
      </c>
      <c r="J936"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937" spans="1:10" x14ac:dyDescent="0.25">
      <c r="A937" s="1" t="s">
        <v>130</v>
      </c>
      <c r="B937"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Company\336</v>
      </c>
      <c r="C937" s="1" t="s">
        <v>693</v>
      </c>
      <c r="D937" s="1" t="str">
        <f>LEFT(Supplemental_Type_Certificates__STC___5[[#This Row],[Column1]],SEARCH("\",Supplemental_Type_Certificates__STC___5[[#This Row],[Column1]])-1)</f>
        <v>Cessna Aircraft Company</v>
      </c>
      <c r="E937" s="1" t="str">
        <f>RIGHT(Supplemental_Type_Certificates__STC___5[[#This Row],[Column1]],LEN(Supplemental_Type_Certificates__STC___5[[#This Row],[Column1]])-SEARCH("\",Supplemental_Type_Certificates__STC___5[[#This Row],[Column1]]))</f>
        <v>336</v>
      </c>
      <c r="F937" s="1" t="str">
        <f>INDEX(Sheet1!A:D,MATCH(Supplemental_Type_Certificates__STC___5[[#This Row],[Make]],Sheet1!D:D,0),1)</f>
        <v>Cessna</v>
      </c>
      <c r="G937"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937"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E803:E1041</v>
      </c>
      <c r="I937" s="1" t="str">
        <f ca="1">IF(LEN(Supplemental_Type_Certificates__STC___5[[#This Row],[First]])&lt;&gt;0,Supplemental_Type_Certificates__STC___5[[#This Row],[First]]&amp;": "&amp;_xlfn.TEXTJOIN(", ",TRUE,INDIRECT(Supplemental_Type_Certificates__STC___5[[#This Row],[Range]])),"")</f>
        <v/>
      </c>
      <c r="J937"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938" spans="1:10" x14ac:dyDescent="0.25">
      <c r="A938" s="1" t="s">
        <v>130</v>
      </c>
      <c r="B938"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Company\337</v>
      </c>
      <c r="C938" s="1" t="s">
        <v>694</v>
      </c>
      <c r="D938" s="1" t="str">
        <f>LEFT(Supplemental_Type_Certificates__STC___5[[#This Row],[Column1]],SEARCH("\",Supplemental_Type_Certificates__STC___5[[#This Row],[Column1]])-1)</f>
        <v>Cessna Aircraft Company</v>
      </c>
      <c r="E938" s="1" t="str">
        <f>RIGHT(Supplemental_Type_Certificates__STC___5[[#This Row],[Column1]],LEN(Supplemental_Type_Certificates__STC___5[[#This Row],[Column1]])-SEARCH("\",Supplemental_Type_Certificates__STC___5[[#This Row],[Column1]]))</f>
        <v>337</v>
      </c>
      <c r="F938" s="1" t="str">
        <f>INDEX(Sheet1!A:D,MATCH(Supplemental_Type_Certificates__STC___5[[#This Row],[Make]],Sheet1!D:D,0),1)</f>
        <v>Cessna</v>
      </c>
      <c r="G938"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938"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E803:E1041</v>
      </c>
      <c r="I938" s="1" t="str">
        <f ca="1">IF(LEN(Supplemental_Type_Certificates__STC___5[[#This Row],[First]])&lt;&gt;0,Supplemental_Type_Certificates__STC___5[[#This Row],[First]]&amp;": "&amp;_xlfn.TEXTJOIN(", ",TRUE,INDIRECT(Supplemental_Type_Certificates__STC___5[[#This Row],[Range]])),"")</f>
        <v/>
      </c>
      <c r="J938"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939" spans="1:10" x14ac:dyDescent="0.25">
      <c r="A939" s="1" t="s">
        <v>130</v>
      </c>
      <c r="B939"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Company\337A</v>
      </c>
      <c r="C939" s="1" t="s">
        <v>695</v>
      </c>
      <c r="D939" s="1" t="str">
        <f>LEFT(Supplemental_Type_Certificates__STC___5[[#This Row],[Column1]],SEARCH("\",Supplemental_Type_Certificates__STC___5[[#This Row],[Column1]])-1)</f>
        <v>Cessna Aircraft Company</v>
      </c>
      <c r="E939" s="1" t="str">
        <f>RIGHT(Supplemental_Type_Certificates__STC___5[[#This Row],[Column1]],LEN(Supplemental_Type_Certificates__STC___5[[#This Row],[Column1]])-SEARCH("\",Supplemental_Type_Certificates__STC___5[[#This Row],[Column1]]))</f>
        <v>337A</v>
      </c>
      <c r="F939" s="1" t="str">
        <f>INDEX(Sheet1!A:D,MATCH(Supplemental_Type_Certificates__STC___5[[#This Row],[Make]],Sheet1!D:D,0),1)</f>
        <v>Cessna</v>
      </c>
      <c r="G939"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939"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E803:E1041</v>
      </c>
      <c r="I939" s="1" t="str">
        <f ca="1">IF(LEN(Supplemental_Type_Certificates__STC___5[[#This Row],[First]])&lt;&gt;0,Supplemental_Type_Certificates__STC___5[[#This Row],[First]]&amp;": "&amp;_xlfn.TEXTJOIN(", ",TRUE,INDIRECT(Supplemental_Type_Certificates__STC___5[[#This Row],[Range]])),"")</f>
        <v/>
      </c>
      <c r="J939"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940" spans="1:10" x14ac:dyDescent="0.25">
      <c r="A940" s="1" t="s">
        <v>130</v>
      </c>
      <c r="B940"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Company\337B</v>
      </c>
      <c r="C940" s="1" t="s">
        <v>696</v>
      </c>
      <c r="D940" s="1" t="str">
        <f>LEFT(Supplemental_Type_Certificates__STC___5[[#This Row],[Column1]],SEARCH("\",Supplemental_Type_Certificates__STC___5[[#This Row],[Column1]])-1)</f>
        <v>Cessna Aircraft Company</v>
      </c>
      <c r="E940" s="1" t="str">
        <f>RIGHT(Supplemental_Type_Certificates__STC___5[[#This Row],[Column1]],LEN(Supplemental_Type_Certificates__STC___5[[#This Row],[Column1]])-SEARCH("\",Supplemental_Type_Certificates__STC___5[[#This Row],[Column1]]))</f>
        <v>337B</v>
      </c>
      <c r="F940" s="1" t="str">
        <f>INDEX(Sheet1!A:D,MATCH(Supplemental_Type_Certificates__STC___5[[#This Row],[Make]],Sheet1!D:D,0),1)</f>
        <v>Cessna</v>
      </c>
      <c r="G940"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940"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E803:E1041</v>
      </c>
      <c r="I940" s="1" t="str">
        <f ca="1">IF(LEN(Supplemental_Type_Certificates__STC___5[[#This Row],[First]])&lt;&gt;0,Supplemental_Type_Certificates__STC___5[[#This Row],[First]]&amp;": "&amp;_xlfn.TEXTJOIN(", ",TRUE,INDIRECT(Supplemental_Type_Certificates__STC___5[[#This Row],[Range]])),"")</f>
        <v/>
      </c>
      <c r="J940"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941" spans="1:10" x14ac:dyDescent="0.25">
      <c r="A941" s="1" t="s">
        <v>130</v>
      </c>
      <c r="B941"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Company\337C</v>
      </c>
      <c r="C941" s="1" t="s">
        <v>697</v>
      </c>
      <c r="D941" s="1" t="str">
        <f>LEFT(Supplemental_Type_Certificates__STC___5[[#This Row],[Column1]],SEARCH("\",Supplemental_Type_Certificates__STC___5[[#This Row],[Column1]])-1)</f>
        <v>Cessna Aircraft Company</v>
      </c>
      <c r="E941" s="1" t="str">
        <f>RIGHT(Supplemental_Type_Certificates__STC___5[[#This Row],[Column1]],LEN(Supplemental_Type_Certificates__STC___5[[#This Row],[Column1]])-SEARCH("\",Supplemental_Type_Certificates__STC___5[[#This Row],[Column1]]))</f>
        <v>337C</v>
      </c>
      <c r="F941" s="1" t="str">
        <f>INDEX(Sheet1!A:D,MATCH(Supplemental_Type_Certificates__STC___5[[#This Row],[Make]],Sheet1!D:D,0),1)</f>
        <v>Cessna</v>
      </c>
      <c r="G941"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941"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E803:E1041</v>
      </c>
      <c r="I941" s="1" t="str">
        <f ca="1">IF(LEN(Supplemental_Type_Certificates__STC___5[[#This Row],[First]])&lt;&gt;0,Supplemental_Type_Certificates__STC___5[[#This Row],[First]]&amp;": "&amp;_xlfn.TEXTJOIN(", ",TRUE,INDIRECT(Supplemental_Type_Certificates__STC___5[[#This Row],[Range]])),"")</f>
        <v/>
      </c>
      <c r="J941"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942" spans="1:10" x14ac:dyDescent="0.25">
      <c r="A942" s="1" t="s">
        <v>130</v>
      </c>
      <c r="B942"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Company\337D</v>
      </c>
      <c r="C942" s="1" t="s">
        <v>698</v>
      </c>
      <c r="D942" s="1" t="str">
        <f>LEFT(Supplemental_Type_Certificates__STC___5[[#This Row],[Column1]],SEARCH("\",Supplemental_Type_Certificates__STC___5[[#This Row],[Column1]])-1)</f>
        <v>Cessna Aircraft Company</v>
      </c>
      <c r="E942" s="1" t="str">
        <f>RIGHT(Supplemental_Type_Certificates__STC___5[[#This Row],[Column1]],LEN(Supplemental_Type_Certificates__STC___5[[#This Row],[Column1]])-SEARCH("\",Supplemental_Type_Certificates__STC___5[[#This Row],[Column1]]))</f>
        <v>337D</v>
      </c>
      <c r="F942" s="1" t="str">
        <f>INDEX(Sheet1!A:D,MATCH(Supplemental_Type_Certificates__STC___5[[#This Row],[Make]],Sheet1!D:D,0),1)</f>
        <v>Cessna</v>
      </c>
      <c r="G942"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942"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E803:E1041</v>
      </c>
      <c r="I942" s="1" t="str">
        <f ca="1">IF(LEN(Supplemental_Type_Certificates__STC___5[[#This Row],[First]])&lt;&gt;0,Supplemental_Type_Certificates__STC___5[[#This Row],[First]]&amp;": "&amp;_xlfn.TEXTJOIN(", ",TRUE,INDIRECT(Supplemental_Type_Certificates__STC___5[[#This Row],[Range]])),"")</f>
        <v/>
      </c>
      <c r="J942"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943" spans="1:10" x14ac:dyDescent="0.25">
      <c r="A943" s="1" t="s">
        <v>130</v>
      </c>
      <c r="B943"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Company\337E</v>
      </c>
      <c r="C943" s="1" t="s">
        <v>699</v>
      </c>
      <c r="D943" s="1" t="str">
        <f>LEFT(Supplemental_Type_Certificates__STC___5[[#This Row],[Column1]],SEARCH("\",Supplemental_Type_Certificates__STC___5[[#This Row],[Column1]])-1)</f>
        <v>Cessna Aircraft Company</v>
      </c>
      <c r="E943" s="1" t="str">
        <f>RIGHT(Supplemental_Type_Certificates__STC___5[[#This Row],[Column1]],LEN(Supplemental_Type_Certificates__STC___5[[#This Row],[Column1]])-SEARCH("\",Supplemental_Type_Certificates__STC___5[[#This Row],[Column1]]))</f>
        <v>337E</v>
      </c>
      <c r="F943" s="1" t="str">
        <f>INDEX(Sheet1!A:D,MATCH(Supplemental_Type_Certificates__STC___5[[#This Row],[Make]],Sheet1!D:D,0),1)</f>
        <v>Cessna</v>
      </c>
      <c r="G943"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943"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E803:E1041</v>
      </c>
      <c r="I943" s="1" t="str">
        <f ca="1">IF(LEN(Supplemental_Type_Certificates__STC___5[[#This Row],[First]])&lt;&gt;0,Supplemental_Type_Certificates__STC___5[[#This Row],[First]]&amp;": "&amp;_xlfn.TEXTJOIN(", ",TRUE,INDIRECT(Supplemental_Type_Certificates__STC___5[[#This Row],[Range]])),"")</f>
        <v/>
      </c>
      <c r="J943"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944" spans="1:10" x14ac:dyDescent="0.25">
      <c r="A944" s="1" t="s">
        <v>130</v>
      </c>
      <c r="B944"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Company\337F</v>
      </c>
      <c r="C944" s="1" t="s">
        <v>700</v>
      </c>
      <c r="D944" s="1" t="str">
        <f>LEFT(Supplemental_Type_Certificates__STC___5[[#This Row],[Column1]],SEARCH("\",Supplemental_Type_Certificates__STC___5[[#This Row],[Column1]])-1)</f>
        <v>Cessna Aircraft Company</v>
      </c>
      <c r="E944" s="1" t="str">
        <f>RIGHT(Supplemental_Type_Certificates__STC___5[[#This Row],[Column1]],LEN(Supplemental_Type_Certificates__STC___5[[#This Row],[Column1]])-SEARCH("\",Supplemental_Type_Certificates__STC___5[[#This Row],[Column1]]))</f>
        <v>337F</v>
      </c>
      <c r="F944" s="1" t="str">
        <f>INDEX(Sheet1!A:D,MATCH(Supplemental_Type_Certificates__STC___5[[#This Row],[Make]],Sheet1!D:D,0),1)</f>
        <v>Cessna</v>
      </c>
      <c r="G944"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944"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E803:E1041</v>
      </c>
      <c r="I944" s="1" t="str">
        <f ca="1">IF(LEN(Supplemental_Type_Certificates__STC___5[[#This Row],[First]])&lt;&gt;0,Supplemental_Type_Certificates__STC___5[[#This Row],[First]]&amp;": "&amp;_xlfn.TEXTJOIN(", ",TRUE,INDIRECT(Supplemental_Type_Certificates__STC___5[[#This Row],[Range]])),"")</f>
        <v/>
      </c>
      <c r="J944"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945" spans="1:10" x14ac:dyDescent="0.25">
      <c r="A945" s="1" t="s">
        <v>130</v>
      </c>
      <c r="B945"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Company\337G</v>
      </c>
      <c r="C945" s="1" t="s">
        <v>701</v>
      </c>
      <c r="D945" s="1" t="str">
        <f>LEFT(Supplemental_Type_Certificates__STC___5[[#This Row],[Column1]],SEARCH("\",Supplemental_Type_Certificates__STC___5[[#This Row],[Column1]])-1)</f>
        <v>Cessna Aircraft Company</v>
      </c>
      <c r="E945" s="1" t="str">
        <f>RIGHT(Supplemental_Type_Certificates__STC___5[[#This Row],[Column1]],LEN(Supplemental_Type_Certificates__STC___5[[#This Row],[Column1]])-SEARCH("\",Supplemental_Type_Certificates__STC___5[[#This Row],[Column1]]))</f>
        <v>337G</v>
      </c>
      <c r="F945" s="1" t="str">
        <f>INDEX(Sheet1!A:D,MATCH(Supplemental_Type_Certificates__STC___5[[#This Row],[Make]],Sheet1!D:D,0),1)</f>
        <v>Cessna</v>
      </c>
      <c r="G945"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945"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E803:E1041</v>
      </c>
      <c r="I945" s="1" t="str">
        <f ca="1">IF(LEN(Supplemental_Type_Certificates__STC___5[[#This Row],[First]])&lt;&gt;0,Supplemental_Type_Certificates__STC___5[[#This Row],[First]]&amp;": "&amp;_xlfn.TEXTJOIN(", ",TRUE,INDIRECT(Supplemental_Type_Certificates__STC___5[[#This Row],[Range]])),"")</f>
        <v/>
      </c>
      <c r="J945"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946" spans="1:10" x14ac:dyDescent="0.25">
      <c r="A946" s="1" t="s">
        <v>130</v>
      </c>
      <c r="B946"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Company\337H</v>
      </c>
      <c r="C946" s="1" t="s">
        <v>702</v>
      </c>
      <c r="D946" s="1" t="str">
        <f>LEFT(Supplemental_Type_Certificates__STC___5[[#This Row],[Column1]],SEARCH("\",Supplemental_Type_Certificates__STC___5[[#This Row],[Column1]])-1)</f>
        <v>Cessna Aircraft Company</v>
      </c>
      <c r="E946" s="1" t="str">
        <f>RIGHT(Supplemental_Type_Certificates__STC___5[[#This Row],[Column1]],LEN(Supplemental_Type_Certificates__STC___5[[#This Row],[Column1]])-SEARCH("\",Supplemental_Type_Certificates__STC___5[[#This Row],[Column1]]))</f>
        <v>337H</v>
      </c>
      <c r="F946" s="1" t="str">
        <f>INDEX(Sheet1!A:D,MATCH(Supplemental_Type_Certificates__STC___5[[#This Row],[Make]],Sheet1!D:D,0),1)</f>
        <v>Cessna</v>
      </c>
      <c r="G946"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946"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E803:E1041</v>
      </c>
      <c r="I946" s="1" t="str">
        <f ca="1">IF(LEN(Supplemental_Type_Certificates__STC___5[[#This Row],[First]])&lt;&gt;0,Supplemental_Type_Certificates__STC___5[[#This Row],[First]]&amp;": "&amp;_xlfn.TEXTJOIN(", ",TRUE,INDIRECT(Supplemental_Type_Certificates__STC___5[[#This Row],[Range]])),"")</f>
        <v/>
      </c>
      <c r="J946"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947" spans="1:10" x14ac:dyDescent="0.25">
      <c r="A947" s="1" t="s">
        <v>130</v>
      </c>
      <c r="B947"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Company\340</v>
      </c>
      <c r="C947" s="1" t="s">
        <v>703</v>
      </c>
      <c r="D947" s="1" t="str">
        <f>LEFT(Supplemental_Type_Certificates__STC___5[[#This Row],[Column1]],SEARCH("\",Supplemental_Type_Certificates__STC___5[[#This Row],[Column1]])-1)</f>
        <v>Cessna Aircraft Company</v>
      </c>
      <c r="E947" s="1" t="str">
        <f>RIGHT(Supplemental_Type_Certificates__STC___5[[#This Row],[Column1]],LEN(Supplemental_Type_Certificates__STC___5[[#This Row],[Column1]])-SEARCH("\",Supplemental_Type_Certificates__STC___5[[#This Row],[Column1]]))</f>
        <v>340</v>
      </c>
      <c r="F947" s="1" t="str">
        <f>INDEX(Sheet1!A:D,MATCH(Supplemental_Type_Certificates__STC___5[[#This Row],[Make]],Sheet1!D:D,0),1)</f>
        <v>Cessna</v>
      </c>
      <c r="G947"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947"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E803:E1041</v>
      </c>
      <c r="I947" s="1" t="str">
        <f ca="1">IF(LEN(Supplemental_Type_Certificates__STC___5[[#This Row],[First]])&lt;&gt;0,Supplemental_Type_Certificates__STC___5[[#This Row],[First]]&amp;": "&amp;_xlfn.TEXTJOIN(", ",TRUE,INDIRECT(Supplemental_Type_Certificates__STC___5[[#This Row],[Range]])),"")</f>
        <v/>
      </c>
      <c r="J947"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948" spans="1:10" x14ac:dyDescent="0.25">
      <c r="A948" s="1" t="s">
        <v>130</v>
      </c>
      <c r="B948"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Company\340A</v>
      </c>
      <c r="C948" s="1" t="s">
        <v>704</v>
      </c>
      <c r="D948" s="1" t="str">
        <f>LEFT(Supplemental_Type_Certificates__STC___5[[#This Row],[Column1]],SEARCH("\",Supplemental_Type_Certificates__STC___5[[#This Row],[Column1]])-1)</f>
        <v>Cessna Aircraft Company</v>
      </c>
      <c r="E948" s="1" t="str">
        <f>RIGHT(Supplemental_Type_Certificates__STC___5[[#This Row],[Column1]],LEN(Supplemental_Type_Certificates__STC___5[[#This Row],[Column1]])-SEARCH("\",Supplemental_Type_Certificates__STC___5[[#This Row],[Column1]]))</f>
        <v>340A</v>
      </c>
      <c r="F948" s="1" t="str">
        <f>INDEX(Sheet1!A:D,MATCH(Supplemental_Type_Certificates__STC___5[[#This Row],[Make]],Sheet1!D:D,0),1)</f>
        <v>Cessna</v>
      </c>
      <c r="G948"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948"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E803:E1041</v>
      </c>
      <c r="I948" s="1" t="str">
        <f ca="1">IF(LEN(Supplemental_Type_Certificates__STC___5[[#This Row],[First]])&lt;&gt;0,Supplemental_Type_Certificates__STC___5[[#This Row],[First]]&amp;": "&amp;_xlfn.TEXTJOIN(", ",TRUE,INDIRECT(Supplemental_Type_Certificates__STC___5[[#This Row],[Range]])),"")</f>
        <v/>
      </c>
      <c r="J948"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949" spans="1:10" x14ac:dyDescent="0.25">
      <c r="A949" s="1" t="s">
        <v>130</v>
      </c>
      <c r="B949"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Company\401</v>
      </c>
      <c r="C949" s="1" t="s">
        <v>705</v>
      </c>
      <c r="D949" s="1" t="str">
        <f>LEFT(Supplemental_Type_Certificates__STC___5[[#This Row],[Column1]],SEARCH("\",Supplemental_Type_Certificates__STC___5[[#This Row],[Column1]])-1)</f>
        <v>Cessna Aircraft Company</v>
      </c>
      <c r="E949" s="1" t="str">
        <f>RIGHT(Supplemental_Type_Certificates__STC___5[[#This Row],[Column1]],LEN(Supplemental_Type_Certificates__STC___5[[#This Row],[Column1]])-SEARCH("\",Supplemental_Type_Certificates__STC___5[[#This Row],[Column1]]))</f>
        <v>401</v>
      </c>
      <c r="F949" s="1" t="str">
        <f>INDEX(Sheet1!A:D,MATCH(Supplemental_Type_Certificates__STC___5[[#This Row],[Make]],Sheet1!D:D,0),1)</f>
        <v>Cessna</v>
      </c>
      <c r="G949"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949"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E803:E1041</v>
      </c>
      <c r="I949" s="1" t="str">
        <f ca="1">IF(LEN(Supplemental_Type_Certificates__STC___5[[#This Row],[First]])&lt;&gt;0,Supplemental_Type_Certificates__STC___5[[#This Row],[First]]&amp;": "&amp;_xlfn.TEXTJOIN(", ",TRUE,INDIRECT(Supplemental_Type_Certificates__STC___5[[#This Row],[Range]])),"")</f>
        <v/>
      </c>
      <c r="J949"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950" spans="1:10" x14ac:dyDescent="0.25">
      <c r="A950" s="1" t="s">
        <v>130</v>
      </c>
      <c r="B950"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Company\401A</v>
      </c>
      <c r="C950" s="1" t="s">
        <v>706</v>
      </c>
      <c r="D950" s="1" t="str">
        <f>LEFT(Supplemental_Type_Certificates__STC___5[[#This Row],[Column1]],SEARCH("\",Supplemental_Type_Certificates__STC___5[[#This Row],[Column1]])-1)</f>
        <v>Cessna Aircraft Company</v>
      </c>
      <c r="E950" s="1" t="str">
        <f>RIGHT(Supplemental_Type_Certificates__STC___5[[#This Row],[Column1]],LEN(Supplemental_Type_Certificates__STC___5[[#This Row],[Column1]])-SEARCH("\",Supplemental_Type_Certificates__STC___5[[#This Row],[Column1]]))</f>
        <v>401A</v>
      </c>
      <c r="F950" s="1" t="str">
        <f>INDEX(Sheet1!A:D,MATCH(Supplemental_Type_Certificates__STC___5[[#This Row],[Make]],Sheet1!D:D,0),1)</f>
        <v>Cessna</v>
      </c>
      <c r="G950"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950"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E803:E1041</v>
      </c>
      <c r="I950" s="1" t="str">
        <f ca="1">IF(LEN(Supplemental_Type_Certificates__STC___5[[#This Row],[First]])&lt;&gt;0,Supplemental_Type_Certificates__STC___5[[#This Row],[First]]&amp;": "&amp;_xlfn.TEXTJOIN(", ",TRUE,INDIRECT(Supplemental_Type_Certificates__STC___5[[#This Row],[Range]])),"")</f>
        <v/>
      </c>
      <c r="J950"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951" spans="1:10" x14ac:dyDescent="0.25">
      <c r="A951" s="1" t="s">
        <v>130</v>
      </c>
      <c r="B951"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Company\401B</v>
      </c>
      <c r="C951" s="1" t="s">
        <v>707</v>
      </c>
      <c r="D951" s="1" t="str">
        <f>LEFT(Supplemental_Type_Certificates__STC___5[[#This Row],[Column1]],SEARCH("\",Supplemental_Type_Certificates__STC___5[[#This Row],[Column1]])-1)</f>
        <v>Cessna Aircraft Company</v>
      </c>
      <c r="E951" s="1" t="str">
        <f>RIGHT(Supplemental_Type_Certificates__STC___5[[#This Row],[Column1]],LEN(Supplemental_Type_Certificates__STC___5[[#This Row],[Column1]])-SEARCH("\",Supplemental_Type_Certificates__STC___5[[#This Row],[Column1]]))</f>
        <v>401B</v>
      </c>
      <c r="F951" s="1" t="str">
        <f>INDEX(Sheet1!A:D,MATCH(Supplemental_Type_Certificates__STC___5[[#This Row],[Make]],Sheet1!D:D,0),1)</f>
        <v>Cessna</v>
      </c>
      <c r="G951"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951"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E803:E1041</v>
      </c>
      <c r="I951" s="1" t="str">
        <f ca="1">IF(LEN(Supplemental_Type_Certificates__STC___5[[#This Row],[First]])&lt;&gt;0,Supplemental_Type_Certificates__STC___5[[#This Row],[First]]&amp;": "&amp;_xlfn.TEXTJOIN(", ",TRUE,INDIRECT(Supplemental_Type_Certificates__STC___5[[#This Row],[Range]])),"")</f>
        <v/>
      </c>
      <c r="J951"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952" spans="1:10" x14ac:dyDescent="0.25">
      <c r="A952" s="1" t="s">
        <v>130</v>
      </c>
      <c r="B952"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Company\402</v>
      </c>
      <c r="C952" s="1" t="s">
        <v>708</v>
      </c>
      <c r="D952" s="1" t="str">
        <f>LEFT(Supplemental_Type_Certificates__STC___5[[#This Row],[Column1]],SEARCH("\",Supplemental_Type_Certificates__STC___5[[#This Row],[Column1]])-1)</f>
        <v>Cessna Aircraft Company</v>
      </c>
      <c r="E952" s="1" t="str">
        <f>RIGHT(Supplemental_Type_Certificates__STC___5[[#This Row],[Column1]],LEN(Supplemental_Type_Certificates__STC___5[[#This Row],[Column1]])-SEARCH("\",Supplemental_Type_Certificates__STC___5[[#This Row],[Column1]]))</f>
        <v>402</v>
      </c>
      <c r="F952" s="1" t="str">
        <f>INDEX(Sheet1!A:D,MATCH(Supplemental_Type_Certificates__STC___5[[#This Row],[Make]],Sheet1!D:D,0),1)</f>
        <v>Cessna</v>
      </c>
      <c r="G952"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952"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E803:E1041</v>
      </c>
      <c r="I952" s="1" t="str">
        <f ca="1">IF(LEN(Supplemental_Type_Certificates__STC___5[[#This Row],[First]])&lt;&gt;0,Supplemental_Type_Certificates__STC___5[[#This Row],[First]]&amp;": "&amp;_xlfn.TEXTJOIN(", ",TRUE,INDIRECT(Supplemental_Type_Certificates__STC___5[[#This Row],[Range]])),"")</f>
        <v/>
      </c>
      <c r="J952"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953" spans="1:10" x14ac:dyDescent="0.25">
      <c r="A953" s="1" t="s">
        <v>130</v>
      </c>
      <c r="B953"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Company\402A</v>
      </c>
      <c r="C953" s="1" t="s">
        <v>709</v>
      </c>
      <c r="D953" s="1" t="str">
        <f>LEFT(Supplemental_Type_Certificates__STC___5[[#This Row],[Column1]],SEARCH("\",Supplemental_Type_Certificates__STC___5[[#This Row],[Column1]])-1)</f>
        <v>Cessna Aircraft Company</v>
      </c>
      <c r="E953" s="1" t="str">
        <f>RIGHT(Supplemental_Type_Certificates__STC___5[[#This Row],[Column1]],LEN(Supplemental_Type_Certificates__STC___5[[#This Row],[Column1]])-SEARCH("\",Supplemental_Type_Certificates__STC___5[[#This Row],[Column1]]))</f>
        <v>402A</v>
      </c>
      <c r="F953" s="1" t="str">
        <f>INDEX(Sheet1!A:D,MATCH(Supplemental_Type_Certificates__STC___5[[#This Row],[Make]],Sheet1!D:D,0),1)</f>
        <v>Cessna</v>
      </c>
      <c r="G953"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953"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E803:E1041</v>
      </c>
      <c r="I953" s="1" t="str">
        <f ca="1">IF(LEN(Supplemental_Type_Certificates__STC___5[[#This Row],[First]])&lt;&gt;0,Supplemental_Type_Certificates__STC___5[[#This Row],[First]]&amp;": "&amp;_xlfn.TEXTJOIN(", ",TRUE,INDIRECT(Supplemental_Type_Certificates__STC___5[[#This Row],[Range]])),"")</f>
        <v/>
      </c>
      <c r="J953"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954" spans="1:10" x14ac:dyDescent="0.25">
      <c r="A954" s="1" t="s">
        <v>130</v>
      </c>
      <c r="B954"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Company\402B</v>
      </c>
      <c r="C954" s="1" t="s">
        <v>710</v>
      </c>
      <c r="D954" s="1" t="str">
        <f>LEFT(Supplemental_Type_Certificates__STC___5[[#This Row],[Column1]],SEARCH("\",Supplemental_Type_Certificates__STC___5[[#This Row],[Column1]])-1)</f>
        <v>Cessna Aircraft Company</v>
      </c>
      <c r="E954" s="1" t="str">
        <f>RIGHT(Supplemental_Type_Certificates__STC___5[[#This Row],[Column1]],LEN(Supplemental_Type_Certificates__STC___5[[#This Row],[Column1]])-SEARCH("\",Supplemental_Type_Certificates__STC___5[[#This Row],[Column1]]))</f>
        <v>402B</v>
      </c>
      <c r="F954" s="1" t="str">
        <f>INDEX(Sheet1!A:D,MATCH(Supplemental_Type_Certificates__STC___5[[#This Row],[Make]],Sheet1!D:D,0),1)</f>
        <v>Cessna</v>
      </c>
      <c r="G954"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954"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E803:E1041</v>
      </c>
      <c r="I954" s="1" t="str">
        <f ca="1">IF(LEN(Supplemental_Type_Certificates__STC___5[[#This Row],[First]])&lt;&gt;0,Supplemental_Type_Certificates__STC___5[[#This Row],[First]]&amp;": "&amp;_xlfn.TEXTJOIN(", ",TRUE,INDIRECT(Supplemental_Type_Certificates__STC___5[[#This Row],[Range]])),"")</f>
        <v/>
      </c>
      <c r="J954"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955" spans="1:10" x14ac:dyDescent="0.25">
      <c r="A955" s="1" t="s">
        <v>130</v>
      </c>
      <c r="B955"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Company\402C</v>
      </c>
      <c r="C955" s="1" t="s">
        <v>711</v>
      </c>
      <c r="D955" s="1" t="str">
        <f>LEFT(Supplemental_Type_Certificates__STC___5[[#This Row],[Column1]],SEARCH("\",Supplemental_Type_Certificates__STC___5[[#This Row],[Column1]])-1)</f>
        <v>Cessna Aircraft Company</v>
      </c>
      <c r="E955" s="1" t="str">
        <f>RIGHT(Supplemental_Type_Certificates__STC___5[[#This Row],[Column1]],LEN(Supplemental_Type_Certificates__STC___5[[#This Row],[Column1]])-SEARCH("\",Supplemental_Type_Certificates__STC___5[[#This Row],[Column1]]))</f>
        <v>402C</v>
      </c>
      <c r="F955" s="1" t="str">
        <f>INDEX(Sheet1!A:D,MATCH(Supplemental_Type_Certificates__STC___5[[#This Row],[Make]],Sheet1!D:D,0),1)</f>
        <v>Cessna</v>
      </c>
      <c r="G955"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955"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E803:E1041</v>
      </c>
      <c r="I955" s="1" t="str">
        <f ca="1">IF(LEN(Supplemental_Type_Certificates__STC___5[[#This Row],[First]])&lt;&gt;0,Supplemental_Type_Certificates__STC___5[[#This Row],[First]]&amp;": "&amp;_xlfn.TEXTJOIN(", ",TRUE,INDIRECT(Supplemental_Type_Certificates__STC___5[[#This Row],[Range]])),"")</f>
        <v/>
      </c>
      <c r="J955"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956" spans="1:10" x14ac:dyDescent="0.25">
      <c r="A956" s="1" t="s">
        <v>130</v>
      </c>
      <c r="B956"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Company\404</v>
      </c>
      <c r="C956" s="1" t="s">
        <v>712</v>
      </c>
      <c r="D956" s="1" t="str">
        <f>LEFT(Supplemental_Type_Certificates__STC___5[[#This Row],[Column1]],SEARCH("\",Supplemental_Type_Certificates__STC___5[[#This Row],[Column1]])-1)</f>
        <v>Cessna Aircraft Company</v>
      </c>
      <c r="E956" s="1" t="str">
        <f>RIGHT(Supplemental_Type_Certificates__STC___5[[#This Row],[Column1]],LEN(Supplemental_Type_Certificates__STC___5[[#This Row],[Column1]])-SEARCH("\",Supplemental_Type_Certificates__STC___5[[#This Row],[Column1]]))</f>
        <v>404</v>
      </c>
      <c r="F956" s="1" t="str">
        <f>INDEX(Sheet1!A:D,MATCH(Supplemental_Type_Certificates__STC___5[[#This Row],[Make]],Sheet1!D:D,0),1)</f>
        <v>Cessna</v>
      </c>
      <c r="G956"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956"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E803:E1041</v>
      </c>
      <c r="I956" s="1" t="str">
        <f ca="1">IF(LEN(Supplemental_Type_Certificates__STC___5[[#This Row],[First]])&lt;&gt;0,Supplemental_Type_Certificates__STC___5[[#This Row],[First]]&amp;": "&amp;_xlfn.TEXTJOIN(", ",TRUE,INDIRECT(Supplemental_Type_Certificates__STC___5[[#This Row],[Range]])),"")</f>
        <v/>
      </c>
      <c r="J956"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957" spans="1:10" x14ac:dyDescent="0.25">
      <c r="A957" s="1" t="s">
        <v>130</v>
      </c>
      <c r="B957"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Company\406</v>
      </c>
      <c r="C957" s="1" t="s">
        <v>713</v>
      </c>
      <c r="D957" s="1" t="str">
        <f>LEFT(Supplemental_Type_Certificates__STC___5[[#This Row],[Column1]],SEARCH("\",Supplemental_Type_Certificates__STC___5[[#This Row],[Column1]])-1)</f>
        <v>Cessna Aircraft Company</v>
      </c>
      <c r="E957" s="1" t="str">
        <f>RIGHT(Supplemental_Type_Certificates__STC___5[[#This Row],[Column1]],LEN(Supplemental_Type_Certificates__STC___5[[#This Row],[Column1]])-SEARCH("\",Supplemental_Type_Certificates__STC___5[[#This Row],[Column1]]))</f>
        <v>406</v>
      </c>
      <c r="F957" s="1" t="str">
        <f>INDEX(Sheet1!A:D,MATCH(Supplemental_Type_Certificates__STC___5[[#This Row],[Make]],Sheet1!D:D,0),1)</f>
        <v>Cessna</v>
      </c>
      <c r="G957"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957"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E803:E1041</v>
      </c>
      <c r="I957" s="1" t="str">
        <f ca="1">IF(LEN(Supplemental_Type_Certificates__STC___5[[#This Row],[First]])&lt;&gt;0,Supplemental_Type_Certificates__STC___5[[#This Row],[First]]&amp;": "&amp;_xlfn.TEXTJOIN(", ",TRUE,INDIRECT(Supplemental_Type_Certificates__STC___5[[#This Row],[Range]])),"")</f>
        <v/>
      </c>
      <c r="J957"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958" spans="1:10" x14ac:dyDescent="0.25">
      <c r="A958" s="1" t="s">
        <v>130</v>
      </c>
      <c r="B958"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Company\411</v>
      </c>
      <c r="C958" s="1" t="s">
        <v>714</v>
      </c>
      <c r="D958" s="1" t="str">
        <f>LEFT(Supplemental_Type_Certificates__STC___5[[#This Row],[Column1]],SEARCH("\",Supplemental_Type_Certificates__STC___5[[#This Row],[Column1]])-1)</f>
        <v>Cessna Aircraft Company</v>
      </c>
      <c r="E958" s="1" t="str">
        <f>RIGHT(Supplemental_Type_Certificates__STC___5[[#This Row],[Column1]],LEN(Supplemental_Type_Certificates__STC___5[[#This Row],[Column1]])-SEARCH("\",Supplemental_Type_Certificates__STC___5[[#This Row],[Column1]]))</f>
        <v>411</v>
      </c>
      <c r="F958" s="1" t="str">
        <f>INDEX(Sheet1!A:D,MATCH(Supplemental_Type_Certificates__STC___5[[#This Row],[Make]],Sheet1!D:D,0),1)</f>
        <v>Cessna</v>
      </c>
      <c r="G958"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958"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E803:E1041</v>
      </c>
      <c r="I958" s="1" t="str">
        <f ca="1">IF(LEN(Supplemental_Type_Certificates__STC___5[[#This Row],[First]])&lt;&gt;0,Supplemental_Type_Certificates__STC___5[[#This Row],[First]]&amp;": "&amp;_xlfn.TEXTJOIN(", ",TRUE,INDIRECT(Supplemental_Type_Certificates__STC___5[[#This Row],[Range]])),"")</f>
        <v/>
      </c>
      <c r="J958"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959" spans="1:10" x14ac:dyDescent="0.25">
      <c r="A959" s="1" t="s">
        <v>130</v>
      </c>
      <c r="B959"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Company\411A</v>
      </c>
      <c r="C959" s="1" t="s">
        <v>715</v>
      </c>
      <c r="D959" s="1" t="str">
        <f>LEFT(Supplemental_Type_Certificates__STC___5[[#This Row],[Column1]],SEARCH("\",Supplemental_Type_Certificates__STC___5[[#This Row],[Column1]])-1)</f>
        <v>Cessna Aircraft Company</v>
      </c>
      <c r="E959" s="1" t="str">
        <f>RIGHT(Supplemental_Type_Certificates__STC___5[[#This Row],[Column1]],LEN(Supplemental_Type_Certificates__STC___5[[#This Row],[Column1]])-SEARCH("\",Supplemental_Type_Certificates__STC___5[[#This Row],[Column1]]))</f>
        <v>411A</v>
      </c>
      <c r="F959" s="1" t="str">
        <f>INDEX(Sheet1!A:D,MATCH(Supplemental_Type_Certificates__STC___5[[#This Row],[Make]],Sheet1!D:D,0),1)</f>
        <v>Cessna</v>
      </c>
      <c r="G959"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959"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E803:E1041</v>
      </c>
      <c r="I959" s="1" t="str">
        <f ca="1">IF(LEN(Supplemental_Type_Certificates__STC___5[[#This Row],[First]])&lt;&gt;0,Supplemental_Type_Certificates__STC___5[[#This Row],[First]]&amp;": "&amp;_xlfn.TEXTJOIN(", ",TRUE,INDIRECT(Supplemental_Type_Certificates__STC___5[[#This Row],[Range]])),"")</f>
        <v/>
      </c>
      <c r="J959"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960" spans="1:10" x14ac:dyDescent="0.25">
      <c r="A960" s="1" t="s">
        <v>130</v>
      </c>
      <c r="B960"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Company\414</v>
      </c>
      <c r="C960" s="1" t="s">
        <v>716</v>
      </c>
      <c r="D960" s="1" t="str">
        <f>LEFT(Supplemental_Type_Certificates__STC___5[[#This Row],[Column1]],SEARCH("\",Supplemental_Type_Certificates__STC___5[[#This Row],[Column1]])-1)</f>
        <v>Cessna Aircraft Company</v>
      </c>
      <c r="E960" s="1" t="str">
        <f>RIGHT(Supplemental_Type_Certificates__STC___5[[#This Row],[Column1]],LEN(Supplemental_Type_Certificates__STC___5[[#This Row],[Column1]])-SEARCH("\",Supplemental_Type_Certificates__STC___5[[#This Row],[Column1]]))</f>
        <v>414</v>
      </c>
      <c r="F960" s="1" t="str">
        <f>INDEX(Sheet1!A:D,MATCH(Supplemental_Type_Certificates__STC___5[[#This Row],[Make]],Sheet1!D:D,0),1)</f>
        <v>Cessna</v>
      </c>
      <c r="G960"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960"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E803:E1041</v>
      </c>
      <c r="I960" s="1" t="str">
        <f ca="1">IF(LEN(Supplemental_Type_Certificates__STC___5[[#This Row],[First]])&lt;&gt;0,Supplemental_Type_Certificates__STC___5[[#This Row],[First]]&amp;": "&amp;_xlfn.TEXTJOIN(", ",TRUE,INDIRECT(Supplemental_Type_Certificates__STC___5[[#This Row],[Range]])),"")</f>
        <v/>
      </c>
      <c r="J960"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961" spans="1:10" x14ac:dyDescent="0.25">
      <c r="A961" s="1" t="s">
        <v>130</v>
      </c>
      <c r="B961"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Company\414A</v>
      </c>
      <c r="C961" s="1" t="s">
        <v>717</v>
      </c>
      <c r="D961" s="1" t="str">
        <f>LEFT(Supplemental_Type_Certificates__STC___5[[#This Row],[Column1]],SEARCH("\",Supplemental_Type_Certificates__STC___5[[#This Row],[Column1]])-1)</f>
        <v>Cessna Aircraft Company</v>
      </c>
      <c r="E961" s="1" t="str">
        <f>RIGHT(Supplemental_Type_Certificates__STC___5[[#This Row],[Column1]],LEN(Supplemental_Type_Certificates__STC___5[[#This Row],[Column1]])-SEARCH("\",Supplemental_Type_Certificates__STC___5[[#This Row],[Column1]]))</f>
        <v>414A</v>
      </c>
      <c r="F961" s="1" t="str">
        <f>INDEX(Sheet1!A:D,MATCH(Supplemental_Type_Certificates__STC___5[[#This Row],[Make]],Sheet1!D:D,0),1)</f>
        <v>Cessna</v>
      </c>
      <c r="G961"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961"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E803:E1041</v>
      </c>
      <c r="I961" s="1" t="str">
        <f ca="1">IF(LEN(Supplemental_Type_Certificates__STC___5[[#This Row],[First]])&lt;&gt;0,Supplemental_Type_Certificates__STC___5[[#This Row],[First]]&amp;": "&amp;_xlfn.TEXTJOIN(", ",TRUE,INDIRECT(Supplemental_Type_Certificates__STC___5[[#This Row],[Range]])),"")</f>
        <v/>
      </c>
      <c r="J961"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962" spans="1:10" x14ac:dyDescent="0.25">
      <c r="A962" s="1" t="s">
        <v>130</v>
      </c>
      <c r="B962"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Company\421</v>
      </c>
      <c r="C962" s="1" t="s">
        <v>718</v>
      </c>
      <c r="D962" s="1" t="str">
        <f>LEFT(Supplemental_Type_Certificates__STC___5[[#This Row],[Column1]],SEARCH("\",Supplemental_Type_Certificates__STC___5[[#This Row],[Column1]])-1)</f>
        <v>Cessna Aircraft Company</v>
      </c>
      <c r="E962" s="1" t="str">
        <f>RIGHT(Supplemental_Type_Certificates__STC___5[[#This Row],[Column1]],LEN(Supplemental_Type_Certificates__STC___5[[#This Row],[Column1]])-SEARCH("\",Supplemental_Type_Certificates__STC___5[[#This Row],[Column1]]))</f>
        <v>421</v>
      </c>
      <c r="F962" s="1" t="str">
        <f>INDEX(Sheet1!A:D,MATCH(Supplemental_Type_Certificates__STC___5[[#This Row],[Make]],Sheet1!D:D,0),1)</f>
        <v>Cessna</v>
      </c>
      <c r="G962"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962"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E803:E1041</v>
      </c>
      <c r="I962" s="1" t="str">
        <f ca="1">IF(LEN(Supplemental_Type_Certificates__STC___5[[#This Row],[First]])&lt;&gt;0,Supplemental_Type_Certificates__STC___5[[#This Row],[First]]&amp;": "&amp;_xlfn.TEXTJOIN(", ",TRUE,INDIRECT(Supplemental_Type_Certificates__STC___5[[#This Row],[Range]])),"")</f>
        <v/>
      </c>
      <c r="J962"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963" spans="1:10" x14ac:dyDescent="0.25">
      <c r="A963" s="1" t="s">
        <v>130</v>
      </c>
      <c r="B963"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Company\421A</v>
      </c>
      <c r="C963" s="1" t="s">
        <v>719</v>
      </c>
      <c r="D963" s="1" t="str">
        <f>LEFT(Supplemental_Type_Certificates__STC___5[[#This Row],[Column1]],SEARCH("\",Supplemental_Type_Certificates__STC___5[[#This Row],[Column1]])-1)</f>
        <v>Cessna Aircraft Company</v>
      </c>
      <c r="E963" s="1" t="str">
        <f>RIGHT(Supplemental_Type_Certificates__STC___5[[#This Row],[Column1]],LEN(Supplemental_Type_Certificates__STC___5[[#This Row],[Column1]])-SEARCH("\",Supplemental_Type_Certificates__STC___5[[#This Row],[Column1]]))</f>
        <v>421A</v>
      </c>
      <c r="F963" s="1" t="str">
        <f>INDEX(Sheet1!A:D,MATCH(Supplemental_Type_Certificates__STC___5[[#This Row],[Make]],Sheet1!D:D,0),1)</f>
        <v>Cessna</v>
      </c>
      <c r="G963"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963"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E803:E1041</v>
      </c>
      <c r="I963" s="1" t="str">
        <f ca="1">IF(LEN(Supplemental_Type_Certificates__STC___5[[#This Row],[First]])&lt;&gt;0,Supplemental_Type_Certificates__STC___5[[#This Row],[First]]&amp;": "&amp;_xlfn.TEXTJOIN(", ",TRUE,INDIRECT(Supplemental_Type_Certificates__STC___5[[#This Row],[Range]])),"")</f>
        <v/>
      </c>
      <c r="J963"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964" spans="1:10" x14ac:dyDescent="0.25">
      <c r="A964" s="1" t="s">
        <v>130</v>
      </c>
      <c r="B964"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Company\421B</v>
      </c>
      <c r="C964" s="1" t="s">
        <v>720</v>
      </c>
      <c r="D964" s="1" t="str">
        <f>LEFT(Supplemental_Type_Certificates__STC___5[[#This Row],[Column1]],SEARCH("\",Supplemental_Type_Certificates__STC___5[[#This Row],[Column1]])-1)</f>
        <v>Cessna Aircraft Company</v>
      </c>
      <c r="E964" s="1" t="str">
        <f>RIGHT(Supplemental_Type_Certificates__STC___5[[#This Row],[Column1]],LEN(Supplemental_Type_Certificates__STC___5[[#This Row],[Column1]])-SEARCH("\",Supplemental_Type_Certificates__STC___5[[#This Row],[Column1]]))</f>
        <v>421B</v>
      </c>
      <c r="F964" s="1" t="str">
        <f>INDEX(Sheet1!A:D,MATCH(Supplemental_Type_Certificates__STC___5[[#This Row],[Make]],Sheet1!D:D,0),1)</f>
        <v>Cessna</v>
      </c>
      <c r="G964"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964"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E803:E1041</v>
      </c>
      <c r="I964" s="1" t="str">
        <f ca="1">IF(LEN(Supplemental_Type_Certificates__STC___5[[#This Row],[First]])&lt;&gt;0,Supplemental_Type_Certificates__STC___5[[#This Row],[First]]&amp;": "&amp;_xlfn.TEXTJOIN(", ",TRUE,INDIRECT(Supplemental_Type_Certificates__STC___5[[#This Row],[Range]])),"")</f>
        <v/>
      </c>
      <c r="J964"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965" spans="1:10" x14ac:dyDescent="0.25">
      <c r="A965" s="1" t="s">
        <v>130</v>
      </c>
      <c r="B965"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Company\421C</v>
      </c>
      <c r="C965" s="1" t="s">
        <v>721</v>
      </c>
      <c r="D965" s="1" t="str">
        <f>LEFT(Supplemental_Type_Certificates__STC___5[[#This Row],[Column1]],SEARCH("\",Supplemental_Type_Certificates__STC___5[[#This Row],[Column1]])-1)</f>
        <v>Cessna Aircraft Company</v>
      </c>
      <c r="E965" s="1" t="str">
        <f>RIGHT(Supplemental_Type_Certificates__STC___5[[#This Row],[Column1]],LEN(Supplemental_Type_Certificates__STC___5[[#This Row],[Column1]])-SEARCH("\",Supplemental_Type_Certificates__STC___5[[#This Row],[Column1]]))</f>
        <v>421C</v>
      </c>
      <c r="F965" s="1" t="str">
        <f>INDEX(Sheet1!A:D,MATCH(Supplemental_Type_Certificates__STC___5[[#This Row],[Make]],Sheet1!D:D,0),1)</f>
        <v>Cessna</v>
      </c>
      <c r="G965"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965"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E803:E1041</v>
      </c>
      <c r="I965" s="1" t="str">
        <f ca="1">IF(LEN(Supplemental_Type_Certificates__STC___5[[#This Row],[First]])&lt;&gt;0,Supplemental_Type_Certificates__STC___5[[#This Row],[First]]&amp;": "&amp;_xlfn.TEXTJOIN(", ",TRUE,INDIRECT(Supplemental_Type_Certificates__STC___5[[#This Row],[Range]])),"")</f>
        <v/>
      </c>
      <c r="J965"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966" spans="1:10" x14ac:dyDescent="0.25">
      <c r="A966" s="1" t="s">
        <v>130</v>
      </c>
      <c r="B966"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Company\A185E</v>
      </c>
      <c r="C966" s="1" t="s">
        <v>722</v>
      </c>
      <c r="D966" s="1" t="str">
        <f>LEFT(Supplemental_Type_Certificates__STC___5[[#This Row],[Column1]],SEARCH("\",Supplemental_Type_Certificates__STC___5[[#This Row],[Column1]])-1)</f>
        <v>Cessna Aircraft Company</v>
      </c>
      <c r="E966" s="1" t="str">
        <f>RIGHT(Supplemental_Type_Certificates__STC___5[[#This Row],[Column1]],LEN(Supplemental_Type_Certificates__STC___5[[#This Row],[Column1]])-SEARCH("\",Supplemental_Type_Certificates__STC___5[[#This Row],[Column1]]))</f>
        <v>A185E</v>
      </c>
      <c r="F966" s="1" t="str">
        <f>INDEX(Sheet1!A:D,MATCH(Supplemental_Type_Certificates__STC___5[[#This Row],[Make]],Sheet1!D:D,0),1)</f>
        <v>Cessna</v>
      </c>
      <c r="G966"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966"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E803:E1041</v>
      </c>
      <c r="I966" s="1" t="str">
        <f ca="1">IF(LEN(Supplemental_Type_Certificates__STC___5[[#This Row],[First]])&lt;&gt;0,Supplemental_Type_Certificates__STC___5[[#This Row],[First]]&amp;": "&amp;_xlfn.TEXTJOIN(", ",TRUE,INDIRECT(Supplemental_Type_Certificates__STC___5[[#This Row],[Range]])),"")</f>
        <v/>
      </c>
      <c r="J966"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967" spans="1:10" x14ac:dyDescent="0.25">
      <c r="A967" s="1" t="s">
        <v>130</v>
      </c>
      <c r="B967"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Company\A185F</v>
      </c>
      <c r="C967" s="1" t="s">
        <v>723</v>
      </c>
      <c r="D967" s="1" t="str">
        <f>LEFT(Supplemental_Type_Certificates__STC___5[[#This Row],[Column1]],SEARCH("\",Supplemental_Type_Certificates__STC___5[[#This Row],[Column1]])-1)</f>
        <v>Cessna Aircraft Company</v>
      </c>
      <c r="E967" s="1" t="str">
        <f>RIGHT(Supplemental_Type_Certificates__STC___5[[#This Row],[Column1]],LEN(Supplemental_Type_Certificates__STC___5[[#This Row],[Column1]])-SEARCH("\",Supplemental_Type_Certificates__STC___5[[#This Row],[Column1]]))</f>
        <v>A185F</v>
      </c>
      <c r="F967" s="1" t="str">
        <f>INDEX(Sheet1!A:D,MATCH(Supplemental_Type_Certificates__STC___5[[#This Row],[Make]],Sheet1!D:D,0),1)</f>
        <v>Cessna</v>
      </c>
      <c r="G967"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967"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E803:E1041</v>
      </c>
      <c r="I967" s="1" t="str">
        <f ca="1">IF(LEN(Supplemental_Type_Certificates__STC___5[[#This Row],[First]])&lt;&gt;0,Supplemental_Type_Certificates__STC___5[[#This Row],[First]]&amp;": "&amp;_xlfn.TEXTJOIN(", ",TRUE,INDIRECT(Supplemental_Type_Certificates__STC___5[[#This Row],[Range]])),"")</f>
        <v/>
      </c>
      <c r="J967"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968" spans="1:10" x14ac:dyDescent="0.25">
      <c r="A968" s="1" t="s">
        <v>130</v>
      </c>
      <c r="B968"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Company\E310H</v>
      </c>
      <c r="C968" s="1" t="s">
        <v>724</v>
      </c>
      <c r="D968" s="1" t="str">
        <f>LEFT(Supplemental_Type_Certificates__STC___5[[#This Row],[Column1]],SEARCH("\",Supplemental_Type_Certificates__STC___5[[#This Row],[Column1]])-1)</f>
        <v>Cessna Aircraft Company</v>
      </c>
      <c r="E968" s="1" t="str">
        <f>RIGHT(Supplemental_Type_Certificates__STC___5[[#This Row],[Column1]],LEN(Supplemental_Type_Certificates__STC___5[[#This Row],[Column1]])-SEARCH("\",Supplemental_Type_Certificates__STC___5[[#This Row],[Column1]]))</f>
        <v>E310H</v>
      </c>
      <c r="F968" s="1" t="str">
        <f>INDEX(Sheet1!A:D,MATCH(Supplemental_Type_Certificates__STC___5[[#This Row],[Make]],Sheet1!D:D,0),1)</f>
        <v>Cessna</v>
      </c>
      <c r="G968"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968"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E803:E1041</v>
      </c>
      <c r="I968" s="1" t="str">
        <f ca="1">IF(LEN(Supplemental_Type_Certificates__STC___5[[#This Row],[First]])&lt;&gt;0,Supplemental_Type_Certificates__STC___5[[#This Row],[First]]&amp;": "&amp;_xlfn.TEXTJOIN(", ",TRUE,INDIRECT(Supplemental_Type_Certificates__STC___5[[#This Row],[Range]])),"")</f>
        <v/>
      </c>
      <c r="J968"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969" spans="1:10" x14ac:dyDescent="0.25">
      <c r="A969" s="1" t="s">
        <v>130</v>
      </c>
      <c r="B969"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Company\E310J</v>
      </c>
      <c r="C969" s="1" t="s">
        <v>725</v>
      </c>
      <c r="D969" s="1" t="str">
        <f>LEFT(Supplemental_Type_Certificates__STC___5[[#This Row],[Column1]],SEARCH("\",Supplemental_Type_Certificates__STC___5[[#This Row],[Column1]])-1)</f>
        <v>Cessna Aircraft Company</v>
      </c>
      <c r="E969" s="1" t="str">
        <f>RIGHT(Supplemental_Type_Certificates__STC___5[[#This Row],[Column1]],LEN(Supplemental_Type_Certificates__STC___5[[#This Row],[Column1]])-SEARCH("\",Supplemental_Type_Certificates__STC___5[[#This Row],[Column1]]))</f>
        <v>E310J</v>
      </c>
      <c r="F969" s="1" t="str">
        <f>INDEX(Sheet1!A:D,MATCH(Supplemental_Type_Certificates__STC___5[[#This Row],[Make]],Sheet1!D:D,0),1)</f>
        <v>Cessna</v>
      </c>
      <c r="G969"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969"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E803:E1041</v>
      </c>
      <c r="I969" s="1" t="str">
        <f ca="1">IF(LEN(Supplemental_Type_Certificates__STC___5[[#This Row],[First]])&lt;&gt;0,Supplemental_Type_Certificates__STC___5[[#This Row],[First]]&amp;": "&amp;_xlfn.TEXTJOIN(", ",TRUE,INDIRECT(Supplemental_Type_Certificates__STC___5[[#This Row],[Range]])),"")</f>
        <v/>
      </c>
      <c r="J969"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970" spans="1:10" x14ac:dyDescent="0.25">
      <c r="A970" s="1" t="s">
        <v>130</v>
      </c>
      <c r="B970"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Company\F182P</v>
      </c>
      <c r="C970" s="1" t="s">
        <v>726</v>
      </c>
      <c r="D970" s="1" t="str">
        <f>LEFT(Supplemental_Type_Certificates__STC___5[[#This Row],[Column1]],SEARCH("\",Supplemental_Type_Certificates__STC___5[[#This Row],[Column1]])-1)</f>
        <v>Cessna Aircraft Company</v>
      </c>
      <c r="E970" s="1" t="str">
        <f>RIGHT(Supplemental_Type_Certificates__STC___5[[#This Row],[Column1]],LEN(Supplemental_Type_Certificates__STC___5[[#This Row],[Column1]])-SEARCH("\",Supplemental_Type_Certificates__STC___5[[#This Row],[Column1]]))</f>
        <v>F182P</v>
      </c>
      <c r="F970" s="1" t="str">
        <f>INDEX(Sheet1!A:D,MATCH(Supplemental_Type_Certificates__STC___5[[#This Row],[Make]],Sheet1!D:D,0),1)</f>
        <v>Cessna</v>
      </c>
      <c r="G970"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970"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E803:E1041</v>
      </c>
      <c r="I970" s="1" t="str">
        <f ca="1">IF(LEN(Supplemental_Type_Certificates__STC___5[[#This Row],[First]])&lt;&gt;0,Supplemental_Type_Certificates__STC___5[[#This Row],[First]]&amp;": "&amp;_xlfn.TEXTJOIN(", ",TRUE,INDIRECT(Supplemental_Type_Certificates__STC___5[[#This Row],[Range]])),"")</f>
        <v/>
      </c>
      <c r="J970"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971" spans="1:10" x14ac:dyDescent="0.25">
      <c r="A971" s="1" t="s">
        <v>130</v>
      </c>
      <c r="B971"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Company\F182Q</v>
      </c>
      <c r="C971" s="1" t="s">
        <v>727</v>
      </c>
      <c r="D971" s="1" t="str">
        <f>LEFT(Supplemental_Type_Certificates__STC___5[[#This Row],[Column1]],SEARCH("\",Supplemental_Type_Certificates__STC___5[[#This Row],[Column1]])-1)</f>
        <v>Cessna Aircraft Company</v>
      </c>
      <c r="E971" s="1" t="str">
        <f>RIGHT(Supplemental_Type_Certificates__STC___5[[#This Row],[Column1]],LEN(Supplemental_Type_Certificates__STC___5[[#This Row],[Column1]])-SEARCH("\",Supplemental_Type_Certificates__STC___5[[#This Row],[Column1]]))</f>
        <v>F182Q</v>
      </c>
      <c r="F971" s="1" t="str">
        <f>INDEX(Sheet1!A:D,MATCH(Supplemental_Type_Certificates__STC___5[[#This Row],[Make]],Sheet1!D:D,0),1)</f>
        <v>Cessna</v>
      </c>
      <c r="G971"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971"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E803:E1041</v>
      </c>
      <c r="I971" s="1" t="str">
        <f ca="1">IF(LEN(Supplemental_Type_Certificates__STC___5[[#This Row],[First]])&lt;&gt;0,Supplemental_Type_Certificates__STC___5[[#This Row],[First]]&amp;": "&amp;_xlfn.TEXTJOIN(", ",TRUE,INDIRECT(Supplemental_Type_Certificates__STC___5[[#This Row],[Range]])),"")</f>
        <v/>
      </c>
      <c r="J971"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972" spans="1:10" x14ac:dyDescent="0.25">
      <c r="A972" s="1" t="s">
        <v>130</v>
      </c>
      <c r="B972"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Company\FR172E</v>
      </c>
      <c r="C972" s="1" t="s">
        <v>728</v>
      </c>
      <c r="D972" s="1" t="str">
        <f>LEFT(Supplemental_Type_Certificates__STC___5[[#This Row],[Column1]],SEARCH("\",Supplemental_Type_Certificates__STC___5[[#This Row],[Column1]])-1)</f>
        <v>Cessna Aircraft Company</v>
      </c>
      <c r="E972" s="1" t="str">
        <f>RIGHT(Supplemental_Type_Certificates__STC___5[[#This Row],[Column1]],LEN(Supplemental_Type_Certificates__STC___5[[#This Row],[Column1]])-SEARCH("\",Supplemental_Type_Certificates__STC___5[[#This Row],[Column1]]))</f>
        <v>FR172E</v>
      </c>
      <c r="F972" s="1" t="str">
        <f>INDEX(Sheet1!A:D,MATCH(Supplemental_Type_Certificates__STC___5[[#This Row],[Make]],Sheet1!D:D,0),1)</f>
        <v>Cessna</v>
      </c>
      <c r="G972"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972"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E803:E1041</v>
      </c>
      <c r="I972" s="1" t="str">
        <f ca="1">IF(LEN(Supplemental_Type_Certificates__STC___5[[#This Row],[First]])&lt;&gt;0,Supplemental_Type_Certificates__STC___5[[#This Row],[First]]&amp;": "&amp;_xlfn.TEXTJOIN(", ",TRUE,INDIRECT(Supplemental_Type_Certificates__STC___5[[#This Row],[Range]])),"")</f>
        <v/>
      </c>
      <c r="J972"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973" spans="1:10" x14ac:dyDescent="0.25">
      <c r="A973" s="1" t="s">
        <v>130</v>
      </c>
      <c r="B973"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Company\FR172F</v>
      </c>
      <c r="C973" s="1" t="s">
        <v>729</v>
      </c>
      <c r="D973" s="1" t="str">
        <f>LEFT(Supplemental_Type_Certificates__STC___5[[#This Row],[Column1]],SEARCH("\",Supplemental_Type_Certificates__STC___5[[#This Row],[Column1]])-1)</f>
        <v>Cessna Aircraft Company</v>
      </c>
      <c r="E973" s="1" t="str">
        <f>RIGHT(Supplemental_Type_Certificates__STC___5[[#This Row],[Column1]],LEN(Supplemental_Type_Certificates__STC___5[[#This Row],[Column1]])-SEARCH("\",Supplemental_Type_Certificates__STC___5[[#This Row],[Column1]]))</f>
        <v>FR172F</v>
      </c>
      <c r="F973" s="1" t="str">
        <f>INDEX(Sheet1!A:D,MATCH(Supplemental_Type_Certificates__STC___5[[#This Row],[Make]],Sheet1!D:D,0),1)</f>
        <v>Cessna</v>
      </c>
      <c r="G973"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973"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E803:E1041</v>
      </c>
      <c r="I973" s="1" t="str">
        <f ca="1">IF(LEN(Supplemental_Type_Certificates__STC___5[[#This Row],[First]])&lt;&gt;0,Supplemental_Type_Certificates__STC___5[[#This Row],[First]]&amp;": "&amp;_xlfn.TEXTJOIN(", ",TRUE,INDIRECT(Supplemental_Type_Certificates__STC___5[[#This Row],[Range]])),"")</f>
        <v/>
      </c>
      <c r="J973"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974" spans="1:10" x14ac:dyDescent="0.25">
      <c r="A974" s="1" t="s">
        <v>130</v>
      </c>
      <c r="B974"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Company\FR172G</v>
      </c>
      <c r="C974" s="1" t="s">
        <v>730</v>
      </c>
      <c r="D974" s="1" t="str">
        <f>LEFT(Supplemental_Type_Certificates__STC___5[[#This Row],[Column1]],SEARCH("\",Supplemental_Type_Certificates__STC___5[[#This Row],[Column1]])-1)</f>
        <v>Cessna Aircraft Company</v>
      </c>
      <c r="E974" s="1" t="str">
        <f>RIGHT(Supplemental_Type_Certificates__STC___5[[#This Row],[Column1]],LEN(Supplemental_Type_Certificates__STC___5[[#This Row],[Column1]])-SEARCH("\",Supplemental_Type_Certificates__STC___5[[#This Row],[Column1]]))</f>
        <v>FR172G</v>
      </c>
      <c r="F974" s="1" t="str">
        <f>INDEX(Sheet1!A:D,MATCH(Supplemental_Type_Certificates__STC___5[[#This Row],[Make]],Sheet1!D:D,0),1)</f>
        <v>Cessna</v>
      </c>
      <c r="G974"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974"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E803:E1041</v>
      </c>
      <c r="I974" s="1" t="str">
        <f ca="1">IF(LEN(Supplemental_Type_Certificates__STC___5[[#This Row],[First]])&lt;&gt;0,Supplemental_Type_Certificates__STC___5[[#This Row],[First]]&amp;": "&amp;_xlfn.TEXTJOIN(", ",TRUE,INDIRECT(Supplemental_Type_Certificates__STC___5[[#This Row],[Range]])),"")</f>
        <v/>
      </c>
      <c r="J974"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975" spans="1:10" x14ac:dyDescent="0.25">
      <c r="A975" s="1" t="s">
        <v>130</v>
      </c>
      <c r="B975"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Company\FR172H</v>
      </c>
      <c r="C975" s="1" t="s">
        <v>731</v>
      </c>
      <c r="D975" s="1" t="str">
        <f>LEFT(Supplemental_Type_Certificates__STC___5[[#This Row],[Column1]],SEARCH("\",Supplemental_Type_Certificates__STC___5[[#This Row],[Column1]])-1)</f>
        <v>Cessna Aircraft Company</v>
      </c>
      <c r="E975" s="1" t="str">
        <f>RIGHT(Supplemental_Type_Certificates__STC___5[[#This Row],[Column1]],LEN(Supplemental_Type_Certificates__STC___5[[#This Row],[Column1]])-SEARCH("\",Supplemental_Type_Certificates__STC___5[[#This Row],[Column1]]))</f>
        <v>FR172H</v>
      </c>
      <c r="F975" s="1" t="str">
        <f>INDEX(Sheet1!A:D,MATCH(Supplemental_Type_Certificates__STC___5[[#This Row],[Make]],Sheet1!D:D,0),1)</f>
        <v>Cessna</v>
      </c>
      <c r="G975"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975"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E803:E1041</v>
      </c>
      <c r="I975" s="1" t="str">
        <f ca="1">IF(LEN(Supplemental_Type_Certificates__STC___5[[#This Row],[First]])&lt;&gt;0,Supplemental_Type_Certificates__STC___5[[#This Row],[First]]&amp;": "&amp;_xlfn.TEXTJOIN(", ",TRUE,INDIRECT(Supplemental_Type_Certificates__STC___5[[#This Row],[Range]])),"")</f>
        <v/>
      </c>
      <c r="J975"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976" spans="1:10" x14ac:dyDescent="0.25">
      <c r="A976" s="1" t="s">
        <v>130</v>
      </c>
      <c r="B976"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Company\FR172J</v>
      </c>
      <c r="C976" s="1" t="s">
        <v>732</v>
      </c>
      <c r="D976" s="1" t="str">
        <f>LEFT(Supplemental_Type_Certificates__STC___5[[#This Row],[Column1]],SEARCH("\",Supplemental_Type_Certificates__STC___5[[#This Row],[Column1]])-1)</f>
        <v>Cessna Aircraft Company</v>
      </c>
      <c r="E976" s="1" t="str">
        <f>RIGHT(Supplemental_Type_Certificates__STC___5[[#This Row],[Column1]],LEN(Supplemental_Type_Certificates__STC___5[[#This Row],[Column1]])-SEARCH("\",Supplemental_Type_Certificates__STC___5[[#This Row],[Column1]]))</f>
        <v>FR172J</v>
      </c>
      <c r="F976" s="1" t="str">
        <f>INDEX(Sheet1!A:D,MATCH(Supplemental_Type_Certificates__STC___5[[#This Row],[Make]],Sheet1!D:D,0),1)</f>
        <v>Cessna</v>
      </c>
      <c r="G976"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976"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E803:E1041</v>
      </c>
      <c r="I976" s="1" t="str">
        <f ca="1">IF(LEN(Supplemental_Type_Certificates__STC___5[[#This Row],[First]])&lt;&gt;0,Supplemental_Type_Certificates__STC___5[[#This Row],[First]]&amp;": "&amp;_xlfn.TEXTJOIN(", ",TRUE,INDIRECT(Supplemental_Type_Certificates__STC___5[[#This Row],[Range]])),"")</f>
        <v/>
      </c>
      <c r="J976"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977" spans="1:10" x14ac:dyDescent="0.25">
      <c r="A977" s="1" t="s">
        <v>130</v>
      </c>
      <c r="B977"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Company\FR172K</v>
      </c>
      <c r="C977" s="1" t="s">
        <v>733</v>
      </c>
      <c r="D977" s="1" t="str">
        <f>LEFT(Supplemental_Type_Certificates__STC___5[[#This Row],[Column1]],SEARCH("\",Supplemental_Type_Certificates__STC___5[[#This Row],[Column1]])-1)</f>
        <v>Cessna Aircraft Company</v>
      </c>
      <c r="E977" s="1" t="str">
        <f>RIGHT(Supplemental_Type_Certificates__STC___5[[#This Row],[Column1]],LEN(Supplemental_Type_Certificates__STC___5[[#This Row],[Column1]])-SEARCH("\",Supplemental_Type_Certificates__STC___5[[#This Row],[Column1]]))</f>
        <v>FR172K</v>
      </c>
      <c r="F977" s="1" t="str">
        <f>INDEX(Sheet1!A:D,MATCH(Supplemental_Type_Certificates__STC___5[[#This Row],[Make]],Sheet1!D:D,0),1)</f>
        <v>Cessna</v>
      </c>
      <c r="G977"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977"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E803:E1041</v>
      </c>
      <c r="I977" s="1" t="str">
        <f ca="1">IF(LEN(Supplemental_Type_Certificates__STC___5[[#This Row],[First]])&lt;&gt;0,Supplemental_Type_Certificates__STC___5[[#This Row],[First]]&amp;": "&amp;_xlfn.TEXTJOIN(", ",TRUE,INDIRECT(Supplemental_Type_Certificates__STC___5[[#This Row],[Range]])),"")</f>
        <v/>
      </c>
      <c r="J977"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978" spans="1:10" x14ac:dyDescent="0.25">
      <c r="A978" s="1" t="s">
        <v>130</v>
      </c>
      <c r="B978"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Company\FR182</v>
      </c>
      <c r="C978" s="1" t="s">
        <v>734</v>
      </c>
      <c r="D978" s="1" t="str">
        <f>LEFT(Supplemental_Type_Certificates__STC___5[[#This Row],[Column1]],SEARCH("\",Supplemental_Type_Certificates__STC___5[[#This Row],[Column1]])-1)</f>
        <v>Cessna Aircraft Company</v>
      </c>
      <c r="E978" s="1" t="str">
        <f>RIGHT(Supplemental_Type_Certificates__STC___5[[#This Row],[Column1]],LEN(Supplemental_Type_Certificates__STC___5[[#This Row],[Column1]])-SEARCH("\",Supplemental_Type_Certificates__STC___5[[#This Row],[Column1]]))</f>
        <v>FR182</v>
      </c>
      <c r="F978" s="1" t="str">
        <f>INDEX(Sheet1!A:D,MATCH(Supplemental_Type_Certificates__STC___5[[#This Row],[Make]],Sheet1!D:D,0),1)</f>
        <v>Cessna</v>
      </c>
      <c r="G978"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978"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E803:E1041</v>
      </c>
      <c r="I978" s="1" t="str">
        <f ca="1">IF(LEN(Supplemental_Type_Certificates__STC___5[[#This Row],[First]])&lt;&gt;0,Supplemental_Type_Certificates__STC___5[[#This Row],[First]]&amp;": "&amp;_xlfn.TEXTJOIN(", ",TRUE,INDIRECT(Supplemental_Type_Certificates__STC___5[[#This Row],[Range]])),"")</f>
        <v/>
      </c>
      <c r="J978"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979" spans="1:10" x14ac:dyDescent="0.25">
      <c r="A979" s="1" t="s">
        <v>130</v>
      </c>
      <c r="B979"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Company\M337B</v>
      </c>
      <c r="C979" s="1" t="s">
        <v>735</v>
      </c>
      <c r="D979" s="1" t="str">
        <f>LEFT(Supplemental_Type_Certificates__STC___5[[#This Row],[Column1]],SEARCH("\",Supplemental_Type_Certificates__STC___5[[#This Row],[Column1]])-1)</f>
        <v>Cessna Aircraft Company</v>
      </c>
      <c r="E979" s="1" t="str">
        <f>RIGHT(Supplemental_Type_Certificates__STC___5[[#This Row],[Column1]],LEN(Supplemental_Type_Certificates__STC___5[[#This Row],[Column1]])-SEARCH("\",Supplemental_Type_Certificates__STC___5[[#This Row],[Column1]]))</f>
        <v>M337B</v>
      </c>
      <c r="F979" s="1" t="str">
        <f>INDEX(Sheet1!A:D,MATCH(Supplemental_Type_Certificates__STC___5[[#This Row],[Make]],Sheet1!D:D,0),1)</f>
        <v>Cessna</v>
      </c>
      <c r="G979"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979"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E803:E1041</v>
      </c>
      <c r="I979" s="1" t="str">
        <f ca="1">IF(LEN(Supplemental_Type_Certificates__STC___5[[#This Row],[First]])&lt;&gt;0,Supplemental_Type_Certificates__STC___5[[#This Row],[First]]&amp;": "&amp;_xlfn.TEXTJOIN(", ",TRUE,INDIRECT(Supplemental_Type_Certificates__STC___5[[#This Row],[Range]])),"")</f>
        <v/>
      </c>
      <c r="J979"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980" spans="1:10" x14ac:dyDescent="0.25">
      <c r="A980" s="1" t="s">
        <v>130</v>
      </c>
      <c r="B980"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Company\P172D</v>
      </c>
      <c r="C980" s="1" t="s">
        <v>736</v>
      </c>
      <c r="D980" s="1" t="str">
        <f>LEFT(Supplemental_Type_Certificates__STC___5[[#This Row],[Column1]],SEARCH("\",Supplemental_Type_Certificates__STC___5[[#This Row],[Column1]])-1)</f>
        <v>Cessna Aircraft Company</v>
      </c>
      <c r="E980" s="1" t="str">
        <f>RIGHT(Supplemental_Type_Certificates__STC___5[[#This Row],[Column1]],LEN(Supplemental_Type_Certificates__STC___5[[#This Row],[Column1]])-SEARCH("\",Supplemental_Type_Certificates__STC___5[[#This Row],[Column1]]))</f>
        <v>P172D</v>
      </c>
      <c r="F980" s="1" t="str">
        <f>INDEX(Sheet1!A:D,MATCH(Supplemental_Type_Certificates__STC___5[[#This Row],[Make]],Sheet1!D:D,0),1)</f>
        <v>Cessna</v>
      </c>
      <c r="G980"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980"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E803:E1041</v>
      </c>
      <c r="I980" s="1" t="str">
        <f ca="1">IF(LEN(Supplemental_Type_Certificates__STC___5[[#This Row],[First]])&lt;&gt;0,Supplemental_Type_Certificates__STC___5[[#This Row],[First]]&amp;": "&amp;_xlfn.TEXTJOIN(", ",TRUE,INDIRECT(Supplemental_Type_Certificates__STC___5[[#This Row],[Range]])),"")</f>
        <v/>
      </c>
      <c r="J980"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981" spans="1:10" x14ac:dyDescent="0.25">
      <c r="A981" s="1" t="s">
        <v>130</v>
      </c>
      <c r="B981"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Company\P206</v>
      </c>
      <c r="C981" s="1" t="s">
        <v>737</v>
      </c>
      <c r="D981" s="1" t="str">
        <f>LEFT(Supplemental_Type_Certificates__STC___5[[#This Row],[Column1]],SEARCH("\",Supplemental_Type_Certificates__STC___5[[#This Row],[Column1]])-1)</f>
        <v>Cessna Aircraft Company</v>
      </c>
      <c r="E981" s="1" t="str">
        <f>RIGHT(Supplemental_Type_Certificates__STC___5[[#This Row],[Column1]],LEN(Supplemental_Type_Certificates__STC___5[[#This Row],[Column1]])-SEARCH("\",Supplemental_Type_Certificates__STC___5[[#This Row],[Column1]]))</f>
        <v>P206</v>
      </c>
      <c r="F981" s="1" t="str">
        <f>INDEX(Sheet1!A:D,MATCH(Supplemental_Type_Certificates__STC___5[[#This Row],[Make]],Sheet1!D:D,0),1)</f>
        <v>Cessna</v>
      </c>
      <c r="G981"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981"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E803:E1041</v>
      </c>
      <c r="I981" s="1" t="str">
        <f ca="1">IF(LEN(Supplemental_Type_Certificates__STC___5[[#This Row],[First]])&lt;&gt;0,Supplemental_Type_Certificates__STC___5[[#This Row],[First]]&amp;": "&amp;_xlfn.TEXTJOIN(", ",TRUE,INDIRECT(Supplemental_Type_Certificates__STC___5[[#This Row],[Range]])),"")</f>
        <v/>
      </c>
      <c r="J981"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982" spans="1:10" x14ac:dyDescent="0.25">
      <c r="A982" s="1" t="s">
        <v>130</v>
      </c>
      <c r="B982"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Company\P206A</v>
      </c>
      <c r="C982" s="1" t="s">
        <v>738</v>
      </c>
      <c r="D982" s="1" t="str">
        <f>LEFT(Supplemental_Type_Certificates__STC___5[[#This Row],[Column1]],SEARCH("\",Supplemental_Type_Certificates__STC___5[[#This Row],[Column1]])-1)</f>
        <v>Cessna Aircraft Company</v>
      </c>
      <c r="E982" s="1" t="str">
        <f>RIGHT(Supplemental_Type_Certificates__STC___5[[#This Row],[Column1]],LEN(Supplemental_Type_Certificates__STC___5[[#This Row],[Column1]])-SEARCH("\",Supplemental_Type_Certificates__STC___5[[#This Row],[Column1]]))</f>
        <v>P206A</v>
      </c>
      <c r="F982" s="1" t="str">
        <f>INDEX(Sheet1!A:D,MATCH(Supplemental_Type_Certificates__STC___5[[#This Row],[Make]],Sheet1!D:D,0),1)</f>
        <v>Cessna</v>
      </c>
      <c r="G982"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982"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E803:E1041</v>
      </c>
      <c r="I982" s="1" t="str">
        <f ca="1">IF(LEN(Supplemental_Type_Certificates__STC___5[[#This Row],[First]])&lt;&gt;0,Supplemental_Type_Certificates__STC___5[[#This Row],[First]]&amp;": "&amp;_xlfn.TEXTJOIN(", ",TRUE,INDIRECT(Supplemental_Type_Certificates__STC___5[[#This Row],[Range]])),"")</f>
        <v/>
      </c>
      <c r="J982"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983" spans="1:10" x14ac:dyDescent="0.25">
      <c r="A983" s="1" t="s">
        <v>130</v>
      </c>
      <c r="B983"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Company\P206B</v>
      </c>
      <c r="C983" s="1" t="s">
        <v>739</v>
      </c>
      <c r="D983" s="1" t="str">
        <f>LEFT(Supplemental_Type_Certificates__STC___5[[#This Row],[Column1]],SEARCH("\",Supplemental_Type_Certificates__STC___5[[#This Row],[Column1]])-1)</f>
        <v>Cessna Aircraft Company</v>
      </c>
      <c r="E983" s="1" t="str">
        <f>RIGHT(Supplemental_Type_Certificates__STC___5[[#This Row],[Column1]],LEN(Supplemental_Type_Certificates__STC___5[[#This Row],[Column1]])-SEARCH("\",Supplemental_Type_Certificates__STC___5[[#This Row],[Column1]]))</f>
        <v>P206B</v>
      </c>
      <c r="F983" s="1" t="str">
        <f>INDEX(Sheet1!A:D,MATCH(Supplemental_Type_Certificates__STC___5[[#This Row],[Make]],Sheet1!D:D,0),1)</f>
        <v>Cessna</v>
      </c>
      <c r="G983"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983"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E803:E1041</v>
      </c>
      <c r="I983" s="1" t="str">
        <f ca="1">IF(LEN(Supplemental_Type_Certificates__STC___5[[#This Row],[First]])&lt;&gt;0,Supplemental_Type_Certificates__STC___5[[#This Row],[First]]&amp;": "&amp;_xlfn.TEXTJOIN(", ",TRUE,INDIRECT(Supplemental_Type_Certificates__STC___5[[#This Row],[Range]])),"")</f>
        <v/>
      </c>
      <c r="J983"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984" spans="1:10" x14ac:dyDescent="0.25">
      <c r="A984" s="1" t="s">
        <v>130</v>
      </c>
      <c r="B984"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Company\P206C</v>
      </c>
      <c r="C984" s="1" t="s">
        <v>740</v>
      </c>
      <c r="D984" s="1" t="str">
        <f>LEFT(Supplemental_Type_Certificates__STC___5[[#This Row],[Column1]],SEARCH("\",Supplemental_Type_Certificates__STC___5[[#This Row],[Column1]])-1)</f>
        <v>Cessna Aircraft Company</v>
      </c>
      <c r="E984" s="1" t="str">
        <f>RIGHT(Supplemental_Type_Certificates__STC___5[[#This Row],[Column1]],LEN(Supplemental_Type_Certificates__STC___5[[#This Row],[Column1]])-SEARCH("\",Supplemental_Type_Certificates__STC___5[[#This Row],[Column1]]))</f>
        <v>P206C</v>
      </c>
      <c r="F984" s="1" t="str">
        <f>INDEX(Sheet1!A:D,MATCH(Supplemental_Type_Certificates__STC___5[[#This Row],[Make]],Sheet1!D:D,0),1)</f>
        <v>Cessna</v>
      </c>
      <c r="G984"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984"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E803:E1041</v>
      </c>
      <c r="I984" s="1" t="str">
        <f ca="1">IF(LEN(Supplemental_Type_Certificates__STC___5[[#This Row],[First]])&lt;&gt;0,Supplemental_Type_Certificates__STC___5[[#This Row],[First]]&amp;": "&amp;_xlfn.TEXTJOIN(", ",TRUE,INDIRECT(Supplemental_Type_Certificates__STC___5[[#This Row],[Range]])),"")</f>
        <v/>
      </c>
      <c r="J984"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985" spans="1:10" x14ac:dyDescent="0.25">
      <c r="A985" s="1" t="s">
        <v>130</v>
      </c>
      <c r="B985"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Company\P206D</v>
      </c>
      <c r="C985" s="1" t="s">
        <v>741</v>
      </c>
      <c r="D985" s="1" t="str">
        <f>LEFT(Supplemental_Type_Certificates__STC___5[[#This Row],[Column1]],SEARCH("\",Supplemental_Type_Certificates__STC___5[[#This Row],[Column1]])-1)</f>
        <v>Cessna Aircraft Company</v>
      </c>
      <c r="E985" s="1" t="str">
        <f>RIGHT(Supplemental_Type_Certificates__STC___5[[#This Row],[Column1]],LEN(Supplemental_Type_Certificates__STC___5[[#This Row],[Column1]])-SEARCH("\",Supplemental_Type_Certificates__STC___5[[#This Row],[Column1]]))</f>
        <v>P206D</v>
      </c>
      <c r="F985" s="1" t="str">
        <f>INDEX(Sheet1!A:D,MATCH(Supplemental_Type_Certificates__STC___5[[#This Row],[Make]],Sheet1!D:D,0),1)</f>
        <v>Cessna</v>
      </c>
      <c r="G985"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985"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E803:E1041</v>
      </c>
      <c r="I985" s="1" t="str">
        <f ca="1">IF(LEN(Supplemental_Type_Certificates__STC___5[[#This Row],[First]])&lt;&gt;0,Supplemental_Type_Certificates__STC___5[[#This Row],[First]]&amp;": "&amp;_xlfn.TEXTJOIN(", ",TRUE,INDIRECT(Supplemental_Type_Certificates__STC___5[[#This Row],[Range]])),"")</f>
        <v/>
      </c>
      <c r="J985"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986" spans="1:10" x14ac:dyDescent="0.25">
      <c r="A986" s="1" t="s">
        <v>130</v>
      </c>
      <c r="B986"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Company\P206E</v>
      </c>
      <c r="C986" s="1" t="s">
        <v>742</v>
      </c>
      <c r="D986" s="1" t="str">
        <f>LEFT(Supplemental_Type_Certificates__STC___5[[#This Row],[Column1]],SEARCH("\",Supplemental_Type_Certificates__STC___5[[#This Row],[Column1]])-1)</f>
        <v>Cessna Aircraft Company</v>
      </c>
      <c r="E986" s="1" t="str">
        <f>RIGHT(Supplemental_Type_Certificates__STC___5[[#This Row],[Column1]],LEN(Supplemental_Type_Certificates__STC___5[[#This Row],[Column1]])-SEARCH("\",Supplemental_Type_Certificates__STC___5[[#This Row],[Column1]]))</f>
        <v>P206E</v>
      </c>
      <c r="F986" s="1" t="str">
        <f>INDEX(Sheet1!A:D,MATCH(Supplemental_Type_Certificates__STC___5[[#This Row],[Make]],Sheet1!D:D,0),1)</f>
        <v>Cessna</v>
      </c>
      <c r="G986"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986"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E803:E1041</v>
      </c>
      <c r="I986" s="1" t="str">
        <f ca="1">IF(LEN(Supplemental_Type_Certificates__STC___5[[#This Row],[First]])&lt;&gt;0,Supplemental_Type_Certificates__STC___5[[#This Row],[First]]&amp;": "&amp;_xlfn.TEXTJOIN(", ",TRUE,INDIRECT(Supplemental_Type_Certificates__STC___5[[#This Row],[Range]])),"")</f>
        <v/>
      </c>
      <c r="J986"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987" spans="1:10" x14ac:dyDescent="0.25">
      <c r="A987" s="1" t="s">
        <v>130</v>
      </c>
      <c r="B987"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Company\P210N</v>
      </c>
      <c r="C987" s="1" t="s">
        <v>743</v>
      </c>
      <c r="D987" s="1" t="str">
        <f>LEFT(Supplemental_Type_Certificates__STC___5[[#This Row],[Column1]],SEARCH("\",Supplemental_Type_Certificates__STC___5[[#This Row],[Column1]])-1)</f>
        <v>Cessna Aircraft Company</v>
      </c>
      <c r="E987" s="1" t="str">
        <f>RIGHT(Supplemental_Type_Certificates__STC___5[[#This Row],[Column1]],LEN(Supplemental_Type_Certificates__STC___5[[#This Row],[Column1]])-SEARCH("\",Supplemental_Type_Certificates__STC___5[[#This Row],[Column1]]))</f>
        <v>P210N</v>
      </c>
      <c r="F987" s="1" t="str">
        <f>INDEX(Sheet1!A:D,MATCH(Supplemental_Type_Certificates__STC___5[[#This Row],[Make]],Sheet1!D:D,0),1)</f>
        <v>Cessna</v>
      </c>
      <c r="G987"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987"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E803:E1041</v>
      </c>
      <c r="I987" s="1" t="str">
        <f ca="1">IF(LEN(Supplemental_Type_Certificates__STC___5[[#This Row],[First]])&lt;&gt;0,Supplemental_Type_Certificates__STC___5[[#This Row],[First]]&amp;": "&amp;_xlfn.TEXTJOIN(", ",TRUE,INDIRECT(Supplemental_Type_Certificates__STC___5[[#This Row],[Range]])),"")</f>
        <v/>
      </c>
      <c r="J987"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988" spans="1:10" x14ac:dyDescent="0.25">
      <c r="A988" s="1" t="s">
        <v>130</v>
      </c>
      <c r="B988"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Company\P210R</v>
      </c>
      <c r="C988" s="1" t="s">
        <v>744</v>
      </c>
      <c r="D988" s="1" t="str">
        <f>LEFT(Supplemental_Type_Certificates__STC___5[[#This Row],[Column1]],SEARCH("\",Supplemental_Type_Certificates__STC___5[[#This Row],[Column1]])-1)</f>
        <v>Cessna Aircraft Company</v>
      </c>
      <c r="E988" s="1" t="str">
        <f>RIGHT(Supplemental_Type_Certificates__STC___5[[#This Row],[Column1]],LEN(Supplemental_Type_Certificates__STC___5[[#This Row],[Column1]])-SEARCH("\",Supplemental_Type_Certificates__STC___5[[#This Row],[Column1]]))</f>
        <v>P210R</v>
      </c>
      <c r="F988" s="1" t="str">
        <f>INDEX(Sheet1!A:D,MATCH(Supplemental_Type_Certificates__STC___5[[#This Row],[Make]],Sheet1!D:D,0),1)</f>
        <v>Cessna</v>
      </c>
      <c r="G988"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988"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E803:E1041</v>
      </c>
      <c r="I988" s="1" t="str">
        <f ca="1">IF(LEN(Supplemental_Type_Certificates__STC___5[[#This Row],[First]])&lt;&gt;0,Supplemental_Type_Certificates__STC___5[[#This Row],[First]]&amp;": "&amp;_xlfn.TEXTJOIN(", ",TRUE,INDIRECT(Supplemental_Type_Certificates__STC___5[[#This Row],[Range]])),"")</f>
        <v/>
      </c>
      <c r="J988"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989" spans="1:10" x14ac:dyDescent="0.25">
      <c r="A989" s="1" t="s">
        <v>130</v>
      </c>
      <c r="B989"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Company\P337H</v>
      </c>
      <c r="C989" s="1" t="s">
        <v>745</v>
      </c>
      <c r="D989" s="1" t="str">
        <f>LEFT(Supplemental_Type_Certificates__STC___5[[#This Row],[Column1]],SEARCH("\",Supplemental_Type_Certificates__STC___5[[#This Row],[Column1]])-1)</f>
        <v>Cessna Aircraft Company</v>
      </c>
      <c r="E989" s="1" t="str">
        <f>RIGHT(Supplemental_Type_Certificates__STC___5[[#This Row],[Column1]],LEN(Supplemental_Type_Certificates__STC___5[[#This Row],[Column1]])-SEARCH("\",Supplemental_Type_Certificates__STC___5[[#This Row],[Column1]]))</f>
        <v>P337H</v>
      </c>
      <c r="F989" s="1" t="str">
        <f>INDEX(Sheet1!A:D,MATCH(Supplemental_Type_Certificates__STC___5[[#This Row],[Make]],Sheet1!D:D,0),1)</f>
        <v>Cessna</v>
      </c>
      <c r="G989"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989"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E803:E1041</v>
      </c>
      <c r="I989" s="1" t="str">
        <f ca="1">IF(LEN(Supplemental_Type_Certificates__STC___5[[#This Row],[First]])&lt;&gt;0,Supplemental_Type_Certificates__STC___5[[#This Row],[First]]&amp;": "&amp;_xlfn.TEXTJOIN(", ",TRUE,INDIRECT(Supplemental_Type_Certificates__STC___5[[#This Row],[Range]])),"")</f>
        <v/>
      </c>
      <c r="J989"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990" spans="1:10" x14ac:dyDescent="0.25">
      <c r="A990" s="1" t="s">
        <v>130</v>
      </c>
      <c r="B990"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Company\R172E</v>
      </c>
      <c r="C990" s="1" t="s">
        <v>746</v>
      </c>
      <c r="D990" s="1" t="str">
        <f>LEFT(Supplemental_Type_Certificates__STC___5[[#This Row],[Column1]],SEARCH("\",Supplemental_Type_Certificates__STC___5[[#This Row],[Column1]])-1)</f>
        <v>Cessna Aircraft Company</v>
      </c>
      <c r="E990" s="1" t="str">
        <f>RIGHT(Supplemental_Type_Certificates__STC___5[[#This Row],[Column1]],LEN(Supplemental_Type_Certificates__STC___5[[#This Row],[Column1]])-SEARCH("\",Supplemental_Type_Certificates__STC___5[[#This Row],[Column1]]))</f>
        <v>R172E</v>
      </c>
      <c r="F990" s="1" t="str">
        <f>INDEX(Sheet1!A:D,MATCH(Supplemental_Type_Certificates__STC___5[[#This Row],[Make]],Sheet1!D:D,0),1)</f>
        <v>Cessna</v>
      </c>
      <c r="G990"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990"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E803:E1041</v>
      </c>
      <c r="I990" s="1" t="str">
        <f ca="1">IF(LEN(Supplemental_Type_Certificates__STC___5[[#This Row],[First]])&lt;&gt;0,Supplemental_Type_Certificates__STC___5[[#This Row],[First]]&amp;": "&amp;_xlfn.TEXTJOIN(", ",TRUE,INDIRECT(Supplemental_Type_Certificates__STC___5[[#This Row],[Range]])),"")</f>
        <v/>
      </c>
      <c r="J990"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991" spans="1:10" x14ac:dyDescent="0.25">
      <c r="A991" s="1" t="s">
        <v>130</v>
      </c>
      <c r="B991"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Company\R172F</v>
      </c>
      <c r="C991" s="1" t="s">
        <v>747</v>
      </c>
      <c r="D991" s="1" t="str">
        <f>LEFT(Supplemental_Type_Certificates__STC___5[[#This Row],[Column1]],SEARCH("\",Supplemental_Type_Certificates__STC___5[[#This Row],[Column1]])-1)</f>
        <v>Cessna Aircraft Company</v>
      </c>
      <c r="E991" s="1" t="str">
        <f>RIGHT(Supplemental_Type_Certificates__STC___5[[#This Row],[Column1]],LEN(Supplemental_Type_Certificates__STC___5[[#This Row],[Column1]])-SEARCH("\",Supplemental_Type_Certificates__STC___5[[#This Row],[Column1]]))</f>
        <v>R172F</v>
      </c>
      <c r="F991" s="1" t="str">
        <f>INDEX(Sheet1!A:D,MATCH(Supplemental_Type_Certificates__STC___5[[#This Row],[Make]],Sheet1!D:D,0),1)</f>
        <v>Cessna</v>
      </c>
      <c r="G991"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991"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E803:E1041</v>
      </c>
      <c r="I991" s="1" t="str">
        <f ca="1">IF(LEN(Supplemental_Type_Certificates__STC___5[[#This Row],[First]])&lt;&gt;0,Supplemental_Type_Certificates__STC___5[[#This Row],[First]]&amp;": "&amp;_xlfn.TEXTJOIN(", ",TRUE,INDIRECT(Supplemental_Type_Certificates__STC___5[[#This Row],[Range]])),"")</f>
        <v/>
      </c>
      <c r="J991"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992" spans="1:10" x14ac:dyDescent="0.25">
      <c r="A992" s="1" t="s">
        <v>130</v>
      </c>
      <c r="B992"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Company\R172G</v>
      </c>
      <c r="C992" s="1" t="s">
        <v>748</v>
      </c>
      <c r="D992" s="1" t="str">
        <f>LEFT(Supplemental_Type_Certificates__STC___5[[#This Row],[Column1]],SEARCH("\",Supplemental_Type_Certificates__STC___5[[#This Row],[Column1]])-1)</f>
        <v>Cessna Aircraft Company</v>
      </c>
      <c r="E992" s="1" t="str">
        <f>RIGHT(Supplemental_Type_Certificates__STC___5[[#This Row],[Column1]],LEN(Supplemental_Type_Certificates__STC___5[[#This Row],[Column1]])-SEARCH("\",Supplemental_Type_Certificates__STC___5[[#This Row],[Column1]]))</f>
        <v>R172G</v>
      </c>
      <c r="F992" s="1" t="str">
        <f>INDEX(Sheet1!A:D,MATCH(Supplemental_Type_Certificates__STC___5[[#This Row],[Make]],Sheet1!D:D,0),1)</f>
        <v>Cessna</v>
      </c>
      <c r="G992"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992"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E803:E1041</v>
      </c>
      <c r="I992" s="1" t="str">
        <f ca="1">IF(LEN(Supplemental_Type_Certificates__STC___5[[#This Row],[First]])&lt;&gt;0,Supplemental_Type_Certificates__STC___5[[#This Row],[First]]&amp;": "&amp;_xlfn.TEXTJOIN(", ",TRUE,INDIRECT(Supplemental_Type_Certificates__STC___5[[#This Row],[Range]])),"")</f>
        <v/>
      </c>
      <c r="J992"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993" spans="1:10" x14ac:dyDescent="0.25">
      <c r="A993" s="1" t="s">
        <v>130</v>
      </c>
      <c r="B993"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Company\R172H</v>
      </c>
      <c r="C993" s="1" t="s">
        <v>749</v>
      </c>
      <c r="D993" s="1" t="str">
        <f>LEFT(Supplemental_Type_Certificates__STC___5[[#This Row],[Column1]],SEARCH("\",Supplemental_Type_Certificates__STC___5[[#This Row],[Column1]])-1)</f>
        <v>Cessna Aircraft Company</v>
      </c>
      <c r="E993" s="1" t="str">
        <f>RIGHT(Supplemental_Type_Certificates__STC___5[[#This Row],[Column1]],LEN(Supplemental_Type_Certificates__STC___5[[#This Row],[Column1]])-SEARCH("\",Supplemental_Type_Certificates__STC___5[[#This Row],[Column1]]))</f>
        <v>R172H</v>
      </c>
      <c r="F993" s="1" t="str">
        <f>INDEX(Sheet1!A:D,MATCH(Supplemental_Type_Certificates__STC___5[[#This Row],[Make]],Sheet1!D:D,0),1)</f>
        <v>Cessna</v>
      </c>
      <c r="G993"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993"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E803:E1041</v>
      </c>
      <c r="I993" s="1" t="str">
        <f ca="1">IF(LEN(Supplemental_Type_Certificates__STC___5[[#This Row],[First]])&lt;&gt;0,Supplemental_Type_Certificates__STC___5[[#This Row],[First]]&amp;": "&amp;_xlfn.TEXTJOIN(", ",TRUE,INDIRECT(Supplemental_Type_Certificates__STC___5[[#This Row],[Range]])),"")</f>
        <v/>
      </c>
      <c r="J993"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994" spans="1:10" x14ac:dyDescent="0.25">
      <c r="A994" s="1" t="s">
        <v>130</v>
      </c>
      <c r="B994"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Company\R172J</v>
      </c>
      <c r="C994" s="1" t="s">
        <v>750</v>
      </c>
      <c r="D994" s="1" t="str">
        <f>LEFT(Supplemental_Type_Certificates__STC___5[[#This Row],[Column1]],SEARCH("\",Supplemental_Type_Certificates__STC___5[[#This Row],[Column1]])-1)</f>
        <v>Cessna Aircraft Company</v>
      </c>
      <c r="E994" s="1" t="str">
        <f>RIGHT(Supplemental_Type_Certificates__STC___5[[#This Row],[Column1]],LEN(Supplemental_Type_Certificates__STC___5[[#This Row],[Column1]])-SEARCH("\",Supplemental_Type_Certificates__STC___5[[#This Row],[Column1]]))</f>
        <v>R172J</v>
      </c>
      <c r="F994" s="1" t="str">
        <f>INDEX(Sheet1!A:D,MATCH(Supplemental_Type_Certificates__STC___5[[#This Row],[Make]],Sheet1!D:D,0),1)</f>
        <v>Cessna</v>
      </c>
      <c r="G994"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994"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E803:E1041</v>
      </c>
      <c r="I994" s="1" t="str">
        <f ca="1">IF(LEN(Supplemental_Type_Certificates__STC___5[[#This Row],[First]])&lt;&gt;0,Supplemental_Type_Certificates__STC___5[[#This Row],[First]]&amp;": "&amp;_xlfn.TEXTJOIN(", ",TRUE,INDIRECT(Supplemental_Type_Certificates__STC___5[[#This Row],[Range]])),"")</f>
        <v/>
      </c>
      <c r="J994"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995" spans="1:10" x14ac:dyDescent="0.25">
      <c r="A995" s="1" t="s">
        <v>130</v>
      </c>
      <c r="B995"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Company\R172K</v>
      </c>
      <c r="C995" s="1" t="s">
        <v>751</v>
      </c>
      <c r="D995" s="1" t="str">
        <f>LEFT(Supplemental_Type_Certificates__STC___5[[#This Row],[Column1]],SEARCH("\",Supplemental_Type_Certificates__STC___5[[#This Row],[Column1]])-1)</f>
        <v>Cessna Aircraft Company</v>
      </c>
      <c r="E995" s="1" t="str">
        <f>RIGHT(Supplemental_Type_Certificates__STC___5[[#This Row],[Column1]],LEN(Supplemental_Type_Certificates__STC___5[[#This Row],[Column1]])-SEARCH("\",Supplemental_Type_Certificates__STC___5[[#This Row],[Column1]]))</f>
        <v>R172K</v>
      </c>
      <c r="F995" s="1" t="str">
        <f>INDEX(Sheet1!A:D,MATCH(Supplemental_Type_Certificates__STC___5[[#This Row],[Make]],Sheet1!D:D,0),1)</f>
        <v>Cessna</v>
      </c>
      <c r="G995"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995"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E803:E1041</v>
      </c>
      <c r="I995" s="1" t="str">
        <f ca="1">IF(LEN(Supplemental_Type_Certificates__STC___5[[#This Row],[First]])&lt;&gt;0,Supplemental_Type_Certificates__STC___5[[#This Row],[First]]&amp;": "&amp;_xlfn.TEXTJOIN(", ",TRUE,INDIRECT(Supplemental_Type_Certificates__STC___5[[#This Row],[Range]])),"")</f>
        <v/>
      </c>
      <c r="J995"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996" spans="1:10" x14ac:dyDescent="0.25">
      <c r="A996" s="1" t="s">
        <v>130</v>
      </c>
      <c r="B996"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Company\R182</v>
      </c>
      <c r="C996" s="1" t="s">
        <v>752</v>
      </c>
      <c r="D996" s="1" t="str">
        <f>LEFT(Supplemental_Type_Certificates__STC___5[[#This Row],[Column1]],SEARCH("\",Supplemental_Type_Certificates__STC___5[[#This Row],[Column1]])-1)</f>
        <v>Cessna Aircraft Company</v>
      </c>
      <c r="E996" s="1" t="str">
        <f>RIGHT(Supplemental_Type_Certificates__STC___5[[#This Row],[Column1]],LEN(Supplemental_Type_Certificates__STC___5[[#This Row],[Column1]])-SEARCH("\",Supplemental_Type_Certificates__STC___5[[#This Row],[Column1]]))</f>
        <v>R182</v>
      </c>
      <c r="F996" s="1" t="str">
        <f>INDEX(Sheet1!A:D,MATCH(Supplemental_Type_Certificates__STC___5[[#This Row],[Make]],Sheet1!D:D,0),1)</f>
        <v>Cessna</v>
      </c>
      <c r="G996"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996"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E803:E1041</v>
      </c>
      <c r="I996" s="1" t="str">
        <f ca="1">IF(LEN(Supplemental_Type_Certificates__STC___5[[#This Row],[First]])&lt;&gt;0,Supplemental_Type_Certificates__STC___5[[#This Row],[First]]&amp;": "&amp;_xlfn.TEXTJOIN(", ",TRUE,INDIRECT(Supplemental_Type_Certificates__STC___5[[#This Row],[Range]])),"")</f>
        <v/>
      </c>
      <c r="J996"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997" spans="1:10" x14ac:dyDescent="0.25">
      <c r="A997" s="1" t="s">
        <v>130</v>
      </c>
      <c r="B997"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Company\T182</v>
      </c>
      <c r="C997" s="1" t="s">
        <v>753</v>
      </c>
      <c r="D997" s="1" t="str">
        <f>LEFT(Supplemental_Type_Certificates__STC___5[[#This Row],[Column1]],SEARCH("\",Supplemental_Type_Certificates__STC___5[[#This Row],[Column1]])-1)</f>
        <v>Cessna Aircraft Company</v>
      </c>
      <c r="E997" s="1" t="str">
        <f>RIGHT(Supplemental_Type_Certificates__STC___5[[#This Row],[Column1]],LEN(Supplemental_Type_Certificates__STC___5[[#This Row],[Column1]])-SEARCH("\",Supplemental_Type_Certificates__STC___5[[#This Row],[Column1]]))</f>
        <v>T182</v>
      </c>
      <c r="F997" s="1" t="str">
        <f>INDEX(Sheet1!A:D,MATCH(Supplemental_Type_Certificates__STC___5[[#This Row],[Make]],Sheet1!D:D,0),1)</f>
        <v>Cessna</v>
      </c>
      <c r="G997"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997"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E803:E1041</v>
      </c>
      <c r="I997" s="1" t="str">
        <f ca="1">IF(LEN(Supplemental_Type_Certificates__STC___5[[#This Row],[First]])&lt;&gt;0,Supplemental_Type_Certificates__STC___5[[#This Row],[First]]&amp;": "&amp;_xlfn.TEXTJOIN(", ",TRUE,INDIRECT(Supplemental_Type_Certificates__STC___5[[#This Row],[Range]])),"")</f>
        <v/>
      </c>
      <c r="J997"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998" spans="1:10" x14ac:dyDescent="0.25">
      <c r="A998" s="1" t="s">
        <v>130</v>
      </c>
      <c r="B998"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Company\T182T</v>
      </c>
      <c r="C998" s="1" t="s">
        <v>754</v>
      </c>
      <c r="D998" s="1" t="str">
        <f>LEFT(Supplemental_Type_Certificates__STC___5[[#This Row],[Column1]],SEARCH("\",Supplemental_Type_Certificates__STC___5[[#This Row],[Column1]])-1)</f>
        <v>Cessna Aircraft Company</v>
      </c>
      <c r="E998" s="1" t="str">
        <f>RIGHT(Supplemental_Type_Certificates__STC___5[[#This Row],[Column1]],LEN(Supplemental_Type_Certificates__STC___5[[#This Row],[Column1]])-SEARCH("\",Supplemental_Type_Certificates__STC___5[[#This Row],[Column1]]))</f>
        <v>T182T</v>
      </c>
      <c r="F998" s="1" t="str">
        <f>INDEX(Sheet1!A:D,MATCH(Supplemental_Type_Certificates__STC___5[[#This Row],[Make]],Sheet1!D:D,0),1)</f>
        <v>Cessna</v>
      </c>
      <c r="G998"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998"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E803:E1041</v>
      </c>
      <c r="I998" s="1" t="str">
        <f ca="1">IF(LEN(Supplemental_Type_Certificates__STC___5[[#This Row],[First]])&lt;&gt;0,Supplemental_Type_Certificates__STC___5[[#This Row],[First]]&amp;": "&amp;_xlfn.TEXTJOIN(", ",TRUE,INDIRECT(Supplemental_Type_Certificates__STC___5[[#This Row],[Range]])),"")</f>
        <v/>
      </c>
      <c r="J998"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999" spans="1:10" x14ac:dyDescent="0.25">
      <c r="A999" s="1" t="s">
        <v>130</v>
      </c>
      <c r="B999"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Company\T207</v>
      </c>
      <c r="C999" s="1" t="s">
        <v>756</v>
      </c>
      <c r="D999" s="1" t="str">
        <f>LEFT(Supplemental_Type_Certificates__STC___5[[#This Row],[Column1]],SEARCH("\",Supplemental_Type_Certificates__STC___5[[#This Row],[Column1]])-1)</f>
        <v>Cessna Aircraft Company</v>
      </c>
      <c r="E999" s="1" t="str">
        <f>RIGHT(Supplemental_Type_Certificates__STC___5[[#This Row],[Column1]],LEN(Supplemental_Type_Certificates__STC___5[[#This Row],[Column1]])-SEARCH("\",Supplemental_Type_Certificates__STC___5[[#This Row],[Column1]]))</f>
        <v>T207</v>
      </c>
      <c r="F999" s="1" t="str">
        <f>INDEX(Sheet1!A:D,MATCH(Supplemental_Type_Certificates__STC___5[[#This Row],[Make]],Sheet1!D:D,0),1)</f>
        <v>Cessna</v>
      </c>
      <c r="G999"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999"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E803:E1041</v>
      </c>
      <c r="I999" s="1" t="str">
        <f ca="1">IF(LEN(Supplemental_Type_Certificates__STC___5[[#This Row],[First]])&lt;&gt;0,Supplemental_Type_Certificates__STC___5[[#This Row],[First]]&amp;": "&amp;_xlfn.TEXTJOIN(", ",TRUE,INDIRECT(Supplemental_Type_Certificates__STC___5[[#This Row],[Range]])),"")</f>
        <v/>
      </c>
      <c r="J999"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1000" spans="1:10" x14ac:dyDescent="0.25">
      <c r="A1000" s="1" t="s">
        <v>130</v>
      </c>
      <c r="B1000"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Company\T207A</v>
      </c>
      <c r="C1000" s="1" t="s">
        <v>757</v>
      </c>
      <c r="D1000" s="1" t="str">
        <f>LEFT(Supplemental_Type_Certificates__STC___5[[#This Row],[Column1]],SEARCH("\",Supplemental_Type_Certificates__STC___5[[#This Row],[Column1]])-1)</f>
        <v>Cessna Aircraft Company</v>
      </c>
      <c r="E1000" s="1" t="str">
        <f>RIGHT(Supplemental_Type_Certificates__STC___5[[#This Row],[Column1]],LEN(Supplemental_Type_Certificates__STC___5[[#This Row],[Column1]])-SEARCH("\",Supplemental_Type_Certificates__STC___5[[#This Row],[Column1]]))</f>
        <v>T207A</v>
      </c>
      <c r="F1000" s="1" t="str">
        <f>INDEX(Sheet1!A:D,MATCH(Supplemental_Type_Certificates__STC___5[[#This Row],[Make]],Sheet1!D:D,0),1)</f>
        <v>Cessna</v>
      </c>
      <c r="G1000"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000"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E803:E1041</v>
      </c>
      <c r="I1000" s="1" t="str">
        <f ca="1">IF(LEN(Supplemental_Type_Certificates__STC___5[[#This Row],[First]])&lt;&gt;0,Supplemental_Type_Certificates__STC___5[[#This Row],[First]]&amp;": "&amp;_xlfn.TEXTJOIN(", ",TRUE,INDIRECT(Supplemental_Type_Certificates__STC___5[[#This Row],[Range]])),"")</f>
        <v/>
      </c>
      <c r="J1000"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1001" spans="1:10" x14ac:dyDescent="0.25">
      <c r="A1001" s="1" t="s">
        <v>130</v>
      </c>
      <c r="B1001"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Company\T210F</v>
      </c>
      <c r="C1001" s="1" t="s">
        <v>758</v>
      </c>
      <c r="D1001" s="1" t="str">
        <f>LEFT(Supplemental_Type_Certificates__STC___5[[#This Row],[Column1]],SEARCH("\",Supplemental_Type_Certificates__STC___5[[#This Row],[Column1]])-1)</f>
        <v>Cessna Aircraft Company</v>
      </c>
      <c r="E1001" s="1" t="str">
        <f>RIGHT(Supplemental_Type_Certificates__STC___5[[#This Row],[Column1]],LEN(Supplemental_Type_Certificates__STC___5[[#This Row],[Column1]])-SEARCH("\",Supplemental_Type_Certificates__STC___5[[#This Row],[Column1]]))</f>
        <v>T210F</v>
      </c>
      <c r="F1001" s="1" t="str">
        <f>INDEX(Sheet1!A:D,MATCH(Supplemental_Type_Certificates__STC___5[[#This Row],[Make]],Sheet1!D:D,0),1)</f>
        <v>Cessna</v>
      </c>
      <c r="G1001"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001"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E803:E1041</v>
      </c>
      <c r="I1001" s="1" t="str">
        <f ca="1">IF(LEN(Supplemental_Type_Certificates__STC___5[[#This Row],[First]])&lt;&gt;0,Supplemental_Type_Certificates__STC___5[[#This Row],[First]]&amp;": "&amp;_xlfn.TEXTJOIN(", ",TRUE,INDIRECT(Supplemental_Type_Certificates__STC___5[[#This Row],[Range]])),"")</f>
        <v/>
      </c>
      <c r="J1001"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1002" spans="1:10" x14ac:dyDescent="0.25">
      <c r="A1002" s="1" t="s">
        <v>130</v>
      </c>
      <c r="B1002"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Company\T210G</v>
      </c>
      <c r="C1002" s="1" t="s">
        <v>759</v>
      </c>
      <c r="D1002" s="1" t="str">
        <f>LEFT(Supplemental_Type_Certificates__STC___5[[#This Row],[Column1]],SEARCH("\",Supplemental_Type_Certificates__STC___5[[#This Row],[Column1]])-1)</f>
        <v>Cessna Aircraft Company</v>
      </c>
      <c r="E1002" s="1" t="str">
        <f>RIGHT(Supplemental_Type_Certificates__STC___5[[#This Row],[Column1]],LEN(Supplemental_Type_Certificates__STC___5[[#This Row],[Column1]])-SEARCH("\",Supplemental_Type_Certificates__STC___5[[#This Row],[Column1]]))</f>
        <v>T210G</v>
      </c>
      <c r="F1002" s="1" t="str">
        <f>INDEX(Sheet1!A:D,MATCH(Supplemental_Type_Certificates__STC___5[[#This Row],[Make]],Sheet1!D:D,0),1)</f>
        <v>Cessna</v>
      </c>
      <c r="G1002"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002"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E803:E1041</v>
      </c>
      <c r="I1002" s="1" t="str">
        <f ca="1">IF(LEN(Supplemental_Type_Certificates__STC___5[[#This Row],[First]])&lt;&gt;0,Supplemental_Type_Certificates__STC___5[[#This Row],[First]]&amp;": "&amp;_xlfn.TEXTJOIN(", ",TRUE,INDIRECT(Supplemental_Type_Certificates__STC___5[[#This Row],[Range]])),"")</f>
        <v/>
      </c>
      <c r="J1002"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1003" spans="1:10" x14ac:dyDescent="0.25">
      <c r="A1003" s="1" t="s">
        <v>130</v>
      </c>
      <c r="B1003"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Company\T210H</v>
      </c>
      <c r="C1003" s="1" t="s">
        <v>760</v>
      </c>
      <c r="D1003" s="1" t="str">
        <f>LEFT(Supplemental_Type_Certificates__STC___5[[#This Row],[Column1]],SEARCH("\",Supplemental_Type_Certificates__STC___5[[#This Row],[Column1]])-1)</f>
        <v>Cessna Aircraft Company</v>
      </c>
      <c r="E1003" s="1" t="str">
        <f>RIGHT(Supplemental_Type_Certificates__STC___5[[#This Row],[Column1]],LEN(Supplemental_Type_Certificates__STC___5[[#This Row],[Column1]])-SEARCH("\",Supplemental_Type_Certificates__STC___5[[#This Row],[Column1]]))</f>
        <v>T210H</v>
      </c>
      <c r="F1003" s="1" t="str">
        <f>INDEX(Sheet1!A:D,MATCH(Supplemental_Type_Certificates__STC___5[[#This Row],[Make]],Sheet1!D:D,0),1)</f>
        <v>Cessna</v>
      </c>
      <c r="G1003"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003"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E803:E1041</v>
      </c>
      <c r="I1003" s="1" t="str">
        <f ca="1">IF(LEN(Supplemental_Type_Certificates__STC___5[[#This Row],[First]])&lt;&gt;0,Supplemental_Type_Certificates__STC___5[[#This Row],[First]]&amp;": "&amp;_xlfn.TEXTJOIN(", ",TRUE,INDIRECT(Supplemental_Type_Certificates__STC___5[[#This Row],[Range]])),"")</f>
        <v/>
      </c>
      <c r="J1003"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1004" spans="1:10" x14ac:dyDescent="0.25">
      <c r="A1004" s="1" t="s">
        <v>130</v>
      </c>
      <c r="B1004"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Company\T210J</v>
      </c>
      <c r="C1004" s="1" t="s">
        <v>761</v>
      </c>
      <c r="D1004" s="1" t="str">
        <f>LEFT(Supplemental_Type_Certificates__STC___5[[#This Row],[Column1]],SEARCH("\",Supplemental_Type_Certificates__STC___5[[#This Row],[Column1]])-1)</f>
        <v>Cessna Aircraft Company</v>
      </c>
      <c r="E1004" s="1" t="str">
        <f>RIGHT(Supplemental_Type_Certificates__STC___5[[#This Row],[Column1]],LEN(Supplemental_Type_Certificates__STC___5[[#This Row],[Column1]])-SEARCH("\",Supplemental_Type_Certificates__STC___5[[#This Row],[Column1]]))</f>
        <v>T210J</v>
      </c>
      <c r="F1004" s="1" t="str">
        <f>INDEX(Sheet1!A:D,MATCH(Supplemental_Type_Certificates__STC___5[[#This Row],[Make]],Sheet1!D:D,0),1)</f>
        <v>Cessna</v>
      </c>
      <c r="G1004"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004"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E803:E1041</v>
      </c>
      <c r="I1004" s="1" t="str">
        <f ca="1">IF(LEN(Supplemental_Type_Certificates__STC___5[[#This Row],[First]])&lt;&gt;0,Supplemental_Type_Certificates__STC___5[[#This Row],[First]]&amp;": "&amp;_xlfn.TEXTJOIN(", ",TRUE,INDIRECT(Supplemental_Type_Certificates__STC___5[[#This Row],[Range]])),"")</f>
        <v/>
      </c>
      <c r="J1004"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1005" spans="1:10" x14ac:dyDescent="0.25">
      <c r="A1005" s="1" t="s">
        <v>130</v>
      </c>
      <c r="B1005"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Company\T210L</v>
      </c>
      <c r="C1005" s="1" t="s">
        <v>762</v>
      </c>
      <c r="D1005" s="1" t="str">
        <f>LEFT(Supplemental_Type_Certificates__STC___5[[#This Row],[Column1]],SEARCH("\",Supplemental_Type_Certificates__STC___5[[#This Row],[Column1]])-1)</f>
        <v>Cessna Aircraft Company</v>
      </c>
      <c r="E1005" s="1" t="str">
        <f>RIGHT(Supplemental_Type_Certificates__STC___5[[#This Row],[Column1]],LEN(Supplemental_Type_Certificates__STC___5[[#This Row],[Column1]])-SEARCH("\",Supplemental_Type_Certificates__STC___5[[#This Row],[Column1]]))</f>
        <v>T210L</v>
      </c>
      <c r="F1005" s="1" t="str">
        <f>INDEX(Sheet1!A:D,MATCH(Supplemental_Type_Certificates__STC___5[[#This Row],[Make]],Sheet1!D:D,0),1)</f>
        <v>Cessna</v>
      </c>
      <c r="G1005"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005"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E803:E1041</v>
      </c>
      <c r="I1005" s="1" t="str">
        <f ca="1">IF(LEN(Supplemental_Type_Certificates__STC___5[[#This Row],[First]])&lt;&gt;0,Supplemental_Type_Certificates__STC___5[[#This Row],[First]]&amp;": "&amp;_xlfn.TEXTJOIN(", ",TRUE,INDIRECT(Supplemental_Type_Certificates__STC___5[[#This Row],[Range]])),"")</f>
        <v/>
      </c>
      <c r="J1005"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1006" spans="1:10" x14ac:dyDescent="0.25">
      <c r="A1006" s="1" t="s">
        <v>130</v>
      </c>
      <c r="B1006"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Company\T210M</v>
      </c>
      <c r="C1006" s="1" t="s">
        <v>763</v>
      </c>
      <c r="D1006" s="1" t="str">
        <f>LEFT(Supplemental_Type_Certificates__STC___5[[#This Row],[Column1]],SEARCH("\",Supplemental_Type_Certificates__STC___5[[#This Row],[Column1]])-1)</f>
        <v>Cessna Aircraft Company</v>
      </c>
      <c r="E1006" s="1" t="str">
        <f>RIGHT(Supplemental_Type_Certificates__STC___5[[#This Row],[Column1]],LEN(Supplemental_Type_Certificates__STC___5[[#This Row],[Column1]])-SEARCH("\",Supplemental_Type_Certificates__STC___5[[#This Row],[Column1]]))</f>
        <v>T210M</v>
      </c>
      <c r="F1006" s="1" t="str">
        <f>INDEX(Sheet1!A:D,MATCH(Supplemental_Type_Certificates__STC___5[[#This Row],[Make]],Sheet1!D:D,0),1)</f>
        <v>Cessna</v>
      </c>
      <c r="G1006"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006"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E803:E1041</v>
      </c>
      <c r="I1006" s="1" t="str">
        <f ca="1">IF(LEN(Supplemental_Type_Certificates__STC___5[[#This Row],[First]])&lt;&gt;0,Supplemental_Type_Certificates__STC___5[[#This Row],[First]]&amp;": "&amp;_xlfn.TEXTJOIN(", ",TRUE,INDIRECT(Supplemental_Type_Certificates__STC___5[[#This Row],[Range]])),"")</f>
        <v/>
      </c>
      <c r="J1006"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1007" spans="1:10" x14ac:dyDescent="0.25">
      <c r="A1007" s="1" t="s">
        <v>130</v>
      </c>
      <c r="B1007"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Company\T210N</v>
      </c>
      <c r="C1007" s="1" t="s">
        <v>764</v>
      </c>
      <c r="D1007" s="1" t="str">
        <f>LEFT(Supplemental_Type_Certificates__STC___5[[#This Row],[Column1]],SEARCH("\",Supplemental_Type_Certificates__STC___5[[#This Row],[Column1]])-1)</f>
        <v>Cessna Aircraft Company</v>
      </c>
      <c r="E1007" s="1" t="str">
        <f>RIGHT(Supplemental_Type_Certificates__STC___5[[#This Row],[Column1]],LEN(Supplemental_Type_Certificates__STC___5[[#This Row],[Column1]])-SEARCH("\",Supplemental_Type_Certificates__STC___5[[#This Row],[Column1]]))</f>
        <v>T210N</v>
      </c>
      <c r="F1007" s="1" t="str">
        <f>INDEX(Sheet1!A:D,MATCH(Supplemental_Type_Certificates__STC___5[[#This Row],[Make]],Sheet1!D:D,0),1)</f>
        <v>Cessna</v>
      </c>
      <c r="G1007"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007"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E803:E1041</v>
      </c>
      <c r="I1007" s="1" t="str">
        <f ca="1">IF(LEN(Supplemental_Type_Certificates__STC___5[[#This Row],[First]])&lt;&gt;0,Supplemental_Type_Certificates__STC___5[[#This Row],[First]]&amp;": "&amp;_xlfn.TEXTJOIN(", ",TRUE,INDIRECT(Supplemental_Type_Certificates__STC___5[[#This Row],[Range]])),"")</f>
        <v/>
      </c>
      <c r="J1007"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1008" spans="1:10" x14ac:dyDescent="0.25">
      <c r="A1008" s="1" t="s">
        <v>130</v>
      </c>
      <c r="B1008"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Company\T210R</v>
      </c>
      <c r="C1008" s="1" t="s">
        <v>765</v>
      </c>
      <c r="D1008" s="1" t="str">
        <f>LEFT(Supplemental_Type_Certificates__STC___5[[#This Row],[Column1]],SEARCH("\",Supplemental_Type_Certificates__STC___5[[#This Row],[Column1]])-1)</f>
        <v>Cessna Aircraft Company</v>
      </c>
      <c r="E1008" s="1" t="str">
        <f>RIGHT(Supplemental_Type_Certificates__STC___5[[#This Row],[Column1]],LEN(Supplemental_Type_Certificates__STC___5[[#This Row],[Column1]])-SEARCH("\",Supplemental_Type_Certificates__STC___5[[#This Row],[Column1]]))</f>
        <v>T210R</v>
      </c>
      <c r="F1008" s="1" t="str">
        <f>INDEX(Sheet1!A:D,MATCH(Supplemental_Type_Certificates__STC___5[[#This Row],[Make]],Sheet1!D:D,0),1)</f>
        <v>Cessna</v>
      </c>
      <c r="G1008"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008"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E803:E1041</v>
      </c>
      <c r="I1008" s="1" t="str">
        <f ca="1">IF(LEN(Supplemental_Type_Certificates__STC___5[[#This Row],[First]])&lt;&gt;0,Supplemental_Type_Certificates__STC___5[[#This Row],[First]]&amp;": "&amp;_xlfn.TEXTJOIN(", ",TRUE,INDIRECT(Supplemental_Type_Certificates__STC___5[[#This Row],[Range]])),"")</f>
        <v/>
      </c>
      <c r="J1008"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1009" spans="1:10" x14ac:dyDescent="0.25">
      <c r="A1009" s="1" t="s">
        <v>130</v>
      </c>
      <c r="B1009"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Company\T303</v>
      </c>
      <c r="C1009" s="1" t="s">
        <v>766</v>
      </c>
      <c r="D1009" s="1" t="str">
        <f>LEFT(Supplemental_Type_Certificates__STC___5[[#This Row],[Column1]],SEARCH("\",Supplemental_Type_Certificates__STC___5[[#This Row],[Column1]])-1)</f>
        <v>Cessna Aircraft Company</v>
      </c>
      <c r="E1009" s="1" t="str">
        <f>RIGHT(Supplemental_Type_Certificates__STC___5[[#This Row],[Column1]],LEN(Supplemental_Type_Certificates__STC___5[[#This Row],[Column1]])-SEARCH("\",Supplemental_Type_Certificates__STC___5[[#This Row],[Column1]]))</f>
        <v>T303</v>
      </c>
      <c r="F1009" s="1" t="str">
        <f>INDEX(Sheet1!A:D,MATCH(Supplemental_Type_Certificates__STC___5[[#This Row],[Make]],Sheet1!D:D,0),1)</f>
        <v>Cessna</v>
      </c>
      <c r="G1009"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009"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E803:E1041</v>
      </c>
      <c r="I1009" s="1" t="str">
        <f ca="1">IF(LEN(Supplemental_Type_Certificates__STC___5[[#This Row],[First]])&lt;&gt;0,Supplemental_Type_Certificates__STC___5[[#This Row],[First]]&amp;": "&amp;_xlfn.TEXTJOIN(", ",TRUE,INDIRECT(Supplemental_Type_Certificates__STC___5[[#This Row],[Range]])),"")</f>
        <v/>
      </c>
      <c r="J1009"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1010" spans="1:10" x14ac:dyDescent="0.25">
      <c r="A1010" s="1" t="s">
        <v>130</v>
      </c>
      <c r="B1010"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Company\T310P</v>
      </c>
      <c r="C1010" s="1" t="s">
        <v>767</v>
      </c>
      <c r="D1010" s="1" t="str">
        <f>LEFT(Supplemental_Type_Certificates__STC___5[[#This Row],[Column1]],SEARCH("\",Supplemental_Type_Certificates__STC___5[[#This Row],[Column1]])-1)</f>
        <v>Cessna Aircraft Company</v>
      </c>
      <c r="E1010" s="1" t="str">
        <f>RIGHT(Supplemental_Type_Certificates__STC___5[[#This Row],[Column1]],LEN(Supplemental_Type_Certificates__STC___5[[#This Row],[Column1]])-SEARCH("\",Supplemental_Type_Certificates__STC___5[[#This Row],[Column1]]))</f>
        <v>T310P</v>
      </c>
      <c r="F1010" s="1" t="str">
        <f>INDEX(Sheet1!A:D,MATCH(Supplemental_Type_Certificates__STC___5[[#This Row],[Make]],Sheet1!D:D,0),1)</f>
        <v>Cessna</v>
      </c>
      <c r="G1010"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010"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E803:E1041</v>
      </c>
      <c r="I1010" s="1" t="str">
        <f ca="1">IF(LEN(Supplemental_Type_Certificates__STC___5[[#This Row],[First]])&lt;&gt;0,Supplemental_Type_Certificates__STC___5[[#This Row],[First]]&amp;": "&amp;_xlfn.TEXTJOIN(", ",TRUE,INDIRECT(Supplemental_Type_Certificates__STC___5[[#This Row],[Range]])),"")</f>
        <v/>
      </c>
      <c r="J1010"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1011" spans="1:10" x14ac:dyDescent="0.25">
      <c r="A1011" s="1" t="s">
        <v>130</v>
      </c>
      <c r="B1011"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Company\T310Q</v>
      </c>
      <c r="C1011" s="1" t="s">
        <v>768</v>
      </c>
      <c r="D1011" s="1" t="str">
        <f>LEFT(Supplemental_Type_Certificates__STC___5[[#This Row],[Column1]],SEARCH("\",Supplemental_Type_Certificates__STC___5[[#This Row],[Column1]])-1)</f>
        <v>Cessna Aircraft Company</v>
      </c>
      <c r="E1011" s="1" t="str">
        <f>RIGHT(Supplemental_Type_Certificates__STC___5[[#This Row],[Column1]],LEN(Supplemental_Type_Certificates__STC___5[[#This Row],[Column1]])-SEARCH("\",Supplemental_Type_Certificates__STC___5[[#This Row],[Column1]]))</f>
        <v>T310Q</v>
      </c>
      <c r="F1011" s="1" t="str">
        <f>INDEX(Sheet1!A:D,MATCH(Supplemental_Type_Certificates__STC___5[[#This Row],[Make]],Sheet1!D:D,0),1)</f>
        <v>Cessna</v>
      </c>
      <c r="G1011"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011"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E803:E1041</v>
      </c>
      <c r="I1011" s="1" t="str">
        <f ca="1">IF(LEN(Supplemental_Type_Certificates__STC___5[[#This Row],[First]])&lt;&gt;0,Supplemental_Type_Certificates__STC___5[[#This Row],[First]]&amp;": "&amp;_xlfn.TEXTJOIN(", ",TRUE,INDIRECT(Supplemental_Type_Certificates__STC___5[[#This Row],[Range]])),"")</f>
        <v/>
      </c>
      <c r="J1011"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1012" spans="1:10" x14ac:dyDescent="0.25">
      <c r="A1012" s="1" t="s">
        <v>130</v>
      </c>
      <c r="B1012"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Company\T310R</v>
      </c>
      <c r="C1012" s="1" t="s">
        <v>769</v>
      </c>
      <c r="D1012" s="1" t="str">
        <f>LEFT(Supplemental_Type_Certificates__STC___5[[#This Row],[Column1]],SEARCH("\",Supplemental_Type_Certificates__STC___5[[#This Row],[Column1]])-1)</f>
        <v>Cessna Aircraft Company</v>
      </c>
      <c r="E1012" s="1" t="str">
        <f>RIGHT(Supplemental_Type_Certificates__STC___5[[#This Row],[Column1]],LEN(Supplemental_Type_Certificates__STC___5[[#This Row],[Column1]])-SEARCH("\",Supplemental_Type_Certificates__STC___5[[#This Row],[Column1]]))</f>
        <v>T310R</v>
      </c>
      <c r="F1012" s="1" t="str">
        <f>INDEX(Sheet1!A:D,MATCH(Supplemental_Type_Certificates__STC___5[[#This Row],[Make]],Sheet1!D:D,0),1)</f>
        <v>Cessna</v>
      </c>
      <c r="G1012"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012"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E803:E1041</v>
      </c>
      <c r="I1012" s="1" t="str">
        <f ca="1">IF(LEN(Supplemental_Type_Certificates__STC___5[[#This Row],[First]])&lt;&gt;0,Supplemental_Type_Certificates__STC___5[[#This Row],[First]]&amp;": "&amp;_xlfn.TEXTJOIN(", ",TRUE,INDIRECT(Supplemental_Type_Certificates__STC___5[[#This Row],[Range]])),"")</f>
        <v/>
      </c>
      <c r="J1012"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1013" spans="1:10" x14ac:dyDescent="0.25">
      <c r="A1013" s="1" t="s">
        <v>130</v>
      </c>
      <c r="B1013"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Company\T337B</v>
      </c>
      <c r="C1013" s="1" t="s">
        <v>770</v>
      </c>
      <c r="D1013" s="1" t="str">
        <f>LEFT(Supplemental_Type_Certificates__STC___5[[#This Row],[Column1]],SEARCH("\",Supplemental_Type_Certificates__STC___5[[#This Row],[Column1]])-1)</f>
        <v>Cessna Aircraft Company</v>
      </c>
      <c r="E1013" s="1" t="str">
        <f>RIGHT(Supplemental_Type_Certificates__STC___5[[#This Row],[Column1]],LEN(Supplemental_Type_Certificates__STC___5[[#This Row],[Column1]])-SEARCH("\",Supplemental_Type_Certificates__STC___5[[#This Row],[Column1]]))</f>
        <v>T337B</v>
      </c>
      <c r="F1013" s="1" t="str">
        <f>INDEX(Sheet1!A:D,MATCH(Supplemental_Type_Certificates__STC___5[[#This Row],[Make]],Sheet1!D:D,0),1)</f>
        <v>Cessna</v>
      </c>
      <c r="G1013"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013"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E803:E1041</v>
      </c>
      <c r="I1013" s="1" t="str">
        <f ca="1">IF(LEN(Supplemental_Type_Certificates__STC___5[[#This Row],[First]])&lt;&gt;0,Supplemental_Type_Certificates__STC___5[[#This Row],[First]]&amp;": "&amp;_xlfn.TEXTJOIN(", ",TRUE,INDIRECT(Supplemental_Type_Certificates__STC___5[[#This Row],[Range]])),"")</f>
        <v/>
      </c>
      <c r="J1013"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1014" spans="1:10" x14ac:dyDescent="0.25">
      <c r="A1014" s="1" t="s">
        <v>130</v>
      </c>
      <c r="B1014"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Company\T337C</v>
      </c>
      <c r="C1014" s="1" t="s">
        <v>771</v>
      </c>
      <c r="D1014" s="1" t="str">
        <f>LEFT(Supplemental_Type_Certificates__STC___5[[#This Row],[Column1]],SEARCH("\",Supplemental_Type_Certificates__STC___5[[#This Row],[Column1]])-1)</f>
        <v>Cessna Aircraft Company</v>
      </c>
      <c r="E1014" s="1" t="str">
        <f>RIGHT(Supplemental_Type_Certificates__STC___5[[#This Row],[Column1]],LEN(Supplemental_Type_Certificates__STC___5[[#This Row],[Column1]])-SEARCH("\",Supplemental_Type_Certificates__STC___5[[#This Row],[Column1]]))</f>
        <v>T337C</v>
      </c>
      <c r="F1014" s="1" t="str">
        <f>INDEX(Sheet1!A:D,MATCH(Supplemental_Type_Certificates__STC___5[[#This Row],[Make]],Sheet1!D:D,0),1)</f>
        <v>Cessna</v>
      </c>
      <c r="G1014"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014"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E803:E1041</v>
      </c>
      <c r="I1014" s="1" t="str">
        <f ca="1">IF(LEN(Supplemental_Type_Certificates__STC___5[[#This Row],[First]])&lt;&gt;0,Supplemental_Type_Certificates__STC___5[[#This Row],[First]]&amp;": "&amp;_xlfn.TEXTJOIN(", ",TRUE,INDIRECT(Supplemental_Type_Certificates__STC___5[[#This Row],[Range]])),"")</f>
        <v/>
      </c>
      <c r="J1014"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1015" spans="1:10" x14ac:dyDescent="0.25">
      <c r="A1015" s="1" t="s">
        <v>130</v>
      </c>
      <c r="B1015"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Company\T337D</v>
      </c>
      <c r="C1015" s="1" t="s">
        <v>772</v>
      </c>
      <c r="D1015" s="1" t="str">
        <f>LEFT(Supplemental_Type_Certificates__STC___5[[#This Row],[Column1]],SEARCH("\",Supplemental_Type_Certificates__STC___5[[#This Row],[Column1]])-1)</f>
        <v>Cessna Aircraft Company</v>
      </c>
      <c r="E1015" s="1" t="str">
        <f>RIGHT(Supplemental_Type_Certificates__STC___5[[#This Row],[Column1]],LEN(Supplemental_Type_Certificates__STC___5[[#This Row],[Column1]])-SEARCH("\",Supplemental_Type_Certificates__STC___5[[#This Row],[Column1]]))</f>
        <v>T337D</v>
      </c>
      <c r="F1015" s="1" t="str">
        <f>INDEX(Sheet1!A:D,MATCH(Supplemental_Type_Certificates__STC___5[[#This Row],[Make]],Sheet1!D:D,0),1)</f>
        <v>Cessna</v>
      </c>
      <c r="G1015"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015"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E803:E1041</v>
      </c>
      <c r="I1015" s="1" t="str">
        <f ca="1">IF(LEN(Supplemental_Type_Certificates__STC___5[[#This Row],[First]])&lt;&gt;0,Supplemental_Type_Certificates__STC___5[[#This Row],[First]]&amp;": "&amp;_xlfn.TEXTJOIN(", ",TRUE,INDIRECT(Supplemental_Type_Certificates__STC___5[[#This Row],[Range]])),"")</f>
        <v/>
      </c>
      <c r="J1015"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1016" spans="1:10" x14ac:dyDescent="0.25">
      <c r="A1016" s="1" t="s">
        <v>130</v>
      </c>
      <c r="B1016"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Company\T337E</v>
      </c>
      <c r="C1016" s="1" t="s">
        <v>773</v>
      </c>
      <c r="D1016" s="1" t="str">
        <f>LEFT(Supplemental_Type_Certificates__STC___5[[#This Row],[Column1]],SEARCH("\",Supplemental_Type_Certificates__STC___5[[#This Row],[Column1]])-1)</f>
        <v>Cessna Aircraft Company</v>
      </c>
      <c r="E1016" s="1" t="str">
        <f>RIGHT(Supplemental_Type_Certificates__STC___5[[#This Row],[Column1]],LEN(Supplemental_Type_Certificates__STC___5[[#This Row],[Column1]])-SEARCH("\",Supplemental_Type_Certificates__STC___5[[#This Row],[Column1]]))</f>
        <v>T337E</v>
      </c>
      <c r="F1016" s="1" t="str">
        <f>INDEX(Sheet1!A:D,MATCH(Supplemental_Type_Certificates__STC___5[[#This Row],[Make]],Sheet1!D:D,0),1)</f>
        <v>Cessna</v>
      </c>
      <c r="G1016"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016"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E803:E1041</v>
      </c>
      <c r="I1016" s="1" t="str">
        <f ca="1">IF(LEN(Supplemental_Type_Certificates__STC___5[[#This Row],[First]])&lt;&gt;0,Supplemental_Type_Certificates__STC___5[[#This Row],[First]]&amp;": "&amp;_xlfn.TEXTJOIN(", ",TRUE,INDIRECT(Supplemental_Type_Certificates__STC___5[[#This Row],[Range]])),"")</f>
        <v/>
      </c>
      <c r="J1016"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1017" spans="1:10" x14ac:dyDescent="0.25">
      <c r="A1017" s="1" t="s">
        <v>130</v>
      </c>
      <c r="B1017"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Company\T337F</v>
      </c>
      <c r="C1017" s="1" t="s">
        <v>774</v>
      </c>
      <c r="D1017" s="1" t="str">
        <f>LEFT(Supplemental_Type_Certificates__STC___5[[#This Row],[Column1]],SEARCH("\",Supplemental_Type_Certificates__STC___5[[#This Row],[Column1]])-1)</f>
        <v>Cessna Aircraft Company</v>
      </c>
      <c r="E1017" s="1" t="str">
        <f>RIGHT(Supplemental_Type_Certificates__STC___5[[#This Row],[Column1]],LEN(Supplemental_Type_Certificates__STC___5[[#This Row],[Column1]])-SEARCH("\",Supplemental_Type_Certificates__STC___5[[#This Row],[Column1]]))</f>
        <v>T337F</v>
      </c>
      <c r="F1017" s="1" t="str">
        <f>INDEX(Sheet1!A:D,MATCH(Supplemental_Type_Certificates__STC___5[[#This Row],[Make]],Sheet1!D:D,0),1)</f>
        <v>Cessna</v>
      </c>
      <c r="G1017"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017"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E803:E1041</v>
      </c>
      <c r="I1017" s="1" t="str">
        <f ca="1">IF(LEN(Supplemental_Type_Certificates__STC___5[[#This Row],[First]])&lt;&gt;0,Supplemental_Type_Certificates__STC___5[[#This Row],[First]]&amp;": "&amp;_xlfn.TEXTJOIN(", ",TRUE,INDIRECT(Supplemental_Type_Certificates__STC___5[[#This Row],[Range]])),"")</f>
        <v/>
      </c>
      <c r="J1017"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1018" spans="1:10" x14ac:dyDescent="0.25">
      <c r="A1018" s="1" t="s">
        <v>130</v>
      </c>
      <c r="B1018"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Company\T337G</v>
      </c>
      <c r="C1018" s="1" t="s">
        <v>775</v>
      </c>
      <c r="D1018" s="1" t="str">
        <f>LEFT(Supplemental_Type_Certificates__STC___5[[#This Row],[Column1]],SEARCH("\",Supplemental_Type_Certificates__STC___5[[#This Row],[Column1]])-1)</f>
        <v>Cessna Aircraft Company</v>
      </c>
      <c r="E1018" s="1" t="str">
        <f>RIGHT(Supplemental_Type_Certificates__STC___5[[#This Row],[Column1]],LEN(Supplemental_Type_Certificates__STC___5[[#This Row],[Column1]])-SEARCH("\",Supplemental_Type_Certificates__STC___5[[#This Row],[Column1]]))</f>
        <v>T337G</v>
      </c>
      <c r="F1018" s="1" t="str">
        <f>INDEX(Sheet1!A:D,MATCH(Supplemental_Type_Certificates__STC___5[[#This Row],[Make]],Sheet1!D:D,0),1)</f>
        <v>Cessna</v>
      </c>
      <c r="G1018"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018"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E803:E1041</v>
      </c>
      <c r="I1018" s="1" t="str">
        <f ca="1">IF(LEN(Supplemental_Type_Certificates__STC___5[[#This Row],[First]])&lt;&gt;0,Supplemental_Type_Certificates__STC___5[[#This Row],[First]]&amp;": "&amp;_xlfn.TEXTJOIN(", ",TRUE,INDIRECT(Supplemental_Type_Certificates__STC___5[[#This Row],[Range]])),"")</f>
        <v/>
      </c>
      <c r="J1018"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1019" spans="1:10" x14ac:dyDescent="0.25">
      <c r="A1019" s="1" t="s">
        <v>130</v>
      </c>
      <c r="B1019"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Company\T337H-SP</v>
      </c>
      <c r="C1019" s="1" t="s">
        <v>776</v>
      </c>
      <c r="D1019" s="1" t="str">
        <f>LEFT(Supplemental_Type_Certificates__STC___5[[#This Row],[Column1]],SEARCH("\",Supplemental_Type_Certificates__STC___5[[#This Row],[Column1]])-1)</f>
        <v>Cessna Aircraft Company</v>
      </c>
      <c r="E1019" s="1" t="str">
        <f>RIGHT(Supplemental_Type_Certificates__STC___5[[#This Row],[Column1]],LEN(Supplemental_Type_Certificates__STC___5[[#This Row],[Column1]])-SEARCH("\",Supplemental_Type_Certificates__STC___5[[#This Row],[Column1]]))</f>
        <v>T337H-SP</v>
      </c>
      <c r="F1019" s="1" t="str">
        <f>INDEX(Sheet1!A:D,MATCH(Supplemental_Type_Certificates__STC___5[[#This Row],[Make]],Sheet1!D:D,0),1)</f>
        <v>Cessna</v>
      </c>
      <c r="G1019"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019"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E803:E1041</v>
      </c>
      <c r="I1019" s="1" t="str">
        <f ca="1">IF(LEN(Supplemental_Type_Certificates__STC___5[[#This Row],[First]])&lt;&gt;0,Supplemental_Type_Certificates__STC___5[[#This Row],[First]]&amp;": "&amp;_xlfn.TEXTJOIN(", ",TRUE,INDIRECT(Supplemental_Type_Certificates__STC___5[[#This Row],[Range]])),"")</f>
        <v/>
      </c>
      <c r="J1019"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1020" spans="1:10" x14ac:dyDescent="0.25">
      <c r="A1020" s="1" t="s">
        <v>130</v>
      </c>
      <c r="B1020"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Company\T337H</v>
      </c>
      <c r="C1020" s="1" t="s">
        <v>777</v>
      </c>
      <c r="D1020" s="1" t="str">
        <f>LEFT(Supplemental_Type_Certificates__STC___5[[#This Row],[Column1]],SEARCH("\",Supplemental_Type_Certificates__STC___5[[#This Row],[Column1]])-1)</f>
        <v>Cessna Aircraft Company</v>
      </c>
      <c r="E1020" s="1" t="str">
        <f>RIGHT(Supplemental_Type_Certificates__STC___5[[#This Row],[Column1]],LEN(Supplemental_Type_Certificates__STC___5[[#This Row],[Column1]])-SEARCH("\",Supplemental_Type_Certificates__STC___5[[#This Row],[Column1]]))</f>
        <v>T337H</v>
      </c>
      <c r="F1020" s="1" t="str">
        <f>INDEX(Sheet1!A:D,MATCH(Supplemental_Type_Certificates__STC___5[[#This Row],[Make]],Sheet1!D:D,0),1)</f>
        <v>Cessna</v>
      </c>
      <c r="G1020"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020"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E803:E1041</v>
      </c>
      <c r="I1020" s="1" t="str">
        <f ca="1">IF(LEN(Supplemental_Type_Certificates__STC___5[[#This Row],[First]])&lt;&gt;0,Supplemental_Type_Certificates__STC___5[[#This Row],[First]]&amp;": "&amp;_xlfn.TEXTJOIN(", ",TRUE,INDIRECT(Supplemental_Type_Certificates__STC___5[[#This Row],[Range]])),"")</f>
        <v/>
      </c>
      <c r="J1020"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1021" spans="1:10" x14ac:dyDescent="0.25">
      <c r="A1021" s="1" t="s">
        <v>130</v>
      </c>
      <c r="B1021"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Company\TP206A</v>
      </c>
      <c r="C1021" s="1" t="s">
        <v>778</v>
      </c>
      <c r="D1021" s="1" t="str">
        <f>LEFT(Supplemental_Type_Certificates__STC___5[[#This Row],[Column1]],SEARCH("\",Supplemental_Type_Certificates__STC___5[[#This Row],[Column1]])-1)</f>
        <v>Cessna Aircraft Company</v>
      </c>
      <c r="E1021" s="1" t="str">
        <f>RIGHT(Supplemental_Type_Certificates__STC___5[[#This Row],[Column1]],LEN(Supplemental_Type_Certificates__STC___5[[#This Row],[Column1]])-SEARCH("\",Supplemental_Type_Certificates__STC___5[[#This Row],[Column1]]))</f>
        <v>TP206A</v>
      </c>
      <c r="F1021" s="1" t="str">
        <f>INDEX(Sheet1!A:D,MATCH(Supplemental_Type_Certificates__STC___5[[#This Row],[Make]],Sheet1!D:D,0),1)</f>
        <v>Cessna</v>
      </c>
      <c r="G1021"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021"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E803:E1041</v>
      </c>
      <c r="I1021" s="1" t="str">
        <f ca="1">IF(LEN(Supplemental_Type_Certificates__STC___5[[#This Row],[First]])&lt;&gt;0,Supplemental_Type_Certificates__STC___5[[#This Row],[First]]&amp;": "&amp;_xlfn.TEXTJOIN(", ",TRUE,INDIRECT(Supplemental_Type_Certificates__STC___5[[#This Row],[Range]])),"")</f>
        <v/>
      </c>
      <c r="J1021"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1022" spans="1:10" x14ac:dyDescent="0.25">
      <c r="A1022" s="1" t="s">
        <v>130</v>
      </c>
      <c r="B1022"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Company\TP206B</v>
      </c>
      <c r="C1022" s="1" t="s">
        <v>779</v>
      </c>
      <c r="D1022" s="1" t="str">
        <f>LEFT(Supplemental_Type_Certificates__STC___5[[#This Row],[Column1]],SEARCH("\",Supplemental_Type_Certificates__STC___5[[#This Row],[Column1]])-1)</f>
        <v>Cessna Aircraft Company</v>
      </c>
      <c r="E1022" s="1" t="str">
        <f>RIGHT(Supplemental_Type_Certificates__STC___5[[#This Row],[Column1]],LEN(Supplemental_Type_Certificates__STC___5[[#This Row],[Column1]])-SEARCH("\",Supplemental_Type_Certificates__STC___5[[#This Row],[Column1]]))</f>
        <v>TP206B</v>
      </c>
      <c r="F1022" s="1" t="str">
        <f>INDEX(Sheet1!A:D,MATCH(Supplemental_Type_Certificates__STC___5[[#This Row],[Make]],Sheet1!D:D,0),1)</f>
        <v>Cessna</v>
      </c>
      <c r="G1022"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022"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E803:E1041</v>
      </c>
      <c r="I1022" s="1" t="str">
        <f ca="1">IF(LEN(Supplemental_Type_Certificates__STC___5[[#This Row],[First]])&lt;&gt;0,Supplemental_Type_Certificates__STC___5[[#This Row],[First]]&amp;": "&amp;_xlfn.TEXTJOIN(", ",TRUE,INDIRECT(Supplemental_Type_Certificates__STC___5[[#This Row],[Range]])),"")</f>
        <v/>
      </c>
      <c r="J1022"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1023" spans="1:10" x14ac:dyDescent="0.25">
      <c r="A1023" s="1" t="s">
        <v>130</v>
      </c>
      <c r="B1023"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Company\TP206C</v>
      </c>
      <c r="C1023" s="1" t="s">
        <v>780</v>
      </c>
      <c r="D1023" s="1" t="str">
        <f>LEFT(Supplemental_Type_Certificates__STC___5[[#This Row],[Column1]],SEARCH("\",Supplemental_Type_Certificates__STC___5[[#This Row],[Column1]])-1)</f>
        <v>Cessna Aircraft Company</v>
      </c>
      <c r="E1023" s="1" t="str">
        <f>RIGHT(Supplemental_Type_Certificates__STC___5[[#This Row],[Column1]],LEN(Supplemental_Type_Certificates__STC___5[[#This Row],[Column1]])-SEARCH("\",Supplemental_Type_Certificates__STC___5[[#This Row],[Column1]]))</f>
        <v>TP206C</v>
      </c>
      <c r="F1023" s="1" t="str">
        <f>INDEX(Sheet1!A:D,MATCH(Supplemental_Type_Certificates__STC___5[[#This Row],[Make]],Sheet1!D:D,0),1)</f>
        <v>Cessna</v>
      </c>
      <c r="G1023"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023"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E803:E1041</v>
      </c>
      <c r="I1023" s="1" t="str">
        <f ca="1">IF(LEN(Supplemental_Type_Certificates__STC___5[[#This Row],[First]])&lt;&gt;0,Supplemental_Type_Certificates__STC___5[[#This Row],[First]]&amp;": "&amp;_xlfn.TEXTJOIN(", ",TRUE,INDIRECT(Supplemental_Type_Certificates__STC___5[[#This Row],[Range]])),"")</f>
        <v/>
      </c>
      <c r="J1023"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1024" spans="1:10" x14ac:dyDescent="0.25">
      <c r="A1024" s="1" t="s">
        <v>130</v>
      </c>
      <c r="B1024"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Company\TP206D</v>
      </c>
      <c r="C1024" s="1" t="s">
        <v>781</v>
      </c>
      <c r="D1024" s="1" t="str">
        <f>LEFT(Supplemental_Type_Certificates__STC___5[[#This Row],[Column1]],SEARCH("\",Supplemental_Type_Certificates__STC___5[[#This Row],[Column1]])-1)</f>
        <v>Cessna Aircraft Company</v>
      </c>
      <c r="E1024" s="1" t="str">
        <f>RIGHT(Supplemental_Type_Certificates__STC___5[[#This Row],[Column1]],LEN(Supplemental_Type_Certificates__STC___5[[#This Row],[Column1]])-SEARCH("\",Supplemental_Type_Certificates__STC___5[[#This Row],[Column1]]))</f>
        <v>TP206D</v>
      </c>
      <c r="F1024" s="1" t="str">
        <f>INDEX(Sheet1!A:D,MATCH(Supplemental_Type_Certificates__STC___5[[#This Row],[Make]],Sheet1!D:D,0),1)</f>
        <v>Cessna</v>
      </c>
      <c r="G1024"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024"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E803:E1041</v>
      </c>
      <c r="I1024" s="1" t="str">
        <f ca="1">IF(LEN(Supplemental_Type_Certificates__STC___5[[#This Row],[First]])&lt;&gt;0,Supplemental_Type_Certificates__STC___5[[#This Row],[First]]&amp;": "&amp;_xlfn.TEXTJOIN(", ",TRUE,INDIRECT(Supplemental_Type_Certificates__STC___5[[#This Row],[Range]])),"")</f>
        <v/>
      </c>
      <c r="J1024"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1025" spans="1:10" x14ac:dyDescent="0.25">
      <c r="A1025" s="1" t="s">
        <v>130</v>
      </c>
      <c r="B1025"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Company\TP206E</v>
      </c>
      <c r="C1025" s="1" t="s">
        <v>1068</v>
      </c>
      <c r="D1025" s="1" t="str">
        <f>LEFT(Supplemental_Type_Certificates__STC___5[[#This Row],[Column1]],SEARCH("\",Supplemental_Type_Certificates__STC___5[[#This Row],[Column1]])-1)</f>
        <v>Cessna Aircraft Company</v>
      </c>
      <c r="E1025" s="1" t="str">
        <f>RIGHT(Supplemental_Type_Certificates__STC___5[[#This Row],[Column1]],LEN(Supplemental_Type_Certificates__STC___5[[#This Row],[Column1]])-SEARCH("\",Supplemental_Type_Certificates__STC___5[[#This Row],[Column1]]))</f>
        <v>TP206E</v>
      </c>
      <c r="F1025" s="1" t="str">
        <f>INDEX(Sheet1!A:D,MATCH(Supplemental_Type_Certificates__STC___5[[#This Row],[Make]],Sheet1!D:D,0),1)</f>
        <v>Cessna</v>
      </c>
      <c r="G1025"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025"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E803:E1041</v>
      </c>
      <c r="I1025" s="1" t="str">
        <f ca="1">IF(LEN(Supplemental_Type_Certificates__STC___5[[#This Row],[First]])&lt;&gt;0,Supplemental_Type_Certificates__STC___5[[#This Row],[First]]&amp;": "&amp;_xlfn.TEXTJOIN(", ",TRUE,INDIRECT(Supplemental_Type_Certificates__STC___5[[#This Row],[Range]])),"")</f>
        <v/>
      </c>
      <c r="J1025"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1026" spans="1:10" x14ac:dyDescent="0.25">
      <c r="A1026" s="1" t="s">
        <v>130</v>
      </c>
      <c r="B1026"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Company\TR182</v>
      </c>
      <c r="C1026" s="1" t="s">
        <v>783</v>
      </c>
      <c r="D1026" s="1" t="str">
        <f>LEFT(Supplemental_Type_Certificates__STC___5[[#This Row],[Column1]],SEARCH("\",Supplemental_Type_Certificates__STC___5[[#This Row],[Column1]])-1)</f>
        <v>Cessna Aircraft Company</v>
      </c>
      <c r="E1026" s="1" t="str">
        <f>RIGHT(Supplemental_Type_Certificates__STC___5[[#This Row],[Column1]],LEN(Supplemental_Type_Certificates__STC___5[[#This Row],[Column1]])-SEARCH("\",Supplemental_Type_Certificates__STC___5[[#This Row],[Column1]]))</f>
        <v>TR182</v>
      </c>
      <c r="F1026" s="1" t="str">
        <f>INDEX(Sheet1!A:D,MATCH(Supplemental_Type_Certificates__STC___5[[#This Row],[Make]],Sheet1!D:D,0),1)</f>
        <v>Cessna</v>
      </c>
      <c r="G1026"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026"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E803:E1041</v>
      </c>
      <c r="I1026" s="1" t="str">
        <f ca="1">IF(LEN(Supplemental_Type_Certificates__STC___5[[#This Row],[First]])&lt;&gt;0,Supplemental_Type_Certificates__STC___5[[#This Row],[First]]&amp;": "&amp;_xlfn.TEXTJOIN(", ",TRUE,INDIRECT(Supplemental_Type_Certificates__STC___5[[#This Row],[Range]])),"")</f>
        <v/>
      </c>
      <c r="J1026"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1027" spans="1:10" x14ac:dyDescent="0.25">
      <c r="A1027" s="1" t="s">
        <v>130</v>
      </c>
      <c r="B1027"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Company\TU206A</v>
      </c>
      <c r="C1027" s="1" t="s">
        <v>784</v>
      </c>
      <c r="D1027" s="1" t="str">
        <f>LEFT(Supplemental_Type_Certificates__STC___5[[#This Row],[Column1]],SEARCH("\",Supplemental_Type_Certificates__STC___5[[#This Row],[Column1]])-1)</f>
        <v>Cessna Aircraft Company</v>
      </c>
      <c r="E1027" s="1" t="str">
        <f>RIGHT(Supplemental_Type_Certificates__STC___5[[#This Row],[Column1]],LEN(Supplemental_Type_Certificates__STC___5[[#This Row],[Column1]])-SEARCH("\",Supplemental_Type_Certificates__STC___5[[#This Row],[Column1]]))</f>
        <v>TU206A</v>
      </c>
      <c r="F1027" s="1" t="str">
        <f>INDEX(Sheet1!A:D,MATCH(Supplemental_Type_Certificates__STC___5[[#This Row],[Make]],Sheet1!D:D,0),1)</f>
        <v>Cessna</v>
      </c>
      <c r="G1027"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027"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E803:E1041</v>
      </c>
      <c r="I1027" s="1" t="str">
        <f ca="1">IF(LEN(Supplemental_Type_Certificates__STC___5[[#This Row],[First]])&lt;&gt;0,Supplemental_Type_Certificates__STC___5[[#This Row],[First]]&amp;": "&amp;_xlfn.TEXTJOIN(", ",TRUE,INDIRECT(Supplemental_Type_Certificates__STC___5[[#This Row],[Range]])),"")</f>
        <v/>
      </c>
      <c r="J1027"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1028" spans="1:10" x14ac:dyDescent="0.25">
      <c r="A1028" s="1" t="s">
        <v>130</v>
      </c>
      <c r="B1028"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Company\TU206B</v>
      </c>
      <c r="C1028" s="1" t="s">
        <v>785</v>
      </c>
      <c r="D1028" s="1" t="str">
        <f>LEFT(Supplemental_Type_Certificates__STC___5[[#This Row],[Column1]],SEARCH("\",Supplemental_Type_Certificates__STC___5[[#This Row],[Column1]])-1)</f>
        <v>Cessna Aircraft Company</v>
      </c>
      <c r="E1028" s="1" t="str">
        <f>RIGHT(Supplemental_Type_Certificates__STC___5[[#This Row],[Column1]],LEN(Supplemental_Type_Certificates__STC___5[[#This Row],[Column1]])-SEARCH("\",Supplemental_Type_Certificates__STC___5[[#This Row],[Column1]]))</f>
        <v>TU206B</v>
      </c>
      <c r="F1028" s="1" t="str">
        <f>INDEX(Sheet1!A:D,MATCH(Supplemental_Type_Certificates__STC___5[[#This Row],[Make]],Sheet1!D:D,0),1)</f>
        <v>Cessna</v>
      </c>
      <c r="G1028"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028"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E803:E1041</v>
      </c>
      <c r="I1028" s="1" t="str">
        <f ca="1">IF(LEN(Supplemental_Type_Certificates__STC___5[[#This Row],[First]])&lt;&gt;0,Supplemental_Type_Certificates__STC___5[[#This Row],[First]]&amp;": "&amp;_xlfn.TEXTJOIN(", ",TRUE,INDIRECT(Supplemental_Type_Certificates__STC___5[[#This Row],[Range]])),"")</f>
        <v/>
      </c>
      <c r="J1028"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1029" spans="1:10" x14ac:dyDescent="0.25">
      <c r="A1029" s="1" t="s">
        <v>130</v>
      </c>
      <c r="B1029"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Company\TU206C</v>
      </c>
      <c r="C1029" s="1" t="s">
        <v>786</v>
      </c>
      <c r="D1029" s="1" t="str">
        <f>LEFT(Supplemental_Type_Certificates__STC___5[[#This Row],[Column1]],SEARCH("\",Supplemental_Type_Certificates__STC___5[[#This Row],[Column1]])-1)</f>
        <v>Cessna Aircraft Company</v>
      </c>
      <c r="E1029" s="1" t="str">
        <f>RIGHT(Supplemental_Type_Certificates__STC___5[[#This Row],[Column1]],LEN(Supplemental_Type_Certificates__STC___5[[#This Row],[Column1]])-SEARCH("\",Supplemental_Type_Certificates__STC___5[[#This Row],[Column1]]))</f>
        <v>TU206C</v>
      </c>
      <c r="F1029" s="1" t="str">
        <f>INDEX(Sheet1!A:D,MATCH(Supplemental_Type_Certificates__STC___5[[#This Row],[Make]],Sheet1!D:D,0),1)</f>
        <v>Cessna</v>
      </c>
      <c r="G1029"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029"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E803:E1041</v>
      </c>
      <c r="I1029" s="1" t="str">
        <f ca="1">IF(LEN(Supplemental_Type_Certificates__STC___5[[#This Row],[First]])&lt;&gt;0,Supplemental_Type_Certificates__STC___5[[#This Row],[First]]&amp;": "&amp;_xlfn.TEXTJOIN(", ",TRUE,INDIRECT(Supplemental_Type_Certificates__STC___5[[#This Row],[Range]])),"")</f>
        <v/>
      </c>
      <c r="J1029"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1030" spans="1:10" x14ac:dyDescent="0.25">
      <c r="A1030" s="1" t="s">
        <v>130</v>
      </c>
      <c r="B1030"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Company\TU206D</v>
      </c>
      <c r="C1030" s="1" t="s">
        <v>787</v>
      </c>
      <c r="D1030" s="1" t="str">
        <f>LEFT(Supplemental_Type_Certificates__STC___5[[#This Row],[Column1]],SEARCH("\",Supplemental_Type_Certificates__STC___5[[#This Row],[Column1]])-1)</f>
        <v>Cessna Aircraft Company</v>
      </c>
      <c r="E1030" s="1" t="str">
        <f>RIGHT(Supplemental_Type_Certificates__STC___5[[#This Row],[Column1]],LEN(Supplemental_Type_Certificates__STC___5[[#This Row],[Column1]])-SEARCH("\",Supplemental_Type_Certificates__STC___5[[#This Row],[Column1]]))</f>
        <v>TU206D</v>
      </c>
      <c r="F1030" s="1" t="str">
        <f>INDEX(Sheet1!A:D,MATCH(Supplemental_Type_Certificates__STC___5[[#This Row],[Make]],Sheet1!D:D,0),1)</f>
        <v>Cessna</v>
      </c>
      <c r="G1030"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030"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E803:E1041</v>
      </c>
      <c r="I1030" s="1" t="str">
        <f ca="1">IF(LEN(Supplemental_Type_Certificates__STC___5[[#This Row],[First]])&lt;&gt;0,Supplemental_Type_Certificates__STC___5[[#This Row],[First]]&amp;": "&amp;_xlfn.TEXTJOIN(", ",TRUE,INDIRECT(Supplemental_Type_Certificates__STC___5[[#This Row],[Range]])),"")</f>
        <v/>
      </c>
      <c r="J1030"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1031" spans="1:10" x14ac:dyDescent="0.25">
      <c r="A1031" s="1" t="s">
        <v>130</v>
      </c>
      <c r="B1031"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Company\TU206E</v>
      </c>
      <c r="C1031" s="1" t="s">
        <v>788</v>
      </c>
      <c r="D1031" s="1" t="str">
        <f>LEFT(Supplemental_Type_Certificates__STC___5[[#This Row],[Column1]],SEARCH("\",Supplemental_Type_Certificates__STC___5[[#This Row],[Column1]])-1)</f>
        <v>Cessna Aircraft Company</v>
      </c>
      <c r="E1031" s="1" t="str">
        <f>RIGHT(Supplemental_Type_Certificates__STC___5[[#This Row],[Column1]],LEN(Supplemental_Type_Certificates__STC___5[[#This Row],[Column1]])-SEARCH("\",Supplemental_Type_Certificates__STC___5[[#This Row],[Column1]]))</f>
        <v>TU206E</v>
      </c>
      <c r="F1031" s="1" t="str">
        <f>INDEX(Sheet1!A:D,MATCH(Supplemental_Type_Certificates__STC___5[[#This Row],[Make]],Sheet1!D:D,0),1)</f>
        <v>Cessna</v>
      </c>
      <c r="G1031"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031"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E803:E1041</v>
      </c>
      <c r="I1031" s="1" t="str">
        <f ca="1">IF(LEN(Supplemental_Type_Certificates__STC___5[[#This Row],[First]])&lt;&gt;0,Supplemental_Type_Certificates__STC___5[[#This Row],[First]]&amp;": "&amp;_xlfn.TEXTJOIN(", ",TRUE,INDIRECT(Supplemental_Type_Certificates__STC___5[[#This Row],[Range]])),"")</f>
        <v/>
      </c>
      <c r="J1031"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1032" spans="1:10" x14ac:dyDescent="0.25">
      <c r="A1032" s="1" t="s">
        <v>130</v>
      </c>
      <c r="B1032"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Company\TU206F</v>
      </c>
      <c r="C1032" s="1" t="s">
        <v>789</v>
      </c>
      <c r="D1032" s="1" t="str">
        <f>LEFT(Supplemental_Type_Certificates__STC___5[[#This Row],[Column1]],SEARCH("\",Supplemental_Type_Certificates__STC___5[[#This Row],[Column1]])-1)</f>
        <v>Cessna Aircraft Company</v>
      </c>
      <c r="E1032" s="1" t="str">
        <f>RIGHT(Supplemental_Type_Certificates__STC___5[[#This Row],[Column1]],LEN(Supplemental_Type_Certificates__STC___5[[#This Row],[Column1]])-SEARCH("\",Supplemental_Type_Certificates__STC___5[[#This Row],[Column1]]))</f>
        <v>TU206F</v>
      </c>
      <c r="F1032" s="1" t="str">
        <f>INDEX(Sheet1!A:D,MATCH(Supplemental_Type_Certificates__STC___5[[#This Row],[Make]],Sheet1!D:D,0),1)</f>
        <v>Cessna</v>
      </c>
      <c r="G1032"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032"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E803:E1041</v>
      </c>
      <c r="I1032" s="1" t="str">
        <f ca="1">IF(LEN(Supplemental_Type_Certificates__STC___5[[#This Row],[First]])&lt;&gt;0,Supplemental_Type_Certificates__STC___5[[#This Row],[First]]&amp;": "&amp;_xlfn.TEXTJOIN(", ",TRUE,INDIRECT(Supplemental_Type_Certificates__STC___5[[#This Row],[Range]])),"")</f>
        <v/>
      </c>
      <c r="J1032"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1033" spans="1:10" x14ac:dyDescent="0.25">
      <c r="A1033" s="1" t="s">
        <v>130</v>
      </c>
      <c r="B1033"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Company\TU206G</v>
      </c>
      <c r="C1033" s="1" t="s">
        <v>790</v>
      </c>
      <c r="D1033" s="1" t="str">
        <f>LEFT(Supplemental_Type_Certificates__STC___5[[#This Row],[Column1]],SEARCH("\",Supplemental_Type_Certificates__STC___5[[#This Row],[Column1]])-1)</f>
        <v>Cessna Aircraft Company</v>
      </c>
      <c r="E1033" s="1" t="str">
        <f>RIGHT(Supplemental_Type_Certificates__STC___5[[#This Row],[Column1]],LEN(Supplemental_Type_Certificates__STC___5[[#This Row],[Column1]])-SEARCH("\",Supplemental_Type_Certificates__STC___5[[#This Row],[Column1]]))</f>
        <v>TU206G</v>
      </c>
      <c r="F1033" s="1" t="str">
        <f>INDEX(Sheet1!A:D,MATCH(Supplemental_Type_Certificates__STC___5[[#This Row],[Make]],Sheet1!D:D,0),1)</f>
        <v>Cessna</v>
      </c>
      <c r="G1033"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033"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E803:E1041</v>
      </c>
      <c r="I1033" s="1" t="str">
        <f ca="1">IF(LEN(Supplemental_Type_Certificates__STC___5[[#This Row],[First]])&lt;&gt;0,Supplemental_Type_Certificates__STC___5[[#This Row],[First]]&amp;": "&amp;_xlfn.TEXTJOIN(", ",TRUE,INDIRECT(Supplemental_Type_Certificates__STC___5[[#This Row],[Range]])),"")</f>
        <v/>
      </c>
      <c r="J1033"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1034" spans="1:10" x14ac:dyDescent="0.25">
      <c r="A1034" s="1" t="s">
        <v>130</v>
      </c>
      <c r="B1034"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Company\U206</v>
      </c>
      <c r="C1034" s="1" t="s">
        <v>791</v>
      </c>
      <c r="D1034" s="1" t="str">
        <f>LEFT(Supplemental_Type_Certificates__STC___5[[#This Row],[Column1]],SEARCH("\",Supplemental_Type_Certificates__STC___5[[#This Row],[Column1]])-1)</f>
        <v>Cessna Aircraft Company</v>
      </c>
      <c r="E1034" s="1" t="str">
        <f>RIGHT(Supplemental_Type_Certificates__STC___5[[#This Row],[Column1]],LEN(Supplemental_Type_Certificates__STC___5[[#This Row],[Column1]])-SEARCH("\",Supplemental_Type_Certificates__STC___5[[#This Row],[Column1]]))</f>
        <v>U206</v>
      </c>
      <c r="F1034" s="1" t="str">
        <f>INDEX(Sheet1!A:D,MATCH(Supplemental_Type_Certificates__STC___5[[#This Row],[Make]],Sheet1!D:D,0),1)</f>
        <v>Cessna</v>
      </c>
      <c r="G1034"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034"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E803:E1041</v>
      </c>
      <c r="I1034" s="1" t="str">
        <f ca="1">IF(LEN(Supplemental_Type_Certificates__STC___5[[#This Row],[First]])&lt;&gt;0,Supplemental_Type_Certificates__STC___5[[#This Row],[First]]&amp;": "&amp;_xlfn.TEXTJOIN(", ",TRUE,INDIRECT(Supplemental_Type_Certificates__STC___5[[#This Row],[Range]])),"")</f>
        <v/>
      </c>
      <c r="J1034"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1035" spans="1:10" x14ac:dyDescent="0.25">
      <c r="A1035" s="1" t="s">
        <v>130</v>
      </c>
      <c r="B1035"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Company\U206A</v>
      </c>
      <c r="C1035" s="1" t="s">
        <v>792</v>
      </c>
      <c r="D1035" s="1" t="str">
        <f>LEFT(Supplemental_Type_Certificates__STC___5[[#This Row],[Column1]],SEARCH("\",Supplemental_Type_Certificates__STC___5[[#This Row],[Column1]])-1)</f>
        <v>Cessna Aircraft Company</v>
      </c>
      <c r="E1035" s="1" t="str">
        <f>RIGHT(Supplemental_Type_Certificates__STC___5[[#This Row],[Column1]],LEN(Supplemental_Type_Certificates__STC___5[[#This Row],[Column1]])-SEARCH("\",Supplemental_Type_Certificates__STC___5[[#This Row],[Column1]]))</f>
        <v>U206A</v>
      </c>
      <c r="F1035" s="1" t="str">
        <f>INDEX(Sheet1!A:D,MATCH(Supplemental_Type_Certificates__STC___5[[#This Row],[Make]],Sheet1!D:D,0),1)</f>
        <v>Cessna</v>
      </c>
      <c r="G1035"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035"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E803:E1041</v>
      </c>
      <c r="I1035" s="1" t="str">
        <f ca="1">IF(LEN(Supplemental_Type_Certificates__STC___5[[#This Row],[First]])&lt;&gt;0,Supplemental_Type_Certificates__STC___5[[#This Row],[First]]&amp;": "&amp;_xlfn.TEXTJOIN(", ",TRUE,INDIRECT(Supplemental_Type_Certificates__STC___5[[#This Row],[Range]])),"")</f>
        <v/>
      </c>
      <c r="J1035"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1036" spans="1:10" x14ac:dyDescent="0.25">
      <c r="A1036" s="1" t="s">
        <v>130</v>
      </c>
      <c r="B1036"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Company\U206B</v>
      </c>
      <c r="C1036" s="1" t="s">
        <v>793</v>
      </c>
      <c r="D1036" s="1" t="str">
        <f>LEFT(Supplemental_Type_Certificates__STC___5[[#This Row],[Column1]],SEARCH("\",Supplemental_Type_Certificates__STC___5[[#This Row],[Column1]])-1)</f>
        <v>Cessna Aircraft Company</v>
      </c>
      <c r="E1036" s="1" t="str">
        <f>RIGHT(Supplemental_Type_Certificates__STC___5[[#This Row],[Column1]],LEN(Supplemental_Type_Certificates__STC___5[[#This Row],[Column1]])-SEARCH("\",Supplemental_Type_Certificates__STC___5[[#This Row],[Column1]]))</f>
        <v>U206B</v>
      </c>
      <c r="F1036" s="1" t="str">
        <f>INDEX(Sheet1!A:D,MATCH(Supplemental_Type_Certificates__STC___5[[#This Row],[Make]],Sheet1!D:D,0),1)</f>
        <v>Cessna</v>
      </c>
      <c r="G1036"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036"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E803:E1041</v>
      </c>
      <c r="I1036" s="1" t="str">
        <f ca="1">IF(LEN(Supplemental_Type_Certificates__STC___5[[#This Row],[First]])&lt;&gt;0,Supplemental_Type_Certificates__STC___5[[#This Row],[First]]&amp;": "&amp;_xlfn.TEXTJOIN(", ",TRUE,INDIRECT(Supplemental_Type_Certificates__STC___5[[#This Row],[Range]])),"")</f>
        <v/>
      </c>
      <c r="J1036"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1037" spans="1:10" x14ac:dyDescent="0.25">
      <c r="A1037" s="1" t="s">
        <v>130</v>
      </c>
      <c r="B1037"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Company\U206C</v>
      </c>
      <c r="C1037" s="1" t="s">
        <v>794</v>
      </c>
      <c r="D1037" s="1" t="str">
        <f>LEFT(Supplemental_Type_Certificates__STC___5[[#This Row],[Column1]],SEARCH("\",Supplemental_Type_Certificates__STC___5[[#This Row],[Column1]])-1)</f>
        <v>Cessna Aircraft Company</v>
      </c>
      <c r="E1037" s="1" t="str">
        <f>RIGHT(Supplemental_Type_Certificates__STC___5[[#This Row],[Column1]],LEN(Supplemental_Type_Certificates__STC___5[[#This Row],[Column1]])-SEARCH("\",Supplemental_Type_Certificates__STC___5[[#This Row],[Column1]]))</f>
        <v>U206C</v>
      </c>
      <c r="F1037" s="1" t="str">
        <f>INDEX(Sheet1!A:D,MATCH(Supplemental_Type_Certificates__STC___5[[#This Row],[Make]],Sheet1!D:D,0),1)</f>
        <v>Cessna</v>
      </c>
      <c r="G1037"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037"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E803:E1041</v>
      </c>
      <c r="I1037" s="1" t="str">
        <f ca="1">IF(LEN(Supplemental_Type_Certificates__STC___5[[#This Row],[First]])&lt;&gt;0,Supplemental_Type_Certificates__STC___5[[#This Row],[First]]&amp;": "&amp;_xlfn.TEXTJOIN(", ",TRUE,INDIRECT(Supplemental_Type_Certificates__STC___5[[#This Row],[Range]])),"")</f>
        <v/>
      </c>
      <c r="J1037"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1038" spans="1:10" x14ac:dyDescent="0.25">
      <c r="A1038" s="1" t="s">
        <v>130</v>
      </c>
      <c r="B1038"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Company\U206D</v>
      </c>
      <c r="C1038" s="1" t="s">
        <v>795</v>
      </c>
      <c r="D1038" s="1" t="str">
        <f>LEFT(Supplemental_Type_Certificates__STC___5[[#This Row],[Column1]],SEARCH("\",Supplemental_Type_Certificates__STC___5[[#This Row],[Column1]])-1)</f>
        <v>Cessna Aircraft Company</v>
      </c>
      <c r="E1038" s="1" t="str">
        <f>RIGHT(Supplemental_Type_Certificates__STC___5[[#This Row],[Column1]],LEN(Supplemental_Type_Certificates__STC___5[[#This Row],[Column1]])-SEARCH("\",Supplemental_Type_Certificates__STC___5[[#This Row],[Column1]]))</f>
        <v>U206D</v>
      </c>
      <c r="F1038" s="1" t="str">
        <f>INDEX(Sheet1!A:D,MATCH(Supplemental_Type_Certificates__STC___5[[#This Row],[Make]],Sheet1!D:D,0),1)</f>
        <v>Cessna</v>
      </c>
      <c r="G1038"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038"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E803:E1041</v>
      </c>
      <c r="I1038" s="1" t="str">
        <f ca="1">IF(LEN(Supplemental_Type_Certificates__STC___5[[#This Row],[First]])&lt;&gt;0,Supplemental_Type_Certificates__STC___5[[#This Row],[First]]&amp;": "&amp;_xlfn.TEXTJOIN(", ",TRUE,INDIRECT(Supplemental_Type_Certificates__STC___5[[#This Row],[Range]])),"")</f>
        <v/>
      </c>
      <c r="J1038"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1039" spans="1:10" x14ac:dyDescent="0.25">
      <c r="A1039" s="1" t="s">
        <v>130</v>
      </c>
      <c r="B1039"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Company\U206E</v>
      </c>
      <c r="C1039" s="1" t="s">
        <v>796</v>
      </c>
      <c r="D1039" s="1" t="str">
        <f>LEFT(Supplemental_Type_Certificates__STC___5[[#This Row],[Column1]],SEARCH("\",Supplemental_Type_Certificates__STC___5[[#This Row],[Column1]])-1)</f>
        <v>Cessna Aircraft Company</v>
      </c>
      <c r="E1039" s="1" t="str">
        <f>RIGHT(Supplemental_Type_Certificates__STC___5[[#This Row],[Column1]],LEN(Supplemental_Type_Certificates__STC___5[[#This Row],[Column1]])-SEARCH("\",Supplemental_Type_Certificates__STC___5[[#This Row],[Column1]]))</f>
        <v>U206E</v>
      </c>
      <c r="F1039" s="1" t="str">
        <f>INDEX(Sheet1!A:D,MATCH(Supplemental_Type_Certificates__STC___5[[#This Row],[Make]],Sheet1!D:D,0),1)</f>
        <v>Cessna</v>
      </c>
      <c r="G1039"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039"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E803:E1041</v>
      </c>
      <c r="I1039" s="1" t="str">
        <f ca="1">IF(LEN(Supplemental_Type_Certificates__STC___5[[#This Row],[First]])&lt;&gt;0,Supplemental_Type_Certificates__STC___5[[#This Row],[First]]&amp;": "&amp;_xlfn.TEXTJOIN(", ",TRUE,INDIRECT(Supplemental_Type_Certificates__STC___5[[#This Row],[Range]])),"")</f>
        <v/>
      </c>
      <c r="J1039"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1040" spans="1:10" x14ac:dyDescent="0.25">
      <c r="A1040" s="1" t="s">
        <v>130</v>
      </c>
      <c r="B1040"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Company\U206F</v>
      </c>
      <c r="C1040" s="1" t="s">
        <v>797</v>
      </c>
      <c r="D1040" s="1" t="str">
        <f>LEFT(Supplemental_Type_Certificates__STC___5[[#This Row],[Column1]],SEARCH("\",Supplemental_Type_Certificates__STC___5[[#This Row],[Column1]])-1)</f>
        <v>Cessna Aircraft Company</v>
      </c>
      <c r="E1040" s="1" t="str">
        <f>RIGHT(Supplemental_Type_Certificates__STC___5[[#This Row],[Column1]],LEN(Supplemental_Type_Certificates__STC___5[[#This Row],[Column1]])-SEARCH("\",Supplemental_Type_Certificates__STC___5[[#This Row],[Column1]]))</f>
        <v>U206F</v>
      </c>
      <c r="F1040" s="1" t="str">
        <f>INDEX(Sheet1!A:D,MATCH(Supplemental_Type_Certificates__STC___5[[#This Row],[Make]],Sheet1!D:D,0),1)</f>
        <v>Cessna</v>
      </c>
      <c r="G1040"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040"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E803:E1041</v>
      </c>
      <c r="I1040" s="1" t="str">
        <f ca="1">IF(LEN(Supplemental_Type_Certificates__STC___5[[#This Row],[First]])&lt;&gt;0,Supplemental_Type_Certificates__STC___5[[#This Row],[First]]&amp;": "&amp;_xlfn.TEXTJOIN(", ",TRUE,INDIRECT(Supplemental_Type_Certificates__STC___5[[#This Row],[Range]])),"")</f>
        <v/>
      </c>
      <c r="J1040"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1041" spans="1:10" x14ac:dyDescent="0.25">
      <c r="A1041" s="1" t="s">
        <v>130</v>
      </c>
      <c r="B1041"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Company\U206G</v>
      </c>
      <c r="C1041" s="1" t="s">
        <v>798</v>
      </c>
      <c r="D1041" s="1" t="str">
        <f>LEFT(Supplemental_Type_Certificates__STC___5[[#This Row],[Column1]],SEARCH("\",Supplemental_Type_Certificates__STC___5[[#This Row],[Column1]])-1)</f>
        <v>Cessna Aircraft Company</v>
      </c>
      <c r="E1041" s="1" t="str">
        <f>RIGHT(Supplemental_Type_Certificates__STC___5[[#This Row],[Column1]],LEN(Supplemental_Type_Certificates__STC___5[[#This Row],[Column1]])-SEARCH("\",Supplemental_Type_Certificates__STC___5[[#This Row],[Column1]]))</f>
        <v>U206G</v>
      </c>
      <c r="F1041" s="1" t="str">
        <f>INDEX(Sheet1!A:D,MATCH(Supplemental_Type_Certificates__STC___5[[#This Row],[Make]],Sheet1!D:D,0),1)</f>
        <v>Cessna</v>
      </c>
      <c r="G1041"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041"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E803:E1041</v>
      </c>
      <c r="I1041" s="1" t="str">
        <f ca="1">IF(LEN(Supplemental_Type_Certificates__STC___5[[#This Row],[First]])&lt;&gt;0,Supplemental_Type_Certificates__STC___5[[#This Row],[First]]&amp;": "&amp;_xlfn.TEXTJOIN(", ",TRUE,INDIRECT(Supplemental_Type_Certificates__STC___5[[#This Row],[Range]])),"")</f>
        <v/>
      </c>
      <c r="J1041"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1042" spans="1:10" x14ac:dyDescent="0.25">
      <c r="A1042" s="1" t="s">
        <v>130</v>
      </c>
      <c r="B1042"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Commander Aircraft Corporation\112</v>
      </c>
      <c r="C1042" s="1" t="s">
        <v>801</v>
      </c>
      <c r="D1042" s="1" t="str">
        <f>LEFT(Supplemental_Type_Certificates__STC___5[[#This Row],[Column1]],SEARCH("\",Supplemental_Type_Certificates__STC___5[[#This Row],[Column1]])-1)</f>
        <v>Commander Aircraft Corporation</v>
      </c>
      <c r="E1042" s="1" t="str">
        <f>RIGHT(Supplemental_Type_Certificates__STC___5[[#This Row],[Column1]],LEN(Supplemental_Type_Certificates__STC___5[[#This Row],[Column1]])-SEARCH("\",Supplemental_Type_Certificates__STC___5[[#This Row],[Column1]]))</f>
        <v>112</v>
      </c>
      <c r="F1042" s="1" t="str">
        <f>INDEX(Sheet1!A:D,MATCH(Supplemental_Type_Certificates__STC___5[[#This Row],[Make]],Sheet1!D:D,0),1)</f>
        <v>Commander</v>
      </c>
      <c r="G1042"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Commander</v>
      </c>
      <c r="H1042"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E1042:E1047</v>
      </c>
      <c r="I1042" s="1" t="str">
        <f ca="1">IF(LEN(Supplemental_Type_Certificates__STC___5[[#This Row],[First]])&lt;&gt;0,Supplemental_Type_Certificates__STC___5[[#This Row],[First]]&amp;": "&amp;_xlfn.TEXTJOIN(", ",TRUE,INDIRECT(Supplemental_Type_Certificates__STC___5[[#This Row],[Range]])),"")</f>
        <v>Commander: 112, 112B, 112TC, 112TCA, 114, 114A</v>
      </c>
      <c r="J1042"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1043" spans="1:10" x14ac:dyDescent="0.25">
      <c r="A1043" s="1" t="s">
        <v>130</v>
      </c>
      <c r="B1043"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Commander Aircraft Corporation\112B</v>
      </c>
      <c r="C1043" s="1" t="s">
        <v>802</v>
      </c>
      <c r="D1043" s="1" t="str">
        <f>LEFT(Supplemental_Type_Certificates__STC___5[[#This Row],[Column1]],SEARCH("\",Supplemental_Type_Certificates__STC___5[[#This Row],[Column1]])-1)</f>
        <v>Commander Aircraft Corporation</v>
      </c>
      <c r="E1043" s="1" t="str">
        <f>RIGHT(Supplemental_Type_Certificates__STC___5[[#This Row],[Column1]],LEN(Supplemental_Type_Certificates__STC___5[[#This Row],[Column1]])-SEARCH("\",Supplemental_Type_Certificates__STC___5[[#This Row],[Column1]]))</f>
        <v>112B</v>
      </c>
      <c r="F1043" s="1" t="str">
        <f>INDEX(Sheet1!A:D,MATCH(Supplemental_Type_Certificates__STC___5[[#This Row],[Make]],Sheet1!D:D,0),1)</f>
        <v>Commander</v>
      </c>
      <c r="G1043"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043"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E1042:E1047</v>
      </c>
      <c r="I1043" s="1" t="str">
        <f ca="1">IF(LEN(Supplemental_Type_Certificates__STC___5[[#This Row],[First]])&lt;&gt;0,Supplemental_Type_Certificates__STC___5[[#This Row],[First]]&amp;": "&amp;_xlfn.TEXTJOIN(", ",TRUE,INDIRECT(Supplemental_Type_Certificates__STC___5[[#This Row],[Range]])),"")</f>
        <v/>
      </c>
      <c r="J1043"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1044" spans="1:10" x14ac:dyDescent="0.25">
      <c r="A1044" s="1" t="s">
        <v>130</v>
      </c>
      <c r="B1044"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Commander Aircraft Corporation\112TC</v>
      </c>
      <c r="C1044" s="1" t="s">
        <v>803</v>
      </c>
      <c r="D1044" s="1" t="str">
        <f>LEFT(Supplemental_Type_Certificates__STC___5[[#This Row],[Column1]],SEARCH("\",Supplemental_Type_Certificates__STC___5[[#This Row],[Column1]])-1)</f>
        <v>Commander Aircraft Corporation</v>
      </c>
      <c r="E1044" s="1" t="str">
        <f>RIGHT(Supplemental_Type_Certificates__STC___5[[#This Row],[Column1]],LEN(Supplemental_Type_Certificates__STC___5[[#This Row],[Column1]])-SEARCH("\",Supplemental_Type_Certificates__STC___5[[#This Row],[Column1]]))</f>
        <v>112TC</v>
      </c>
      <c r="F1044" s="1" t="str">
        <f>INDEX(Sheet1!A:D,MATCH(Supplemental_Type_Certificates__STC___5[[#This Row],[Make]],Sheet1!D:D,0),1)</f>
        <v>Commander</v>
      </c>
      <c r="G1044"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044"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E1042:E1047</v>
      </c>
      <c r="I1044" s="1" t="str">
        <f ca="1">IF(LEN(Supplemental_Type_Certificates__STC___5[[#This Row],[First]])&lt;&gt;0,Supplemental_Type_Certificates__STC___5[[#This Row],[First]]&amp;": "&amp;_xlfn.TEXTJOIN(", ",TRUE,INDIRECT(Supplemental_Type_Certificates__STC___5[[#This Row],[Range]])),"")</f>
        <v/>
      </c>
      <c r="J1044"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1045" spans="1:10" x14ac:dyDescent="0.25">
      <c r="A1045" s="1" t="s">
        <v>130</v>
      </c>
      <c r="B1045"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Commander Aircraft Corporation\112TCA</v>
      </c>
      <c r="C1045" s="1" t="s">
        <v>804</v>
      </c>
      <c r="D1045" s="1" t="str">
        <f>LEFT(Supplemental_Type_Certificates__STC___5[[#This Row],[Column1]],SEARCH("\",Supplemental_Type_Certificates__STC___5[[#This Row],[Column1]])-1)</f>
        <v>Commander Aircraft Corporation</v>
      </c>
      <c r="E1045" s="1" t="str">
        <f>RIGHT(Supplemental_Type_Certificates__STC___5[[#This Row],[Column1]],LEN(Supplemental_Type_Certificates__STC___5[[#This Row],[Column1]])-SEARCH("\",Supplemental_Type_Certificates__STC___5[[#This Row],[Column1]]))</f>
        <v>112TCA</v>
      </c>
      <c r="F1045" s="1" t="str">
        <f>INDEX(Sheet1!A:D,MATCH(Supplemental_Type_Certificates__STC___5[[#This Row],[Make]],Sheet1!D:D,0),1)</f>
        <v>Commander</v>
      </c>
      <c r="G1045"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045"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E1042:E1047</v>
      </c>
      <c r="I1045" s="1" t="str">
        <f ca="1">IF(LEN(Supplemental_Type_Certificates__STC___5[[#This Row],[First]])&lt;&gt;0,Supplemental_Type_Certificates__STC___5[[#This Row],[First]]&amp;": "&amp;_xlfn.TEXTJOIN(", ",TRUE,INDIRECT(Supplemental_Type_Certificates__STC___5[[#This Row],[Range]])),"")</f>
        <v/>
      </c>
      <c r="J1045"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1046" spans="1:10" x14ac:dyDescent="0.25">
      <c r="A1046" s="1" t="s">
        <v>130</v>
      </c>
      <c r="B1046"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Commander Aircraft Corporation\114</v>
      </c>
      <c r="C1046" s="1" t="s">
        <v>805</v>
      </c>
      <c r="D1046" s="1" t="str">
        <f>LEFT(Supplemental_Type_Certificates__STC___5[[#This Row],[Column1]],SEARCH("\",Supplemental_Type_Certificates__STC___5[[#This Row],[Column1]])-1)</f>
        <v>Commander Aircraft Corporation</v>
      </c>
      <c r="E1046" s="1" t="str">
        <f>RIGHT(Supplemental_Type_Certificates__STC___5[[#This Row],[Column1]],LEN(Supplemental_Type_Certificates__STC___5[[#This Row],[Column1]])-SEARCH("\",Supplemental_Type_Certificates__STC___5[[#This Row],[Column1]]))</f>
        <v>114</v>
      </c>
      <c r="F1046" s="1" t="str">
        <f>INDEX(Sheet1!A:D,MATCH(Supplemental_Type_Certificates__STC___5[[#This Row],[Make]],Sheet1!D:D,0),1)</f>
        <v>Commander</v>
      </c>
      <c r="G1046"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046"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E1042:E1047</v>
      </c>
      <c r="I1046" s="1" t="str">
        <f ca="1">IF(LEN(Supplemental_Type_Certificates__STC___5[[#This Row],[First]])&lt;&gt;0,Supplemental_Type_Certificates__STC___5[[#This Row],[First]]&amp;": "&amp;_xlfn.TEXTJOIN(", ",TRUE,INDIRECT(Supplemental_Type_Certificates__STC___5[[#This Row],[Range]])),"")</f>
        <v/>
      </c>
      <c r="J1046"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1047" spans="1:10" x14ac:dyDescent="0.25">
      <c r="A1047" s="1" t="s">
        <v>130</v>
      </c>
      <c r="B1047"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Commander Aircraft Corporation\114A</v>
      </c>
      <c r="C1047" s="1" t="s">
        <v>806</v>
      </c>
      <c r="D1047" s="1" t="str">
        <f>LEFT(Supplemental_Type_Certificates__STC___5[[#This Row],[Column1]],SEARCH("\",Supplemental_Type_Certificates__STC___5[[#This Row],[Column1]])-1)</f>
        <v>Commander Aircraft Corporation</v>
      </c>
      <c r="E1047" s="1" t="str">
        <f>RIGHT(Supplemental_Type_Certificates__STC___5[[#This Row],[Column1]],LEN(Supplemental_Type_Certificates__STC___5[[#This Row],[Column1]])-SEARCH("\",Supplemental_Type_Certificates__STC___5[[#This Row],[Column1]]))</f>
        <v>114A</v>
      </c>
      <c r="F1047" s="1" t="str">
        <f>INDEX(Sheet1!A:D,MATCH(Supplemental_Type_Certificates__STC___5[[#This Row],[Make]],Sheet1!D:D,0),1)</f>
        <v>Commander</v>
      </c>
      <c r="G1047"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047"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E1042:E1047</v>
      </c>
      <c r="I1047" s="1" t="str">
        <f ca="1">IF(LEN(Supplemental_Type_Certificates__STC___5[[#This Row],[First]])&lt;&gt;0,Supplemental_Type_Certificates__STC___5[[#This Row],[First]]&amp;": "&amp;_xlfn.TEXTJOIN(", ",TRUE,INDIRECT(Supplemental_Type_Certificates__STC___5[[#This Row],[Range]])),"")</f>
        <v/>
      </c>
      <c r="J1047"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1048" spans="1:10" x14ac:dyDescent="0.25">
      <c r="A1048" s="1" t="s">
        <v>130</v>
      </c>
      <c r="B1048"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Dornier-Werke GmbH\Do 28 A-1</v>
      </c>
      <c r="C1048" s="1" t="s">
        <v>815</v>
      </c>
      <c r="D1048" s="1" t="str">
        <f>LEFT(Supplemental_Type_Certificates__STC___5[[#This Row],[Column1]],SEARCH("\",Supplemental_Type_Certificates__STC___5[[#This Row],[Column1]])-1)</f>
        <v>Dornier-Werke GmbH</v>
      </c>
      <c r="E1048" s="1" t="str">
        <f>RIGHT(Supplemental_Type_Certificates__STC___5[[#This Row],[Column1]],LEN(Supplemental_Type_Certificates__STC___5[[#This Row],[Column1]])-SEARCH("\",Supplemental_Type_Certificates__STC___5[[#This Row],[Column1]]))</f>
        <v>Do 28 A-1</v>
      </c>
      <c r="F1048" s="1" t="str">
        <f>INDEX(Sheet1!A:D,MATCH(Supplemental_Type_Certificates__STC___5[[#This Row],[Make]],Sheet1!D:D,0),1)</f>
        <v>Dornier</v>
      </c>
      <c r="G1048"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Dornier</v>
      </c>
      <c r="H1048"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E1048:E1053</v>
      </c>
      <c r="I1048" s="1" t="str">
        <f ca="1">IF(LEN(Supplemental_Type_Certificates__STC___5[[#This Row],[First]])&lt;&gt;0,Supplemental_Type_Certificates__STC___5[[#This Row],[First]]&amp;": "&amp;_xlfn.TEXTJOIN(", ",TRUE,INDIRECT(Supplemental_Type_Certificates__STC___5[[#This Row],[Range]])),"")</f>
        <v>Dornier: Do 28 A-1, Do 28 B-1, Do 28 D-1, Do 28 D, Dornier 228-100, Dornier 228-200</v>
      </c>
      <c r="J1048"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1049" spans="1:10" x14ac:dyDescent="0.25">
      <c r="A1049" s="1" t="s">
        <v>130</v>
      </c>
      <c r="B1049"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Dornier-Werke GmbH\Do 28 B-1</v>
      </c>
      <c r="C1049" s="1" t="s">
        <v>816</v>
      </c>
      <c r="D1049" s="1" t="str">
        <f>LEFT(Supplemental_Type_Certificates__STC___5[[#This Row],[Column1]],SEARCH("\",Supplemental_Type_Certificates__STC___5[[#This Row],[Column1]])-1)</f>
        <v>Dornier-Werke GmbH</v>
      </c>
      <c r="E1049" s="1" t="str">
        <f>RIGHT(Supplemental_Type_Certificates__STC___5[[#This Row],[Column1]],LEN(Supplemental_Type_Certificates__STC___5[[#This Row],[Column1]])-SEARCH("\",Supplemental_Type_Certificates__STC___5[[#This Row],[Column1]]))</f>
        <v>Do 28 B-1</v>
      </c>
      <c r="F1049" s="1" t="str">
        <f>INDEX(Sheet1!A:D,MATCH(Supplemental_Type_Certificates__STC___5[[#This Row],[Make]],Sheet1!D:D,0),1)</f>
        <v>Dornier</v>
      </c>
      <c r="G1049"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049"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E1048:E1053</v>
      </c>
      <c r="I1049" s="1" t="str">
        <f ca="1">IF(LEN(Supplemental_Type_Certificates__STC___5[[#This Row],[First]])&lt;&gt;0,Supplemental_Type_Certificates__STC___5[[#This Row],[First]]&amp;": "&amp;_xlfn.TEXTJOIN(", ",TRUE,INDIRECT(Supplemental_Type_Certificates__STC___5[[#This Row],[Range]])),"")</f>
        <v/>
      </c>
      <c r="J1049"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1050" spans="1:10" x14ac:dyDescent="0.25">
      <c r="A1050" s="1" t="s">
        <v>130</v>
      </c>
      <c r="B1050"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Dornier Luftfahrt GmbH\Do 28 D-1</v>
      </c>
      <c r="C1050" s="1" t="s">
        <v>817</v>
      </c>
      <c r="D1050" s="1" t="str">
        <f>LEFT(Supplemental_Type_Certificates__STC___5[[#This Row],[Column1]],SEARCH("\",Supplemental_Type_Certificates__STC___5[[#This Row],[Column1]])-1)</f>
        <v>Dornier Luftfahrt GmbH</v>
      </c>
      <c r="E1050" s="1" t="str">
        <f>RIGHT(Supplemental_Type_Certificates__STC___5[[#This Row],[Column1]],LEN(Supplemental_Type_Certificates__STC___5[[#This Row],[Column1]])-SEARCH("\",Supplemental_Type_Certificates__STC___5[[#This Row],[Column1]]))</f>
        <v>Do 28 D-1</v>
      </c>
      <c r="F1050" s="1" t="str">
        <f>INDEX(Sheet1!A:D,MATCH(Supplemental_Type_Certificates__STC___5[[#This Row],[Make]],Sheet1!D:D,0),1)</f>
        <v>Dornier</v>
      </c>
      <c r="G1050"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050"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E1048:E1053</v>
      </c>
      <c r="I1050" s="1" t="str">
        <f ca="1">IF(LEN(Supplemental_Type_Certificates__STC___5[[#This Row],[First]])&lt;&gt;0,Supplemental_Type_Certificates__STC___5[[#This Row],[First]]&amp;": "&amp;_xlfn.TEXTJOIN(", ",TRUE,INDIRECT(Supplemental_Type_Certificates__STC___5[[#This Row],[Range]])),"")</f>
        <v/>
      </c>
      <c r="J1050"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1051" spans="1:10" x14ac:dyDescent="0.25">
      <c r="A1051" s="1" t="s">
        <v>130</v>
      </c>
      <c r="B1051"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Dornier Luftfahrt GmbH\Do 28 D</v>
      </c>
      <c r="C1051" s="1" t="s">
        <v>818</v>
      </c>
      <c r="D1051" s="1" t="str">
        <f>LEFT(Supplemental_Type_Certificates__STC___5[[#This Row],[Column1]],SEARCH("\",Supplemental_Type_Certificates__STC___5[[#This Row],[Column1]])-1)</f>
        <v>Dornier Luftfahrt GmbH</v>
      </c>
      <c r="E1051" s="1" t="str">
        <f>RIGHT(Supplemental_Type_Certificates__STC___5[[#This Row],[Column1]],LEN(Supplemental_Type_Certificates__STC___5[[#This Row],[Column1]])-SEARCH("\",Supplemental_Type_Certificates__STC___5[[#This Row],[Column1]]))</f>
        <v>Do 28 D</v>
      </c>
      <c r="F1051" s="1" t="str">
        <f>INDEX(Sheet1!A:D,MATCH(Supplemental_Type_Certificates__STC___5[[#This Row],[Make]],Sheet1!D:D,0),1)</f>
        <v>Dornier</v>
      </c>
      <c r="G1051"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051"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E1048:E1053</v>
      </c>
      <c r="I1051" s="1" t="str">
        <f ca="1">IF(LEN(Supplemental_Type_Certificates__STC___5[[#This Row],[First]])&lt;&gt;0,Supplemental_Type_Certificates__STC___5[[#This Row],[First]]&amp;": "&amp;_xlfn.TEXTJOIN(", ",TRUE,INDIRECT(Supplemental_Type_Certificates__STC___5[[#This Row],[Range]])),"")</f>
        <v/>
      </c>
      <c r="J1051"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1052" spans="1:10" x14ac:dyDescent="0.25">
      <c r="A1052" s="1" t="s">
        <v>130</v>
      </c>
      <c r="B1052"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Dornier Luftfahrt GmbH\Dornier 228-100</v>
      </c>
      <c r="C1052" s="1" t="s">
        <v>819</v>
      </c>
      <c r="D1052" s="1" t="str">
        <f>LEFT(Supplemental_Type_Certificates__STC___5[[#This Row],[Column1]],SEARCH("\",Supplemental_Type_Certificates__STC___5[[#This Row],[Column1]])-1)</f>
        <v>Dornier Luftfahrt GmbH</v>
      </c>
      <c r="E1052" s="1" t="str">
        <f>RIGHT(Supplemental_Type_Certificates__STC___5[[#This Row],[Column1]],LEN(Supplemental_Type_Certificates__STC___5[[#This Row],[Column1]])-SEARCH("\",Supplemental_Type_Certificates__STC___5[[#This Row],[Column1]]))</f>
        <v>Dornier 228-100</v>
      </c>
      <c r="F1052" s="1" t="str">
        <f>INDEX(Sheet1!A:D,MATCH(Supplemental_Type_Certificates__STC___5[[#This Row],[Make]],Sheet1!D:D,0),1)</f>
        <v>Dornier</v>
      </c>
      <c r="G1052"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052"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E1048:E1053</v>
      </c>
      <c r="I1052" s="1" t="str">
        <f ca="1">IF(LEN(Supplemental_Type_Certificates__STC___5[[#This Row],[First]])&lt;&gt;0,Supplemental_Type_Certificates__STC___5[[#This Row],[First]]&amp;": "&amp;_xlfn.TEXTJOIN(", ",TRUE,INDIRECT(Supplemental_Type_Certificates__STC___5[[#This Row],[Range]])),"")</f>
        <v/>
      </c>
      <c r="J1052"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1053" spans="1:10" x14ac:dyDescent="0.25">
      <c r="A1053" s="1" t="s">
        <v>130</v>
      </c>
      <c r="B1053"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Dornier Luftfahrt GmbH\Dornier 228-200</v>
      </c>
      <c r="C1053" s="1" t="s">
        <v>1069</v>
      </c>
      <c r="D1053" s="1" t="str">
        <f>LEFT(Supplemental_Type_Certificates__STC___5[[#This Row],[Column1]],SEARCH("\",Supplemental_Type_Certificates__STC___5[[#This Row],[Column1]])-1)</f>
        <v>Dornier Luftfahrt GmbH</v>
      </c>
      <c r="E1053" s="1" t="str">
        <f>RIGHT(Supplemental_Type_Certificates__STC___5[[#This Row],[Column1]],LEN(Supplemental_Type_Certificates__STC___5[[#This Row],[Column1]])-SEARCH("\",Supplemental_Type_Certificates__STC___5[[#This Row],[Column1]]))</f>
        <v>Dornier 228-200</v>
      </c>
      <c r="F1053" s="1" t="str">
        <f>INDEX(Sheet1!A:D,MATCH(Supplemental_Type_Certificates__STC___5[[#This Row],[Make]],Sheet1!D:D,0),1)</f>
        <v>Dornier</v>
      </c>
      <c r="G1053"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053"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E1048:E1053</v>
      </c>
      <c r="I1053" s="1" t="str">
        <f ca="1">IF(LEN(Supplemental_Type_Certificates__STC___5[[#This Row],[First]])&lt;&gt;0,Supplemental_Type_Certificates__STC___5[[#This Row],[First]]&amp;": "&amp;_xlfn.TEXTJOIN(", ",TRUE,INDIRECT(Supplemental_Type_Certificates__STC___5[[#This Row],[Range]])),"")</f>
        <v/>
      </c>
      <c r="J1053"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1054" spans="1:10" x14ac:dyDescent="0.25">
      <c r="A1054" s="1" t="s">
        <v>130</v>
      </c>
      <c r="B1054"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Dynac Aerospace Corporation\Aero Commander 100-180</v>
      </c>
      <c r="C1054" s="1" t="s">
        <v>821</v>
      </c>
      <c r="D1054" s="1" t="str">
        <f>LEFT(Supplemental_Type_Certificates__STC___5[[#This Row],[Column1]],SEARCH("\",Supplemental_Type_Certificates__STC___5[[#This Row],[Column1]])-1)</f>
        <v>Dynac Aerospace Corporation</v>
      </c>
      <c r="E1054" s="1" t="str">
        <f>RIGHT(Supplemental_Type_Certificates__STC___5[[#This Row],[Column1]],LEN(Supplemental_Type_Certificates__STC___5[[#This Row],[Column1]])-SEARCH("\",Supplemental_Type_Certificates__STC___5[[#This Row],[Column1]]))</f>
        <v>Aero Commander 100-180</v>
      </c>
      <c r="F1054" s="1" t="str">
        <f>INDEX(Sheet1!A:D,MATCH(Supplemental_Type_Certificates__STC___5[[#This Row],[Make]],Sheet1!D:D,0),1)</f>
        <v>Dynac</v>
      </c>
      <c r="G1054"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Dynac</v>
      </c>
      <c r="H1054"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E1054:E1058</v>
      </c>
      <c r="I1054" s="1" t="str">
        <f ca="1">IF(LEN(Supplemental_Type_Certificates__STC___5[[#This Row],[First]])&lt;&gt;0,Supplemental_Type_Certificates__STC___5[[#This Row],[First]]&amp;": "&amp;_xlfn.TEXTJOIN(", ",TRUE,INDIRECT(Supplemental_Type_Certificates__STC___5[[#This Row],[Range]])),"")</f>
        <v>Dynac: Aero Commander 100-180, Aero Commander 100, Aero Commander 100A, Volaire 10, Volaire 10A</v>
      </c>
      <c r="J1054"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1055" spans="1:10" x14ac:dyDescent="0.25">
      <c r="A1055" s="1" t="s">
        <v>130</v>
      </c>
      <c r="B1055"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Dynac Aerospace Corporation\Aero Commander 100</v>
      </c>
      <c r="C1055" s="1" t="s">
        <v>822</v>
      </c>
      <c r="D1055" s="1" t="str">
        <f>LEFT(Supplemental_Type_Certificates__STC___5[[#This Row],[Column1]],SEARCH("\",Supplemental_Type_Certificates__STC___5[[#This Row],[Column1]])-1)</f>
        <v>Dynac Aerospace Corporation</v>
      </c>
      <c r="E1055" s="1" t="str">
        <f>RIGHT(Supplemental_Type_Certificates__STC___5[[#This Row],[Column1]],LEN(Supplemental_Type_Certificates__STC___5[[#This Row],[Column1]])-SEARCH("\",Supplemental_Type_Certificates__STC___5[[#This Row],[Column1]]))</f>
        <v>Aero Commander 100</v>
      </c>
      <c r="F1055" s="1" t="str">
        <f>INDEX(Sheet1!A:D,MATCH(Supplemental_Type_Certificates__STC___5[[#This Row],[Make]],Sheet1!D:D,0),1)</f>
        <v>Dynac</v>
      </c>
      <c r="G1055"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055"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E1054:E1058</v>
      </c>
      <c r="I1055" s="1" t="str">
        <f ca="1">IF(LEN(Supplemental_Type_Certificates__STC___5[[#This Row],[First]])&lt;&gt;0,Supplemental_Type_Certificates__STC___5[[#This Row],[First]]&amp;": "&amp;_xlfn.TEXTJOIN(", ",TRUE,INDIRECT(Supplemental_Type_Certificates__STC___5[[#This Row],[Range]])),"")</f>
        <v/>
      </c>
      <c r="J1055"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1056" spans="1:10" x14ac:dyDescent="0.25">
      <c r="A1056" s="1" t="s">
        <v>130</v>
      </c>
      <c r="B1056"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Dynac Aerospace Corporation\Aero Commander 100A</v>
      </c>
      <c r="C1056" s="1" t="s">
        <v>823</v>
      </c>
      <c r="D1056" s="1" t="str">
        <f>LEFT(Supplemental_Type_Certificates__STC___5[[#This Row],[Column1]],SEARCH("\",Supplemental_Type_Certificates__STC___5[[#This Row],[Column1]])-1)</f>
        <v>Dynac Aerospace Corporation</v>
      </c>
      <c r="E1056" s="1" t="str">
        <f>RIGHT(Supplemental_Type_Certificates__STC___5[[#This Row],[Column1]],LEN(Supplemental_Type_Certificates__STC___5[[#This Row],[Column1]])-SEARCH("\",Supplemental_Type_Certificates__STC___5[[#This Row],[Column1]]))</f>
        <v>Aero Commander 100A</v>
      </c>
      <c r="F1056" s="1" t="str">
        <f>INDEX(Sheet1!A:D,MATCH(Supplemental_Type_Certificates__STC___5[[#This Row],[Make]],Sheet1!D:D,0),1)</f>
        <v>Dynac</v>
      </c>
      <c r="G1056"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056"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E1054:E1058</v>
      </c>
      <c r="I1056" s="1" t="str">
        <f ca="1">IF(LEN(Supplemental_Type_Certificates__STC___5[[#This Row],[First]])&lt;&gt;0,Supplemental_Type_Certificates__STC___5[[#This Row],[First]]&amp;": "&amp;_xlfn.TEXTJOIN(", ",TRUE,INDIRECT(Supplemental_Type_Certificates__STC___5[[#This Row],[Range]])),"")</f>
        <v/>
      </c>
      <c r="J1056"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1057" spans="1:10" x14ac:dyDescent="0.25">
      <c r="A1057" s="1" t="s">
        <v>130</v>
      </c>
      <c r="B1057"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Dynac Aerospace Corporation\Volaire 10</v>
      </c>
      <c r="C1057" s="1" t="s">
        <v>824</v>
      </c>
      <c r="D1057" s="1" t="str">
        <f>LEFT(Supplemental_Type_Certificates__STC___5[[#This Row],[Column1]],SEARCH("\",Supplemental_Type_Certificates__STC___5[[#This Row],[Column1]])-1)</f>
        <v>Dynac Aerospace Corporation</v>
      </c>
      <c r="E1057" s="1" t="str">
        <f>RIGHT(Supplemental_Type_Certificates__STC___5[[#This Row],[Column1]],LEN(Supplemental_Type_Certificates__STC___5[[#This Row],[Column1]])-SEARCH("\",Supplemental_Type_Certificates__STC___5[[#This Row],[Column1]]))</f>
        <v>Volaire 10</v>
      </c>
      <c r="F1057" s="1" t="str">
        <f>INDEX(Sheet1!A:D,MATCH(Supplemental_Type_Certificates__STC___5[[#This Row],[Make]],Sheet1!D:D,0),1)</f>
        <v>Dynac</v>
      </c>
      <c r="G1057"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057"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E1054:E1058</v>
      </c>
      <c r="I1057" s="1" t="str">
        <f ca="1">IF(LEN(Supplemental_Type_Certificates__STC___5[[#This Row],[First]])&lt;&gt;0,Supplemental_Type_Certificates__STC___5[[#This Row],[First]]&amp;": "&amp;_xlfn.TEXTJOIN(", ",TRUE,INDIRECT(Supplemental_Type_Certificates__STC___5[[#This Row],[Range]])),"")</f>
        <v/>
      </c>
      <c r="J1057"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1058" spans="1:10" x14ac:dyDescent="0.25">
      <c r="A1058" s="1" t="s">
        <v>130</v>
      </c>
      <c r="B1058"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Dynac Aerospace Corporation\Volaire 10A</v>
      </c>
      <c r="C1058" s="1" t="s">
        <v>825</v>
      </c>
      <c r="D1058" s="1" t="str">
        <f>LEFT(Supplemental_Type_Certificates__STC___5[[#This Row],[Column1]],SEARCH("\",Supplemental_Type_Certificates__STC___5[[#This Row],[Column1]])-1)</f>
        <v>Dynac Aerospace Corporation</v>
      </c>
      <c r="E1058" s="1" t="str">
        <f>RIGHT(Supplemental_Type_Certificates__STC___5[[#This Row],[Column1]],LEN(Supplemental_Type_Certificates__STC___5[[#This Row],[Column1]])-SEARCH("\",Supplemental_Type_Certificates__STC___5[[#This Row],[Column1]]))</f>
        <v>Volaire 10A</v>
      </c>
      <c r="F1058" s="1" t="str">
        <f>INDEX(Sheet1!A:D,MATCH(Supplemental_Type_Certificates__STC___5[[#This Row],[Make]],Sheet1!D:D,0),1)</f>
        <v>Dynac</v>
      </c>
      <c r="G1058"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058"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E1054:E1058</v>
      </c>
      <c r="I1058" s="1" t="str">
        <f ca="1">IF(LEN(Supplemental_Type_Certificates__STC___5[[#This Row],[First]])&lt;&gt;0,Supplemental_Type_Certificates__STC___5[[#This Row],[First]]&amp;": "&amp;_xlfn.TEXTJOIN(", ",TRUE,INDIRECT(Supplemental_Type_Certificates__STC___5[[#This Row],[Range]])),"")</f>
        <v/>
      </c>
      <c r="J1058"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1059" spans="1:10" x14ac:dyDescent="0.25">
      <c r="A1059" s="1" t="s">
        <v>130</v>
      </c>
      <c r="B1059"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EADS-PZL Warszawa-Okecie S.A.\PZL-104 WILGA 80</v>
      </c>
      <c r="C1059" s="1" t="s">
        <v>826</v>
      </c>
      <c r="D1059" s="1" t="str">
        <f>LEFT(Supplemental_Type_Certificates__STC___5[[#This Row],[Column1]],SEARCH("\",Supplemental_Type_Certificates__STC___5[[#This Row],[Column1]])-1)</f>
        <v>EADS-PZL Warszawa-Okecie S.A.</v>
      </c>
      <c r="E1059" s="1" t="str">
        <f>RIGHT(Supplemental_Type_Certificates__STC___5[[#This Row],[Column1]],LEN(Supplemental_Type_Certificates__STC___5[[#This Row],[Column1]])-SEARCH("\",Supplemental_Type_Certificates__STC___5[[#This Row],[Column1]]))</f>
        <v>PZL-104 WILGA 80</v>
      </c>
      <c r="F1059" s="1" t="str">
        <f>INDEX(Sheet1!A:D,MATCH(Supplemental_Type_Certificates__STC___5[[#This Row],[Make]],Sheet1!D:D,0),1)</f>
        <v>EADS-PZL</v>
      </c>
      <c r="G1059"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EADS-PZL</v>
      </c>
      <c r="H1059"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E1059:E1059</v>
      </c>
      <c r="I1059" s="1" t="str">
        <f ca="1">IF(LEN(Supplemental_Type_Certificates__STC___5[[#This Row],[First]])&lt;&gt;0,Supplemental_Type_Certificates__STC___5[[#This Row],[First]]&amp;": "&amp;_xlfn.TEXTJOIN(", ",TRUE,INDIRECT(Supplemental_Type_Certificates__STC___5[[#This Row],[Range]])),"")</f>
        <v>EADS-PZL: PZL-104 WILGA 80</v>
      </c>
      <c r="J1059"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1060" spans="1:10" x14ac:dyDescent="0.25">
      <c r="A1060" s="1" t="s">
        <v>130</v>
      </c>
      <c r="B1060"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Found Aircraft Canada, Inc.\FBA-2C</v>
      </c>
      <c r="C1060" s="1" t="s">
        <v>836</v>
      </c>
      <c r="D1060" s="1" t="str">
        <f>LEFT(Supplemental_Type_Certificates__STC___5[[#This Row],[Column1]],SEARCH("\",Supplemental_Type_Certificates__STC___5[[#This Row],[Column1]])-1)</f>
        <v>Found Aircraft Canada, Inc.</v>
      </c>
      <c r="E1060" s="1" t="str">
        <f>RIGHT(Supplemental_Type_Certificates__STC___5[[#This Row],[Column1]],LEN(Supplemental_Type_Certificates__STC___5[[#This Row],[Column1]])-SEARCH("\",Supplemental_Type_Certificates__STC___5[[#This Row],[Column1]]))</f>
        <v>FBA-2C</v>
      </c>
      <c r="F1060" s="1" t="str">
        <f>INDEX(Sheet1!A:D,MATCH(Supplemental_Type_Certificates__STC___5[[#This Row],[Make]],Sheet1!D:D,0),1)</f>
        <v>Found Aircraft</v>
      </c>
      <c r="G1060"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Found Aircraft</v>
      </c>
      <c r="H1060"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E1060:E1061</v>
      </c>
      <c r="I1060" s="1" t="str">
        <f ca="1">IF(LEN(Supplemental_Type_Certificates__STC___5[[#This Row],[First]])&lt;&gt;0,Supplemental_Type_Certificates__STC___5[[#This Row],[First]]&amp;": "&amp;_xlfn.TEXTJOIN(", ",TRUE,INDIRECT(Supplemental_Type_Certificates__STC___5[[#This Row],[Range]])),"")</f>
        <v>Found Aircraft: FBA-2C, FBA Centennial 100</v>
      </c>
      <c r="J1060"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1061" spans="1:10" x14ac:dyDescent="0.25">
      <c r="A1061" s="1" t="s">
        <v>130</v>
      </c>
      <c r="B1061"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Found Brothers Aviation Limited\FBA Centennial 100</v>
      </c>
      <c r="C1061" s="1" t="s">
        <v>843</v>
      </c>
      <c r="D1061" s="1" t="str">
        <f>LEFT(Supplemental_Type_Certificates__STC___5[[#This Row],[Column1]],SEARCH("\",Supplemental_Type_Certificates__STC___5[[#This Row],[Column1]])-1)</f>
        <v>Found Brothers Aviation Limited</v>
      </c>
      <c r="E1061" s="1" t="str">
        <f>RIGHT(Supplemental_Type_Certificates__STC___5[[#This Row],[Column1]],LEN(Supplemental_Type_Certificates__STC___5[[#This Row],[Column1]])-SEARCH("\",Supplemental_Type_Certificates__STC___5[[#This Row],[Column1]]))</f>
        <v>FBA Centennial 100</v>
      </c>
      <c r="F1061" s="1" t="str">
        <f>INDEX(Sheet1!A:D,MATCH(Supplemental_Type_Certificates__STC___5[[#This Row],[Make]],Sheet1!D:D,0),1)</f>
        <v>Found Aircraft</v>
      </c>
      <c r="G1061"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061"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E1060:E1061</v>
      </c>
      <c r="I1061" s="1" t="str">
        <f ca="1">IF(LEN(Supplemental_Type_Certificates__STC___5[[#This Row],[First]])&lt;&gt;0,Supplemental_Type_Certificates__STC___5[[#This Row],[First]]&amp;": "&amp;_xlfn.TEXTJOIN(", ",TRUE,INDIRECT(Supplemental_Type_Certificates__STC___5[[#This Row],[Range]])),"")</f>
        <v/>
      </c>
      <c r="J1061"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1062" spans="1:10" x14ac:dyDescent="0.25">
      <c r="A1062" s="1" t="s">
        <v>130</v>
      </c>
      <c r="B1062"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FS 2003 Corp.\PA-12</v>
      </c>
      <c r="C1062" s="1" t="s">
        <v>844</v>
      </c>
      <c r="D1062" s="1" t="str">
        <f>LEFT(Supplemental_Type_Certificates__STC___5[[#This Row],[Column1]],SEARCH("\",Supplemental_Type_Certificates__STC___5[[#This Row],[Column1]])-1)</f>
        <v>FS 2003 Corp.</v>
      </c>
      <c r="E1062" s="1" t="str">
        <f>RIGHT(Supplemental_Type_Certificates__STC___5[[#This Row],[Column1]],LEN(Supplemental_Type_Certificates__STC___5[[#This Row],[Column1]])-SEARCH("\",Supplemental_Type_Certificates__STC___5[[#This Row],[Column1]]))</f>
        <v>PA-12</v>
      </c>
      <c r="F1062" s="1" t="str">
        <f>INDEX(Sheet1!A:D,MATCH(Supplemental_Type_Certificates__STC___5[[#This Row],[Make]],Sheet1!D:D,0),1)</f>
        <v>FS</v>
      </c>
      <c r="G1062"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FS</v>
      </c>
      <c r="H1062"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E1062:E1063</v>
      </c>
      <c r="I1062" s="1" t="str">
        <f ca="1">IF(LEN(Supplemental_Type_Certificates__STC___5[[#This Row],[First]])&lt;&gt;0,Supplemental_Type_Certificates__STC___5[[#This Row],[First]]&amp;": "&amp;_xlfn.TEXTJOIN(", ",TRUE,INDIRECT(Supplemental_Type_Certificates__STC___5[[#This Row],[Range]])),"")</f>
        <v>FS: PA-12, PA-12S</v>
      </c>
      <c r="J1062"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1063" spans="1:10" x14ac:dyDescent="0.25">
      <c r="A1063" s="1" t="s">
        <v>130</v>
      </c>
      <c r="B1063"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FS 2003 Corp.\PA-12S</v>
      </c>
      <c r="C1063" s="1" t="s">
        <v>845</v>
      </c>
      <c r="D1063" s="1" t="str">
        <f>LEFT(Supplemental_Type_Certificates__STC___5[[#This Row],[Column1]],SEARCH("\",Supplemental_Type_Certificates__STC___5[[#This Row],[Column1]])-1)</f>
        <v>FS 2003 Corp.</v>
      </c>
      <c r="E1063" s="1" t="str">
        <f>RIGHT(Supplemental_Type_Certificates__STC___5[[#This Row],[Column1]],LEN(Supplemental_Type_Certificates__STC___5[[#This Row],[Column1]])-SEARCH("\",Supplemental_Type_Certificates__STC___5[[#This Row],[Column1]]))</f>
        <v>PA-12S</v>
      </c>
      <c r="F1063" s="1" t="str">
        <f>INDEX(Sheet1!A:D,MATCH(Supplemental_Type_Certificates__STC___5[[#This Row],[Make]],Sheet1!D:D,0),1)</f>
        <v>FS</v>
      </c>
      <c r="G1063"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063"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E1062:E1063</v>
      </c>
      <c r="I1063" s="1" t="str">
        <f ca="1">IF(LEN(Supplemental_Type_Certificates__STC___5[[#This Row],[First]])&lt;&gt;0,Supplemental_Type_Certificates__STC___5[[#This Row],[First]]&amp;": "&amp;_xlfn.TEXTJOIN(", ",TRUE,INDIRECT(Supplemental_Type_Certificates__STC___5[[#This Row],[Range]])),"")</f>
        <v/>
      </c>
      <c r="J1063"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1064" spans="1:10" x14ac:dyDescent="0.25">
      <c r="A1064" s="1" t="s">
        <v>130</v>
      </c>
      <c r="B1064"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Howard Aircraft Foundation\DGA-15W</v>
      </c>
      <c r="C1064" s="1" t="s">
        <v>859</v>
      </c>
      <c r="D1064" s="1" t="str">
        <f>LEFT(Supplemental_Type_Certificates__STC___5[[#This Row],[Column1]],SEARCH("\",Supplemental_Type_Certificates__STC___5[[#This Row],[Column1]])-1)</f>
        <v>Howard Aircraft Foundation</v>
      </c>
      <c r="E1064" s="1" t="str">
        <f>RIGHT(Supplemental_Type_Certificates__STC___5[[#This Row],[Column1]],LEN(Supplemental_Type_Certificates__STC___5[[#This Row],[Column1]])-SEARCH("\",Supplemental_Type_Certificates__STC___5[[#This Row],[Column1]]))</f>
        <v>DGA-15W</v>
      </c>
      <c r="F1064" s="1" t="str">
        <f>INDEX(Sheet1!A:D,MATCH(Supplemental_Type_Certificates__STC___5[[#This Row],[Make]],Sheet1!D:D,0),1)</f>
        <v>Howard</v>
      </c>
      <c r="G1064"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Howard</v>
      </c>
      <c r="H1064"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E1064:E1064</v>
      </c>
      <c r="I1064" s="1" t="str">
        <f ca="1">IF(LEN(Supplemental_Type_Certificates__STC___5[[#This Row],[First]])&lt;&gt;0,Supplemental_Type_Certificates__STC___5[[#This Row],[First]]&amp;": "&amp;_xlfn.TEXTJOIN(", ",TRUE,INDIRECT(Supplemental_Type_Certificates__STC___5[[#This Row],[Range]])),"")</f>
        <v>Howard: DGA-15W</v>
      </c>
      <c r="J1064"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1065" spans="1:10" x14ac:dyDescent="0.25">
      <c r="A1065" s="1" t="s">
        <v>130</v>
      </c>
      <c r="B1065"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Interceptor Aircraft Inc\200</v>
      </c>
      <c r="C1065" s="1" t="s">
        <v>860</v>
      </c>
      <c r="D1065" s="1" t="str">
        <f>LEFT(Supplemental_Type_Certificates__STC___5[[#This Row],[Column1]],SEARCH("\",Supplemental_Type_Certificates__STC___5[[#This Row],[Column1]])-1)</f>
        <v>Interceptor Aircraft Inc</v>
      </c>
      <c r="E1065" s="1" t="str">
        <f>RIGHT(Supplemental_Type_Certificates__STC___5[[#This Row],[Column1]],LEN(Supplemental_Type_Certificates__STC___5[[#This Row],[Column1]])-SEARCH("\",Supplemental_Type_Certificates__STC___5[[#This Row],[Column1]]))</f>
        <v>200</v>
      </c>
      <c r="F1065" s="1" t="str">
        <f>INDEX(Sheet1!A:D,MATCH(Supplemental_Type_Certificates__STC___5[[#This Row],[Make]],Sheet1!D:D,0),1)</f>
        <v>Interceptor</v>
      </c>
      <c r="G1065"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Interceptor</v>
      </c>
      <c r="H1065"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E1065:E1069</v>
      </c>
      <c r="I1065" s="1" t="str">
        <f ca="1">IF(LEN(Supplemental_Type_Certificates__STC___5[[#This Row],[First]])&lt;&gt;0,Supplemental_Type_Certificates__STC___5[[#This Row],[First]]&amp;": "&amp;_xlfn.TEXTJOIN(", ",TRUE,INDIRECT(Supplemental_Type_Certificates__STC___5[[#This Row],[Range]])),"")</f>
        <v>Interceptor: 200, 200A, 200B, 200C, 200D</v>
      </c>
      <c r="J1065"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1066" spans="1:10" x14ac:dyDescent="0.25">
      <c r="A1066" s="1" t="s">
        <v>130</v>
      </c>
      <c r="B1066"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Interceptor Aircraft Inc\200A</v>
      </c>
      <c r="C1066" s="1" t="s">
        <v>861</v>
      </c>
      <c r="D1066" s="1" t="str">
        <f>LEFT(Supplemental_Type_Certificates__STC___5[[#This Row],[Column1]],SEARCH("\",Supplemental_Type_Certificates__STC___5[[#This Row],[Column1]])-1)</f>
        <v>Interceptor Aircraft Inc</v>
      </c>
      <c r="E1066" s="1" t="str">
        <f>RIGHT(Supplemental_Type_Certificates__STC___5[[#This Row],[Column1]],LEN(Supplemental_Type_Certificates__STC___5[[#This Row],[Column1]])-SEARCH("\",Supplemental_Type_Certificates__STC___5[[#This Row],[Column1]]))</f>
        <v>200A</v>
      </c>
      <c r="F1066" s="1" t="str">
        <f>INDEX(Sheet1!A:D,MATCH(Supplemental_Type_Certificates__STC___5[[#This Row],[Make]],Sheet1!D:D,0),1)</f>
        <v>Interceptor</v>
      </c>
      <c r="G1066"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066"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E1065:E1069</v>
      </c>
      <c r="I1066" s="1" t="str">
        <f ca="1">IF(LEN(Supplemental_Type_Certificates__STC___5[[#This Row],[First]])&lt;&gt;0,Supplemental_Type_Certificates__STC___5[[#This Row],[First]]&amp;": "&amp;_xlfn.TEXTJOIN(", ",TRUE,INDIRECT(Supplemental_Type_Certificates__STC___5[[#This Row],[Range]])),"")</f>
        <v/>
      </c>
      <c r="J1066"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1067" spans="1:10" x14ac:dyDescent="0.25">
      <c r="A1067" s="1" t="s">
        <v>130</v>
      </c>
      <c r="B1067"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Interceptor Aircraft Inc\200B</v>
      </c>
      <c r="C1067" s="1" t="s">
        <v>862</v>
      </c>
      <c r="D1067" s="1" t="str">
        <f>LEFT(Supplemental_Type_Certificates__STC___5[[#This Row],[Column1]],SEARCH("\",Supplemental_Type_Certificates__STC___5[[#This Row],[Column1]])-1)</f>
        <v>Interceptor Aircraft Inc</v>
      </c>
      <c r="E1067" s="1" t="str">
        <f>RIGHT(Supplemental_Type_Certificates__STC___5[[#This Row],[Column1]],LEN(Supplemental_Type_Certificates__STC___5[[#This Row],[Column1]])-SEARCH("\",Supplemental_Type_Certificates__STC___5[[#This Row],[Column1]]))</f>
        <v>200B</v>
      </c>
      <c r="F1067" s="1" t="str">
        <f>INDEX(Sheet1!A:D,MATCH(Supplemental_Type_Certificates__STC___5[[#This Row],[Make]],Sheet1!D:D,0),1)</f>
        <v>Interceptor</v>
      </c>
      <c r="G1067"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067"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E1065:E1069</v>
      </c>
      <c r="I1067" s="1" t="str">
        <f ca="1">IF(LEN(Supplemental_Type_Certificates__STC___5[[#This Row],[First]])&lt;&gt;0,Supplemental_Type_Certificates__STC___5[[#This Row],[First]]&amp;": "&amp;_xlfn.TEXTJOIN(", ",TRUE,INDIRECT(Supplemental_Type_Certificates__STC___5[[#This Row],[Range]])),"")</f>
        <v/>
      </c>
      <c r="J1067"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1068" spans="1:10" x14ac:dyDescent="0.25">
      <c r="A1068" s="1" t="s">
        <v>130</v>
      </c>
      <c r="B1068"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Interceptor Aircraft Inc\200C</v>
      </c>
      <c r="C1068" s="1" t="s">
        <v>863</v>
      </c>
      <c r="D1068" s="1" t="str">
        <f>LEFT(Supplemental_Type_Certificates__STC___5[[#This Row],[Column1]],SEARCH("\",Supplemental_Type_Certificates__STC___5[[#This Row],[Column1]])-1)</f>
        <v>Interceptor Aircraft Inc</v>
      </c>
      <c r="E1068" s="1" t="str">
        <f>RIGHT(Supplemental_Type_Certificates__STC___5[[#This Row],[Column1]],LEN(Supplemental_Type_Certificates__STC___5[[#This Row],[Column1]])-SEARCH("\",Supplemental_Type_Certificates__STC___5[[#This Row],[Column1]]))</f>
        <v>200C</v>
      </c>
      <c r="F1068" s="1" t="str">
        <f>INDEX(Sheet1!A:D,MATCH(Supplemental_Type_Certificates__STC___5[[#This Row],[Make]],Sheet1!D:D,0),1)</f>
        <v>Interceptor</v>
      </c>
      <c r="G1068"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068"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E1065:E1069</v>
      </c>
      <c r="I1068" s="1" t="str">
        <f ca="1">IF(LEN(Supplemental_Type_Certificates__STC___5[[#This Row],[First]])&lt;&gt;0,Supplemental_Type_Certificates__STC___5[[#This Row],[First]]&amp;": "&amp;_xlfn.TEXTJOIN(", ",TRUE,INDIRECT(Supplemental_Type_Certificates__STC___5[[#This Row],[Range]])),"")</f>
        <v/>
      </c>
      <c r="J1068"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1069" spans="1:10" x14ac:dyDescent="0.25">
      <c r="A1069" s="1" t="s">
        <v>130</v>
      </c>
      <c r="B1069"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Interceptor Aircraft Inc\200D</v>
      </c>
      <c r="C1069" s="1" t="s">
        <v>864</v>
      </c>
      <c r="D1069" s="1" t="str">
        <f>LEFT(Supplemental_Type_Certificates__STC___5[[#This Row],[Column1]],SEARCH("\",Supplemental_Type_Certificates__STC___5[[#This Row],[Column1]])-1)</f>
        <v>Interceptor Aircraft Inc</v>
      </c>
      <c r="E1069" s="1" t="str">
        <f>RIGHT(Supplemental_Type_Certificates__STC___5[[#This Row],[Column1]],LEN(Supplemental_Type_Certificates__STC___5[[#This Row],[Column1]])-SEARCH("\",Supplemental_Type_Certificates__STC___5[[#This Row],[Column1]]))</f>
        <v>200D</v>
      </c>
      <c r="F1069" s="1" t="str">
        <f>INDEX(Sheet1!A:D,MATCH(Supplemental_Type_Certificates__STC___5[[#This Row],[Make]],Sheet1!D:D,0),1)</f>
        <v>Interceptor</v>
      </c>
      <c r="G1069"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069"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E1065:E1069</v>
      </c>
      <c r="I1069" s="1" t="str">
        <f ca="1">IF(LEN(Supplemental_Type_Certificates__STC___5[[#This Row],[First]])&lt;&gt;0,Supplemental_Type_Certificates__STC___5[[#This Row],[First]]&amp;": "&amp;_xlfn.TEXTJOIN(", ",TRUE,INDIRECT(Supplemental_Type_Certificates__STC___5[[#This Row],[Range]])),"")</f>
        <v/>
      </c>
      <c r="J1069"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1070" spans="1:10" x14ac:dyDescent="0.25">
      <c r="A1070" s="1" t="s">
        <v>130</v>
      </c>
      <c r="B1070"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M7 Aerospace LLC\SA226-AT</v>
      </c>
      <c r="C1070" s="1" t="s">
        <v>1070</v>
      </c>
      <c r="D1070" s="1" t="str">
        <f>LEFT(Supplemental_Type_Certificates__STC___5[[#This Row],[Column1]],SEARCH("\",Supplemental_Type_Certificates__STC___5[[#This Row],[Column1]])-1)</f>
        <v>M7 Aerospace LLC</v>
      </c>
      <c r="E1070" s="1" t="str">
        <f>RIGHT(Supplemental_Type_Certificates__STC___5[[#This Row],[Column1]],LEN(Supplemental_Type_Certificates__STC___5[[#This Row],[Column1]])-SEARCH("\",Supplemental_Type_Certificates__STC___5[[#This Row],[Column1]]))</f>
        <v>SA226-AT</v>
      </c>
      <c r="F1070" s="1" t="str">
        <f>INDEX(Sheet1!A:D,MATCH(Supplemental_Type_Certificates__STC___5[[#This Row],[Make]],Sheet1!D:D,0),1)</f>
        <v>M7 Aerospace LLC</v>
      </c>
      <c r="G1070"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M7 Aerospace LLC</v>
      </c>
      <c r="H1070"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E1070:E1073</v>
      </c>
      <c r="I1070" s="1" t="str">
        <f ca="1">IF(LEN(Supplemental_Type_Certificates__STC___5[[#This Row],[First]])&lt;&gt;0,Supplemental_Type_Certificates__STC___5[[#This Row],[First]]&amp;": "&amp;_xlfn.TEXTJOIN(", ",TRUE,INDIRECT(Supplemental_Type_Certificates__STC___5[[#This Row],[Range]])),"")</f>
        <v>M7 Aerospace LLC: SA226-AT, SA226-T, SA226-T(B), SA26-AT</v>
      </c>
      <c r="J1070"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1071" spans="1:10" x14ac:dyDescent="0.25">
      <c r="A1071" s="1" t="s">
        <v>130</v>
      </c>
      <c r="B1071"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M7 Aerospace LLC\SA226-T</v>
      </c>
      <c r="C1071" s="1" t="s">
        <v>1071</v>
      </c>
      <c r="D1071" s="1" t="str">
        <f>LEFT(Supplemental_Type_Certificates__STC___5[[#This Row],[Column1]],SEARCH("\",Supplemental_Type_Certificates__STC___5[[#This Row],[Column1]])-1)</f>
        <v>M7 Aerospace LLC</v>
      </c>
      <c r="E1071" s="1" t="str">
        <f>RIGHT(Supplemental_Type_Certificates__STC___5[[#This Row],[Column1]],LEN(Supplemental_Type_Certificates__STC___5[[#This Row],[Column1]])-SEARCH("\",Supplemental_Type_Certificates__STC___5[[#This Row],[Column1]]))</f>
        <v>SA226-T</v>
      </c>
      <c r="F1071" s="1" t="str">
        <f>INDEX(Sheet1!A:D,MATCH(Supplemental_Type_Certificates__STC___5[[#This Row],[Make]],Sheet1!D:D,0),1)</f>
        <v>M7 Aerospace LLC</v>
      </c>
      <c r="G1071"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071"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E1070:E1073</v>
      </c>
      <c r="I1071" s="1" t="str">
        <f ca="1">IF(LEN(Supplemental_Type_Certificates__STC___5[[#This Row],[First]])&lt;&gt;0,Supplemental_Type_Certificates__STC___5[[#This Row],[First]]&amp;": "&amp;_xlfn.TEXTJOIN(", ",TRUE,INDIRECT(Supplemental_Type_Certificates__STC___5[[#This Row],[Range]])),"")</f>
        <v/>
      </c>
      <c r="J1071"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1072" spans="1:10" x14ac:dyDescent="0.25">
      <c r="A1072" s="1" t="s">
        <v>130</v>
      </c>
      <c r="B1072"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M7 Aerospace LLC\SA226-T(B)</v>
      </c>
      <c r="C1072" s="1" t="s">
        <v>1072</v>
      </c>
      <c r="D1072" s="1" t="str">
        <f>LEFT(Supplemental_Type_Certificates__STC___5[[#This Row],[Column1]],SEARCH("\",Supplemental_Type_Certificates__STC___5[[#This Row],[Column1]])-1)</f>
        <v>M7 Aerospace LLC</v>
      </c>
      <c r="E1072" s="1" t="str">
        <f>RIGHT(Supplemental_Type_Certificates__STC___5[[#This Row],[Column1]],LEN(Supplemental_Type_Certificates__STC___5[[#This Row],[Column1]])-SEARCH("\",Supplemental_Type_Certificates__STC___5[[#This Row],[Column1]]))</f>
        <v>SA226-T(B)</v>
      </c>
      <c r="F1072" s="1" t="str">
        <f>INDEX(Sheet1!A:D,MATCH(Supplemental_Type_Certificates__STC___5[[#This Row],[Make]],Sheet1!D:D,0),1)</f>
        <v>M7 Aerospace LLC</v>
      </c>
      <c r="G1072"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072"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E1070:E1073</v>
      </c>
      <c r="I1072" s="1" t="str">
        <f ca="1">IF(LEN(Supplemental_Type_Certificates__STC___5[[#This Row],[First]])&lt;&gt;0,Supplemental_Type_Certificates__STC___5[[#This Row],[First]]&amp;": "&amp;_xlfn.TEXTJOIN(", ",TRUE,INDIRECT(Supplemental_Type_Certificates__STC___5[[#This Row],[Range]])),"")</f>
        <v/>
      </c>
      <c r="J1072"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1073" spans="1:10" x14ac:dyDescent="0.25">
      <c r="A1073" s="1" t="s">
        <v>130</v>
      </c>
      <c r="B1073"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M7 Aerospace LLC\SA26-AT</v>
      </c>
      <c r="C1073" s="1" t="s">
        <v>1073</v>
      </c>
      <c r="D1073" s="1" t="str">
        <f>LEFT(Supplemental_Type_Certificates__STC___5[[#This Row],[Column1]],SEARCH("\",Supplemental_Type_Certificates__STC___5[[#This Row],[Column1]])-1)</f>
        <v>M7 Aerospace LLC</v>
      </c>
      <c r="E1073" s="1" t="str">
        <f>RIGHT(Supplemental_Type_Certificates__STC___5[[#This Row],[Column1]],LEN(Supplemental_Type_Certificates__STC___5[[#This Row],[Column1]])-SEARCH("\",Supplemental_Type_Certificates__STC___5[[#This Row],[Column1]]))</f>
        <v>SA26-AT</v>
      </c>
      <c r="F1073" s="1" t="str">
        <f>INDEX(Sheet1!A:D,MATCH(Supplemental_Type_Certificates__STC___5[[#This Row],[Make]],Sheet1!D:D,0),1)</f>
        <v>M7 Aerospace LLC</v>
      </c>
      <c r="G1073"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073"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E1070:E1073</v>
      </c>
      <c r="I1073" s="1" t="str">
        <f ca="1">IF(LEN(Supplemental_Type_Certificates__STC___5[[#This Row],[First]])&lt;&gt;0,Supplemental_Type_Certificates__STC___5[[#This Row],[First]]&amp;": "&amp;_xlfn.TEXTJOIN(", ",TRUE,INDIRECT(Supplemental_Type_Certificates__STC___5[[#This Row],[Range]])),"")</f>
        <v/>
      </c>
      <c r="J1073"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1074" spans="1:10" x14ac:dyDescent="0.25">
      <c r="A1074" s="1" t="s">
        <v>130</v>
      </c>
      <c r="B1074"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Maule Aerospace Technology, Inc.\M-4-180C</v>
      </c>
      <c r="C1074" s="1" t="s">
        <v>1074</v>
      </c>
      <c r="D1074" s="1" t="str">
        <f>LEFT(Supplemental_Type_Certificates__STC___5[[#This Row],[Column1]],SEARCH("\",Supplemental_Type_Certificates__STC___5[[#This Row],[Column1]])-1)</f>
        <v>Maule Aerospace Technology, Inc.</v>
      </c>
      <c r="E1074" s="1" t="str">
        <f>RIGHT(Supplemental_Type_Certificates__STC___5[[#This Row],[Column1]],LEN(Supplemental_Type_Certificates__STC___5[[#This Row],[Column1]])-SEARCH("\",Supplemental_Type_Certificates__STC___5[[#This Row],[Column1]]))</f>
        <v>M-4-180C</v>
      </c>
      <c r="F1074" s="1" t="str">
        <f>INDEX(Sheet1!A:D,MATCH(Supplemental_Type_Certificates__STC___5[[#This Row],[Make]],Sheet1!D:D,0),1)</f>
        <v>Maule</v>
      </c>
      <c r="G1074"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Maule</v>
      </c>
      <c r="H1074"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E1074:E1115</v>
      </c>
      <c r="I1074" s="1" t="str">
        <f ca="1">IF(LEN(Supplemental_Type_Certificates__STC___5[[#This Row],[First]])&lt;&gt;0,Supplemental_Type_Certificates__STC___5[[#This Row],[First]]&amp;": "&amp;_xlfn.TEXTJOIN(", ",TRUE,INDIRECT(Supplemental_Type_Certificates__STC___5[[#This Row],[Range]])),"")</f>
        <v>Maule: M-4-180C, M-4-180S, M-4-180T, M-4-180V, M-4-210, M-4-210C, M-4-210S, M-4-210T, M-4, M-4C, M-4S, M-4T, M-5-180C, M-5-200, M-5-210C, M-5-210TC, M-5-220C, M-5-235C, M-6-180, M-6-235, M-7-235, M-7-235A, M-7-235B, M-7-235C, M-7-260, M-7-260C, M-7-420A, M-7-420AC, M-8-235, M-9-235, MT-7-235, MT-7-260, MT-7-420, MX-7-160, MX-7-160C, MX-7-180, MX-7-180A, MX-7-180AC, MX-7-180B, MX-7-180C, MXT-7-180, MXT-7-180A</v>
      </c>
      <c r="J1074"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1075" spans="1:10" x14ac:dyDescent="0.25">
      <c r="A1075" s="1" t="s">
        <v>130</v>
      </c>
      <c r="B1075"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Maule Aerospace Technology, Inc.\M-4-180S</v>
      </c>
      <c r="C1075" s="1" t="s">
        <v>1075</v>
      </c>
      <c r="D1075" s="1" t="str">
        <f>LEFT(Supplemental_Type_Certificates__STC___5[[#This Row],[Column1]],SEARCH("\",Supplemental_Type_Certificates__STC___5[[#This Row],[Column1]])-1)</f>
        <v>Maule Aerospace Technology, Inc.</v>
      </c>
      <c r="E1075" s="1" t="str">
        <f>RIGHT(Supplemental_Type_Certificates__STC___5[[#This Row],[Column1]],LEN(Supplemental_Type_Certificates__STC___5[[#This Row],[Column1]])-SEARCH("\",Supplemental_Type_Certificates__STC___5[[#This Row],[Column1]]))</f>
        <v>M-4-180S</v>
      </c>
      <c r="F1075" s="1" t="str">
        <f>INDEX(Sheet1!A:D,MATCH(Supplemental_Type_Certificates__STC___5[[#This Row],[Make]],Sheet1!D:D,0),1)</f>
        <v>Maule</v>
      </c>
      <c r="G1075"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075"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E1074:E1115</v>
      </c>
      <c r="I1075" s="1" t="str">
        <f ca="1">IF(LEN(Supplemental_Type_Certificates__STC___5[[#This Row],[First]])&lt;&gt;0,Supplemental_Type_Certificates__STC___5[[#This Row],[First]]&amp;": "&amp;_xlfn.TEXTJOIN(", ",TRUE,INDIRECT(Supplemental_Type_Certificates__STC___5[[#This Row],[Range]])),"")</f>
        <v/>
      </c>
      <c r="J1075"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1076" spans="1:10" x14ac:dyDescent="0.25">
      <c r="A1076" s="1" t="s">
        <v>130</v>
      </c>
      <c r="B1076"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Maule Aerospace Technology, Inc.\M-4-180T</v>
      </c>
      <c r="C1076" s="1" t="s">
        <v>1076</v>
      </c>
      <c r="D1076" s="1" t="str">
        <f>LEFT(Supplemental_Type_Certificates__STC___5[[#This Row],[Column1]],SEARCH("\",Supplemental_Type_Certificates__STC___5[[#This Row],[Column1]])-1)</f>
        <v>Maule Aerospace Technology, Inc.</v>
      </c>
      <c r="E1076" s="1" t="str">
        <f>RIGHT(Supplemental_Type_Certificates__STC___5[[#This Row],[Column1]],LEN(Supplemental_Type_Certificates__STC___5[[#This Row],[Column1]])-SEARCH("\",Supplemental_Type_Certificates__STC___5[[#This Row],[Column1]]))</f>
        <v>M-4-180T</v>
      </c>
      <c r="F1076" s="1" t="str">
        <f>INDEX(Sheet1!A:D,MATCH(Supplemental_Type_Certificates__STC___5[[#This Row],[Make]],Sheet1!D:D,0),1)</f>
        <v>Maule</v>
      </c>
      <c r="G1076"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076"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E1074:E1115</v>
      </c>
      <c r="I1076" s="1" t="str">
        <f ca="1">IF(LEN(Supplemental_Type_Certificates__STC___5[[#This Row],[First]])&lt;&gt;0,Supplemental_Type_Certificates__STC___5[[#This Row],[First]]&amp;": "&amp;_xlfn.TEXTJOIN(", ",TRUE,INDIRECT(Supplemental_Type_Certificates__STC___5[[#This Row],[Range]])),"")</f>
        <v/>
      </c>
      <c r="J1076"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1077" spans="1:10" x14ac:dyDescent="0.25">
      <c r="A1077" s="1" t="s">
        <v>130</v>
      </c>
      <c r="B1077"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Maule Aerospace Technology, Inc.\M-4-180V</v>
      </c>
      <c r="C1077" s="1" t="s">
        <v>1077</v>
      </c>
      <c r="D1077" s="1" t="str">
        <f>LEFT(Supplemental_Type_Certificates__STC___5[[#This Row],[Column1]],SEARCH("\",Supplemental_Type_Certificates__STC___5[[#This Row],[Column1]])-1)</f>
        <v>Maule Aerospace Technology, Inc.</v>
      </c>
      <c r="E1077" s="1" t="str">
        <f>RIGHT(Supplemental_Type_Certificates__STC___5[[#This Row],[Column1]],LEN(Supplemental_Type_Certificates__STC___5[[#This Row],[Column1]])-SEARCH("\",Supplemental_Type_Certificates__STC___5[[#This Row],[Column1]]))</f>
        <v>M-4-180V</v>
      </c>
      <c r="F1077" s="1" t="str">
        <f>INDEX(Sheet1!A:D,MATCH(Supplemental_Type_Certificates__STC___5[[#This Row],[Make]],Sheet1!D:D,0),1)</f>
        <v>Maule</v>
      </c>
      <c r="G1077"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077"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E1074:E1115</v>
      </c>
      <c r="I1077" s="1" t="str">
        <f ca="1">IF(LEN(Supplemental_Type_Certificates__STC___5[[#This Row],[First]])&lt;&gt;0,Supplemental_Type_Certificates__STC___5[[#This Row],[First]]&amp;": "&amp;_xlfn.TEXTJOIN(", ",TRUE,INDIRECT(Supplemental_Type_Certificates__STC___5[[#This Row],[Range]])),"")</f>
        <v/>
      </c>
      <c r="J1077"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1078" spans="1:10" x14ac:dyDescent="0.25">
      <c r="A1078" s="1" t="s">
        <v>130</v>
      </c>
      <c r="B1078"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Maule Aerospace Technology, Inc.\M-4-210</v>
      </c>
      <c r="C1078" s="1" t="s">
        <v>1078</v>
      </c>
      <c r="D1078" s="1" t="str">
        <f>LEFT(Supplemental_Type_Certificates__STC___5[[#This Row],[Column1]],SEARCH("\",Supplemental_Type_Certificates__STC___5[[#This Row],[Column1]])-1)</f>
        <v>Maule Aerospace Technology, Inc.</v>
      </c>
      <c r="E1078" s="1" t="str">
        <f>RIGHT(Supplemental_Type_Certificates__STC___5[[#This Row],[Column1]],LEN(Supplemental_Type_Certificates__STC___5[[#This Row],[Column1]])-SEARCH("\",Supplemental_Type_Certificates__STC___5[[#This Row],[Column1]]))</f>
        <v>M-4-210</v>
      </c>
      <c r="F1078" s="1" t="str">
        <f>INDEX(Sheet1!A:D,MATCH(Supplemental_Type_Certificates__STC___5[[#This Row],[Make]],Sheet1!D:D,0),1)</f>
        <v>Maule</v>
      </c>
      <c r="G1078"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078"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E1074:E1115</v>
      </c>
      <c r="I1078" s="1" t="str">
        <f ca="1">IF(LEN(Supplemental_Type_Certificates__STC___5[[#This Row],[First]])&lt;&gt;0,Supplemental_Type_Certificates__STC___5[[#This Row],[First]]&amp;": "&amp;_xlfn.TEXTJOIN(", ",TRUE,INDIRECT(Supplemental_Type_Certificates__STC___5[[#This Row],[Range]])),"")</f>
        <v/>
      </c>
      <c r="J1078"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1079" spans="1:10" x14ac:dyDescent="0.25">
      <c r="A1079" s="1" t="s">
        <v>130</v>
      </c>
      <c r="B1079"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Maule Aerospace Technology, Inc.\M-4-210C</v>
      </c>
      <c r="C1079" s="1" t="s">
        <v>1079</v>
      </c>
      <c r="D1079" s="1" t="str">
        <f>LEFT(Supplemental_Type_Certificates__STC___5[[#This Row],[Column1]],SEARCH("\",Supplemental_Type_Certificates__STC___5[[#This Row],[Column1]])-1)</f>
        <v>Maule Aerospace Technology, Inc.</v>
      </c>
      <c r="E1079" s="1" t="str">
        <f>RIGHT(Supplemental_Type_Certificates__STC___5[[#This Row],[Column1]],LEN(Supplemental_Type_Certificates__STC___5[[#This Row],[Column1]])-SEARCH("\",Supplemental_Type_Certificates__STC___5[[#This Row],[Column1]]))</f>
        <v>M-4-210C</v>
      </c>
      <c r="F1079" s="1" t="str">
        <f>INDEX(Sheet1!A:D,MATCH(Supplemental_Type_Certificates__STC___5[[#This Row],[Make]],Sheet1!D:D,0),1)</f>
        <v>Maule</v>
      </c>
      <c r="G1079"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079"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E1074:E1115</v>
      </c>
      <c r="I1079" s="1" t="str">
        <f ca="1">IF(LEN(Supplemental_Type_Certificates__STC___5[[#This Row],[First]])&lt;&gt;0,Supplemental_Type_Certificates__STC___5[[#This Row],[First]]&amp;": "&amp;_xlfn.TEXTJOIN(", ",TRUE,INDIRECT(Supplemental_Type_Certificates__STC___5[[#This Row],[Range]])),"")</f>
        <v/>
      </c>
      <c r="J1079"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1080" spans="1:10" x14ac:dyDescent="0.25">
      <c r="A1080" s="1" t="s">
        <v>130</v>
      </c>
      <c r="B1080"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Maule Aerospace Technology, Inc.\M-4-210S</v>
      </c>
      <c r="C1080" s="1" t="s">
        <v>1080</v>
      </c>
      <c r="D1080" s="1" t="str">
        <f>LEFT(Supplemental_Type_Certificates__STC___5[[#This Row],[Column1]],SEARCH("\",Supplemental_Type_Certificates__STC___5[[#This Row],[Column1]])-1)</f>
        <v>Maule Aerospace Technology, Inc.</v>
      </c>
      <c r="E1080" s="1" t="str">
        <f>RIGHT(Supplemental_Type_Certificates__STC___5[[#This Row],[Column1]],LEN(Supplemental_Type_Certificates__STC___5[[#This Row],[Column1]])-SEARCH("\",Supplemental_Type_Certificates__STC___5[[#This Row],[Column1]]))</f>
        <v>M-4-210S</v>
      </c>
      <c r="F1080" s="1" t="str">
        <f>INDEX(Sheet1!A:D,MATCH(Supplemental_Type_Certificates__STC___5[[#This Row],[Make]],Sheet1!D:D,0),1)</f>
        <v>Maule</v>
      </c>
      <c r="G1080"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080"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E1074:E1115</v>
      </c>
      <c r="I1080" s="1" t="str">
        <f ca="1">IF(LEN(Supplemental_Type_Certificates__STC___5[[#This Row],[First]])&lt;&gt;0,Supplemental_Type_Certificates__STC___5[[#This Row],[First]]&amp;": "&amp;_xlfn.TEXTJOIN(", ",TRUE,INDIRECT(Supplemental_Type_Certificates__STC___5[[#This Row],[Range]])),"")</f>
        <v/>
      </c>
      <c r="J1080"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1081" spans="1:10" x14ac:dyDescent="0.25">
      <c r="A1081" s="1" t="s">
        <v>130</v>
      </c>
      <c r="B1081"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Maule Aerospace Technology, Inc.\M-4-210T</v>
      </c>
      <c r="C1081" s="1" t="s">
        <v>1081</v>
      </c>
      <c r="D1081" s="1" t="str">
        <f>LEFT(Supplemental_Type_Certificates__STC___5[[#This Row],[Column1]],SEARCH("\",Supplemental_Type_Certificates__STC___5[[#This Row],[Column1]])-1)</f>
        <v>Maule Aerospace Technology, Inc.</v>
      </c>
      <c r="E1081" s="1" t="str">
        <f>RIGHT(Supplemental_Type_Certificates__STC___5[[#This Row],[Column1]],LEN(Supplemental_Type_Certificates__STC___5[[#This Row],[Column1]])-SEARCH("\",Supplemental_Type_Certificates__STC___5[[#This Row],[Column1]]))</f>
        <v>M-4-210T</v>
      </c>
      <c r="F1081" s="1" t="str">
        <f>INDEX(Sheet1!A:D,MATCH(Supplemental_Type_Certificates__STC___5[[#This Row],[Make]],Sheet1!D:D,0),1)</f>
        <v>Maule</v>
      </c>
      <c r="G1081"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081"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E1074:E1115</v>
      </c>
      <c r="I1081" s="1" t="str">
        <f ca="1">IF(LEN(Supplemental_Type_Certificates__STC___5[[#This Row],[First]])&lt;&gt;0,Supplemental_Type_Certificates__STC___5[[#This Row],[First]]&amp;": "&amp;_xlfn.TEXTJOIN(", ",TRUE,INDIRECT(Supplemental_Type_Certificates__STC___5[[#This Row],[Range]])),"")</f>
        <v/>
      </c>
      <c r="J1081"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1082" spans="1:10" x14ac:dyDescent="0.25">
      <c r="A1082" s="1" t="s">
        <v>130</v>
      </c>
      <c r="B1082"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Maule Aerospace Technology, Inc.\M-4</v>
      </c>
      <c r="C1082" s="1" t="s">
        <v>1082</v>
      </c>
      <c r="D1082" s="1" t="str">
        <f>LEFT(Supplemental_Type_Certificates__STC___5[[#This Row],[Column1]],SEARCH("\",Supplemental_Type_Certificates__STC___5[[#This Row],[Column1]])-1)</f>
        <v>Maule Aerospace Technology, Inc.</v>
      </c>
      <c r="E1082" s="1" t="str">
        <f>RIGHT(Supplemental_Type_Certificates__STC___5[[#This Row],[Column1]],LEN(Supplemental_Type_Certificates__STC___5[[#This Row],[Column1]])-SEARCH("\",Supplemental_Type_Certificates__STC___5[[#This Row],[Column1]]))</f>
        <v>M-4</v>
      </c>
      <c r="F1082" s="1" t="str">
        <f>INDEX(Sheet1!A:D,MATCH(Supplemental_Type_Certificates__STC___5[[#This Row],[Make]],Sheet1!D:D,0),1)</f>
        <v>Maule</v>
      </c>
      <c r="G1082"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082"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E1074:E1115</v>
      </c>
      <c r="I1082" s="1" t="str">
        <f ca="1">IF(LEN(Supplemental_Type_Certificates__STC___5[[#This Row],[First]])&lt;&gt;0,Supplemental_Type_Certificates__STC___5[[#This Row],[First]]&amp;": "&amp;_xlfn.TEXTJOIN(", ",TRUE,INDIRECT(Supplemental_Type_Certificates__STC___5[[#This Row],[Range]])),"")</f>
        <v/>
      </c>
      <c r="J1082"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1083" spans="1:10" x14ac:dyDescent="0.25">
      <c r="A1083" s="1" t="s">
        <v>130</v>
      </c>
      <c r="B1083"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Maule Aerospace Technology, Inc.\M-4C</v>
      </c>
      <c r="C1083" s="1" t="s">
        <v>1083</v>
      </c>
      <c r="D1083" s="1" t="str">
        <f>LEFT(Supplemental_Type_Certificates__STC___5[[#This Row],[Column1]],SEARCH("\",Supplemental_Type_Certificates__STC___5[[#This Row],[Column1]])-1)</f>
        <v>Maule Aerospace Technology, Inc.</v>
      </c>
      <c r="E1083" s="1" t="str">
        <f>RIGHT(Supplemental_Type_Certificates__STC___5[[#This Row],[Column1]],LEN(Supplemental_Type_Certificates__STC___5[[#This Row],[Column1]])-SEARCH("\",Supplemental_Type_Certificates__STC___5[[#This Row],[Column1]]))</f>
        <v>M-4C</v>
      </c>
      <c r="F1083" s="1" t="str">
        <f>INDEX(Sheet1!A:D,MATCH(Supplemental_Type_Certificates__STC___5[[#This Row],[Make]],Sheet1!D:D,0),1)</f>
        <v>Maule</v>
      </c>
      <c r="G1083"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083"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E1074:E1115</v>
      </c>
      <c r="I1083" s="1" t="str">
        <f ca="1">IF(LEN(Supplemental_Type_Certificates__STC___5[[#This Row],[First]])&lt;&gt;0,Supplemental_Type_Certificates__STC___5[[#This Row],[First]]&amp;": "&amp;_xlfn.TEXTJOIN(", ",TRUE,INDIRECT(Supplemental_Type_Certificates__STC___5[[#This Row],[Range]])),"")</f>
        <v/>
      </c>
      <c r="J1083"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1084" spans="1:10" x14ac:dyDescent="0.25">
      <c r="A1084" s="1" t="s">
        <v>130</v>
      </c>
      <c r="B1084"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Maule Aerospace Technology, Inc.\M-4S</v>
      </c>
      <c r="C1084" s="1" t="s">
        <v>1084</v>
      </c>
      <c r="D1084" s="1" t="str">
        <f>LEFT(Supplemental_Type_Certificates__STC___5[[#This Row],[Column1]],SEARCH("\",Supplemental_Type_Certificates__STC___5[[#This Row],[Column1]])-1)</f>
        <v>Maule Aerospace Technology, Inc.</v>
      </c>
      <c r="E1084" s="1" t="str">
        <f>RIGHT(Supplemental_Type_Certificates__STC___5[[#This Row],[Column1]],LEN(Supplemental_Type_Certificates__STC___5[[#This Row],[Column1]])-SEARCH("\",Supplemental_Type_Certificates__STC___5[[#This Row],[Column1]]))</f>
        <v>M-4S</v>
      </c>
      <c r="F1084" s="1" t="str">
        <f>INDEX(Sheet1!A:D,MATCH(Supplemental_Type_Certificates__STC___5[[#This Row],[Make]],Sheet1!D:D,0),1)</f>
        <v>Maule</v>
      </c>
      <c r="G1084"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084"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E1074:E1115</v>
      </c>
      <c r="I1084" s="1" t="str">
        <f ca="1">IF(LEN(Supplemental_Type_Certificates__STC___5[[#This Row],[First]])&lt;&gt;0,Supplemental_Type_Certificates__STC___5[[#This Row],[First]]&amp;": "&amp;_xlfn.TEXTJOIN(", ",TRUE,INDIRECT(Supplemental_Type_Certificates__STC___5[[#This Row],[Range]])),"")</f>
        <v/>
      </c>
      <c r="J1084"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1085" spans="1:10" x14ac:dyDescent="0.25">
      <c r="A1085" s="1" t="s">
        <v>130</v>
      </c>
      <c r="B1085"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Maule Aerospace Technology, Inc.\M-4T</v>
      </c>
      <c r="C1085" s="1" t="s">
        <v>1085</v>
      </c>
      <c r="D1085" s="1" t="str">
        <f>LEFT(Supplemental_Type_Certificates__STC___5[[#This Row],[Column1]],SEARCH("\",Supplemental_Type_Certificates__STC___5[[#This Row],[Column1]])-1)</f>
        <v>Maule Aerospace Technology, Inc.</v>
      </c>
      <c r="E1085" s="1" t="str">
        <f>RIGHT(Supplemental_Type_Certificates__STC___5[[#This Row],[Column1]],LEN(Supplemental_Type_Certificates__STC___5[[#This Row],[Column1]])-SEARCH("\",Supplemental_Type_Certificates__STC___5[[#This Row],[Column1]]))</f>
        <v>M-4T</v>
      </c>
      <c r="F1085" s="1" t="str">
        <f>INDEX(Sheet1!A:D,MATCH(Supplemental_Type_Certificates__STC___5[[#This Row],[Make]],Sheet1!D:D,0),1)</f>
        <v>Maule</v>
      </c>
      <c r="G1085"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085"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E1074:E1115</v>
      </c>
      <c r="I1085" s="1" t="str">
        <f ca="1">IF(LEN(Supplemental_Type_Certificates__STC___5[[#This Row],[First]])&lt;&gt;0,Supplemental_Type_Certificates__STC___5[[#This Row],[First]]&amp;": "&amp;_xlfn.TEXTJOIN(", ",TRUE,INDIRECT(Supplemental_Type_Certificates__STC___5[[#This Row],[Range]])),"")</f>
        <v/>
      </c>
      <c r="J1085"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1086" spans="1:10" x14ac:dyDescent="0.25">
      <c r="A1086" s="1" t="s">
        <v>130</v>
      </c>
      <c r="B1086"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Maule Aerospace Technology, Inc.\M-5-180C</v>
      </c>
      <c r="C1086" s="1" t="s">
        <v>1086</v>
      </c>
      <c r="D1086" s="1" t="str">
        <f>LEFT(Supplemental_Type_Certificates__STC___5[[#This Row],[Column1]],SEARCH("\",Supplemental_Type_Certificates__STC___5[[#This Row],[Column1]])-1)</f>
        <v>Maule Aerospace Technology, Inc.</v>
      </c>
      <c r="E1086" s="1" t="str">
        <f>RIGHT(Supplemental_Type_Certificates__STC___5[[#This Row],[Column1]],LEN(Supplemental_Type_Certificates__STC___5[[#This Row],[Column1]])-SEARCH("\",Supplemental_Type_Certificates__STC___5[[#This Row],[Column1]]))</f>
        <v>M-5-180C</v>
      </c>
      <c r="F1086" s="1" t="str">
        <f>INDEX(Sheet1!A:D,MATCH(Supplemental_Type_Certificates__STC___5[[#This Row],[Make]],Sheet1!D:D,0),1)</f>
        <v>Maule</v>
      </c>
      <c r="G1086"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086"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E1074:E1115</v>
      </c>
      <c r="I1086" s="1" t="str">
        <f ca="1">IF(LEN(Supplemental_Type_Certificates__STC___5[[#This Row],[First]])&lt;&gt;0,Supplemental_Type_Certificates__STC___5[[#This Row],[First]]&amp;": "&amp;_xlfn.TEXTJOIN(", ",TRUE,INDIRECT(Supplemental_Type_Certificates__STC___5[[#This Row],[Range]])),"")</f>
        <v/>
      </c>
      <c r="J1086"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1087" spans="1:10" x14ac:dyDescent="0.25">
      <c r="A1087" s="1" t="s">
        <v>130</v>
      </c>
      <c r="B1087"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Maule Aerospace Technology, Inc.\M-5-200</v>
      </c>
      <c r="C1087" s="1" t="s">
        <v>1087</v>
      </c>
      <c r="D1087" s="1" t="str">
        <f>LEFT(Supplemental_Type_Certificates__STC___5[[#This Row],[Column1]],SEARCH("\",Supplemental_Type_Certificates__STC___5[[#This Row],[Column1]])-1)</f>
        <v>Maule Aerospace Technology, Inc.</v>
      </c>
      <c r="E1087" s="1" t="str">
        <f>RIGHT(Supplemental_Type_Certificates__STC___5[[#This Row],[Column1]],LEN(Supplemental_Type_Certificates__STC___5[[#This Row],[Column1]])-SEARCH("\",Supplemental_Type_Certificates__STC___5[[#This Row],[Column1]]))</f>
        <v>M-5-200</v>
      </c>
      <c r="F1087" s="1" t="str">
        <f>INDEX(Sheet1!A:D,MATCH(Supplemental_Type_Certificates__STC___5[[#This Row],[Make]],Sheet1!D:D,0),1)</f>
        <v>Maule</v>
      </c>
      <c r="G1087"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087"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E1074:E1115</v>
      </c>
      <c r="I1087" s="1" t="str">
        <f ca="1">IF(LEN(Supplemental_Type_Certificates__STC___5[[#This Row],[First]])&lt;&gt;0,Supplemental_Type_Certificates__STC___5[[#This Row],[First]]&amp;": "&amp;_xlfn.TEXTJOIN(", ",TRUE,INDIRECT(Supplemental_Type_Certificates__STC___5[[#This Row],[Range]])),"")</f>
        <v/>
      </c>
      <c r="J1087"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1088" spans="1:10" x14ac:dyDescent="0.25">
      <c r="A1088" s="1" t="s">
        <v>130</v>
      </c>
      <c r="B1088"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Maule Aerospace Technology, Inc.\M-5-210C</v>
      </c>
      <c r="C1088" s="1" t="s">
        <v>1088</v>
      </c>
      <c r="D1088" s="1" t="str">
        <f>LEFT(Supplemental_Type_Certificates__STC___5[[#This Row],[Column1]],SEARCH("\",Supplemental_Type_Certificates__STC___5[[#This Row],[Column1]])-1)</f>
        <v>Maule Aerospace Technology, Inc.</v>
      </c>
      <c r="E1088" s="1" t="str">
        <f>RIGHT(Supplemental_Type_Certificates__STC___5[[#This Row],[Column1]],LEN(Supplemental_Type_Certificates__STC___5[[#This Row],[Column1]])-SEARCH("\",Supplemental_Type_Certificates__STC___5[[#This Row],[Column1]]))</f>
        <v>M-5-210C</v>
      </c>
      <c r="F1088" s="1" t="str">
        <f>INDEX(Sheet1!A:D,MATCH(Supplemental_Type_Certificates__STC___5[[#This Row],[Make]],Sheet1!D:D,0),1)</f>
        <v>Maule</v>
      </c>
      <c r="G1088"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088"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E1074:E1115</v>
      </c>
      <c r="I1088" s="1" t="str">
        <f ca="1">IF(LEN(Supplemental_Type_Certificates__STC___5[[#This Row],[First]])&lt;&gt;0,Supplemental_Type_Certificates__STC___5[[#This Row],[First]]&amp;": "&amp;_xlfn.TEXTJOIN(", ",TRUE,INDIRECT(Supplemental_Type_Certificates__STC___5[[#This Row],[Range]])),"")</f>
        <v/>
      </c>
      <c r="J1088"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1089" spans="1:10" x14ac:dyDescent="0.25">
      <c r="A1089" s="1" t="s">
        <v>130</v>
      </c>
      <c r="B1089"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Maule Aerospace Technology, Inc.\M-5-210TC</v>
      </c>
      <c r="C1089" s="1" t="s">
        <v>1089</v>
      </c>
      <c r="D1089" s="1" t="str">
        <f>LEFT(Supplemental_Type_Certificates__STC___5[[#This Row],[Column1]],SEARCH("\",Supplemental_Type_Certificates__STC___5[[#This Row],[Column1]])-1)</f>
        <v>Maule Aerospace Technology, Inc.</v>
      </c>
      <c r="E1089" s="1" t="str">
        <f>RIGHT(Supplemental_Type_Certificates__STC___5[[#This Row],[Column1]],LEN(Supplemental_Type_Certificates__STC___5[[#This Row],[Column1]])-SEARCH("\",Supplemental_Type_Certificates__STC___5[[#This Row],[Column1]]))</f>
        <v>M-5-210TC</v>
      </c>
      <c r="F1089" s="1" t="str">
        <f>INDEX(Sheet1!A:D,MATCH(Supplemental_Type_Certificates__STC___5[[#This Row],[Make]],Sheet1!D:D,0),1)</f>
        <v>Maule</v>
      </c>
      <c r="G1089"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089"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E1074:E1115</v>
      </c>
      <c r="I1089" s="1" t="str">
        <f ca="1">IF(LEN(Supplemental_Type_Certificates__STC___5[[#This Row],[First]])&lt;&gt;0,Supplemental_Type_Certificates__STC___5[[#This Row],[First]]&amp;": "&amp;_xlfn.TEXTJOIN(", ",TRUE,INDIRECT(Supplemental_Type_Certificates__STC___5[[#This Row],[Range]])),"")</f>
        <v/>
      </c>
      <c r="J1089"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1090" spans="1:10" x14ac:dyDescent="0.25">
      <c r="A1090" s="1" t="s">
        <v>130</v>
      </c>
      <c r="B1090"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Maule Aerospace Technology, Inc.\M-5-220C</v>
      </c>
      <c r="C1090" s="1" t="s">
        <v>1090</v>
      </c>
      <c r="D1090" s="1" t="str">
        <f>LEFT(Supplemental_Type_Certificates__STC___5[[#This Row],[Column1]],SEARCH("\",Supplemental_Type_Certificates__STC___5[[#This Row],[Column1]])-1)</f>
        <v>Maule Aerospace Technology, Inc.</v>
      </c>
      <c r="E1090" s="1" t="str">
        <f>RIGHT(Supplemental_Type_Certificates__STC___5[[#This Row],[Column1]],LEN(Supplemental_Type_Certificates__STC___5[[#This Row],[Column1]])-SEARCH("\",Supplemental_Type_Certificates__STC___5[[#This Row],[Column1]]))</f>
        <v>M-5-220C</v>
      </c>
      <c r="F1090" s="1" t="str">
        <f>INDEX(Sheet1!A:D,MATCH(Supplemental_Type_Certificates__STC___5[[#This Row],[Make]],Sheet1!D:D,0),1)</f>
        <v>Maule</v>
      </c>
      <c r="G1090"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090"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E1074:E1115</v>
      </c>
      <c r="I1090" s="1" t="str">
        <f ca="1">IF(LEN(Supplemental_Type_Certificates__STC___5[[#This Row],[First]])&lt;&gt;0,Supplemental_Type_Certificates__STC___5[[#This Row],[First]]&amp;": "&amp;_xlfn.TEXTJOIN(", ",TRUE,INDIRECT(Supplemental_Type_Certificates__STC___5[[#This Row],[Range]])),"")</f>
        <v/>
      </c>
      <c r="J1090"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1091" spans="1:10" x14ac:dyDescent="0.25">
      <c r="A1091" s="1" t="s">
        <v>130</v>
      </c>
      <c r="B1091"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Maule Aerospace Technology, Inc.\M-5-235C</v>
      </c>
      <c r="C1091" s="1" t="s">
        <v>1091</v>
      </c>
      <c r="D1091" s="1" t="str">
        <f>LEFT(Supplemental_Type_Certificates__STC___5[[#This Row],[Column1]],SEARCH("\",Supplemental_Type_Certificates__STC___5[[#This Row],[Column1]])-1)</f>
        <v>Maule Aerospace Technology, Inc.</v>
      </c>
      <c r="E1091" s="1" t="str">
        <f>RIGHT(Supplemental_Type_Certificates__STC___5[[#This Row],[Column1]],LEN(Supplemental_Type_Certificates__STC___5[[#This Row],[Column1]])-SEARCH("\",Supplemental_Type_Certificates__STC___5[[#This Row],[Column1]]))</f>
        <v>M-5-235C</v>
      </c>
      <c r="F1091" s="1" t="str">
        <f>INDEX(Sheet1!A:D,MATCH(Supplemental_Type_Certificates__STC___5[[#This Row],[Make]],Sheet1!D:D,0),1)</f>
        <v>Maule</v>
      </c>
      <c r="G1091"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091"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E1074:E1115</v>
      </c>
      <c r="I1091" s="1" t="str">
        <f ca="1">IF(LEN(Supplemental_Type_Certificates__STC___5[[#This Row],[First]])&lt;&gt;0,Supplemental_Type_Certificates__STC___5[[#This Row],[First]]&amp;": "&amp;_xlfn.TEXTJOIN(", ",TRUE,INDIRECT(Supplemental_Type_Certificates__STC___5[[#This Row],[Range]])),"")</f>
        <v/>
      </c>
      <c r="J1091"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1092" spans="1:10" x14ac:dyDescent="0.25">
      <c r="A1092" s="1" t="s">
        <v>130</v>
      </c>
      <c r="B1092"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Maule Aerospace Technology, Inc.\M-6-180</v>
      </c>
      <c r="C1092" s="1" t="s">
        <v>1092</v>
      </c>
      <c r="D1092" s="1" t="str">
        <f>LEFT(Supplemental_Type_Certificates__STC___5[[#This Row],[Column1]],SEARCH("\",Supplemental_Type_Certificates__STC___5[[#This Row],[Column1]])-1)</f>
        <v>Maule Aerospace Technology, Inc.</v>
      </c>
      <c r="E1092" s="1" t="str">
        <f>RIGHT(Supplemental_Type_Certificates__STC___5[[#This Row],[Column1]],LEN(Supplemental_Type_Certificates__STC___5[[#This Row],[Column1]])-SEARCH("\",Supplemental_Type_Certificates__STC___5[[#This Row],[Column1]]))</f>
        <v>M-6-180</v>
      </c>
      <c r="F1092" s="1" t="str">
        <f>INDEX(Sheet1!A:D,MATCH(Supplemental_Type_Certificates__STC___5[[#This Row],[Make]],Sheet1!D:D,0),1)</f>
        <v>Maule</v>
      </c>
      <c r="G1092"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092"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E1074:E1115</v>
      </c>
      <c r="I1092" s="1" t="str">
        <f ca="1">IF(LEN(Supplemental_Type_Certificates__STC___5[[#This Row],[First]])&lt;&gt;0,Supplemental_Type_Certificates__STC___5[[#This Row],[First]]&amp;": "&amp;_xlfn.TEXTJOIN(", ",TRUE,INDIRECT(Supplemental_Type_Certificates__STC___5[[#This Row],[Range]])),"")</f>
        <v/>
      </c>
      <c r="J1092"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1093" spans="1:10" x14ac:dyDescent="0.25">
      <c r="A1093" s="1" t="s">
        <v>130</v>
      </c>
      <c r="B1093"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Maule Aerospace Technology, Inc.\M-6-235</v>
      </c>
      <c r="C1093" s="1" t="s">
        <v>1093</v>
      </c>
      <c r="D1093" s="1" t="str">
        <f>LEFT(Supplemental_Type_Certificates__STC___5[[#This Row],[Column1]],SEARCH("\",Supplemental_Type_Certificates__STC___5[[#This Row],[Column1]])-1)</f>
        <v>Maule Aerospace Technology, Inc.</v>
      </c>
      <c r="E1093" s="1" t="str">
        <f>RIGHT(Supplemental_Type_Certificates__STC___5[[#This Row],[Column1]],LEN(Supplemental_Type_Certificates__STC___5[[#This Row],[Column1]])-SEARCH("\",Supplemental_Type_Certificates__STC___5[[#This Row],[Column1]]))</f>
        <v>M-6-235</v>
      </c>
      <c r="F1093" s="1" t="str">
        <f>INDEX(Sheet1!A:D,MATCH(Supplemental_Type_Certificates__STC___5[[#This Row],[Make]],Sheet1!D:D,0),1)</f>
        <v>Maule</v>
      </c>
      <c r="G1093"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093"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E1074:E1115</v>
      </c>
      <c r="I1093" s="1" t="str">
        <f ca="1">IF(LEN(Supplemental_Type_Certificates__STC___5[[#This Row],[First]])&lt;&gt;0,Supplemental_Type_Certificates__STC___5[[#This Row],[First]]&amp;": "&amp;_xlfn.TEXTJOIN(", ",TRUE,INDIRECT(Supplemental_Type_Certificates__STC___5[[#This Row],[Range]])),"")</f>
        <v/>
      </c>
      <c r="J1093"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1094" spans="1:10" x14ac:dyDescent="0.25">
      <c r="A1094" s="1" t="s">
        <v>130</v>
      </c>
      <c r="B1094"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Maule Aerospace Technology, Inc.\M-7-235</v>
      </c>
      <c r="C1094" s="1" t="s">
        <v>1094</v>
      </c>
      <c r="D1094" s="1" t="str">
        <f>LEFT(Supplemental_Type_Certificates__STC___5[[#This Row],[Column1]],SEARCH("\",Supplemental_Type_Certificates__STC___5[[#This Row],[Column1]])-1)</f>
        <v>Maule Aerospace Technology, Inc.</v>
      </c>
      <c r="E1094" s="1" t="str">
        <f>RIGHT(Supplemental_Type_Certificates__STC___5[[#This Row],[Column1]],LEN(Supplemental_Type_Certificates__STC___5[[#This Row],[Column1]])-SEARCH("\",Supplemental_Type_Certificates__STC___5[[#This Row],[Column1]]))</f>
        <v>M-7-235</v>
      </c>
      <c r="F1094" s="1" t="str">
        <f>INDEX(Sheet1!A:D,MATCH(Supplemental_Type_Certificates__STC___5[[#This Row],[Make]],Sheet1!D:D,0),1)</f>
        <v>Maule</v>
      </c>
      <c r="G1094"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094"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E1074:E1115</v>
      </c>
      <c r="I1094" s="1" t="str">
        <f ca="1">IF(LEN(Supplemental_Type_Certificates__STC___5[[#This Row],[First]])&lt;&gt;0,Supplemental_Type_Certificates__STC___5[[#This Row],[First]]&amp;": "&amp;_xlfn.TEXTJOIN(", ",TRUE,INDIRECT(Supplemental_Type_Certificates__STC___5[[#This Row],[Range]])),"")</f>
        <v/>
      </c>
      <c r="J1094"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1095" spans="1:10" x14ac:dyDescent="0.25">
      <c r="A1095" s="1" t="s">
        <v>130</v>
      </c>
      <c r="B1095"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Maule Aerospace Technology, Inc.\M-7-235A</v>
      </c>
      <c r="C1095" s="1" t="s">
        <v>1095</v>
      </c>
      <c r="D1095" s="1" t="str">
        <f>LEFT(Supplemental_Type_Certificates__STC___5[[#This Row],[Column1]],SEARCH("\",Supplemental_Type_Certificates__STC___5[[#This Row],[Column1]])-1)</f>
        <v>Maule Aerospace Technology, Inc.</v>
      </c>
      <c r="E1095" s="1" t="str">
        <f>RIGHT(Supplemental_Type_Certificates__STC___5[[#This Row],[Column1]],LEN(Supplemental_Type_Certificates__STC___5[[#This Row],[Column1]])-SEARCH("\",Supplemental_Type_Certificates__STC___5[[#This Row],[Column1]]))</f>
        <v>M-7-235A</v>
      </c>
      <c r="F1095" s="1" t="str">
        <f>INDEX(Sheet1!A:D,MATCH(Supplemental_Type_Certificates__STC___5[[#This Row],[Make]],Sheet1!D:D,0),1)</f>
        <v>Maule</v>
      </c>
      <c r="G1095"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095"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E1074:E1115</v>
      </c>
      <c r="I1095" s="1" t="str">
        <f ca="1">IF(LEN(Supplemental_Type_Certificates__STC___5[[#This Row],[First]])&lt;&gt;0,Supplemental_Type_Certificates__STC___5[[#This Row],[First]]&amp;": "&amp;_xlfn.TEXTJOIN(", ",TRUE,INDIRECT(Supplemental_Type_Certificates__STC___5[[#This Row],[Range]])),"")</f>
        <v/>
      </c>
      <c r="J1095"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1096" spans="1:10" x14ac:dyDescent="0.25">
      <c r="A1096" s="1" t="s">
        <v>130</v>
      </c>
      <c r="B1096"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Maule Aerospace Technology, Inc.\M-7-235B</v>
      </c>
      <c r="C1096" s="1" t="s">
        <v>1096</v>
      </c>
      <c r="D1096" s="1" t="str">
        <f>LEFT(Supplemental_Type_Certificates__STC___5[[#This Row],[Column1]],SEARCH("\",Supplemental_Type_Certificates__STC___5[[#This Row],[Column1]])-1)</f>
        <v>Maule Aerospace Technology, Inc.</v>
      </c>
      <c r="E1096" s="1" t="str">
        <f>RIGHT(Supplemental_Type_Certificates__STC___5[[#This Row],[Column1]],LEN(Supplemental_Type_Certificates__STC___5[[#This Row],[Column1]])-SEARCH("\",Supplemental_Type_Certificates__STC___5[[#This Row],[Column1]]))</f>
        <v>M-7-235B</v>
      </c>
      <c r="F1096" s="1" t="str">
        <f>INDEX(Sheet1!A:D,MATCH(Supplemental_Type_Certificates__STC___5[[#This Row],[Make]],Sheet1!D:D,0),1)</f>
        <v>Maule</v>
      </c>
      <c r="G1096"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096"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E1074:E1115</v>
      </c>
      <c r="I1096" s="1" t="str">
        <f ca="1">IF(LEN(Supplemental_Type_Certificates__STC___5[[#This Row],[First]])&lt;&gt;0,Supplemental_Type_Certificates__STC___5[[#This Row],[First]]&amp;": "&amp;_xlfn.TEXTJOIN(", ",TRUE,INDIRECT(Supplemental_Type_Certificates__STC___5[[#This Row],[Range]])),"")</f>
        <v/>
      </c>
      <c r="J1096"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1097" spans="1:10" x14ac:dyDescent="0.25">
      <c r="A1097" s="1" t="s">
        <v>130</v>
      </c>
      <c r="B1097"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Maule Aerospace Technology, Inc.\M-7-235C</v>
      </c>
      <c r="C1097" s="1" t="s">
        <v>1097</v>
      </c>
      <c r="D1097" s="1" t="str">
        <f>LEFT(Supplemental_Type_Certificates__STC___5[[#This Row],[Column1]],SEARCH("\",Supplemental_Type_Certificates__STC___5[[#This Row],[Column1]])-1)</f>
        <v>Maule Aerospace Technology, Inc.</v>
      </c>
      <c r="E1097" s="1" t="str">
        <f>RIGHT(Supplemental_Type_Certificates__STC___5[[#This Row],[Column1]],LEN(Supplemental_Type_Certificates__STC___5[[#This Row],[Column1]])-SEARCH("\",Supplemental_Type_Certificates__STC___5[[#This Row],[Column1]]))</f>
        <v>M-7-235C</v>
      </c>
      <c r="F1097" s="1" t="str">
        <f>INDEX(Sheet1!A:D,MATCH(Supplemental_Type_Certificates__STC___5[[#This Row],[Make]],Sheet1!D:D,0),1)</f>
        <v>Maule</v>
      </c>
      <c r="G1097"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097"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E1074:E1115</v>
      </c>
      <c r="I1097" s="1" t="str">
        <f ca="1">IF(LEN(Supplemental_Type_Certificates__STC___5[[#This Row],[First]])&lt;&gt;0,Supplemental_Type_Certificates__STC___5[[#This Row],[First]]&amp;": "&amp;_xlfn.TEXTJOIN(", ",TRUE,INDIRECT(Supplemental_Type_Certificates__STC___5[[#This Row],[Range]])),"")</f>
        <v/>
      </c>
      <c r="J1097"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1098" spans="1:10" x14ac:dyDescent="0.25">
      <c r="A1098" s="1" t="s">
        <v>130</v>
      </c>
      <c r="B1098"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Maule Aerospace Technology, Inc.\M-7-260</v>
      </c>
      <c r="C1098" s="1" t="s">
        <v>1098</v>
      </c>
      <c r="D1098" s="1" t="str">
        <f>LEFT(Supplemental_Type_Certificates__STC___5[[#This Row],[Column1]],SEARCH("\",Supplemental_Type_Certificates__STC___5[[#This Row],[Column1]])-1)</f>
        <v>Maule Aerospace Technology, Inc.</v>
      </c>
      <c r="E1098" s="1" t="str">
        <f>RIGHT(Supplemental_Type_Certificates__STC___5[[#This Row],[Column1]],LEN(Supplemental_Type_Certificates__STC___5[[#This Row],[Column1]])-SEARCH("\",Supplemental_Type_Certificates__STC___5[[#This Row],[Column1]]))</f>
        <v>M-7-260</v>
      </c>
      <c r="F1098" s="1" t="str">
        <f>INDEX(Sheet1!A:D,MATCH(Supplemental_Type_Certificates__STC___5[[#This Row],[Make]],Sheet1!D:D,0),1)</f>
        <v>Maule</v>
      </c>
      <c r="G1098"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098"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E1074:E1115</v>
      </c>
      <c r="I1098" s="1" t="str">
        <f ca="1">IF(LEN(Supplemental_Type_Certificates__STC___5[[#This Row],[First]])&lt;&gt;0,Supplemental_Type_Certificates__STC___5[[#This Row],[First]]&amp;": "&amp;_xlfn.TEXTJOIN(", ",TRUE,INDIRECT(Supplemental_Type_Certificates__STC___5[[#This Row],[Range]])),"")</f>
        <v/>
      </c>
      <c r="J1098"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1099" spans="1:10" x14ac:dyDescent="0.25">
      <c r="A1099" s="1" t="s">
        <v>130</v>
      </c>
      <c r="B1099"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Maule Aerospace Technology, Inc.\M-7-260C</v>
      </c>
      <c r="C1099" s="1" t="s">
        <v>1099</v>
      </c>
      <c r="D1099" s="1" t="str">
        <f>LEFT(Supplemental_Type_Certificates__STC___5[[#This Row],[Column1]],SEARCH("\",Supplemental_Type_Certificates__STC___5[[#This Row],[Column1]])-1)</f>
        <v>Maule Aerospace Technology, Inc.</v>
      </c>
      <c r="E1099" s="1" t="str">
        <f>RIGHT(Supplemental_Type_Certificates__STC___5[[#This Row],[Column1]],LEN(Supplemental_Type_Certificates__STC___5[[#This Row],[Column1]])-SEARCH("\",Supplemental_Type_Certificates__STC___5[[#This Row],[Column1]]))</f>
        <v>M-7-260C</v>
      </c>
      <c r="F1099" s="1" t="str">
        <f>INDEX(Sheet1!A:D,MATCH(Supplemental_Type_Certificates__STC___5[[#This Row],[Make]],Sheet1!D:D,0),1)</f>
        <v>Maule</v>
      </c>
      <c r="G1099"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099"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E1074:E1115</v>
      </c>
      <c r="I1099" s="1" t="str">
        <f ca="1">IF(LEN(Supplemental_Type_Certificates__STC___5[[#This Row],[First]])&lt;&gt;0,Supplemental_Type_Certificates__STC___5[[#This Row],[First]]&amp;": "&amp;_xlfn.TEXTJOIN(", ",TRUE,INDIRECT(Supplemental_Type_Certificates__STC___5[[#This Row],[Range]])),"")</f>
        <v/>
      </c>
      <c r="J1099"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1100" spans="1:10" x14ac:dyDescent="0.25">
      <c r="A1100" s="1" t="s">
        <v>130</v>
      </c>
      <c r="B1100"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Maule Aerospace Technology, Inc.\M-7-420A</v>
      </c>
      <c r="C1100" s="1" t="s">
        <v>1100</v>
      </c>
      <c r="D1100" s="1" t="str">
        <f>LEFT(Supplemental_Type_Certificates__STC___5[[#This Row],[Column1]],SEARCH("\",Supplemental_Type_Certificates__STC___5[[#This Row],[Column1]])-1)</f>
        <v>Maule Aerospace Technology, Inc.</v>
      </c>
      <c r="E1100" s="1" t="str">
        <f>RIGHT(Supplemental_Type_Certificates__STC___5[[#This Row],[Column1]],LEN(Supplemental_Type_Certificates__STC___5[[#This Row],[Column1]])-SEARCH("\",Supplemental_Type_Certificates__STC___5[[#This Row],[Column1]]))</f>
        <v>M-7-420A</v>
      </c>
      <c r="F1100" s="1" t="str">
        <f>INDEX(Sheet1!A:D,MATCH(Supplemental_Type_Certificates__STC___5[[#This Row],[Make]],Sheet1!D:D,0),1)</f>
        <v>Maule</v>
      </c>
      <c r="G1100"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100"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E1074:E1115</v>
      </c>
      <c r="I1100" s="1" t="str">
        <f ca="1">IF(LEN(Supplemental_Type_Certificates__STC___5[[#This Row],[First]])&lt;&gt;0,Supplemental_Type_Certificates__STC___5[[#This Row],[First]]&amp;": "&amp;_xlfn.TEXTJOIN(", ",TRUE,INDIRECT(Supplemental_Type_Certificates__STC___5[[#This Row],[Range]])),"")</f>
        <v/>
      </c>
      <c r="J1100"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1101" spans="1:10" x14ac:dyDescent="0.25">
      <c r="A1101" s="1" t="s">
        <v>130</v>
      </c>
      <c r="B1101"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Maule Aerospace Technology, Inc.\M-7-420AC</v>
      </c>
      <c r="C1101" s="1" t="s">
        <v>1101</v>
      </c>
      <c r="D1101" s="1" t="str">
        <f>LEFT(Supplemental_Type_Certificates__STC___5[[#This Row],[Column1]],SEARCH("\",Supplemental_Type_Certificates__STC___5[[#This Row],[Column1]])-1)</f>
        <v>Maule Aerospace Technology, Inc.</v>
      </c>
      <c r="E1101" s="1" t="str">
        <f>RIGHT(Supplemental_Type_Certificates__STC___5[[#This Row],[Column1]],LEN(Supplemental_Type_Certificates__STC___5[[#This Row],[Column1]])-SEARCH("\",Supplemental_Type_Certificates__STC___5[[#This Row],[Column1]]))</f>
        <v>M-7-420AC</v>
      </c>
      <c r="F1101" s="1" t="str">
        <f>INDEX(Sheet1!A:D,MATCH(Supplemental_Type_Certificates__STC___5[[#This Row],[Make]],Sheet1!D:D,0),1)</f>
        <v>Maule</v>
      </c>
      <c r="G1101"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101"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E1074:E1115</v>
      </c>
      <c r="I1101" s="1" t="str">
        <f ca="1">IF(LEN(Supplemental_Type_Certificates__STC___5[[#This Row],[First]])&lt;&gt;0,Supplemental_Type_Certificates__STC___5[[#This Row],[First]]&amp;": "&amp;_xlfn.TEXTJOIN(", ",TRUE,INDIRECT(Supplemental_Type_Certificates__STC___5[[#This Row],[Range]])),"")</f>
        <v/>
      </c>
      <c r="J1101"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1102" spans="1:10" x14ac:dyDescent="0.25">
      <c r="A1102" s="1" t="s">
        <v>130</v>
      </c>
      <c r="B1102"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Maule Aerospace Technology, Inc.\M-8-235</v>
      </c>
      <c r="C1102" s="1" t="s">
        <v>1102</v>
      </c>
      <c r="D1102" s="1" t="str">
        <f>LEFT(Supplemental_Type_Certificates__STC___5[[#This Row],[Column1]],SEARCH("\",Supplemental_Type_Certificates__STC___5[[#This Row],[Column1]])-1)</f>
        <v>Maule Aerospace Technology, Inc.</v>
      </c>
      <c r="E1102" s="1" t="str">
        <f>RIGHT(Supplemental_Type_Certificates__STC___5[[#This Row],[Column1]],LEN(Supplemental_Type_Certificates__STC___5[[#This Row],[Column1]])-SEARCH("\",Supplemental_Type_Certificates__STC___5[[#This Row],[Column1]]))</f>
        <v>M-8-235</v>
      </c>
      <c r="F1102" s="1" t="str">
        <f>INDEX(Sheet1!A:D,MATCH(Supplemental_Type_Certificates__STC___5[[#This Row],[Make]],Sheet1!D:D,0),1)</f>
        <v>Maule</v>
      </c>
      <c r="G1102"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102"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E1074:E1115</v>
      </c>
      <c r="I1102" s="1" t="str">
        <f ca="1">IF(LEN(Supplemental_Type_Certificates__STC___5[[#This Row],[First]])&lt;&gt;0,Supplemental_Type_Certificates__STC___5[[#This Row],[First]]&amp;": "&amp;_xlfn.TEXTJOIN(", ",TRUE,INDIRECT(Supplemental_Type_Certificates__STC___5[[#This Row],[Range]])),"")</f>
        <v/>
      </c>
      <c r="J1102"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1103" spans="1:10" x14ac:dyDescent="0.25">
      <c r="A1103" s="1" t="s">
        <v>130</v>
      </c>
      <c r="B1103"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Maule Aerospace Technology, Inc.\M-9-235</v>
      </c>
      <c r="C1103" s="1" t="s">
        <v>1103</v>
      </c>
      <c r="D1103" s="1" t="str">
        <f>LEFT(Supplemental_Type_Certificates__STC___5[[#This Row],[Column1]],SEARCH("\",Supplemental_Type_Certificates__STC___5[[#This Row],[Column1]])-1)</f>
        <v>Maule Aerospace Technology, Inc.</v>
      </c>
      <c r="E1103" s="1" t="str">
        <f>RIGHT(Supplemental_Type_Certificates__STC___5[[#This Row],[Column1]],LEN(Supplemental_Type_Certificates__STC___5[[#This Row],[Column1]])-SEARCH("\",Supplemental_Type_Certificates__STC___5[[#This Row],[Column1]]))</f>
        <v>M-9-235</v>
      </c>
      <c r="F1103" s="1" t="str">
        <f>INDEX(Sheet1!A:D,MATCH(Supplemental_Type_Certificates__STC___5[[#This Row],[Make]],Sheet1!D:D,0),1)</f>
        <v>Maule</v>
      </c>
      <c r="G1103"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103"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E1074:E1115</v>
      </c>
      <c r="I1103" s="1" t="str">
        <f ca="1">IF(LEN(Supplemental_Type_Certificates__STC___5[[#This Row],[First]])&lt;&gt;0,Supplemental_Type_Certificates__STC___5[[#This Row],[First]]&amp;": "&amp;_xlfn.TEXTJOIN(", ",TRUE,INDIRECT(Supplemental_Type_Certificates__STC___5[[#This Row],[Range]])),"")</f>
        <v/>
      </c>
      <c r="J1103"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1104" spans="1:10" x14ac:dyDescent="0.25">
      <c r="A1104" s="1" t="s">
        <v>130</v>
      </c>
      <c r="B1104"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Maule Aerospace Technology, Inc.\MT-7-235</v>
      </c>
      <c r="C1104" s="1" t="s">
        <v>1104</v>
      </c>
      <c r="D1104" s="1" t="str">
        <f>LEFT(Supplemental_Type_Certificates__STC___5[[#This Row],[Column1]],SEARCH("\",Supplemental_Type_Certificates__STC___5[[#This Row],[Column1]])-1)</f>
        <v>Maule Aerospace Technology, Inc.</v>
      </c>
      <c r="E1104" s="1" t="str">
        <f>RIGHT(Supplemental_Type_Certificates__STC___5[[#This Row],[Column1]],LEN(Supplemental_Type_Certificates__STC___5[[#This Row],[Column1]])-SEARCH("\",Supplemental_Type_Certificates__STC___5[[#This Row],[Column1]]))</f>
        <v>MT-7-235</v>
      </c>
      <c r="F1104" s="1" t="str">
        <f>INDEX(Sheet1!A:D,MATCH(Supplemental_Type_Certificates__STC___5[[#This Row],[Make]],Sheet1!D:D,0),1)</f>
        <v>Maule</v>
      </c>
      <c r="G1104"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104"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E1074:E1115</v>
      </c>
      <c r="I1104" s="1" t="str">
        <f ca="1">IF(LEN(Supplemental_Type_Certificates__STC___5[[#This Row],[First]])&lt;&gt;0,Supplemental_Type_Certificates__STC___5[[#This Row],[First]]&amp;": "&amp;_xlfn.TEXTJOIN(", ",TRUE,INDIRECT(Supplemental_Type_Certificates__STC___5[[#This Row],[Range]])),"")</f>
        <v/>
      </c>
      <c r="J1104"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1105" spans="1:10" x14ac:dyDescent="0.25">
      <c r="A1105" s="1" t="s">
        <v>130</v>
      </c>
      <c r="B1105"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Maule Aerospace Technology, Inc.\MT-7-260</v>
      </c>
      <c r="C1105" s="1" t="s">
        <v>1105</v>
      </c>
      <c r="D1105" s="1" t="str">
        <f>LEFT(Supplemental_Type_Certificates__STC___5[[#This Row],[Column1]],SEARCH("\",Supplemental_Type_Certificates__STC___5[[#This Row],[Column1]])-1)</f>
        <v>Maule Aerospace Technology, Inc.</v>
      </c>
      <c r="E1105" s="1" t="str">
        <f>RIGHT(Supplemental_Type_Certificates__STC___5[[#This Row],[Column1]],LEN(Supplemental_Type_Certificates__STC___5[[#This Row],[Column1]])-SEARCH("\",Supplemental_Type_Certificates__STC___5[[#This Row],[Column1]]))</f>
        <v>MT-7-260</v>
      </c>
      <c r="F1105" s="1" t="str">
        <f>INDEX(Sheet1!A:D,MATCH(Supplemental_Type_Certificates__STC___5[[#This Row],[Make]],Sheet1!D:D,0),1)</f>
        <v>Maule</v>
      </c>
      <c r="G1105"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105"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E1074:E1115</v>
      </c>
      <c r="I1105" s="1" t="str">
        <f ca="1">IF(LEN(Supplemental_Type_Certificates__STC___5[[#This Row],[First]])&lt;&gt;0,Supplemental_Type_Certificates__STC___5[[#This Row],[First]]&amp;": "&amp;_xlfn.TEXTJOIN(", ",TRUE,INDIRECT(Supplemental_Type_Certificates__STC___5[[#This Row],[Range]])),"")</f>
        <v/>
      </c>
      <c r="J1105"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1106" spans="1:10" x14ac:dyDescent="0.25">
      <c r="A1106" s="1" t="s">
        <v>130</v>
      </c>
      <c r="B1106"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Maule Aerospace Technology, Inc.\MT-7-420</v>
      </c>
      <c r="C1106" s="1" t="s">
        <v>1106</v>
      </c>
      <c r="D1106" s="1" t="str">
        <f>LEFT(Supplemental_Type_Certificates__STC___5[[#This Row],[Column1]],SEARCH("\",Supplemental_Type_Certificates__STC___5[[#This Row],[Column1]])-1)</f>
        <v>Maule Aerospace Technology, Inc.</v>
      </c>
      <c r="E1106" s="1" t="str">
        <f>RIGHT(Supplemental_Type_Certificates__STC___5[[#This Row],[Column1]],LEN(Supplemental_Type_Certificates__STC___5[[#This Row],[Column1]])-SEARCH("\",Supplemental_Type_Certificates__STC___5[[#This Row],[Column1]]))</f>
        <v>MT-7-420</v>
      </c>
      <c r="F1106" s="1" t="str">
        <f>INDEX(Sheet1!A:D,MATCH(Supplemental_Type_Certificates__STC___5[[#This Row],[Make]],Sheet1!D:D,0),1)</f>
        <v>Maule</v>
      </c>
      <c r="G1106"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106"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E1074:E1115</v>
      </c>
      <c r="I1106" s="1" t="str">
        <f ca="1">IF(LEN(Supplemental_Type_Certificates__STC___5[[#This Row],[First]])&lt;&gt;0,Supplemental_Type_Certificates__STC___5[[#This Row],[First]]&amp;": "&amp;_xlfn.TEXTJOIN(", ",TRUE,INDIRECT(Supplemental_Type_Certificates__STC___5[[#This Row],[Range]])),"")</f>
        <v/>
      </c>
      <c r="J1106"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1107" spans="1:10" x14ac:dyDescent="0.25">
      <c r="A1107" s="1" t="s">
        <v>130</v>
      </c>
      <c r="B1107"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Maule Aerospace Technology, Inc.\MX-7-160</v>
      </c>
      <c r="C1107" s="1" t="s">
        <v>1107</v>
      </c>
      <c r="D1107" s="1" t="str">
        <f>LEFT(Supplemental_Type_Certificates__STC___5[[#This Row],[Column1]],SEARCH("\",Supplemental_Type_Certificates__STC___5[[#This Row],[Column1]])-1)</f>
        <v>Maule Aerospace Technology, Inc.</v>
      </c>
      <c r="E1107" s="1" t="str">
        <f>RIGHT(Supplemental_Type_Certificates__STC___5[[#This Row],[Column1]],LEN(Supplemental_Type_Certificates__STC___5[[#This Row],[Column1]])-SEARCH("\",Supplemental_Type_Certificates__STC___5[[#This Row],[Column1]]))</f>
        <v>MX-7-160</v>
      </c>
      <c r="F1107" s="1" t="str">
        <f>INDEX(Sheet1!A:D,MATCH(Supplemental_Type_Certificates__STC___5[[#This Row],[Make]],Sheet1!D:D,0),1)</f>
        <v>Maule</v>
      </c>
      <c r="G1107"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107"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E1074:E1115</v>
      </c>
      <c r="I1107" s="1" t="str">
        <f ca="1">IF(LEN(Supplemental_Type_Certificates__STC___5[[#This Row],[First]])&lt;&gt;0,Supplemental_Type_Certificates__STC___5[[#This Row],[First]]&amp;": "&amp;_xlfn.TEXTJOIN(", ",TRUE,INDIRECT(Supplemental_Type_Certificates__STC___5[[#This Row],[Range]])),"")</f>
        <v/>
      </c>
      <c r="J1107"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1108" spans="1:10" x14ac:dyDescent="0.25">
      <c r="A1108" s="1" t="s">
        <v>130</v>
      </c>
      <c r="B1108"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Maule Aerospace Technology, Inc.\MX-7-160C</v>
      </c>
      <c r="C1108" s="1" t="s">
        <v>1108</v>
      </c>
      <c r="D1108" s="1" t="str">
        <f>LEFT(Supplemental_Type_Certificates__STC___5[[#This Row],[Column1]],SEARCH("\",Supplemental_Type_Certificates__STC___5[[#This Row],[Column1]])-1)</f>
        <v>Maule Aerospace Technology, Inc.</v>
      </c>
      <c r="E1108" s="1" t="str">
        <f>RIGHT(Supplemental_Type_Certificates__STC___5[[#This Row],[Column1]],LEN(Supplemental_Type_Certificates__STC___5[[#This Row],[Column1]])-SEARCH("\",Supplemental_Type_Certificates__STC___5[[#This Row],[Column1]]))</f>
        <v>MX-7-160C</v>
      </c>
      <c r="F1108" s="1" t="str">
        <f>INDEX(Sheet1!A:D,MATCH(Supplemental_Type_Certificates__STC___5[[#This Row],[Make]],Sheet1!D:D,0),1)</f>
        <v>Maule</v>
      </c>
      <c r="G1108"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108"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E1074:E1115</v>
      </c>
      <c r="I1108" s="1" t="str">
        <f ca="1">IF(LEN(Supplemental_Type_Certificates__STC___5[[#This Row],[First]])&lt;&gt;0,Supplemental_Type_Certificates__STC___5[[#This Row],[First]]&amp;": "&amp;_xlfn.TEXTJOIN(", ",TRUE,INDIRECT(Supplemental_Type_Certificates__STC___5[[#This Row],[Range]])),"")</f>
        <v/>
      </c>
      <c r="J1108"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1109" spans="1:10" x14ac:dyDescent="0.25">
      <c r="A1109" s="1" t="s">
        <v>130</v>
      </c>
      <c r="B1109"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Maule Aerospace Technology, Inc.\MX-7-180</v>
      </c>
      <c r="C1109" s="1" t="s">
        <v>1109</v>
      </c>
      <c r="D1109" s="1" t="str">
        <f>LEFT(Supplemental_Type_Certificates__STC___5[[#This Row],[Column1]],SEARCH("\",Supplemental_Type_Certificates__STC___5[[#This Row],[Column1]])-1)</f>
        <v>Maule Aerospace Technology, Inc.</v>
      </c>
      <c r="E1109" s="1" t="str">
        <f>RIGHT(Supplemental_Type_Certificates__STC___5[[#This Row],[Column1]],LEN(Supplemental_Type_Certificates__STC___5[[#This Row],[Column1]])-SEARCH("\",Supplemental_Type_Certificates__STC___5[[#This Row],[Column1]]))</f>
        <v>MX-7-180</v>
      </c>
      <c r="F1109" s="1" t="str">
        <f>INDEX(Sheet1!A:D,MATCH(Supplemental_Type_Certificates__STC___5[[#This Row],[Make]],Sheet1!D:D,0),1)</f>
        <v>Maule</v>
      </c>
      <c r="G1109"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109"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E1074:E1115</v>
      </c>
      <c r="I1109" s="1" t="str">
        <f ca="1">IF(LEN(Supplemental_Type_Certificates__STC___5[[#This Row],[First]])&lt;&gt;0,Supplemental_Type_Certificates__STC___5[[#This Row],[First]]&amp;": "&amp;_xlfn.TEXTJOIN(", ",TRUE,INDIRECT(Supplemental_Type_Certificates__STC___5[[#This Row],[Range]])),"")</f>
        <v/>
      </c>
      <c r="J1109"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1110" spans="1:10" x14ac:dyDescent="0.25">
      <c r="A1110" s="1" t="s">
        <v>130</v>
      </c>
      <c r="B1110"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Maule Aerospace Technology, Inc.\MX-7-180A</v>
      </c>
      <c r="C1110" s="1" t="s">
        <v>1110</v>
      </c>
      <c r="D1110" s="1" t="str">
        <f>LEFT(Supplemental_Type_Certificates__STC___5[[#This Row],[Column1]],SEARCH("\",Supplemental_Type_Certificates__STC___5[[#This Row],[Column1]])-1)</f>
        <v>Maule Aerospace Technology, Inc.</v>
      </c>
      <c r="E1110" s="1" t="str">
        <f>RIGHT(Supplemental_Type_Certificates__STC___5[[#This Row],[Column1]],LEN(Supplemental_Type_Certificates__STC___5[[#This Row],[Column1]])-SEARCH("\",Supplemental_Type_Certificates__STC___5[[#This Row],[Column1]]))</f>
        <v>MX-7-180A</v>
      </c>
      <c r="F1110" s="1" t="str">
        <f>INDEX(Sheet1!A:D,MATCH(Supplemental_Type_Certificates__STC___5[[#This Row],[Make]],Sheet1!D:D,0),1)</f>
        <v>Maule</v>
      </c>
      <c r="G1110"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110"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E1074:E1115</v>
      </c>
      <c r="I1110" s="1" t="str">
        <f ca="1">IF(LEN(Supplemental_Type_Certificates__STC___5[[#This Row],[First]])&lt;&gt;0,Supplemental_Type_Certificates__STC___5[[#This Row],[First]]&amp;": "&amp;_xlfn.TEXTJOIN(", ",TRUE,INDIRECT(Supplemental_Type_Certificates__STC___5[[#This Row],[Range]])),"")</f>
        <v/>
      </c>
      <c r="J1110"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1111" spans="1:10" x14ac:dyDescent="0.25">
      <c r="A1111" s="1" t="s">
        <v>130</v>
      </c>
      <c r="B1111"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Maule Aerospace Technology, Inc.\MX-7-180AC</v>
      </c>
      <c r="C1111" s="1" t="s">
        <v>1111</v>
      </c>
      <c r="D1111" s="1" t="str">
        <f>LEFT(Supplemental_Type_Certificates__STC___5[[#This Row],[Column1]],SEARCH("\",Supplemental_Type_Certificates__STC___5[[#This Row],[Column1]])-1)</f>
        <v>Maule Aerospace Technology, Inc.</v>
      </c>
      <c r="E1111" s="1" t="str">
        <f>RIGHT(Supplemental_Type_Certificates__STC___5[[#This Row],[Column1]],LEN(Supplemental_Type_Certificates__STC___5[[#This Row],[Column1]])-SEARCH("\",Supplemental_Type_Certificates__STC___5[[#This Row],[Column1]]))</f>
        <v>MX-7-180AC</v>
      </c>
      <c r="F1111" s="1" t="str">
        <f>INDEX(Sheet1!A:D,MATCH(Supplemental_Type_Certificates__STC___5[[#This Row],[Make]],Sheet1!D:D,0),1)</f>
        <v>Maule</v>
      </c>
      <c r="G1111"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111"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E1074:E1115</v>
      </c>
      <c r="I1111" s="1" t="str">
        <f ca="1">IF(LEN(Supplemental_Type_Certificates__STC___5[[#This Row],[First]])&lt;&gt;0,Supplemental_Type_Certificates__STC___5[[#This Row],[First]]&amp;": "&amp;_xlfn.TEXTJOIN(", ",TRUE,INDIRECT(Supplemental_Type_Certificates__STC___5[[#This Row],[Range]])),"")</f>
        <v/>
      </c>
      <c r="J1111"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1112" spans="1:10" x14ac:dyDescent="0.25">
      <c r="A1112" s="1" t="s">
        <v>130</v>
      </c>
      <c r="B1112"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Maule Aerospace Technology, Inc.\MX-7-180B</v>
      </c>
      <c r="C1112" s="1" t="s">
        <v>1112</v>
      </c>
      <c r="D1112" s="1" t="str">
        <f>LEFT(Supplemental_Type_Certificates__STC___5[[#This Row],[Column1]],SEARCH("\",Supplemental_Type_Certificates__STC___5[[#This Row],[Column1]])-1)</f>
        <v>Maule Aerospace Technology, Inc.</v>
      </c>
      <c r="E1112" s="1" t="str">
        <f>RIGHT(Supplemental_Type_Certificates__STC___5[[#This Row],[Column1]],LEN(Supplemental_Type_Certificates__STC___5[[#This Row],[Column1]])-SEARCH("\",Supplemental_Type_Certificates__STC___5[[#This Row],[Column1]]))</f>
        <v>MX-7-180B</v>
      </c>
      <c r="F1112" s="1" t="str">
        <f>INDEX(Sheet1!A:D,MATCH(Supplemental_Type_Certificates__STC___5[[#This Row],[Make]],Sheet1!D:D,0),1)</f>
        <v>Maule</v>
      </c>
      <c r="G1112"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112"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E1074:E1115</v>
      </c>
      <c r="I1112" s="1" t="str">
        <f ca="1">IF(LEN(Supplemental_Type_Certificates__STC___5[[#This Row],[First]])&lt;&gt;0,Supplemental_Type_Certificates__STC___5[[#This Row],[First]]&amp;": "&amp;_xlfn.TEXTJOIN(", ",TRUE,INDIRECT(Supplemental_Type_Certificates__STC___5[[#This Row],[Range]])),"")</f>
        <v/>
      </c>
      <c r="J1112"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1113" spans="1:10" x14ac:dyDescent="0.25">
      <c r="A1113" s="1" t="s">
        <v>130</v>
      </c>
      <c r="B1113"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Maule Aerospace Technology, Inc.\MX-7-180C</v>
      </c>
      <c r="C1113" s="1" t="s">
        <v>1113</v>
      </c>
      <c r="D1113" s="1" t="str">
        <f>LEFT(Supplemental_Type_Certificates__STC___5[[#This Row],[Column1]],SEARCH("\",Supplemental_Type_Certificates__STC___5[[#This Row],[Column1]])-1)</f>
        <v>Maule Aerospace Technology, Inc.</v>
      </c>
      <c r="E1113" s="1" t="str">
        <f>RIGHT(Supplemental_Type_Certificates__STC___5[[#This Row],[Column1]],LEN(Supplemental_Type_Certificates__STC___5[[#This Row],[Column1]])-SEARCH("\",Supplemental_Type_Certificates__STC___5[[#This Row],[Column1]]))</f>
        <v>MX-7-180C</v>
      </c>
      <c r="F1113" s="1" t="str">
        <f>INDEX(Sheet1!A:D,MATCH(Supplemental_Type_Certificates__STC___5[[#This Row],[Make]],Sheet1!D:D,0),1)</f>
        <v>Maule</v>
      </c>
      <c r="G1113"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113"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E1074:E1115</v>
      </c>
      <c r="I1113" s="1" t="str">
        <f ca="1">IF(LEN(Supplemental_Type_Certificates__STC___5[[#This Row],[First]])&lt;&gt;0,Supplemental_Type_Certificates__STC___5[[#This Row],[First]]&amp;": "&amp;_xlfn.TEXTJOIN(", ",TRUE,INDIRECT(Supplemental_Type_Certificates__STC___5[[#This Row],[Range]])),"")</f>
        <v/>
      </c>
      <c r="J1113"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1114" spans="1:10" x14ac:dyDescent="0.25">
      <c r="A1114" s="1" t="s">
        <v>130</v>
      </c>
      <c r="B1114"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Maule Aerospace Technology, Inc.\MXT-7-180</v>
      </c>
      <c r="C1114" s="1" t="s">
        <v>1114</v>
      </c>
      <c r="D1114" s="1" t="str">
        <f>LEFT(Supplemental_Type_Certificates__STC___5[[#This Row],[Column1]],SEARCH("\",Supplemental_Type_Certificates__STC___5[[#This Row],[Column1]])-1)</f>
        <v>Maule Aerospace Technology, Inc.</v>
      </c>
      <c r="E1114" s="1" t="str">
        <f>RIGHT(Supplemental_Type_Certificates__STC___5[[#This Row],[Column1]],LEN(Supplemental_Type_Certificates__STC___5[[#This Row],[Column1]])-SEARCH("\",Supplemental_Type_Certificates__STC___5[[#This Row],[Column1]]))</f>
        <v>MXT-7-180</v>
      </c>
      <c r="F1114" s="1" t="str">
        <f>INDEX(Sheet1!A:D,MATCH(Supplemental_Type_Certificates__STC___5[[#This Row],[Make]],Sheet1!D:D,0),1)</f>
        <v>Maule</v>
      </c>
      <c r="G1114"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114"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E1074:E1115</v>
      </c>
      <c r="I1114" s="1" t="str">
        <f ca="1">IF(LEN(Supplemental_Type_Certificates__STC___5[[#This Row],[First]])&lt;&gt;0,Supplemental_Type_Certificates__STC___5[[#This Row],[First]]&amp;": "&amp;_xlfn.TEXTJOIN(", ",TRUE,INDIRECT(Supplemental_Type_Certificates__STC___5[[#This Row],[Range]])),"")</f>
        <v/>
      </c>
      <c r="J1114"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1115" spans="1:10" x14ac:dyDescent="0.25">
      <c r="A1115" s="1" t="s">
        <v>130</v>
      </c>
      <c r="B1115"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Maule Aerospace Technology, Inc.\MXT-7-180A</v>
      </c>
      <c r="C1115" s="1" t="s">
        <v>1115</v>
      </c>
      <c r="D1115" s="1" t="str">
        <f>LEFT(Supplemental_Type_Certificates__STC___5[[#This Row],[Column1]],SEARCH("\",Supplemental_Type_Certificates__STC___5[[#This Row],[Column1]])-1)</f>
        <v>Maule Aerospace Technology, Inc.</v>
      </c>
      <c r="E1115" s="1" t="str">
        <f>RIGHT(Supplemental_Type_Certificates__STC___5[[#This Row],[Column1]],LEN(Supplemental_Type_Certificates__STC___5[[#This Row],[Column1]])-SEARCH("\",Supplemental_Type_Certificates__STC___5[[#This Row],[Column1]]))</f>
        <v>MXT-7-180A</v>
      </c>
      <c r="F1115" s="1" t="str">
        <f>INDEX(Sheet1!A:D,MATCH(Supplemental_Type_Certificates__STC___5[[#This Row],[Make]],Sheet1!D:D,0),1)</f>
        <v>Maule</v>
      </c>
      <c r="G1115"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115"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E1074:E1115</v>
      </c>
      <c r="I1115" s="1" t="str">
        <f ca="1">IF(LEN(Supplemental_Type_Certificates__STC___5[[#This Row],[First]])&lt;&gt;0,Supplemental_Type_Certificates__STC___5[[#This Row],[First]]&amp;": "&amp;_xlfn.TEXTJOIN(", ",TRUE,INDIRECT(Supplemental_Type_Certificates__STC___5[[#This Row],[Range]])),"")</f>
        <v/>
      </c>
      <c r="J1115"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1116" spans="1:10" x14ac:dyDescent="0.25">
      <c r="A1116" s="1" t="s">
        <v>130</v>
      </c>
      <c r="B1116"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MICCO Aircraft Company\MAC-125C</v>
      </c>
      <c r="C1116" s="1" t="s">
        <v>868</v>
      </c>
      <c r="D1116" s="1" t="str">
        <f>LEFT(Supplemental_Type_Certificates__STC___5[[#This Row],[Column1]],SEARCH("\",Supplemental_Type_Certificates__STC___5[[#This Row],[Column1]])-1)</f>
        <v>MICCO Aircraft Company</v>
      </c>
      <c r="E1116" s="1" t="str">
        <f>RIGHT(Supplemental_Type_Certificates__STC___5[[#This Row],[Column1]],LEN(Supplemental_Type_Certificates__STC___5[[#This Row],[Column1]])-SEARCH("\",Supplemental_Type_Certificates__STC___5[[#This Row],[Column1]]))</f>
        <v>MAC-125C</v>
      </c>
      <c r="F1116" s="1" t="str">
        <f>INDEX(Sheet1!A:D,MATCH(Supplemental_Type_Certificates__STC___5[[#This Row],[Make]],Sheet1!D:D,0),1)</f>
        <v>MICCO</v>
      </c>
      <c r="G1116"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MICCO</v>
      </c>
      <c r="H1116"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E1116:E1117</v>
      </c>
      <c r="I1116" s="1" t="str">
        <f ca="1">IF(LEN(Supplemental_Type_Certificates__STC___5[[#This Row],[First]])&lt;&gt;0,Supplemental_Type_Certificates__STC___5[[#This Row],[First]]&amp;": "&amp;_xlfn.TEXTJOIN(", ",TRUE,INDIRECT(Supplemental_Type_Certificates__STC___5[[#This Row],[Range]])),"")</f>
        <v>MICCO: MAC-125C, MAC-145</v>
      </c>
      <c r="J1116"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1117" spans="1:10" x14ac:dyDescent="0.25">
      <c r="A1117" s="1" t="s">
        <v>130</v>
      </c>
      <c r="B1117"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MICCO Aircraft Company\MAC-145</v>
      </c>
      <c r="C1117" s="1" t="s">
        <v>869</v>
      </c>
      <c r="D1117" s="1" t="str">
        <f>LEFT(Supplemental_Type_Certificates__STC___5[[#This Row],[Column1]],SEARCH("\",Supplemental_Type_Certificates__STC___5[[#This Row],[Column1]])-1)</f>
        <v>MICCO Aircraft Company</v>
      </c>
      <c r="E1117" s="1" t="str">
        <f>RIGHT(Supplemental_Type_Certificates__STC___5[[#This Row],[Column1]],LEN(Supplemental_Type_Certificates__STC___5[[#This Row],[Column1]])-SEARCH("\",Supplemental_Type_Certificates__STC___5[[#This Row],[Column1]]))</f>
        <v>MAC-145</v>
      </c>
      <c r="F1117" s="1" t="str">
        <f>INDEX(Sheet1!A:D,MATCH(Supplemental_Type_Certificates__STC___5[[#This Row],[Make]],Sheet1!D:D,0),1)</f>
        <v>MICCO</v>
      </c>
      <c r="G1117"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117"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E1116:E1117</v>
      </c>
      <c r="I1117" s="1" t="str">
        <f ca="1">IF(LEN(Supplemental_Type_Certificates__STC___5[[#This Row],[First]])&lt;&gt;0,Supplemental_Type_Certificates__STC___5[[#This Row],[First]]&amp;": "&amp;_xlfn.TEXTJOIN(", ",TRUE,INDIRECT(Supplemental_Type_Certificates__STC___5[[#This Row],[Range]])),"")</f>
        <v/>
      </c>
      <c r="J1117"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1118" spans="1:10" x14ac:dyDescent="0.25">
      <c r="A1118" s="1" t="s">
        <v>130</v>
      </c>
      <c r="B1118"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Mooney Aircraft Corporation\M22</v>
      </c>
      <c r="C1118" s="1" t="s">
        <v>872</v>
      </c>
      <c r="D1118" s="1" t="str">
        <f>LEFT(Supplemental_Type_Certificates__STC___5[[#This Row],[Column1]],SEARCH("\",Supplemental_Type_Certificates__STC___5[[#This Row],[Column1]])-1)</f>
        <v>Mooney Aircraft Corporation</v>
      </c>
      <c r="E1118" s="1" t="str">
        <f>RIGHT(Supplemental_Type_Certificates__STC___5[[#This Row],[Column1]],LEN(Supplemental_Type_Certificates__STC___5[[#This Row],[Column1]])-SEARCH("\",Supplemental_Type_Certificates__STC___5[[#This Row],[Column1]]))</f>
        <v>M22</v>
      </c>
      <c r="F1118" s="1" t="str">
        <f>INDEX(Sheet1!A:D,MATCH(Supplemental_Type_Certificates__STC___5[[#This Row],[Make]],Sheet1!D:D,0),1)</f>
        <v>Mooney</v>
      </c>
      <c r="G1118"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Mooney</v>
      </c>
      <c r="H1118"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E1118:E1132</v>
      </c>
      <c r="I1118" s="1" t="str">
        <f ca="1">IF(LEN(Supplemental_Type_Certificates__STC___5[[#This Row],[First]])&lt;&gt;0,Supplemental_Type_Certificates__STC___5[[#This Row],[First]]&amp;": "&amp;_xlfn.TEXTJOIN(", ",TRUE,INDIRECT(Supplemental_Type_Certificates__STC___5[[#This Row],[Range]])),"")</f>
        <v>Mooney: M22, M20, M20A, M20B, M20C, M20D, M20E, M20F, M20G, M20J, M20K, M20L, M20M, M20R, M20S</v>
      </c>
      <c r="J1118"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1119" spans="1:10" x14ac:dyDescent="0.25">
      <c r="A1119" s="1" t="s">
        <v>130</v>
      </c>
      <c r="B1119"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Mooney International Corporation\M20</v>
      </c>
      <c r="C1119" s="1" t="s">
        <v>873</v>
      </c>
      <c r="D1119" s="1" t="str">
        <f>LEFT(Supplemental_Type_Certificates__STC___5[[#This Row],[Column1]],SEARCH("\",Supplemental_Type_Certificates__STC___5[[#This Row],[Column1]])-1)</f>
        <v>Mooney International Corporation</v>
      </c>
      <c r="E1119" s="1" t="str">
        <f>RIGHT(Supplemental_Type_Certificates__STC___5[[#This Row],[Column1]],LEN(Supplemental_Type_Certificates__STC___5[[#This Row],[Column1]])-SEARCH("\",Supplemental_Type_Certificates__STC___5[[#This Row],[Column1]]))</f>
        <v>M20</v>
      </c>
      <c r="F1119" s="1" t="str">
        <f>INDEX(Sheet1!A:D,MATCH(Supplemental_Type_Certificates__STC___5[[#This Row],[Make]],Sheet1!D:D,0),1)</f>
        <v>Mooney</v>
      </c>
      <c r="G1119"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119"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E1118:E1132</v>
      </c>
      <c r="I1119" s="1" t="str">
        <f ca="1">IF(LEN(Supplemental_Type_Certificates__STC___5[[#This Row],[First]])&lt;&gt;0,Supplemental_Type_Certificates__STC___5[[#This Row],[First]]&amp;": "&amp;_xlfn.TEXTJOIN(", ",TRUE,INDIRECT(Supplemental_Type_Certificates__STC___5[[#This Row],[Range]])),"")</f>
        <v/>
      </c>
      <c r="J1119"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1120" spans="1:10" x14ac:dyDescent="0.25">
      <c r="A1120" s="1" t="s">
        <v>130</v>
      </c>
      <c r="B1120"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Mooney International Corporation\M20A</v>
      </c>
      <c r="C1120" s="1" t="s">
        <v>874</v>
      </c>
      <c r="D1120" s="1" t="str">
        <f>LEFT(Supplemental_Type_Certificates__STC___5[[#This Row],[Column1]],SEARCH("\",Supplemental_Type_Certificates__STC___5[[#This Row],[Column1]])-1)</f>
        <v>Mooney International Corporation</v>
      </c>
      <c r="E1120" s="1" t="str">
        <f>RIGHT(Supplemental_Type_Certificates__STC___5[[#This Row],[Column1]],LEN(Supplemental_Type_Certificates__STC___5[[#This Row],[Column1]])-SEARCH("\",Supplemental_Type_Certificates__STC___5[[#This Row],[Column1]]))</f>
        <v>M20A</v>
      </c>
      <c r="F1120" s="1" t="str">
        <f>INDEX(Sheet1!A:D,MATCH(Supplemental_Type_Certificates__STC___5[[#This Row],[Make]],Sheet1!D:D,0),1)</f>
        <v>Mooney</v>
      </c>
      <c r="G1120"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120"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E1118:E1132</v>
      </c>
      <c r="I1120" s="1" t="str">
        <f ca="1">IF(LEN(Supplemental_Type_Certificates__STC___5[[#This Row],[First]])&lt;&gt;0,Supplemental_Type_Certificates__STC___5[[#This Row],[First]]&amp;": "&amp;_xlfn.TEXTJOIN(", ",TRUE,INDIRECT(Supplemental_Type_Certificates__STC___5[[#This Row],[Range]])),"")</f>
        <v/>
      </c>
      <c r="J1120"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1121" spans="1:10" x14ac:dyDescent="0.25">
      <c r="A1121" s="1" t="s">
        <v>130</v>
      </c>
      <c r="B1121"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Mooney International Corporation\M20B</v>
      </c>
      <c r="C1121" s="1" t="s">
        <v>875</v>
      </c>
      <c r="D1121" s="1" t="str">
        <f>LEFT(Supplemental_Type_Certificates__STC___5[[#This Row],[Column1]],SEARCH("\",Supplemental_Type_Certificates__STC___5[[#This Row],[Column1]])-1)</f>
        <v>Mooney International Corporation</v>
      </c>
      <c r="E1121" s="1" t="str">
        <f>RIGHT(Supplemental_Type_Certificates__STC___5[[#This Row],[Column1]],LEN(Supplemental_Type_Certificates__STC___5[[#This Row],[Column1]])-SEARCH("\",Supplemental_Type_Certificates__STC___5[[#This Row],[Column1]]))</f>
        <v>M20B</v>
      </c>
      <c r="F1121" s="1" t="str">
        <f>INDEX(Sheet1!A:D,MATCH(Supplemental_Type_Certificates__STC___5[[#This Row],[Make]],Sheet1!D:D,0),1)</f>
        <v>Mooney</v>
      </c>
      <c r="G1121"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121"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E1118:E1132</v>
      </c>
      <c r="I1121" s="1" t="str">
        <f ca="1">IF(LEN(Supplemental_Type_Certificates__STC___5[[#This Row],[First]])&lt;&gt;0,Supplemental_Type_Certificates__STC___5[[#This Row],[First]]&amp;": "&amp;_xlfn.TEXTJOIN(", ",TRUE,INDIRECT(Supplemental_Type_Certificates__STC___5[[#This Row],[Range]])),"")</f>
        <v/>
      </c>
      <c r="J1121"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1122" spans="1:10" x14ac:dyDescent="0.25">
      <c r="A1122" s="1" t="s">
        <v>130</v>
      </c>
      <c r="B1122"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Mooney International Corporation\M20C</v>
      </c>
      <c r="C1122" s="1" t="s">
        <v>876</v>
      </c>
      <c r="D1122" s="1" t="str">
        <f>LEFT(Supplemental_Type_Certificates__STC___5[[#This Row],[Column1]],SEARCH("\",Supplemental_Type_Certificates__STC___5[[#This Row],[Column1]])-1)</f>
        <v>Mooney International Corporation</v>
      </c>
      <c r="E1122" s="1" t="str">
        <f>RIGHT(Supplemental_Type_Certificates__STC___5[[#This Row],[Column1]],LEN(Supplemental_Type_Certificates__STC___5[[#This Row],[Column1]])-SEARCH("\",Supplemental_Type_Certificates__STC___5[[#This Row],[Column1]]))</f>
        <v>M20C</v>
      </c>
      <c r="F1122" s="1" t="str">
        <f>INDEX(Sheet1!A:D,MATCH(Supplemental_Type_Certificates__STC___5[[#This Row],[Make]],Sheet1!D:D,0),1)</f>
        <v>Mooney</v>
      </c>
      <c r="G1122"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122"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E1118:E1132</v>
      </c>
      <c r="I1122" s="1" t="str">
        <f ca="1">IF(LEN(Supplemental_Type_Certificates__STC___5[[#This Row],[First]])&lt;&gt;0,Supplemental_Type_Certificates__STC___5[[#This Row],[First]]&amp;": "&amp;_xlfn.TEXTJOIN(", ",TRUE,INDIRECT(Supplemental_Type_Certificates__STC___5[[#This Row],[Range]])),"")</f>
        <v/>
      </c>
      <c r="J1122"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1123" spans="1:10" x14ac:dyDescent="0.25">
      <c r="A1123" s="1" t="s">
        <v>130</v>
      </c>
      <c r="B1123"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Mooney International Corporation\M20D</v>
      </c>
      <c r="C1123" s="1" t="s">
        <v>877</v>
      </c>
      <c r="D1123" s="1" t="str">
        <f>LEFT(Supplemental_Type_Certificates__STC___5[[#This Row],[Column1]],SEARCH("\",Supplemental_Type_Certificates__STC___5[[#This Row],[Column1]])-1)</f>
        <v>Mooney International Corporation</v>
      </c>
      <c r="E1123" s="1" t="str">
        <f>RIGHT(Supplemental_Type_Certificates__STC___5[[#This Row],[Column1]],LEN(Supplemental_Type_Certificates__STC___5[[#This Row],[Column1]])-SEARCH("\",Supplemental_Type_Certificates__STC___5[[#This Row],[Column1]]))</f>
        <v>M20D</v>
      </c>
      <c r="F1123" s="1" t="str">
        <f>INDEX(Sheet1!A:D,MATCH(Supplemental_Type_Certificates__STC___5[[#This Row],[Make]],Sheet1!D:D,0),1)</f>
        <v>Mooney</v>
      </c>
      <c r="G1123"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123"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E1118:E1132</v>
      </c>
      <c r="I1123" s="1" t="str">
        <f ca="1">IF(LEN(Supplemental_Type_Certificates__STC___5[[#This Row],[First]])&lt;&gt;0,Supplemental_Type_Certificates__STC___5[[#This Row],[First]]&amp;": "&amp;_xlfn.TEXTJOIN(", ",TRUE,INDIRECT(Supplemental_Type_Certificates__STC___5[[#This Row],[Range]])),"")</f>
        <v/>
      </c>
      <c r="J1123"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1124" spans="1:10" x14ac:dyDescent="0.25">
      <c r="A1124" s="1" t="s">
        <v>130</v>
      </c>
      <c r="B1124"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Mooney International Corporation\M20E</v>
      </c>
      <c r="C1124" s="1" t="s">
        <v>878</v>
      </c>
      <c r="D1124" s="1" t="str">
        <f>LEFT(Supplemental_Type_Certificates__STC___5[[#This Row],[Column1]],SEARCH("\",Supplemental_Type_Certificates__STC___5[[#This Row],[Column1]])-1)</f>
        <v>Mooney International Corporation</v>
      </c>
      <c r="E1124" s="1" t="str">
        <f>RIGHT(Supplemental_Type_Certificates__STC___5[[#This Row],[Column1]],LEN(Supplemental_Type_Certificates__STC___5[[#This Row],[Column1]])-SEARCH("\",Supplemental_Type_Certificates__STC___5[[#This Row],[Column1]]))</f>
        <v>M20E</v>
      </c>
      <c r="F1124" s="1" t="str">
        <f>INDEX(Sheet1!A:D,MATCH(Supplemental_Type_Certificates__STC___5[[#This Row],[Make]],Sheet1!D:D,0),1)</f>
        <v>Mooney</v>
      </c>
      <c r="G1124"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124"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E1118:E1132</v>
      </c>
      <c r="I1124" s="1" t="str">
        <f ca="1">IF(LEN(Supplemental_Type_Certificates__STC___5[[#This Row],[First]])&lt;&gt;0,Supplemental_Type_Certificates__STC___5[[#This Row],[First]]&amp;": "&amp;_xlfn.TEXTJOIN(", ",TRUE,INDIRECT(Supplemental_Type_Certificates__STC___5[[#This Row],[Range]])),"")</f>
        <v/>
      </c>
      <c r="J1124"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1125" spans="1:10" x14ac:dyDescent="0.25">
      <c r="A1125" s="1" t="s">
        <v>130</v>
      </c>
      <c r="B1125"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Mooney International Corporation\M20F</v>
      </c>
      <c r="C1125" s="1" t="s">
        <v>879</v>
      </c>
      <c r="D1125" s="1" t="str">
        <f>LEFT(Supplemental_Type_Certificates__STC___5[[#This Row],[Column1]],SEARCH("\",Supplemental_Type_Certificates__STC___5[[#This Row],[Column1]])-1)</f>
        <v>Mooney International Corporation</v>
      </c>
      <c r="E1125" s="1" t="str">
        <f>RIGHT(Supplemental_Type_Certificates__STC___5[[#This Row],[Column1]],LEN(Supplemental_Type_Certificates__STC___5[[#This Row],[Column1]])-SEARCH("\",Supplemental_Type_Certificates__STC___5[[#This Row],[Column1]]))</f>
        <v>M20F</v>
      </c>
      <c r="F1125" s="1" t="str">
        <f>INDEX(Sheet1!A:D,MATCH(Supplemental_Type_Certificates__STC___5[[#This Row],[Make]],Sheet1!D:D,0),1)</f>
        <v>Mooney</v>
      </c>
      <c r="G1125"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125"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E1118:E1132</v>
      </c>
      <c r="I1125" s="1" t="str">
        <f ca="1">IF(LEN(Supplemental_Type_Certificates__STC___5[[#This Row],[First]])&lt;&gt;0,Supplemental_Type_Certificates__STC___5[[#This Row],[First]]&amp;": "&amp;_xlfn.TEXTJOIN(", ",TRUE,INDIRECT(Supplemental_Type_Certificates__STC___5[[#This Row],[Range]])),"")</f>
        <v/>
      </c>
      <c r="J1125"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1126" spans="1:10" x14ac:dyDescent="0.25">
      <c r="A1126" s="1" t="s">
        <v>130</v>
      </c>
      <c r="B1126"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Mooney International Corporation\M20G</v>
      </c>
      <c r="C1126" s="1" t="s">
        <v>880</v>
      </c>
      <c r="D1126" s="1" t="str">
        <f>LEFT(Supplemental_Type_Certificates__STC___5[[#This Row],[Column1]],SEARCH("\",Supplemental_Type_Certificates__STC___5[[#This Row],[Column1]])-1)</f>
        <v>Mooney International Corporation</v>
      </c>
      <c r="E1126" s="1" t="str">
        <f>RIGHT(Supplemental_Type_Certificates__STC___5[[#This Row],[Column1]],LEN(Supplemental_Type_Certificates__STC___5[[#This Row],[Column1]])-SEARCH("\",Supplemental_Type_Certificates__STC___5[[#This Row],[Column1]]))</f>
        <v>M20G</v>
      </c>
      <c r="F1126" s="1" t="str">
        <f>INDEX(Sheet1!A:D,MATCH(Supplemental_Type_Certificates__STC___5[[#This Row],[Make]],Sheet1!D:D,0),1)</f>
        <v>Mooney</v>
      </c>
      <c r="G1126"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126"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E1118:E1132</v>
      </c>
      <c r="I1126" s="1" t="str">
        <f ca="1">IF(LEN(Supplemental_Type_Certificates__STC___5[[#This Row],[First]])&lt;&gt;0,Supplemental_Type_Certificates__STC___5[[#This Row],[First]]&amp;": "&amp;_xlfn.TEXTJOIN(", ",TRUE,INDIRECT(Supplemental_Type_Certificates__STC___5[[#This Row],[Range]])),"")</f>
        <v/>
      </c>
      <c r="J1126"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1127" spans="1:10" x14ac:dyDescent="0.25">
      <c r="A1127" s="1" t="s">
        <v>130</v>
      </c>
      <c r="B1127"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Mooney International Corporation\M20J</v>
      </c>
      <c r="C1127" s="1" t="s">
        <v>881</v>
      </c>
      <c r="D1127" s="1" t="str">
        <f>LEFT(Supplemental_Type_Certificates__STC___5[[#This Row],[Column1]],SEARCH("\",Supplemental_Type_Certificates__STC___5[[#This Row],[Column1]])-1)</f>
        <v>Mooney International Corporation</v>
      </c>
      <c r="E1127" s="1" t="str">
        <f>RIGHT(Supplemental_Type_Certificates__STC___5[[#This Row],[Column1]],LEN(Supplemental_Type_Certificates__STC___5[[#This Row],[Column1]])-SEARCH("\",Supplemental_Type_Certificates__STC___5[[#This Row],[Column1]]))</f>
        <v>M20J</v>
      </c>
      <c r="F1127" s="1" t="str">
        <f>INDEX(Sheet1!A:D,MATCH(Supplemental_Type_Certificates__STC___5[[#This Row],[Make]],Sheet1!D:D,0),1)</f>
        <v>Mooney</v>
      </c>
      <c r="G1127"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127"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E1118:E1132</v>
      </c>
      <c r="I1127" s="1" t="str">
        <f ca="1">IF(LEN(Supplemental_Type_Certificates__STC___5[[#This Row],[First]])&lt;&gt;0,Supplemental_Type_Certificates__STC___5[[#This Row],[First]]&amp;": "&amp;_xlfn.TEXTJOIN(", ",TRUE,INDIRECT(Supplemental_Type_Certificates__STC___5[[#This Row],[Range]])),"")</f>
        <v/>
      </c>
      <c r="J1127"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1128" spans="1:10" x14ac:dyDescent="0.25">
      <c r="A1128" s="1" t="s">
        <v>130</v>
      </c>
      <c r="B1128"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Mooney International Corporation\M20K</v>
      </c>
      <c r="C1128" s="1" t="s">
        <v>882</v>
      </c>
      <c r="D1128" s="1" t="str">
        <f>LEFT(Supplemental_Type_Certificates__STC___5[[#This Row],[Column1]],SEARCH("\",Supplemental_Type_Certificates__STC___5[[#This Row],[Column1]])-1)</f>
        <v>Mooney International Corporation</v>
      </c>
      <c r="E1128" s="1" t="str">
        <f>RIGHT(Supplemental_Type_Certificates__STC___5[[#This Row],[Column1]],LEN(Supplemental_Type_Certificates__STC___5[[#This Row],[Column1]])-SEARCH("\",Supplemental_Type_Certificates__STC___5[[#This Row],[Column1]]))</f>
        <v>M20K</v>
      </c>
      <c r="F1128" s="1" t="str">
        <f>INDEX(Sheet1!A:D,MATCH(Supplemental_Type_Certificates__STC___5[[#This Row],[Make]],Sheet1!D:D,0),1)</f>
        <v>Mooney</v>
      </c>
      <c r="G1128"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128"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E1118:E1132</v>
      </c>
      <c r="I1128" s="1" t="str">
        <f ca="1">IF(LEN(Supplemental_Type_Certificates__STC___5[[#This Row],[First]])&lt;&gt;0,Supplemental_Type_Certificates__STC___5[[#This Row],[First]]&amp;": "&amp;_xlfn.TEXTJOIN(", ",TRUE,INDIRECT(Supplemental_Type_Certificates__STC___5[[#This Row],[Range]])),"")</f>
        <v/>
      </c>
      <c r="J1128"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1129" spans="1:10" x14ac:dyDescent="0.25">
      <c r="A1129" s="1" t="s">
        <v>130</v>
      </c>
      <c r="B1129"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Mooney International Corporation\M20L</v>
      </c>
      <c r="C1129" s="1" t="s">
        <v>883</v>
      </c>
      <c r="D1129" s="1" t="str">
        <f>LEFT(Supplemental_Type_Certificates__STC___5[[#This Row],[Column1]],SEARCH("\",Supplemental_Type_Certificates__STC___5[[#This Row],[Column1]])-1)</f>
        <v>Mooney International Corporation</v>
      </c>
      <c r="E1129" s="1" t="str">
        <f>RIGHT(Supplemental_Type_Certificates__STC___5[[#This Row],[Column1]],LEN(Supplemental_Type_Certificates__STC___5[[#This Row],[Column1]])-SEARCH("\",Supplemental_Type_Certificates__STC___5[[#This Row],[Column1]]))</f>
        <v>M20L</v>
      </c>
      <c r="F1129" s="1" t="str">
        <f>INDEX(Sheet1!A:D,MATCH(Supplemental_Type_Certificates__STC___5[[#This Row],[Make]],Sheet1!D:D,0),1)</f>
        <v>Mooney</v>
      </c>
      <c r="G1129"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129"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E1118:E1132</v>
      </c>
      <c r="I1129" s="1" t="str">
        <f ca="1">IF(LEN(Supplemental_Type_Certificates__STC___5[[#This Row],[First]])&lt;&gt;0,Supplemental_Type_Certificates__STC___5[[#This Row],[First]]&amp;": "&amp;_xlfn.TEXTJOIN(", ",TRUE,INDIRECT(Supplemental_Type_Certificates__STC___5[[#This Row],[Range]])),"")</f>
        <v/>
      </c>
      <c r="J1129"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1130" spans="1:10" x14ac:dyDescent="0.25">
      <c r="A1130" s="1" t="s">
        <v>130</v>
      </c>
      <c r="B1130"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Mooney International Corporation\M20M</v>
      </c>
      <c r="C1130" s="1" t="s">
        <v>884</v>
      </c>
      <c r="D1130" s="1" t="str">
        <f>LEFT(Supplemental_Type_Certificates__STC___5[[#This Row],[Column1]],SEARCH("\",Supplemental_Type_Certificates__STC___5[[#This Row],[Column1]])-1)</f>
        <v>Mooney International Corporation</v>
      </c>
      <c r="E1130" s="1" t="str">
        <f>RIGHT(Supplemental_Type_Certificates__STC___5[[#This Row],[Column1]],LEN(Supplemental_Type_Certificates__STC___5[[#This Row],[Column1]])-SEARCH("\",Supplemental_Type_Certificates__STC___5[[#This Row],[Column1]]))</f>
        <v>M20M</v>
      </c>
      <c r="F1130" s="1" t="str">
        <f>INDEX(Sheet1!A:D,MATCH(Supplemental_Type_Certificates__STC___5[[#This Row],[Make]],Sheet1!D:D,0),1)</f>
        <v>Mooney</v>
      </c>
      <c r="G1130"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130"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E1118:E1132</v>
      </c>
      <c r="I1130" s="1" t="str">
        <f ca="1">IF(LEN(Supplemental_Type_Certificates__STC___5[[#This Row],[First]])&lt;&gt;0,Supplemental_Type_Certificates__STC___5[[#This Row],[First]]&amp;": "&amp;_xlfn.TEXTJOIN(", ",TRUE,INDIRECT(Supplemental_Type_Certificates__STC___5[[#This Row],[Range]])),"")</f>
        <v/>
      </c>
      <c r="J1130"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1131" spans="1:10" x14ac:dyDescent="0.25">
      <c r="A1131" s="1" t="s">
        <v>130</v>
      </c>
      <c r="B1131"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Mooney International Corporation\M20R</v>
      </c>
      <c r="C1131" s="1" t="s">
        <v>885</v>
      </c>
      <c r="D1131" s="1" t="str">
        <f>LEFT(Supplemental_Type_Certificates__STC___5[[#This Row],[Column1]],SEARCH("\",Supplemental_Type_Certificates__STC___5[[#This Row],[Column1]])-1)</f>
        <v>Mooney International Corporation</v>
      </c>
      <c r="E1131" s="1" t="str">
        <f>RIGHT(Supplemental_Type_Certificates__STC___5[[#This Row],[Column1]],LEN(Supplemental_Type_Certificates__STC___5[[#This Row],[Column1]])-SEARCH("\",Supplemental_Type_Certificates__STC___5[[#This Row],[Column1]]))</f>
        <v>M20R</v>
      </c>
      <c r="F1131" s="1" t="str">
        <f>INDEX(Sheet1!A:D,MATCH(Supplemental_Type_Certificates__STC___5[[#This Row],[Make]],Sheet1!D:D,0),1)</f>
        <v>Mooney</v>
      </c>
      <c r="G1131"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131"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E1118:E1132</v>
      </c>
      <c r="I1131" s="1" t="str">
        <f ca="1">IF(LEN(Supplemental_Type_Certificates__STC___5[[#This Row],[First]])&lt;&gt;0,Supplemental_Type_Certificates__STC___5[[#This Row],[First]]&amp;": "&amp;_xlfn.TEXTJOIN(", ",TRUE,INDIRECT(Supplemental_Type_Certificates__STC___5[[#This Row],[Range]])),"")</f>
        <v/>
      </c>
      <c r="J1131"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1132" spans="1:10" x14ac:dyDescent="0.25">
      <c r="A1132" s="1" t="s">
        <v>130</v>
      </c>
      <c r="B1132"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Mooney International Corporation\M20S</v>
      </c>
      <c r="C1132" s="1" t="s">
        <v>886</v>
      </c>
      <c r="D1132" s="1" t="str">
        <f>LEFT(Supplemental_Type_Certificates__STC___5[[#This Row],[Column1]],SEARCH("\",Supplemental_Type_Certificates__STC___5[[#This Row],[Column1]])-1)</f>
        <v>Mooney International Corporation</v>
      </c>
      <c r="E1132" s="1" t="str">
        <f>RIGHT(Supplemental_Type_Certificates__STC___5[[#This Row],[Column1]],LEN(Supplemental_Type_Certificates__STC___5[[#This Row],[Column1]])-SEARCH("\",Supplemental_Type_Certificates__STC___5[[#This Row],[Column1]]))</f>
        <v>M20S</v>
      </c>
      <c r="F1132" s="1" t="str">
        <f>INDEX(Sheet1!A:D,MATCH(Supplemental_Type_Certificates__STC___5[[#This Row],[Make]],Sheet1!D:D,0),1)</f>
        <v>Mooney</v>
      </c>
      <c r="G1132"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132"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E1118:E1132</v>
      </c>
      <c r="I1132" s="1" t="str">
        <f ca="1">IF(LEN(Supplemental_Type_Certificates__STC___5[[#This Row],[First]])&lt;&gt;0,Supplemental_Type_Certificates__STC___5[[#This Row],[First]]&amp;": "&amp;_xlfn.TEXTJOIN(", ",TRUE,INDIRECT(Supplemental_Type_Certificates__STC___5[[#This Row],[Range]])),"")</f>
        <v/>
      </c>
      <c r="J1132"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1133" spans="1:10" x14ac:dyDescent="0.25">
      <c r="A1133" s="1" t="s">
        <v>130</v>
      </c>
      <c r="B1133"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Nardi S.A.\FN-333</v>
      </c>
      <c r="C1133" s="1" t="s">
        <v>888</v>
      </c>
      <c r="D1133" s="1" t="str">
        <f>LEFT(Supplemental_Type_Certificates__STC___5[[#This Row],[Column1]],SEARCH("\",Supplemental_Type_Certificates__STC___5[[#This Row],[Column1]])-1)</f>
        <v>Nardi S.A.</v>
      </c>
      <c r="E1133" s="1" t="str">
        <f>RIGHT(Supplemental_Type_Certificates__STC___5[[#This Row],[Column1]],LEN(Supplemental_Type_Certificates__STC___5[[#This Row],[Column1]])-SEARCH("\",Supplemental_Type_Certificates__STC___5[[#This Row],[Column1]]))</f>
        <v>FN-333</v>
      </c>
      <c r="F1133" s="1" t="str">
        <f>INDEX(Sheet1!A:D,MATCH(Supplemental_Type_Certificates__STC___5[[#This Row],[Make]],Sheet1!D:D,0),1)</f>
        <v>Nardi</v>
      </c>
      <c r="G1133"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Nardi</v>
      </c>
      <c r="H1133"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E1133:E1133</v>
      </c>
      <c r="I1133" s="1" t="str">
        <f ca="1">IF(LEN(Supplemental_Type_Certificates__STC___5[[#This Row],[First]])&lt;&gt;0,Supplemental_Type_Certificates__STC___5[[#This Row],[First]]&amp;": "&amp;_xlfn.TEXTJOIN(", ",TRUE,INDIRECT(Supplemental_Type_Certificates__STC___5[[#This Row],[Range]])),"")</f>
        <v>Nardi: FN-333</v>
      </c>
      <c r="J1133"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1134" spans="1:10" x14ac:dyDescent="0.25">
      <c r="A1134" s="1" t="s">
        <v>130</v>
      </c>
      <c r="B1134"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Piaggio &amp; C.\P.136-L</v>
      </c>
      <c r="C1134" s="1" t="s">
        <v>889</v>
      </c>
      <c r="D1134" s="1" t="str">
        <f>LEFT(Supplemental_Type_Certificates__STC___5[[#This Row],[Column1]],SEARCH("\",Supplemental_Type_Certificates__STC___5[[#This Row],[Column1]])-1)</f>
        <v>Piaggio &amp; C.</v>
      </c>
      <c r="E1134" s="1" t="str">
        <f>RIGHT(Supplemental_Type_Certificates__STC___5[[#This Row],[Column1]],LEN(Supplemental_Type_Certificates__STC___5[[#This Row],[Column1]])-SEARCH("\",Supplemental_Type_Certificates__STC___5[[#This Row],[Column1]]))</f>
        <v>P.136-L</v>
      </c>
      <c r="F1134" s="1" t="str">
        <f>INDEX(Sheet1!A:D,MATCH(Supplemental_Type_Certificates__STC___5[[#This Row],[Make]],Sheet1!D:D,0),1)</f>
        <v>Piaggio</v>
      </c>
      <c r="G1134"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Piaggio</v>
      </c>
      <c r="H1134"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E1134:E1136</v>
      </c>
      <c r="I1134" s="1" t="str">
        <f ca="1">IF(LEN(Supplemental_Type_Certificates__STC___5[[#This Row],[First]])&lt;&gt;0,Supplemental_Type_Certificates__STC___5[[#This Row],[First]]&amp;": "&amp;_xlfn.TEXTJOIN(", ",TRUE,INDIRECT(Supplemental_Type_Certificates__STC___5[[#This Row],[Range]])),"")</f>
        <v>Piaggio: P.136-L, P.136-L1, P.136-L2</v>
      </c>
      <c r="J1134"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1135" spans="1:10" x14ac:dyDescent="0.25">
      <c r="A1135" s="1" t="s">
        <v>130</v>
      </c>
      <c r="B1135"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Piaggio &amp; C.\P.136-L1</v>
      </c>
      <c r="C1135" s="1" t="s">
        <v>890</v>
      </c>
      <c r="D1135" s="1" t="str">
        <f>LEFT(Supplemental_Type_Certificates__STC___5[[#This Row],[Column1]],SEARCH("\",Supplemental_Type_Certificates__STC___5[[#This Row],[Column1]])-1)</f>
        <v>Piaggio &amp; C.</v>
      </c>
      <c r="E1135" s="1" t="str">
        <f>RIGHT(Supplemental_Type_Certificates__STC___5[[#This Row],[Column1]],LEN(Supplemental_Type_Certificates__STC___5[[#This Row],[Column1]])-SEARCH("\",Supplemental_Type_Certificates__STC___5[[#This Row],[Column1]]))</f>
        <v>P.136-L1</v>
      </c>
      <c r="F1135" s="1" t="str">
        <f>INDEX(Sheet1!A:D,MATCH(Supplemental_Type_Certificates__STC___5[[#This Row],[Make]],Sheet1!D:D,0),1)</f>
        <v>Piaggio</v>
      </c>
      <c r="G1135"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135"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E1134:E1136</v>
      </c>
      <c r="I1135" s="1" t="str">
        <f ca="1">IF(LEN(Supplemental_Type_Certificates__STC___5[[#This Row],[First]])&lt;&gt;0,Supplemental_Type_Certificates__STC___5[[#This Row],[First]]&amp;": "&amp;_xlfn.TEXTJOIN(", ",TRUE,INDIRECT(Supplemental_Type_Certificates__STC___5[[#This Row],[Range]])),"")</f>
        <v/>
      </c>
      <c r="J1135"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1136" spans="1:10" x14ac:dyDescent="0.25">
      <c r="A1136" s="1" t="s">
        <v>130</v>
      </c>
      <c r="B1136"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Piaggio &amp; C.\P.136-L2</v>
      </c>
      <c r="C1136" s="1" t="s">
        <v>891</v>
      </c>
      <c r="D1136" s="1" t="str">
        <f>LEFT(Supplemental_Type_Certificates__STC___5[[#This Row],[Column1]],SEARCH("\",Supplemental_Type_Certificates__STC___5[[#This Row],[Column1]])-1)</f>
        <v>Piaggio &amp; C.</v>
      </c>
      <c r="E1136" s="1" t="str">
        <f>RIGHT(Supplemental_Type_Certificates__STC___5[[#This Row],[Column1]],LEN(Supplemental_Type_Certificates__STC___5[[#This Row],[Column1]])-SEARCH("\",Supplemental_Type_Certificates__STC___5[[#This Row],[Column1]]))</f>
        <v>P.136-L2</v>
      </c>
      <c r="F1136" s="1" t="str">
        <f>INDEX(Sheet1!A:D,MATCH(Supplemental_Type_Certificates__STC___5[[#This Row],[Make]],Sheet1!D:D,0),1)</f>
        <v>Piaggio</v>
      </c>
      <c r="G1136"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136"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E1134:E1136</v>
      </c>
      <c r="I1136" s="1" t="str">
        <f ca="1">IF(LEN(Supplemental_Type_Certificates__STC___5[[#This Row],[First]])&lt;&gt;0,Supplemental_Type_Certificates__STC___5[[#This Row],[First]]&amp;": "&amp;_xlfn.TEXTJOIN(", ",TRUE,INDIRECT(Supplemental_Type_Certificates__STC___5[[#This Row],[Range]])),"")</f>
        <v/>
      </c>
      <c r="J1136"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1137" spans="1:10" x14ac:dyDescent="0.25">
      <c r="A1137" s="1" t="s">
        <v>130</v>
      </c>
      <c r="B1137"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Pilatus Aircraft Limited\PC-6-H1</v>
      </c>
      <c r="C1137" s="1" t="s">
        <v>892</v>
      </c>
      <c r="D1137" s="1" t="str">
        <f>LEFT(Supplemental_Type_Certificates__STC___5[[#This Row],[Column1]],SEARCH("\",Supplemental_Type_Certificates__STC___5[[#This Row],[Column1]])-1)</f>
        <v>Pilatus Aircraft Limited</v>
      </c>
      <c r="E1137" s="1" t="str">
        <f>RIGHT(Supplemental_Type_Certificates__STC___5[[#This Row],[Column1]],LEN(Supplemental_Type_Certificates__STC___5[[#This Row],[Column1]])-SEARCH("\",Supplemental_Type_Certificates__STC___5[[#This Row],[Column1]]))</f>
        <v>PC-6-H1</v>
      </c>
      <c r="F1137" s="1" t="str">
        <f>INDEX(Sheet1!A:D,MATCH(Supplemental_Type_Certificates__STC___5[[#This Row],[Make]],Sheet1!D:D,0),1)</f>
        <v>Pilatus</v>
      </c>
      <c r="G1137"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Pilatus</v>
      </c>
      <c r="H1137"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E1137:E1142</v>
      </c>
      <c r="I1137" s="1" t="str">
        <f ca="1">IF(LEN(Supplemental_Type_Certificates__STC___5[[#This Row],[First]])&lt;&gt;0,Supplemental_Type_Certificates__STC___5[[#This Row],[First]]&amp;": "&amp;_xlfn.TEXTJOIN(", ",TRUE,INDIRECT(Supplemental_Type_Certificates__STC___5[[#This Row],[Range]])),"")</f>
        <v>Pilatus: PC-6-H1, PC-6-H2, PC-6, PC-6/350-H1, PC-6/350-H2, PC-6/350</v>
      </c>
      <c r="J1137"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1138" spans="1:10" x14ac:dyDescent="0.25">
      <c r="A1138" s="1" t="s">
        <v>130</v>
      </c>
      <c r="B1138"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Pilatus Aircraft Limited\PC-6-H2</v>
      </c>
      <c r="C1138" s="1" t="s">
        <v>893</v>
      </c>
      <c r="D1138" s="1" t="str">
        <f>LEFT(Supplemental_Type_Certificates__STC___5[[#This Row],[Column1]],SEARCH("\",Supplemental_Type_Certificates__STC___5[[#This Row],[Column1]])-1)</f>
        <v>Pilatus Aircraft Limited</v>
      </c>
      <c r="E1138" s="1" t="str">
        <f>RIGHT(Supplemental_Type_Certificates__STC___5[[#This Row],[Column1]],LEN(Supplemental_Type_Certificates__STC___5[[#This Row],[Column1]])-SEARCH("\",Supplemental_Type_Certificates__STC___5[[#This Row],[Column1]]))</f>
        <v>PC-6-H2</v>
      </c>
      <c r="F1138" s="1" t="str">
        <f>INDEX(Sheet1!A:D,MATCH(Supplemental_Type_Certificates__STC___5[[#This Row],[Make]],Sheet1!D:D,0),1)</f>
        <v>Pilatus</v>
      </c>
      <c r="G1138"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138"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E1137:E1142</v>
      </c>
      <c r="I1138" s="1" t="str">
        <f ca="1">IF(LEN(Supplemental_Type_Certificates__STC___5[[#This Row],[First]])&lt;&gt;0,Supplemental_Type_Certificates__STC___5[[#This Row],[First]]&amp;": "&amp;_xlfn.TEXTJOIN(", ",TRUE,INDIRECT(Supplemental_Type_Certificates__STC___5[[#This Row],[Range]])),"")</f>
        <v/>
      </c>
      <c r="J1138"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1139" spans="1:10" x14ac:dyDescent="0.25">
      <c r="A1139" s="1" t="s">
        <v>130</v>
      </c>
      <c r="B1139"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Pilatus Aircraft Limited\PC-6</v>
      </c>
      <c r="C1139" s="1" t="s">
        <v>894</v>
      </c>
      <c r="D1139" s="1" t="str">
        <f>LEFT(Supplemental_Type_Certificates__STC___5[[#This Row],[Column1]],SEARCH("\",Supplemental_Type_Certificates__STC___5[[#This Row],[Column1]])-1)</f>
        <v>Pilatus Aircraft Limited</v>
      </c>
      <c r="E1139" s="1" t="str">
        <f>RIGHT(Supplemental_Type_Certificates__STC___5[[#This Row],[Column1]],LEN(Supplemental_Type_Certificates__STC___5[[#This Row],[Column1]])-SEARCH("\",Supplemental_Type_Certificates__STC___5[[#This Row],[Column1]]))</f>
        <v>PC-6</v>
      </c>
      <c r="F1139" s="1" t="str">
        <f>INDEX(Sheet1!A:D,MATCH(Supplemental_Type_Certificates__STC___5[[#This Row],[Make]],Sheet1!D:D,0),1)</f>
        <v>Pilatus</v>
      </c>
      <c r="G1139"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139"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E1137:E1142</v>
      </c>
      <c r="I1139" s="1" t="str">
        <f ca="1">IF(LEN(Supplemental_Type_Certificates__STC___5[[#This Row],[First]])&lt;&gt;0,Supplemental_Type_Certificates__STC___5[[#This Row],[First]]&amp;": "&amp;_xlfn.TEXTJOIN(", ",TRUE,INDIRECT(Supplemental_Type_Certificates__STC___5[[#This Row],[Range]])),"")</f>
        <v/>
      </c>
      <c r="J1139"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1140" spans="1:10" x14ac:dyDescent="0.25">
      <c r="A1140" s="1" t="s">
        <v>130</v>
      </c>
      <c r="B1140"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Pilatus Aircraft Limited\PC-6/350-H1</v>
      </c>
      <c r="C1140" s="1" t="s">
        <v>895</v>
      </c>
      <c r="D1140" s="1" t="str">
        <f>LEFT(Supplemental_Type_Certificates__STC___5[[#This Row],[Column1]],SEARCH("\",Supplemental_Type_Certificates__STC___5[[#This Row],[Column1]])-1)</f>
        <v>Pilatus Aircraft Limited</v>
      </c>
      <c r="E1140" s="1" t="str">
        <f>RIGHT(Supplemental_Type_Certificates__STC___5[[#This Row],[Column1]],LEN(Supplemental_Type_Certificates__STC___5[[#This Row],[Column1]])-SEARCH("\",Supplemental_Type_Certificates__STC___5[[#This Row],[Column1]]))</f>
        <v>PC-6/350-H1</v>
      </c>
      <c r="F1140" s="1" t="str">
        <f>INDEX(Sheet1!A:D,MATCH(Supplemental_Type_Certificates__STC___5[[#This Row],[Make]],Sheet1!D:D,0),1)</f>
        <v>Pilatus</v>
      </c>
      <c r="G1140"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140"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E1137:E1142</v>
      </c>
      <c r="I1140" s="1" t="str">
        <f ca="1">IF(LEN(Supplemental_Type_Certificates__STC___5[[#This Row],[First]])&lt;&gt;0,Supplemental_Type_Certificates__STC___5[[#This Row],[First]]&amp;": "&amp;_xlfn.TEXTJOIN(", ",TRUE,INDIRECT(Supplemental_Type_Certificates__STC___5[[#This Row],[Range]])),"")</f>
        <v/>
      </c>
      <c r="J1140"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1141" spans="1:10" x14ac:dyDescent="0.25">
      <c r="A1141" s="1" t="s">
        <v>130</v>
      </c>
      <c r="B1141"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Pilatus Aircraft Limited\PC-6/350-H2</v>
      </c>
      <c r="C1141" s="1" t="s">
        <v>896</v>
      </c>
      <c r="D1141" s="1" t="str">
        <f>LEFT(Supplemental_Type_Certificates__STC___5[[#This Row],[Column1]],SEARCH("\",Supplemental_Type_Certificates__STC___5[[#This Row],[Column1]])-1)</f>
        <v>Pilatus Aircraft Limited</v>
      </c>
      <c r="E1141" s="1" t="str">
        <f>RIGHT(Supplemental_Type_Certificates__STC___5[[#This Row],[Column1]],LEN(Supplemental_Type_Certificates__STC___5[[#This Row],[Column1]])-SEARCH("\",Supplemental_Type_Certificates__STC___5[[#This Row],[Column1]]))</f>
        <v>PC-6/350-H2</v>
      </c>
      <c r="F1141" s="1" t="str">
        <f>INDEX(Sheet1!A:D,MATCH(Supplemental_Type_Certificates__STC___5[[#This Row],[Make]],Sheet1!D:D,0),1)</f>
        <v>Pilatus</v>
      </c>
      <c r="G1141"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141"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E1137:E1142</v>
      </c>
      <c r="I1141" s="1" t="str">
        <f ca="1">IF(LEN(Supplemental_Type_Certificates__STC___5[[#This Row],[First]])&lt;&gt;0,Supplemental_Type_Certificates__STC___5[[#This Row],[First]]&amp;": "&amp;_xlfn.TEXTJOIN(", ",TRUE,INDIRECT(Supplemental_Type_Certificates__STC___5[[#This Row],[Range]])),"")</f>
        <v/>
      </c>
      <c r="J1141"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1142" spans="1:10" x14ac:dyDescent="0.25">
      <c r="A1142" s="1" t="s">
        <v>130</v>
      </c>
      <c r="B1142"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Pilatus Aircraft Limited\PC-6/350</v>
      </c>
      <c r="C1142" s="1" t="s">
        <v>897</v>
      </c>
      <c r="D1142" s="1" t="str">
        <f>LEFT(Supplemental_Type_Certificates__STC___5[[#This Row],[Column1]],SEARCH("\",Supplemental_Type_Certificates__STC___5[[#This Row],[Column1]])-1)</f>
        <v>Pilatus Aircraft Limited</v>
      </c>
      <c r="E1142" s="1" t="str">
        <f>RIGHT(Supplemental_Type_Certificates__STC___5[[#This Row],[Column1]],LEN(Supplemental_Type_Certificates__STC___5[[#This Row],[Column1]])-SEARCH("\",Supplemental_Type_Certificates__STC___5[[#This Row],[Column1]]))</f>
        <v>PC-6/350</v>
      </c>
      <c r="F1142" s="1" t="str">
        <f>INDEX(Sheet1!A:D,MATCH(Supplemental_Type_Certificates__STC___5[[#This Row],[Make]],Sheet1!D:D,0),1)</f>
        <v>Pilatus</v>
      </c>
      <c r="G1142"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142"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E1137:E1142</v>
      </c>
      <c r="I1142" s="1" t="str">
        <f ca="1">IF(LEN(Supplemental_Type_Certificates__STC___5[[#This Row],[First]])&lt;&gt;0,Supplemental_Type_Certificates__STC___5[[#This Row],[First]]&amp;": "&amp;_xlfn.TEXTJOIN(", ",TRUE,INDIRECT(Supplemental_Type_Certificates__STC___5[[#This Row],[Range]])),"")</f>
        <v/>
      </c>
      <c r="J1142"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1143" spans="1:10" x14ac:dyDescent="0.25">
      <c r="A1143" s="1" t="s">
        <v>130</v>
      </c>
      <c r="B1143"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Piper Aircraft, Inc.\PA-20-115</v>
      </c>
      <c r="C1143" s="1" t="s">
        <v>898</v>
      </c>
      <c r="D1143" s="1" t="str">
        <f>LEFT(Supplemental_Type_Certificates__STC___5[[#This Row],[Column1]],SEARCH("\",Supplemental_Type_Certificates__STC___5[[#This Row],[Column1]])-1)</f>
        <v>Piper Aircraft, Inc.</v>
      </c>
      <c r="E1143" s="1" t="str">
        <f>RIGHT(Supplemental_Type_Certificates__STC___5[[#This Row],[Column1]],LEN(Supplemental_Type_Certificates__STC___5[[#This Row],[Column1]])-SEARCH("\",Supplemental_Type_Certificates__STC___5[[#This Row],[Column1]]))</f>
        <v>PA-20-115</v>
      </c>
      <c r="F1143" s="1" t="str">
        <f>INDEX(Sheet1!A:D,MATCH(Supplemental_Type_Certificates__STC___5[[#This Row],[Make]],Sheet1!D:D,0),1)</f>
        <v>Piper</v>
      </c>
      <c r="G1143"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Piper</v>
      </c>
      <c r="H1143"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E1143:E1206</v>
      </c>
      <c r="I1143" s="1" t="str">
        <f ca="1">IF(LEN(Supplemental_Type_Certificates__STC___5[[#This Row],[First]])&lt;&gt;0,Supplemental_Type_Certificates__STC___5[[#This Row],[First]]&amp;": "&amp;_xlfn.TEXTJOIN(", ",TRUE,INDIRECT(Supplemental_Type_Certificates__STC___5[[#This Row],[Range]])),"")</f>
        <v>Piper: PA-20-115, PA-20-135, PA-20, PA-20S-115, PA-20S-135, PA-20S, PA-22-108, PA-22-135, PA-22-150, PA-22-160, PA-22, PA-22S-135, PA-22S-150, PA-22S-160, PA-23-160, PA-23-235, PA-23-250, PA-23, PA-24-250, PA-24-260, PA-24-400, PA-24, PA-28-140, PA-28-150, PA-28-151, PA-28-160, PA-28-180, PA-28-201T, PA-28-235, PA-28-236, PA-28R-180, PA-28R-200, PA-28R-201, PA-28R-201T, PA-28RT-201, PA-28RT-201T, PA-28S-160, PA-28S-180, PA-30, PA-31-300, PA-31-325, PA-31-350, PA-31, PA-31P-350, PA-31P, PA-32-260, PA-32-300, PA-32R-300, PA-32RT-300, PA-32RT-300T, PA-32S-300, PA-34-200, PA-34-200T, PA-38-112, PA-39, PA-40, PA-42-720, PA-42, PA-44-180, PA-44-180T, PA-46-310P, PA-46-350P, PA-46R-350T, PA-E23-250</v>
      </c>
      <c r="J1143"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1144" spans="1:10" x14ac:dyDescent="0.25">
      <c r="A1144" s="1" t="s">
        <v>130</v>
      </c>
      <c r="B1144"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Piper Aircraft, Inc.\PA-20-135</v>
      </c>
      <c r="C1144" s="1" t="s">
        <v>899</v>
      </c>
      <c r="D1144" s="1" t="str">
        <f>LEFT(Supplemental_Type_Certificates__STC___5[[#This Row],[Column1]],SEARCH("\",Supplemental_Type_Certificates__STC___5[[#This Row],[Column1]])-1)</f>
        <v>Piper Aircraft, Inc.</v>
      </c>
      <c r="E1144" s="1" t="str">
        <f>RIGHT(Supplemental_Type_Certificates__STC___5[[#This Row],[Column1]],LEN(Supplemental_Type_Certificates__STC___5[[#This Row],[Column1]])-SEARCH("\",Supplemental_Type_Certificates__STC___5[[#This Row],[Column1]]))</f>
        <v>PA-20-135</v>
      </c>
      <c r="F1144" s="1" t="str">
        <f>INDEX(Sheet1!A:D,MATCH(Supplemental_Type_Certificates__STC___5[[#This Row],[Make]],Sheet1!D:D,0),1)</f>
        <v>Piper</v>
      </c>
      <c r="G1144"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144"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E1143:E1206</v>
      </c>
      <c r="I1144" s="1" t="str">
        <f ca="1">IF(LEN(Supplemental_Type_Certificates__STC___5[[#This Row],[First]])&lt;&gt;0,Supplemental_Type_Certificates__STC___5[[#This Row],[First]]&amp;": "&amp;_xlfn.TEXTJOIN(", ",TRUE,INDIRECT(Supplemental_Type_Certificates__STC___5[[#This Row],[Range]])),"")</f>
        <v/>
      </c>
      <c r="J1144"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1145" spans="1:10" x14ac:dyDescent="0.25">
      <c r="A1145" s="1" t="s">
        <v>130</v>
      </c>
      <c r="B1145"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Piper Aircraft, Inc.\PA-20</v>
      </c>
      <c r="C1145" s="1" t="s">
        <v>900</v>
      </c>
      <c r="D1145" s="1" t="str">
        <f>LEFT(Supplemental_Type_Certificates__STC___5[[#This Row],[Column1]],SEARCH("\",Supplemental_Type_Certificates__STC___5[[#This Row],[Column1]])-1)</f>
        <v>Piper Aircraft, Inc.</v>
      </c>
      <c r="E1145" s="1" t="str">
        <f>RIGHT(Supplemental_Type_Certificates__STC___5[[#This Row],[Column1]],LEN(Supplemental_Type_Certificates__STC___5[[#This Row],[Column1]])-SEARCH("\",Supplemental_Type_Certificates__STC___5[[#This Row],[Column1]]))</f>
        <v>PA-20</v>
      </c>
      <c r="F1145" s="1" t="str">
        <f>INDEX(Sheet1!A:D,MATCH(Supplemental_Type_Certificates__STC___5[[#This Row],[Make]],Sheet1!D:D,0),1)</f>
        <v>Piper</v>
      </c>
      <c r="G1145"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145"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E1143:E1206</v>
      </c>
      <c r="I1145" s="1" t="str">
        <f ca="1">IF(LEN(Supplemental_Type_Certificates__STC___5[[#This Row],[First]])&lt;&gt;0,Supplemental_Type_Certificates__STC___5[[#This Row],[First]]&amp;": "&amp;_xlfn.TEXTJOIN(", ",TRUE,INDIRECT(Supplemental_Type_Certificates__STC___5[[#This Row],[Range]])),"")</f>
        <v/>
      </c>
      <c r="J1145"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1146" spans="1:10" x14ac:dyDescent="0.25">
      <c r="A1146" s="1" t="s">
        <v>130</v>
      </c>
      <c r="B1146"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Piper Aircraft, Inc.\PA-20S-115</v>
      </c>
      <c r="C1146" s="1" t="s">
        <v>901</v>
      </c>
      <c r="D1146" s="1" t="str">
        <f>LEFT(Supplemental_Type_Certificates__STC___5[[#This Row],[Column1]],SEARCH("\",Supplemental_Type_Certificates__STC___5[[#This Row],[Column1]])-1)</f>
        <v>Piper Aircraft, Inc.</v>
      </c>
      <c r="E1146" s="1" t="str">
        <f>RIGHT(Supplemental_Type_Certificates__STC___5[[#This Row],[Column1]],LEN(Supplemental_Type_Certificates__STC___5[[#This Row],[Column1]])-SEARCH("\",Supplemental_Type_Certificates__STC___5[[#This Row],[Column1]]))</f>
        <v>PA-20S-115</v>
      </c>
      <c r="F1146" s="1" t="str">
        <f>INDEX(Sheet1!A:D,MATCH(Supplemental_Type_Certificates__STC___5[[#This Row],[Make]],Sheet1!D:D,0),1)</f>
        <v>Piper</v>
      </c>
      <c r="G1146"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146"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E1143:E1206</v>
      </c>
      <c r="I1146" s="1" t="str">
        <f ca="1">IF(LEN(Supplemental_Type_Certificates__STC___5[[#This Row],[First]])&lt;&gt;0,Supplemental_Type_Certificates__STC___5[[#This Row],[First]]&amp;": "&amp;_xlfn.TEXTJOIN(", ",TRUE,INDIRECT(Supplemental_Type_Certificates__STC___5[[#This Row],[Range]])),"")</f>
        <v/>
      </c>
      <c r="J1146"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1147" spans="1:10" x14ac:dyDescent="0.25">
      <c r="A1147" s="1" t="s">
        <v>130</v>
      </c>
      <c r="B1147"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Piper Aircraft, Inc.\PA-20S-135</v>
      </c>
      <c r="C1147" s="1" t="s">
        <v>902</v>
      </c>
      <c r="D1147" s="1" t="str">
        <f>LEFT(Supplemental_Type_Certificates__STC___5[[#This Row],[Column1]],SEARCH("\",Supplemental_Type_Certificates__STC___5[[#This Row],[Column1]])-1)</f>
        <v>Piper Aircraft, Inc.</v>
      </c>
      <c r="E1147" s="1" t="str">
        <f>RIGHT(Supplemental_Type_Certificates__STC___5[[#This Row],[Column1]],LEN(Supplemental_Type_Certificates__STC___5[[#This Row],[Column1]])-SEARCH("\",Supplemental_Type_Certificates__STC___5[[#This Row],[Column1]]))</f>
        <v>PA-20S-135</v>
      </c>
      <c r="F1147" s="1" t="str">
        <f>INDEX(Sheet1!A:D,MATCH(Supplemental_Type_Certificates__STC___5[[#This Row],[Make]],Sheet1!D:D,0),1)</f>
        <v>Piper</v>
      </c>
      <c r="G1147"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147"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E1143:E1206</v>
      </c>
      <c r="I1147" s="1" t="str">
        <f ca="1">IF(LEN(Supplemental_Type_Certificates__STC___5[[#This Row],[First]])&lt;&gt;0,Supplemental_Type_Certificates__STC___5[[#This Row],[First]]&amp;": "&amp;_xlfn.TEXTJOIN(", ",TRUE,INDIRECT(Supplemental_Type_Certificates__STC___5[[#This Row],[Range]])),"")</f>
        <v/>
      </c>
      <c r="J1147"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1148" spans="1:10" x14ac:dyDescent="0.25">
      <c r="A1148" s="1" t="s">
        <v>130</v>
      </c>
      <c r="B1148"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Piper Aircraft, Inc.\PA-20S</v>
      </c>
      <c r="C1148" s="1" t="s">
        <v>903</v>
      </c>
      <c r="D1148" s="1" t="str">
        <f>LEFT(Supplemental_Type_Certificates__STC___5[[#This Row],[Column1]],SEARCH("\",Supplemental_Type_Certificates__STC___5[[#This Row],[Column1]])-1)</f>
        <v>Piper Aircraft, Inc.</v>
      </c>
      <c r="E1148" s="1" t="str">
        <f>RIGHT(Supplemental_Type_Certificates__STC___5[[#This Row],[Column1]],LEN(Supplemental_Type_Certificates__STC___5[[#This Row],[Column1]])-SEARCH("\",Supplemental_Type_Certificates__STC___5[[#This Row],[Column1]]))</f>
        <v>PA-20S</v>
      </c>
      <c r="F1148" s="1" t="str">
        <f>INDEX(Sheet1!A:D,MATCH(Supplemental_Type_Certificates__STC___5[[#This Row],[Make]],Sheet1!D:D,0),1)</f>
        <v>Piper</v>
      </c>
      <c r="G1148"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148"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E1143:E1206</v>
      </c>
      <c r="I1148" s="1" t="str">
        <f ca="1">IF(LEN(Supplemental_Type_Certificates__STC___5[[#This Row],[First]])&lt;&gt;0,Supplemental_Type_Certificates__STC___5[[#This Row],[First]]&amp;": "&amp;_xlfn.TEXTJOIN(", ",TRUE,INDIRECT(Supplemental_Type_Certificates__STC___5[[#This Row],[Range]])),"")</f>
        <v/>
      </c>
      <c r="J1148"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1149" spans="1:10" x14ac:dyDescent="0.25">
      <c r="A1149" s="1" t="s">
        <v>130</v>
      </c>
      <c r="B1149"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Piper Aircraft, Inc.\PA-22-108</v>
      </c>
      <c r="C1149" s="1" t="s">
        <v>904</v>
      </c>
      <c r="D1149" s="1" t="str">
        <f>LEFT(Supplemental_Type_Certificates__STC___5[[#This Row],[Column1]],SEARCH("\",Supplemental_Type_Certificates__STC___5[[#This Row],[Column1]])-1)</f>
        <v>Piper Aircraft, Inc.</v>
      </c>
      <c r="E1149" s="1" t="str">
        <f>RIGHT(Supplemental_Type_Certificates__STC___5[[#This Row],[Column1]],LEN(Supplemental_Type_Certificates__STC___5[[#This Row],[Column1]])-SEARCH("\",Supplemental_Type_Certificates__STC___5[[#This Row],[Column1]]))</f>
        <v>PA-22-108</v>
      </c>
      <c r="F1149" s="1" t="str">
        <f>INDEX(Sheet1!A:D,MATCH(Supplemental_Type_Certificates__STC___5[[#This Row],[Make]],Sheet1!D:D,0),1)</f>
        <v>Piper</v>
      </c>
      <c r="G1149"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149"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E1143:E1206</v>
      </c>
      <c r="I1149" s="1" t="str">
        <f ca="1">IF(LEN(Supplemental_Type_Certificates__STC___5[[#This Row],[First]])&lt;&gt;0,Supplemental_Type_Certificates__STC___5[[#This Row],[First]]&amp;": "&amp;_xlfn.TEXTJOIN(", ",TRUE,INDIRECT(Supplemental_Type_Certificates__STC___5[[#This Row],[Range]])),"")</f>
        <v/>
      </c>
      <c r="J1149"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1150" spans="1:10" x14ac:dyDescent="0.25">
      <c r="A1150" s="1" t="s">
        <v>130</v>
      </c>
      <c r="B1150"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Piper Aircraft, Inc.\PA-22-135</v>
      </c>
      <c r="C1150" s="1" t="s">
        <v>905</v>
      </c>
      <c r="D1150" s="1" t="str">
        <f>LEFT(Supplemental_Type_Certificates__STC___5[[#This Row],[Column1]],SEARCH("\",Supplemental_Type_Certificates__STC___5[[#This Row],[Column1]])-1)</f>
        <v>Piper Aircraft, Inc.</v>
      </c>
      <c r="E1150" s="1" t="str">
        <f>RIGHT(Supplemental_Type_Certificates__STC___5[[#This Row],[Column1]],LEN(Supplemental_Type_Certificates__STC___5[[#This Row],[Column1]])-SEARCH("\",Supplemental_Type_Certificates__STC___5[[#This Row],[Column1]]))</f>
        <v>PA-22-135</v>
      </c>
      <c r="F1150" s="1" t="str">
        <f>INDEX(Sheet1!A:D,MATCH(Supplemental_Type_Certificates__STC___5[[#This Row],[Make]],Sheet1!D:D,0),1)</f>
        <v>Piper</v>
      </c>
      <c r="G1150"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150"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E1143:E1206</v>
      </c>
      <c r="I1150" s="1" t="str">
        <f ca="1">IF(LEN(Supplemental_Type_Certificates__STC___5[[#This Row],[First]])&lt;&gt;0,Supplemental_Type_Certificates__STC___5[[#This Row],[First]]&amp;": "&amp;_xlfn.TEXTJOIN(", ",TRUE,INDIRECT(Supplemental_Type_Certificates__STC___5[[#This Row],[Range]])),"")</f>
        <v/>
      </c>
      <c r="J1150"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1151" spans="1:10" x14ac:dyDescent="0.25">
      <c r="A1151" s="1" t="s">
        <v>130</v>
      </c>
      <c r="B1151"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Piper Aircraft, Inc.\PA-22-150</v>
      </c>
      <c r="C1151" s="1" t="s">
        <v>906</v>
      </c>
      <c r="D1151" s="1" t="str">
        <f>LEFT(Supplemental_Type_Certificates__STC___5[[#This Row],[Column1]],SEARCH("\",Supplemental_Type_Certificates__STC___5[[#This Row],[Column1]])-1)</f>
        <v>Piper Aircraft, Inc.</v>
      </c>
      <c r="E1151" s="1" t="str">
        <f>RIGHT(Supplemental_Type_Certificates__STC___5[[#This Row],[Column1]],LEN(Supplemental_Type_Certificates__STC___5[[#This Row],[Column1]])-SEARCH("\",Supplemental_Type_Certificates__STC___5[[#This Row],[Column1]]))</f>
        <v>PA-22-150</v>
      </c>
      <c r="F1151" s="1" t="str">
        <f>INDEX(Sheet1!A:D,MATCH(Supplemental_Type_Certificates__STC___5[[#This Row],[Make]],Sheet1!D:D,0),1)</f>
        <v>Piper</v>
      </c>
      <c r="G1151"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151"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E1143:E1206</v>
      </c>
      <c r="I1151" s="1" t="str">
        <f ca="1">IF(LEN(Supplemental_Type_Certificates__STC___5[[#This Row],[First]])&lt;&gt;0,Supplemental_Type_Certificates__STC___5[[#This Row],[First]]&amp;": "&amp;_xlfn.TEXTJOIN(", ",TRUE,INDIRECT(Supplemental_Type_Certificates__STC___5[[#This Row],[Range]])),"")</f>
        <v/>
      </c>
      <c r="J1151"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1152" spans="1:10" x14ac:dyDescent="0.25">
      <c r="A1152" s="1" t="s">
        <v>130</v>
      </c>
      <c r="B1152"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Piper Aircraft, Inc.\PA-22-160</v>
      </c>
      <c r="C1152" s="1" t="s">
        <v>907</v>
      </c>
      <c r="D1152" s="1" t="str">
        <f>LEFT(Supplemental_Type_Certificates__STC___5[[#This Row],[Column1]],SEARCH("\",Supplemental_Type_Certificates__STC___5[[#This Row],[Column1]])-1)</f>
        <v>Piper Aircraft, Inc.</v>
      </c>
      <c r="E1152" s="1" t="str">
        <f>RIGHT(Supplemental_Type_Certificates__STC___5[[#This Row],[Column1]],LEN(Supplemental_Type_Certificates__STC___5[[#This Row],[Column1]])-SEARCH("\",Supplemental_Type_Certificates__STC___5[[#This Row],[Column1]]))</f>
        <v>PA-22-160</v>
      </c>
      <c r="F1152" s="1" t="str">
        <f>INDEX(Sheet1!A:D,MATCH(Supplemental_Type_Certificates__STC___5[[#This Row],[Make]],Sheet1!D:D,0),1)</f>
        <v>Piper</v>
      </c>
      <c r="G1152"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152"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E1143:E1206</v>
      </c>
      <c r="I1152" s="1" t="str">
        <f ca="1">IF(LEN(Supplemental_Type_Certificates__STC___5[[#This Row],[First]])&lt;&gt;0,Supplemental_Type_Certificates__STC___5[[#This Row],[First]]&amp;": "&amp;_xlfn.TEXTJOIN(", ",TRUE,INDIRECT(Supplemental_Type_Certificates__STC___5[[#This Row],[Range]])),"")</f>
        <v/>
      </c>
      <c r="J1152"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1153" spans="1:10" x14ac:dyDescent="0.25">
      <c r="A1153" s="1" t="s">
        <v>130</v>
      </c>
      <c r="B1153"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Piper Aircraft, Inc.\PA-22</v>
      </c>
      <c r="C1153" s="1" t="s">
        <v>908</v>
      </c>
      <c r="D1153" s="1" t="str">
        <f>LEFT(Supplemental_Type_Certificates__STC___5[[#This Row],[Column1]],SEARCH("\",Supplemental_Type_Certificates__STC___5[[#This Row],[Column1]])-1)</f>
        <v>Piper Aircraft, Inc.</v>
      </c>
      <c r="E1153" s="1" t="str">
        <f>RIGHT(Supplemental_Type_Certificates__STC___5[[#This Row],[Column1]],LEN(Supplemental_Type_Certificates__STC___5[[#This Row],[Column1]])-SEARCH("\",Supplemental_Type_Certificates__STC___5[[#This Row],[Column1]]))</f>
        <v>PA-22</v>
      </c>
      <c r="F1153" s="1" t="str">
        <f>INDEX(Sheet1!A:D,MATCH(Supplemental_Type_Certificates__STC___5[[#This Row],[Make]],Sheet1!D:D,0),1)</f>
        <v>Piper</v>
      </c>
      <c r="G1153"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153"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E1143:E1206</v>
      </c>
      <c r="I1153" s="1" t="str">
        <f ca="1">IF(LEN(Supplemental_Type_Certificates__STC___5[[#This Row],[First]])&lt;&gt;0,Supplemental_Type_Certificates__STC___5[[#This Row],[First]]&amp;": "&amp;_xlfn.TEXTJOIN(", ",TRUE,INDIRECT(Supplemental_Type_Certificates__STC___5[[#This Row],[Range]])),"")</f>
        <v/>
      </c>
      <c r="J1153"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1154" spans="1:10" x14ac:dyDescent="0.25">
      <c r="A1154" s="1" t="s">
        <v>130</v>
      </c>
      <c r="B1154"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Piper Aircraft, Inc.\PA-22S-135</v>
      </c>
      <c r="C1154" s="1" t="s">
        <v>909</v>
      </c>
      <c r="D1154" s="1" t="str">
        <f>LEFT(Supplemental_Type_Certificates__STC___5[[#This Row],[Column1]],SEARCH("\",Supplemental_Type_Certificates__STC___5[[#This Row],[Column1]])-1)</f>
        <v>Piper Aircraft, Inc.</v>
      </c>
      <c r="E1154" s="1" t="str">
        <f>RIGHT(Supplemental_Type_Certificates__STC___5[[#This Row],[Column1]],LEN(Supplemental_Type_Certificates__STC___5[[#This Row],[Column1]])-SEARCH("\",Supplemental_Type_Certificates__STC___5[[#This Row],[Column1]]))</f>
        <v>PA-22S-135</v>
      </c>
      <c r="F1154" s="1" t="str">
        <f>INDEX(Sheet1!A:D,MATCH(Supplemental_Type_Certificates__STC___5[[#This Row],[Make]],Sheet1!D:D,0),1)</f>
        <v>Piper</v>
      </c>
      <c r="G1154"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154"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E1143:E1206</v>
      </c>
      <c r="I1154" s="1" t="str">
        <f ca="1">IF(LEN(Supplemental_Type_Certificates__STC___5[[#This Row],[First]])&lt;&gt;0,Supplemental_Type_Certificates__STC___5[[#This Row],[First]]&amp;": "&amp;_xlfn.TEXTJOIN(", ",TRUE,INDIRECT(Supplemental_Type_Certificates__STC___5[[#This Row],[Range]])),"")</f>
        <v/>
      </c>
      <c r="J1154"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1155" spans="1:10" x14ac:dyDescent="0.25">
      <c r="A1155" s="1" t="s">
        <v>130</v>
      </c>
      <c r="B1155"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Piper Aircraft, Inc.\PA-22S-150</v>
      </c>
      <c r="C1155" s="1" t="s">
        <v>910</v>
      </c>
      <c r="D1155" s="1" t="str">
        <f>LEFT(Supplemental_Type_Certificates__STC___5[[#This Row],[Column1]],SEARCH("\",Supplemental_Type_Certificates__STC___5[[#This Row],[Column1]])-1)</f>
        <v>Piper Aircraft, Inc.</v>
      </c>
      <c r="E1155" s="1" t="str">
        <f>RIGHT(Supplemental_Type_Certificates__STC___5[[#This Row],[Column1]],LEN(Supplemental_Type_Certificates__STC___5[[#This Row],[Column1]])-SEARCH("\",Supplemental_Type_Certificates__STC___5[[#This Row],[Column1]]))</f>
        <v>PA-22S-150</v>
      </c>
      <c r="F1155" s="1" t="str">
        <f>INDEX(Sheet1!A:D,MATCH(Supplemental_Type_Certificates__STC___5[[#This Row],[Make]],Sheet1!D:D,0),1)</f>
        <v>Piper</v>
      </c>
      <c r="G1155"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155"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E1143:E1206</v>
      </c>
      <c r="I1155" s="1" t="str">
        <f ca="1">IF(LEN(Supplemental_Type_Certificates__STC___5[[#This Row],[First]])&lt;&gt;0,Supplemental_Type_Certificates__STC___5[[#This Row],[First]]&amp;": "&amp;_xlfn.TEXTJOIN(", ",TRUE,INDIRECT(Supplemental_Type_Certificates__STC___5[[#This Row],[Range]])),"")</f>
        <v/>
      </c>
      <c r="J1155"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1156" spans="1:10" x14ac:dyDescent="0.25">
      <c r="A1156" s="1" t="s">
        <v>130</v>
      </c>
      <c r="B1156"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Piper Aircraft, Inc.\PA-22S-160</v>
      </c>
      <c r="C1156" s="1" t="s">
        <v>911</v>
      </c>
      <c r="D1156" s="1" t="str">
        <f>LEFT(Supplemental_Type_Certificates__STC___5[[#This Row],[Column1]],SEARCH("\",Supplemental_Type_Certificates__STC___5[[#This Row],[Column1]])-1)</f>
        <v>Piper Aircraft, Inc.</v>
      </c>
      <c r="E1156" s="1" t="str">
        <f>RIGHT(Supplemental_Type_Certificates__STC___5[[#This Row],[Column1]],LEN(Supplemental_Type_Certificates__STC___5[[#This Row],[Column1]])-SEARCH("\",Supplemental_Type_Certificates__STC___5[[#This Row],[Column1]]))</f>
        <v>PA-22S-160</v>
      </c>
      <c r="F1156" s="1" t="str">
        <f>INDEX(Sheet1!A:D,MATCH(Supplemental_Type_Certificates__STC___5[[#This Row],[Make]],Sheet1!D:D,0),1)</f>
        <v>Piper</v>
      </c>
      <c r="G1156"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156"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E1143:E1206</v>
      </c>
      <c r="I1156" s="1" t="str">
        <f ca="1">IF(LEN(Supplemental_Type_Certificates__STC___5[[#This Row],[First]])&lt;&gt;0,Supplemental_Type_Certificates__STC___5[[#This Row],[First]]&amp;": "&amp;_xlfn.TEXTJOIN(", ",TRUE,INDIRECT(Supplemental_Type_Certificates__STC___5[[#This Row],[Range]])),"")</f>
        <v/>
      </c>
      <c r="J1156"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1157" spans="1:10" x14ac:dyDescent="0.25">
      <c r="A1157" s="1" t="s">
        <v>130</v>
      </c>
      <c r="B1157"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Piper Aircraft, Inc.\PA-23-160</v>
      </c>
      <c r="C1157" s="1" t="s">
        <v>912</v>
      </c>
      <c r="D1157" s="1" t="str">
        <f>LEFT(Supplemental_Type_Certificates__STC___5[[#This Row],[Column1]],SEARCH("\",Supplemental_Type_Certificates__STC___5[[#This Row],[Column1]])-1)</f>
        <v>Piper Aircraft, Inc.</v>
      </c>
      <c r="E1157" s="1" t="str">
        <f>RIGHT(Supplemental_Type_Certificates__STC___5[[#This Row],[Column1]],LEN(Supplemental_Type_Certificates__STC___5[[#This Row],[Column1]])-SEARCH("\",Supplemental_Type_Certificates__STC___5[[#This Row],[Column1]]))</f>
        <v>PA-23-160</v>
      </c>
      <c r="F1157" s="1" t="str">
        <f>INDEX(Sheet1!A:D,MATCH(Supplemental_Type_Certificates__STC___5[[#This Row],[Make]],Sheet1!D:D,0),1)</f>
        <v>Piper</v>
      </c>
      <c r="G1157"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157"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E1143:E1206</v>
      </c>
      <c r="I1157" s="1" t="str">
        <f ca="1">IF(LEN(Supplemental_Type_Certificates__STC___5[[#This Row],[First]])&lt;&gt;0,Supplemental_Type_Certificates__STC___5[[#This Row],[First]]&amp;": "&amp;_xlfn.TEXTJOIN(", ",TRUE,INDIRECT(Supplemental_Type_Certificates__STC___5[[#This Row],[Range]])),"")</f>
        <v/>
      </c>
      <c r="J1157"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1158" spans="1:10" x14ac:dyDescent="0.25">
      <c r="A1158" s="1" t="s">
        <v>130</v>
      </c>
      <c r="B1158"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Piper Aircraft, Inc.\PA-23-235</v>
      </c>
      <c r="C1158" s="1" t="s">
        <v>913</v>
      </c>
      <c r="D1158" s="1" t="str">
        <f>LEFT(Supplemental_Type_Certificates__STC___5[[#This Row],[Column1]],SEARCH("\",Supplemental_Type_Certificates__STC___5[[#This Row],[Column1]])-1)</f>
        <v>Piper Aircraft, Inc.</v>
      </c>
      <c r="E1158" s="1" t="str">
        <f>RIGHT(Supplemental_Type_Certificates__STC___5[[#This Row],[Column1]],LEN(Supplemental_Type_Certificates__STC___5[[#This Row],[Column1]])-SEARCH("\",Supplemental_Type_Certificates__STC___5[[#This Row],[Column1]]))</f>
        <v>PA-23-235</v>
      </c>
      <c r="F1158" s="1" t="str">
        <f>INDEX(Sheet1!A:D,MATCH(Supplemental_Type_Certificates__STC___5[[#This Row],[Make]],Sheet1!D:D,0),1)</f>
        <v>Piper</v>
      </c>
      <c r="G1158"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158"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E1143:E1206</v>
      </c>
      <c r="I1158" s="1" t="str">
        <f ca="1">IF(LEN(Supplemental_Type_Certificates__STC___5[[#This Row],[First]])&lt;&gt;0,Supplemental_Type_Certificates__STC___5[[#This Row],[First]]&amp;": "&amp;_xlfn.TEXTJOIN(", ",TRUE,INDIRECT(Supplemental_Type_Certificates__STC___5[[#This Row],[Range]])),"")</f>
        <v/>
      </c>
      <c r="J1158"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1159" spans="1:10" x14ac:dyDescent="0.25">
      <c r="A1159" s="1" t="s">
        <v>130</v>
      </c>
      <c r="B1159"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Piper Aircraft, Inc.\PA-23-250</v>
      </c>
      <c r="C1159" s="1" t="s">
        <v>914</v>
      </c>
      <c r="D1159" s="1" t="str">
        <f>LEFT(Supplemental_Type_Certificates__STC___5[[#This Row],[Column1]],SEARCH("\",Supplemental_Type_Certificates__STC___5[[#This Row],[Column1]])-1)</f>
        <v>Piper Aircraft, Inc.</v>
      </c>
      <c r="E1159" s="1" t="str">
        <f>RIGHT(Supplemental_Type_Certificates__STC___5[[#This Row],[Column1]],LEN(Supplemental_Type_Certificates__STC___5[[#This Row],[Column1]])-SEARCH("\",Supplemental_Type_Certificates__STC___5[[#This Row],[Column1]]))</f>
        <v>PA-23-250</v>
      </c>
      <c r="F1159" s="1" t="str">
        <f>INDEX(Sheet1!A:D,MATCH(Supplemental_Type_Certificates__STC___5[[#This Row],[Make]],Sheet1!D:D,0),1)</f>
        <v>Piper</v>
      </c>
      <c r="G1159"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159"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E1143:E1206</v>
      </c>
      <c r="I1159" s="1" t="str">
        <f ca="1">IF(LEN(Supplemental_Type_Certificates__STC___5[[#This Row],[First]])&lt;&gt;0,Supplemental_Type_Certificates__STC___5[[#This Row],[First]]&amp;": "&amp;_xlfn.TEXTJOIN(", ",TRUE,INDIRECT(Supplemental_Type_Certificates__STC___5[[#This Row],[Range]])),"")</f>
        <v/>
      </c>
      <c r="J1159"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1160" spans="1:10" x14ac:dyDescent="0.25">
      <c r="A1160" s="1" t="s">
        <v>130</v>
      </c>
      <c r="B1160"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Piper Aircraft, Inc.\PA-23</v>
      </c>
      <c r="C1160" s="1" t="s">
        <v>915</v>
      </c>
      <c r="D1160" s="1" t="str">
        <f>LEFT(Supplemental_Type_Certificates__STC___5[[#This Row],[Column1]],SEARCH("\",Supplemental_Type_Certificates__STC___5[[#This Row],[Column1]])-1)</f>
        <v>Piper Aircraft, Inc.</v>
      </c>
      <c r="E1160" s="1" t="str">
        <f>RIGHT(Supplemental_Type_Certificates__STC___5[[#This Row],[Column1]],LEN(Supplemental_Type_Certificates__STC___5[[#This Row],[Column1]])-SEARCH("\",Supplemental_Type_Certificates__STC___5[[#This Row],[Column1]]))</f>
        <v>PA-23</v>
      </c>
      <c r="F1160" s="1" t="str">
        <f>INDEX(Sheet1!A:D,MATCH(Supplemental_Type_Certificates__STC___5[[#This Row],[Make]],Sheet1!D:D,0),1)</f>
        <v>Piper</v>
      </c>
      <c r="G1160"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160"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E1143:E1206</v>
      </c>
      <c r="I1160" s="1" t="str">
        <f ca="1">IF(LEN(Supplemental_Type_Certificates__STC___5[[#This Row],[First]])&lt;&gt;0,Supplemental_Type_Certificates__STC___5[[#This Row],[First]]&amp;": "&amp;_xlfn.TEXTJOIN(", ",TRUE,INDIRECT(Supplemental_Type_Certificates__STC___5[[#This Row],[Range]])),"")</f>
        <v/>
      </c>
      <c r="J1160"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1161" spans="1:10" x14ac:dyDescent="0.25">
      <c r="A1161" s="1" t="s">
        <v>130</v>
      </c>
      <c r="B1161"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Piper Aircraft, Inc.\PA-24-250</v>
      </c>
      <c r="C1161" s="1" t="s">
        <v>916</v>
      </c>
      <c r="D1161" s="1" t="str">
        <f>LEFT(Supplemental_Type_Certificates__STC___5[[#This Row],[Column1]],SEARCH("\",Supplemental_Type_Certificates__STC___5[[#This Row],[Column1]])-1)</f>
        <v>Piper Aircraft, Inc.</v>
      </c>
      <c r="E1161" s="1" t="str">
        <f>RIGHT(Supplemental_Type_Certificates__STC___5[[#This Row],[Column1]],LEN(Supplemental_Type_Certificates__STC___5[[#This Row],[Column1]])-SEARCH("\",Supplemental_Type_Certificates__STC___5[[#This Row],[Column1]]))</f>
        <v>PA-24-250</v>
      </c>
      <c r="F1161" s="1" t="str">
        <f>INDEX(Sheet1!A:D,MATCH(Supplemental_Type_Certificates__STC___5[[#This Row],[Make]],Sheet1!D:D,0),1)</f>
        <v>Piper</v>
      </c>
      <c r="G1161"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161"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E1143:E1206</v>
      </c>
      <c r="I1161" s="1" t="str">
        <f ca="1">IF(LEN(Supplemental_Type_Certificates__STC___5[[#This Row],[First]])&lt;&gt;0,Supplemental_Type_Certificates__STC___5[[#This Row],[First]]&amp;": "&amp;_xlfn.TEXTJOIN(", ",TRUE,INDIRECT(Supplemental_Type_Certificates__STC___5[[#This Row],[Range]])),"")</f>
        <v/>
      </c>
      <c r="J1161"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1162" spans="1:10" x14ac:dyDescent="0.25">
      <c r="A1162" s="1" t="s">
        <v>130</v>
      </c>
      <c r="B1162"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Piper Aircraft, Inc.\PA-24-260</v>
      </c>
      <c r="C1162" s="1" t="s">
        <v>917</v>
      </c>
      <c r="D1162" s="1" t="str">
        <f>LEFT(Supplemental_Type_Certificates__STC___5[[#This Row],[Column1]],SEARCH("\",Supplemental_Type_Certificates__STC___5[[#This Row],[Column1]])-1)</f>
        <v>Piper Aircraft, Inc.</v>
      </c>
      <c r="E1162" s="1" t="str">
        <f>RIGHT(Supplemental_Type_Certificates__STC___5[[#This Row],[Column1]],LEN(Supplemental_Type_Certificates__STC___5[[#This Row],[Column1]])-SEARCH("\",Supplemental_Type_Certificates__STC___5[[#This Row],[Column1]]))</f>
        <v>PA-24-260</v>
      </c>
      <c r="F1162" s="1" t="str">
        <f>INDEX(Sheet1!A:D,MATCH(Supplemental_Type_Certificates__STC___5[[#This Row],[Make]],Sheet1!D:D,0),1)</f>
        <v>Piper</v>
      </c>
      <c r="G1162"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162"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E1143:E1206</v>
      </c>
      <c r="I1162" s="1" t="str">
        <f ca="1">IF(LEN(Supplemental_Type_Certificates__STC___5[[#This Row],[First]])&lt;&gt;0,Supplemental_Type_Certificates__STC___5[[#This Row],[First]]&amp;": "&amp;_xlfn.TEXTJOIN(", ",TRUE,INDIRECT(Supplemental_Type_Certificates__STC___5[[#This Row],[Range]])),"")</f>
        <v/>
      </c>
      <c r="J1162"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1163" spans="1:10" x14ac:dyDescent="0.25">
      <c r="A1163" s="1" t="s">
        <v>130</v>
      </c>
      <c r="B1163"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Piper Aircraft, Inc.\PA-24-400</v>
      </c>
      <c r="C1163" s="1" t="s">
        <v>918</v>
      </c>
      <c r="D1163" s="1" t="str">
        <f>LEFT(Supplemental_Type_Certificates__STC___5[[#This Row],[Column1]],SEARCH("\",Supplemental_Type_Certificates__STC___5[[#This Row],[Column1]])-1)</f>
        <v>Piper Aircraft, Inc.</v>
      </c>
      <c r="E1163" s="1" t="str">
        <f>RIGHT(Supplemental_Type_Certificates__STC___5[[#This Row],[Column1]],LEN(Supplemental_Type_Certificates__STC___5[[#This Row],[Column1]])-SEARCH("\",Supplemental_Type_Certificates__STC___5[[#This Row],[Column1]]))</f>
        <v>PA-24-400</v>
      </c>
      <c r="F1163" s="1" t="str">
        <f>INDEX(Sheet1!A:D,MATCH(Supplemental_Type_Certificates__STC___5[[#This Row],[Make]],Sheet1!D:D,0),1)</f>
        <v>Piper</v>
      </c>
      <c r="G1163"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163"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E1143:E1206</v>
      </c>
      <c r="I1163" s="1" t="str">
        <f ca="1">IF(LEN(Supplemental_Type_Certificates__STC___5[[#This Row],[First]])&lt;&gt;0,Supplemental_Type_Certificates__STC___5[[#This Row],[First]]&amp;": "&amp;_xlfn.TEXTJOIN(", ",TRUE,INDIRECT(Supplemental_Type_Certificates__STC___5[[#This Row],[Range]])),"")</f>
        <v/>
      </c>
      <c r="J1163"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1164" spans="1:10" x14ac:dyDescent="0.25">
      <c r="A1164" s="1" t="s">
        <v>130</v>
      </c>
      <c r="B1164"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Piper Aircraft, Inc.\PA-24</v>
      </c>
      <c r="C1164" s="1" t="s">
        <v>919</v>
      </c>
      <c r="D1164" s="1" t="str">
        <f>LEFT(Supplemental_Type_Certificates__STC___5[[#This Row],[Column1]],SEARCH("\",Supplemental_Type_Certificates__STC___5[[#This Row],[Column1]])-1)</f>
        <v>Piper Aircraft, Inc.</v>
      </c>
      <c r="E1164" s="1" t="str">
        <f>RIGHT(Supplemental_Type_Certificates__STC___5[[#This Row],[Column1]],LEN(Supplemental_Type_Certificates__STC___5[[#This Row],[Column1]])-SEARCH("\",Supplemental_Type_Certificates__STC___5[[#This Row],[Column1]]))</f>
        <v>PA-24</v>
      </c>
      <c r="F1164" s="1" t="str">
        <f>INDEX(Sheet1!A:D,MATCH(Supplemental_Type_Certificates__STC___5[[#This Row],[Make]],Sheet1!D:D,0),1)</f>
        <v>Piper</v>
      </c>
      <c r="G1164"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164"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E1143:E1206</v>
      </c>
      <c r="I1164" s="1" t="str">
        <f ca="1">IF(LEN(Supplemental_Type_Certificates__STC___5[[#This Row],[First]])&lt;&gt;0,Supplemental_Type_Certificates__STC___5[[#This Row],[First]]&amp;": "&amp;_xlfn.TEXTJOIN(", ",TRUE,INDIRECT(Supplemental_Type_Certificates__STC___5[[#This Row],[Range]])),"")</f>
        <v/>
      </c>
      <c r="J1164"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1165" spans="1:10" x14ac:dyDescent="0.25">
      <c r="A1165" s="1" t="s">
        <v>130</v>
      </c>
      <c r="B1165"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Piper Aircraft, Inc.\PA-28-140</v>
      </c>
      <c r="C1165" s="1" t="s">
        <v>920</v>
      </c>
      <c r="D1165" s="1" t="str">
        <f>LEFT(Supplemental_Type_Certificates__STC___5[[#This Row],[Column1]],SEARCH("\",Supplemental_Type_Certificates__STC___5[[#This Row],[Column1]])-1)</f>
        <v>Piper Aircraft, Inc.</v>
      </c>
      <c r="E1165" s="1" t="str">
        <f>RIGHT(Supplemental_Type_Certificates__STC___5[[#This Row],[Column1]],LEN(Supplemental_Type_Certificates__STC___5[[#This Row],[Column1]])-SEARCH("\",Supplemental_Type_Certificates__STC___5[[#This Row],[Column1]]))</f>
        <v>PA-28-140</v>
      </c>
      <c r="F1165" s="1" t="str">
        <f>INDEX(Sheet1!A:D,MATCH(Supplemental_Type_Certificates__STC___5[[#This Row],[Make]],Sheet1!D:D,0),1)</f>
        <v>Piper</v>
      </c>
      <c r="G1165"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165"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E1143:E1206</v>
      </c>
      <c r="I1165" s="1" t="str">
        <f ca="1">IF(LEN(Supplemental_Type_Certificates__STC___5[[#This Row],[First]])&lt;&gt;0,Supplemental_Type_Certificates__STC___5[[#This Row],[First]]&amp;": "&amp;_xlfn.TEXTJOIN(", ",TRUE,INDIRECT(Supplemental_Type_Certificates__STC___5[[#This Row],[Range]])),"")</f>
        <v/>
      </c>
      <c r="J1165"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1166" spans="1:10" x14ac:dyDescent="0.25">
      <c r="A1166" s="1" t="s">
        <v>130</v>
      </c>
      <c r="B1166"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Piper Aircraft, Inc.\PA-28-150</v>
      </c>
      <c r="C1166" s="1" t="s">
        <v>921</v>
      </c>
      <c r="D1166" s="1" t="str">
        <f>LEFT(Supplemental_Type_Certificates__STC___5[[#This Row],[Column1]],SEARCH("\",Supplemental_Type_Certificates__STC___5[[#This Row],[Column1]])-1)</f>
        <v>Piper Aircraft, Inc.</v>
      </c>
      <c r="E1166" s="1" t="str">
        <f>RIGHT(Supplemental_Type_Certificates__STC___5[[#This Row],[Column1]],LEN(Supplemental_Type_Certificates__STC___5[[#This Row],[Column1]])-SEARCH("\",Supplemental_Type_Certificates__STC___5[[#This Row],[Column1]]))</f>
        <v>PA-28-150</v>
      </c>
      <c r="F1166" s="1" t="str">
        <f>INDEX(Sheet1!A:D,MATCH(Supplemental_Type_Certificates__STC___5[[#This Row],[Make]],Sheet1!D:D,0),1)</f>
        <v>Piper</v>
      </c>
      <c r="G1166"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166"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E1143:E1206</v>
      </c>
      <c r="I1166" s="1" t="str">
        <f ca="1">IF(LEN(Supplemental_Type_Certificates__STC___5[[#This Row],[First]])&lt;&gt;0,Supplemental_Type_Certificates__STC___5[[#This Row],[First]]&amp;": "&amp;_xlfn.TEXTJOIN(", ",TRUE,INDIRECT(Supplemental_Type_Certificates__STC___5[[#This Row],[Range]])),"")</f>
        <v/>
      </c>
      <c r="J1166"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1167" spans="1:10" x14ac:dyDescent="0.25">
      <c r="A1167" s="1" t="s">
        <v>130</v>
      </c>
      <c r="B1167"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Piper Aircraft, Inc.\PA-28-151</v>
      </c>
      <c r="C1167" s="1" t="s">
        <v>922</v>
      </c>
      <c r="D1167" s="1" t="str">
        <f>LEFT(Supplemental_Type_Certificates__STC___5[[#This Row],[Column1]],SEARCH("\",Supplemental_Type_Certificates__STC___5[[#This Row],[Column1]])-1)</f>
        <v>Piper Aircraft, Inc.</v>
      </c>
      <c r="E1167" s="1" t="str">
        <f>RIGHT(Supplemental_Type_Certificates__STC___5[[#This Row],[Column1]],LEN(Supplemental_Type_Certificates__STC___5[[#This Row],[Column1]])-SEARCH("\",Supplemental_Type_Certificates__STC___5[[#This Row],[Column1]]))</f>
        <v>PA-28-151</v>
      </c>
      <c r="F1167" s="1" t="str">
        <f>INDEX(Sheet1!A:D,MATCH(Supplemental_Type_Certificates__STC___5[[#This Row],[Make]],Sheet1!D:D,0),1)</f>
        <v>Piper</v>
      </c>
      <c r="G1167"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167"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E1143:E1206</v>
      </c>
      <c r="I1167" s="1" t="str">
        <f ca="1">IF(LEN(Supplemental_Type_Certificates__STC___5[[#This Row],[First]])&lt;&gt;0,Supplemental_Type_Certificates__STC___5[[#This Row],[First]]&amp;": "&amp;_xlfn.TEXTJOIN(", ",TRUE,INDIRECT(Supplemental_Type_Certificates__STC___5[[#This Row],[Range]])),"")</f>
        <v/>
      </c>
      <c r="J1167"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1168" spans="1:10" x14ac:dyDescent="0.25">
      <c r="A1168" s="1" t="s">
        <v>130</v>
      </c>
      <c r="B1168"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Piper Aircraft, Inc.\PA-28-160</v>
      </c>
      <c r="C1168" s="1" t="s">
        <v>923</v>
      </c>
      <c r="D1168" s="1" t="str">
        <f>LEFT(Supplemental_Type_Certificates__STC___5[[#This Row],[Column1]],SEARCH("\",Supplemental_Type_Certificates__STC___5[[#This Row],[Column1]])-1)</f>
        <v>Piper Aircraft, Inc.</v>
      </c>
      <c r="E1168" s="1" t="str">
        <f>RIGHT(Supplemental_Type_Certificates__STC___5[[#This Row],[Column1]],LEN(Supplemental_Type_Certificates__STC___5[[#This Row],[Column1]])-SEARCH("\",Supplemental_Type_Certificates__STC___5[[#This Row],[Column1]]))</f>
        <v>PA-28-160</v>
      </c>
      <c r="F1168" s="1" t="str">
        <f>INDEX(Sheet1!A:D,MATCH(Supplemental_Type_Certificates__STC___5[[#This Row],[Make]],Sheet1!D:D,0),1)</f>
        <v>Piper</v>
      </c>
      <c r="G1168"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168"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E1143:E1206</v>
      </c>
      <c r="I1168" s="1" t="str">
        <f ca="1">IF(LEN(Supplemental_Type_Certificates__STC___5[[#This Row],[First]])&lt;&gt;0,Supplemental_Type_Certificates__STC___5[[#This Row],[First]]&amp;": "&amp;_xlfn.TEXTJOIN(", ",TRUE,INDIRECT(Supplemental_Type_Certificates__STC___5[[#This Row],[Range]])),"")</f>
        <v/>
      </c>
      <c r="J1168"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1169" spans="1:10" x14ac:dyDescent="0.25">
      <c r="A1169" s="1" t="s">
        <v>130</v>
      </c>
      <c r="B1169"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Piper Aircraft, Inc.\PA-28-180</v>
      </c>
      <c r="C1169" s="1" t="s">
        <v>925</v>
      </c>
      <c r="D1169" s="1" t="str">
        <f>LEFT(Supplemental_Type_Certificates__STC___5[[#This Row],[Column1]],SEARCH("\",Supplemental_Type_Certificates__STC___5[[#This Row],[Column1]])-1)</f>
        <v>Piper Aircraft, Inc.</v>
      </c>
      <c r="E1169" s="1" t="str">
        <f>RIGHT(Supplemental_Type_Certificates__STC___5[[#This Row],[Column1]],LEN(Supplemental_Type_Certificates__STC___5[[#This Row],[Column1]])-SEARCH("\",Supplemental_Type_Certificates__STC___5[[#This Row],[Column1]]))</f>
        <v>PA-28-180</v>
      </c>
      <c r="F1169" s="1" t="str">
        <f>INDEX(Sheet1!A:D,MATCH(Supplemental_Type_Certificates__STC___5[[#This Row],[Make]],Sheet1!D:D,0),1)</f>
        <v>Piper</v>
      </c>
      <c r="G1169"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169"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E1143:E1206</v>
      </c>
      <c r="I1169" s="1" t="str">
        <f ca="1">IF(LEN(Supplemental_Type_Certificates__STC___5[[#This Row],[First]])&lt;&gt;0,Supplemental_Type_Certificates__STC___5[[#This Row],[First]]&amp;": "&amp;_xlfn.TEXTJOIN(", ",TRUE,INDIRECT(Supplemental_Type_Certificates__STC___5[[#This Row],[Range]])),"")</f>
        <v/>
      </c>
      <c r="J1169"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1170" spans="1:10" x14ac:dyDescent="0.25">
      <c r="A1170" s="1" t="s">
        <v>130</v>
      </c>
      <c r="B1170"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Piper Aircraft, Inc.\PA-28-201T</v>
      </c>
      <c r="C1170" s="1" t="s">
        <v>927</v>
      </c>
      <c r="D1170" s="1" t="str">
        <f>LEFT(Supplemental_Type_Certificates__STC___5[[#This Row],[Column1]],SEARCH("\",Supplemental_Type_Certificates__STC___5[[#This Row],[Column1]])-1)</f>
        <v>Piper Aircraft, Inc.</v>
      </c>
      <c r="E1170" s="1" t="str">
        <f>RIGHT(Supplemental_Type_Certificates__STC___5[[#This Row],[Column1]],LEN(Supplemental_Type_Certificates__STC___5[[#This Row],[Column1]])-SEARCH("\",Supplemental_Type_Certificates__STC___5[[#This Row],[Column1]]))</f>
        <v>PA-28-201T</v>
      </c>
      <c r="F1170" s="1" t="str">
        <f>INDEX(Sheet1!A:D,MATCH(Supplemental_Type_Certificates__STC___5[[#This Row],[Make]],Sheet1!D:D,0),1)</f>
        <v>Piper</v>
      </c>
      <c r="G1170"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170"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E1143:E1206</v>
      </c>
      <c r="I1170" s="1" t="str">
        <f ca="1">IF(LEN(Supplemental_Type_Certificates__STC___5[[#This Row],[First]])&lt;&gt;0,Supplemental_Type_Certificates__STC___5[[#This Row],[First]]&amp;": "&amp;_xlfn.TEXTJOIN(", ",TRUE,INDIRECT(Supplemental_Type_Certificates__STC___5[[#This Row],[Range]])),"")</f>
        <v/>
      </c>
      <c r="J1170"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1171" spans="1:10" x14ac:dyDescent="0.25">
      <c r="A1171" s="1" t="s">
        <v>130</v>
      </c>
      <c r="B1171"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Piper Aircraft, Inc.\PA-28-235</v>
      </c>
      <c r="C1171" s="1" t="s">
        <v>928</v>
      </c>
      <c r="D1171" s="1" t="str">
        <f>LEFT(Supplemental_Type_Certificates__STC___5[[#This Row],[Column1]],SEARCH("\",Supplemental_Type_Certificates__STC___5[[#This Row],[Column1]])-1)</f>
        <v>Piper Aircraft, Inc.</v>
      </c>
      <c r="E1171" s="1" t="str">
        <f>RIGHT(Supplemental_Type_Certificates__STC___5[[#This Row],[Column1]],LEN(Supplemental_Type_Certificates__STC___5[[#This Row],[Column1]])-SEARCH("\",Supplemental_Type_Certificates__STC___5[[#This Row],[Column1]]))</f>
        <v>PA-28-235</v>
      </c>
      <c r="F1171" s="1" t="str">
        <f>INDEX(Sheet1!A:D,MATCH(Supplemental_Type_Certificates__STC___5[[#This Row],[Make]],Sheet1!D:D,0),1)</f>
        <v>Piper</v>
      </c>
      <c r="G1171"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171"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E1143:E1206</v>
      </c>
      <c r="I1171" s="1" t="str">
        <f ca="1">IF(LEN(Supplemental_Type_Certificates__STC___5[[#This Row],[First]])&lt;&gt;0,Supplemental_Type_Certificates__STC___5[[#This Row],[First]]&amp;": "&amp;_xlfn.TEXTJOIN(", ",TRUE,INDIRECT(Supplemental_Type_Certificates__STC___5[[#This Row],[Range]])),"")</f>
        <v/>
      </c>
      <c r="J1171"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1172" spans="1:10" x14ac:dyDescent="0.25">
      <c r="A1172" s="1" t="s">
        <v>130</v>
      </c>
      <c r="B1172"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Piper Aircraft, Inc.\PA-28-236</v>
      </c>
      <c r="C1172" s="1" t="s">
        <v>929</v>
      </c>
      <c r="D1172" s="1" t="str">
        <f>LEFT(Supplemental_Type_Certificates__STC___5[[#This Row],[Column1]],SEARCH("\",Supplemental_Type_Certificates__STC___5[[#This Row],[Column1]])-1)</f>
        <v>Piper Aircraft, Inc.</v>
      </c>
      <c r="E1172" s="1" t="str">
        <f>RIGHT(Supplemental_Type_Certificates__STC___5[[#This Row],[Column1]],LEN(Supplemental_Type_Certificates__STC___5[[#This Row],[Column1]])-SEARCH("\",Supplemental_Type_Certificates__STC___5[[#This Row],[Column1]]))</f>
        <v>PA-28-236</v>
      </c>
      <c r="F1172" s="1" t="str">
        <f>INDEX(Sheet1!A:D,MATCH(Supplemental_Type_Certificates__STC___5[[#This Row],[Make]],Sheet1!D:D,0),1)</f>
        <v>Piper</v>
      </c>
      <c r="G1172"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172"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E1143:E1206</v>
      </c>
      <c r="I1172" s="1" t="str">
        <f ca="1">IF(LEN(Supplemental_Type_Certificates__STC___5[[#This Row],[First]])&lt;&gt;0,Supplemental_Type_Certificates__STC___5[[#This Row],[First]]&amp;": "&amp;_xlfn.TEXTJOIN(", ",TRUE,INDIRECT(Supplemental_Type_Certificates__STC___5[[#This Row],[Range]])),"")</f>
        <v/>
      </c>
      <c r="J1172"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1173" spans="1:10" x14ac:dyDescent="0.25">
      <c r="A1173" s="1" t="s">
        <v>130</v>
      </c>
      <c r="B1173"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Piper Aircraft, Inc.\PA-28R-180</v>
      </c>
      <c r="C1173" s="1" t="s">
        <v>930</v>
      </c>
      <c r="D1173" s="1" t="str">
        <f>LEFT(Supplemental_Type_Certificates__STC___5[[#This Row],[Column1]],SEARCH("\",Supplemental_Type_Certificates__STC___5[[#This Row],[Column1]])-1)</f>
        <v>Piper Aircraft, Inc.</v>
      </c>
      <c r="E1173" s="1" t="str">
        <f>RIGHT(Supplemental_Type_Certificates__STC___5[[#This Row],[Column1]],LEN(Supplemental_Type_Certificates__STC___5[[#This Row],[Column1]])-SEARCH("\",Supplemental_Type_Certificates__STC___5[[#This Row],[Column1]]))</f>
        <v>PA-28R-180</v>
      </c>
      <c r="F1173" s="1" t="str">
        <f>INDEX(Sheet1!A:D,MATCH(Supplemental_Type_Certificates__STC___5[[#This Row],[Make]],Sheet1!D:D,0),1)</f>
        <v>Piper</v>
      </c>
      <c r="G1173"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173"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E1143:E1206</v>
      </c>
      <c r="I1173" s="1" t="str">
        <f ca="1">IF(LEN(Supplemental_Type_Certificates__STC___5[[#This Row],[First]])&lt;&gt;0,Supplemental_Type_Certificates__STC___5[[#This Row],[First]]&amp;": "&amp;_xlfn.TEXTJOIN(", ",TRUE,INDIRECT(Supplemental_Type_Certificates__STC___5[[#This Row],[Range]])),"")</f>
        <v/>
      </c>
      <c r="J1173"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1174" spans="1:10" x14ac:dyDescent="0.25">
      <c r="A1174" s="1" t="s">
        <v>130</v>
      </c>
      <c r="B1174"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Piper Aircraft, Inc.\PA-28R-200</v>
      </c>
      <c r="C1174" s="1" t="s">
        <v>931</v>
      </c>
      <c r="D1174" s="1" t="str">
        <f>LEFT(Supplemental_Type_Certificates__STC___5[[#This Row],[Column1]],SEARCH("\",Supplemental_Type_Certificates__STC___5[[#This Row],[Column1]])-1)</f>
        <v>Piper Aircraft, Inc.</v>
      </c>
      <c r="E1174" s="1" t="str">
        <f>RIGHT(Supplemental_Type_Certificates__STC___5[[#This Row],[Column1]],LEN(Supplemental_Type_Certificates__STC___5[[#This Row],[Column1]])-SEARCH("\",Supplemental_Type_Certificates__STC___5[[#This Row],[Column1]]))</f>
        <v>PA-28R-200</v>
      </c>
      <c r="F1174" s="1" t="str">
        <f>INDEX(Sheet1!A:D,MATCH(Supplemental_Type_Certificates__STC___5[[#This Row],[Make]],Sheet1!D:D,0),1)</f>
        <v>Piper</v>
      </c>
      <c r="G1174"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174"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E1143:E1206</v>
      </c>
      <c r="I1174" s="1" t="str">
        <f ca="1">IF(LEN(Supplemental_Type_Certificates__STC___5[[#This Row],[First]])&lt;&gt;0,Supplemental_Type_Certificates__STC___5[[#This Row],[First]]&amp;": "&amp;_xlfn.TEXTJOIN(", ",TRUE,INDIRECT(Supplemental_Type_Certificates__STC___5[[#This Row],[Range]])),"")</f>
        <v/>
      </c>
      <c r="J1174"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1175" spans="1:10" x14ac:dyDescent="0.25">
      <c r="A1175" s="1" t="s">
        <v>130</v>
      </c>
      <c r="B1175"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Piper Aircraft, Inc.\PA-28R-201</v>
      </c>
      <c r="C1175" s="1" t="s">
        <v>932</v>
      </c>
      <c r="D1175" s="1" t="str">
        <f>LEFT(Supplemental_Type_Certificates__STC___5[[#This Row],[Column1]],SEARCH("\",Supplemental_Type_Certificates__STC___5[[#This Row],[Column1]])-1)</f>
        <v>Piper Aircraft, Inc.</v>
      </c>
      <c r="E1175" s="1" t="str">
        <f>RIGHT(Supplemental_Type_Certificates__STC___5[[#This Row],[Column1]],LEN(Supplemental_Type_Certificates__STC___5[[#This Row],[Column1]])-SEARCH("\",Supplemental_Type_Certificates__STC___5[[#This Row],[Column1]]))</f>
        <v>PA-28R-201</v>
      </c>
      <c r="F1175" s="1" t="str">
        <f>INDEX(Sheet1!A:D,MATCH(Supplemental_Type_Certificates__STC___5[[#This Row],[Make]],Sheet1!D:D,0),1)</f>
        <v>Piper</v>
      </c>
      <c r="G1175"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175"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E1143:E1206</v>
      </c>
      <c r="I1175" s="1" t="str">
        <f ca="1">IF(LEN(Supplemental_Type_Certificates__STC___5[[#This Row],[First]])&lt;&gt;0,Supplemental_Type_Certificates__STC___5[[#This Row],[First]]&amp;": "&amp;_xlfn.TEXTJOIN(", ",TRUE,INDIRECT(Supplemental_Type_Certificates__STC___5[[#This Row],[Range]])),"")</f>
        <v/>
      </c>
      <c r="J1175"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1176" spans="1:10" x14ac:dyDescent="0.25">
      <c r="A1176" s="1" t="s">
        <v>130</v>
      </c>
      <c r="B1176"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Piper Aircraft, Inc.\PA-28R-201T</v>
      </c>
      <c r="C1176" s="1" t="s">
        <v>933</v>
      </c>
      <c r="D1176" s="1" t="str">
        <f>LEFT(Supplemental_Type_Certificates__STC___5[[#This Row],[Column1]],SEARCH("\",Supplemental_Type_Certificates__STC___5[[#This Row],[Column1]])-1)</f>
        <v>Piper Aircraft, Inc.</v>
      </c>
      <c r="E1176" s="1" t="str">
        <f>RIGHT(Supplemental_Type_Certificates__STC___5[[#This Row],[Column1]],LEN(Supplemental_Type_Certificates__STC___5[[#This Row],[Column1]])-SEARCH("\",Supplemental_Type_Certificates__STC___5[[#This Row],[Column1]]))</f>
        <v>PA-28R-201T</v>
      </c>
      <c r="F1176" s="1" t="str">
        <f>INDEX(Sheet1!A:D,MATCH(Supplemental_Type_Certificates__STC___5[[#This Row],[Make]],Sheet1!D:D,0),1)</f>
        <v>Piper</v>
      </c>
      <c r="G1176"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176"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E1143:E1206</v>
      </c>
      <c r="I1176" s="1" t="str">
        <f ca="1">IF(LEN(Supplemental_Type_Certificates__STC___5[[#This Row],[First]])&lt;&gt;0,Supplemental_Type_Certificates__STC___5[[#This Row],[First]]&amp;": "&amp;_xlfn.TEXTJOIN(", ",TRUE,INDIRECT(Supplemental_Type_Certificates__STC___5[[#This Row],[Range]])),"")</f>
        <v/>
      </c>
      <c r="J1176"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1177" spans="1:10" x14ac:dyDescent="0.25">
      <c r="A1177" s="1" t="s">
        <v>130</v>
      </c>
      <c r="B1177"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Piper Aircraft, Inc.\PA-28RT-201</v>
      </c>
      <c r="C1177" s="1" t="s">
        <v>934</v>
      </c>
      <c r="D1177" s="1" t="str">
        <f>LEFT(Supplemental_Type_Certificates__STC___5[[#This Row],[Column1]],SEARCH("\",Supplemental_Type_Certificates__STC___5[[#This Row],[Column1]])-1)</f>
        <v>Piper Aircraft, Inc.</v>
      </c>
      <c r="E1177" s="1" t="str">
        <f>RIGHT(Supplemental_Type_Certificates__STC___5[[#This Row],[Column1]],LEN(Supplemental_Type_Certificates__STC___5[[#This Row],[Column1]])-SEARCH("\",Supplemental_Type_Certificates__STC___5[[#This Row],[Column1]]))</f>
        <v>PA-28RT-201</v>
      </c>
      <c r="F1177" s="1" t="str">
        <f>INDEX(Sheet1!A:D,MATCH(Supplemental_Type_Certificates__STC___5[[#This Row],[Make]],Sheet1!D:D,0),1)</f>
        <v>Piper</v>
      </c>
      <c r="G1177"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177"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E1143:E1206</v>
      </c>
      <c r="I1177" s="1" t="str">
        <f ca="1">IF(LEN(Supplemental_Type_Certificates__STC___5[[#This Row],[First]])&lt;&gt;0,Supplemental_Type_Certificates__STC___5[[#This Row],[First]]&amp;": "&amp;_xlfn.TEXTJOIN(", ",TRUE,INDIRECT(Supplemental_Type_Certificates__STC___5[[#This Row],[Range]])),"")</f>
        <v/>
      </c>
      <c r="J1177"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1178" spans="1:10" x14ac:dyDescent="0.25">
      <c r="A1178" s="1" t="s">
        <v>130</v>
      </c>
      <c r="B1178"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Piper Aircraft, Inc.\PA-28RT-201T</v>
      </c>
      <c r="C1178" s="1" t="s">
        <v>935</v>
      </c>
      <c r="D1178" s="1" t="str">
        <f>LEFT(Supplemental_Type_Certificates__STC___5[[#This Row],[Column1]],SEARCH("\",Supplemental_Type_Certificates__STC___5[[#This Row],[Column1]])-1)</f>
        <v>Piper Aircraft, Inc.</v>
      </c>
      <c r="E1178" s="1" t="str">
        <f>RIGHT(Supplemental_Type_Certificates__STC___5[[#This Row],[Column1]],LEN(Supplemental_Type_Certificates__STC___5[[#This Row],[Column1]])-SEARCH("\",Supplemental_Type_Certificates__STC___5[[#This Row],[Column1]]))</f>
        <v>PA-28RT-201T</v>
      </c>
      <c r="F1178" s="1" t="str">
        <f>INDEX(Sheet1!A:D,MATCH(Supplemental_Type_Certificates__STC___5[[#This Row],[Make]],Sheet1!D:D,0),1)</f>
        <v>Piper</v>
      </c>
      <c r="G1178"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178"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E1143:E1206</v>
      </c>
      <c r="I1178" s="1" t="str">
        <f ca="1">IF(LEN(Supplemental_Type_Certificates__STC___5[[#This Row],[First]])&lt;&gt;0,Supplemental_Type_Certificates__STC___5[[#This Row],[First]]&amp;": "&amp;_xlfn.TEXTJOIN(", ",TRUE,INDIRECT(Supplemental_Type_Certificates__STC___5[[#This Row],[Range]])),"")</f>
        <v/>
      </c>
      <c r="J1178"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1179" spans="1:10" x14ac:dyDescent="0.25">
      <c r="A1179" s="1" t="s">
        <v>130</v>
      </c>
      <c r="B1179"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Piper Aircraft, Inc.\PA-28S-160</v>
      </c>
      <c r="C1179" s="1" t="s">
        <v>936</v>
      </c>
      <c r="D1179" s="1" t="str">
        <f>LEFT(Supplemental_Type_Certificates__STC___5[[#This Row],[Column1]],SEARCH("\",Supplemental_Type_Certificates__STC___5[[#This Row],[Column1]])-1)</f>
        <v>Piper Aircraft, Inc.</v>
      </c>
      <c r="E1179" s="1" t="str">
        <f>RIGHT(Supplemental_Type_Certificates__STC___5[[#This Row],[Column1]],LEN(Supplemental_Type_Certificates__STC___5[[#This Row],[Column1]])-SEARCH("\",Supplemental_Type_Certificates__STC___5[[#This Row],[Column1]]))</f>
        <v>PA-28S-160</v>
      </c>
      <c r="F1179" s="1" t="str">
        <f>INDEX(Sheet1!A:D,MATCH(Supplemental_Type_Certificates__STC___5[[#This Row],[Make]],Sheet1!D:D,0),1)</f>
        <v>Piper</v>
      </c>
      <c r="G1179"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179"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E1143:E1206</v>
      </c>
      <c r="I1179" s="1" t="str">
        <f ca="1">IF(LEN(Supplemental_Type_Certificates__STC___5[[#This Row],[First]])&lt;&gt;0,Supplemental_Type_Certificates__STC___5[[#This Row],[First]]&amp;": "&amp;_xlfn.TEXTJOIN(", ",TRUE,INDIRECT(Supplemental_Type_Certificates__STC___5[[#This Row],[Range]])),"")</f>
        <v/>
      </c>
      <c r="J1179"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1180" spans="1:10" x14ac:dyDescent="0.25">
      <c r="A1180" s="1" t="s">
        <v>130</v>
      </c>
      <c r="B1180"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Piper Aircraft, Inc.\PA-28S-180</v>
      </c>
      <c r="C1180" s="1" t="s">
        <v>937</v>
      </c>
      <c r="D1180" s="1" t="str">
        <f>LEFT(Supplemental_Type_Certificates__STC___5[[#This Row],[Column1]],SEARCH("\",Supplemental_Type_Certificates__STC___5[[#This Row],[Column1]])-1)</f>
        <v>Piper Aircraft, Inc.</v>
      </c>
      <c r="E1180" s="1" t="str">
        <f>RIGHT(Supplemental_Type_Certificates__STC___5[[#This Row],[Column1]],LEN(Supplemental_Type_Certificates__STC___5[[#This Row],[Column1]])-SEARCH("\",Supplemental_Type_Certificates__STC___5[[#This Row],[Column1]]))</f>
        <v>PA-28S-180</v>
      </c>
      <c r="F1180" s="1" t="str">
        <f>INDEX(Sheet1!A:D,MATCH(Supplemental_Type_Certificates__STC___5[[#This Row],[Make]],Sheet1!D:D,0),1)</f>
        <v>Piper</v>
      </c>
      <c r="G1180"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180"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E1143:E1206</v>
      </c>
      <c r="I1180" s="1" t="str">
        <f ca="1">IF(LEN(Supplemental_Type_Certificates__STC___5[[#This Row],[First]])&lt;&gt;0,Supplemental_Type_Certificates__STC___5[[#This Row],[First]]&amp;": "&amp;_xlfn.TEXTJOIN(", ",TRUE,INDIRECT(Supplemental_Type_Certificates__STC___5[[#This Row],[Range]])),"")</f>
        <v/>
      </c>
      <c r="J1180"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1181" spans="1:10" x14ac:dyDescent="0.25">
      <c r="A1181" s="1" t="s">
        <v>130</v>
      </c>
      <c r="B1181"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Piper Aircraft, Inc.\PA-30</v>
      </c>
      <c r="C1181" s="1" t="s">
        <v>938</v>
      </c>
      <c r="D1181" s="1" t="str">
        <f>LEFT(Supplemental_Type_Certificates__STC___5[[#This Row],[Column1]],SEARCH("\",Supplemental_Type_Certificates__STC___5[[#This Row],[Column1]])-1)</f>
        <v>Piper Aircraft, Inc.</v>
      </c>
      <c r="E1181" s="1" t="str">
        <f>RIGHT(Supplemental_Type_Certificates__STC___5[[#This Row],[Column1]],LEN(Supplemental_Type_Certificates__STC___5[[#This Row],[Column1]])-SEARCH("\",Supplemental_Type_Certificates__STC___5[[#This Row],[Column1]]))</f>
        <v>PA-30</v>
      </c>
      <c r="F1181" s="1" t="str">
        <f>INDEX(Sheet1!A:D,MATCH(Supplemental_Type_Certificates__STC___5[[#This Row],[Make]],Sheet1!D:D,0),1)</f>
        <v>Piper</v>
      </c>
      <c r="G1181"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181"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E1143:E1206</v>
      </c>
      <c r="I1181" s="1" t="str">
        <f ca="1">IF(LEN(Supplemental_Type_Certificates__STC___5[[#This Row],[First]])&lt;&gt;0,Supplemental_Type_Certificates__STC___5[[#This Row],[First]]&amp;": "&amp;_xlfn.TEXTJOIN(", ",TRUE,INDIRECT(Supplemental_Type_Certificates__STC___5[[#This Row],[Range]])),"")</f>
        <v/>
      </c>
      <c r="J1181"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1182" spans="1:10" x14ac:dyDescent="0.25">
      <c r="A1182" s="1" t="s">
        <v>130</v>
      </c>
      <c r="B1182"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Piper Aircraft, Inc.\PA-31-300</v>
      </c>
      <c r="C1182" s="1" t="s">
        <v>939</v>
      </c>
      <c r="D1182" s="1" t="str">
        <f>LEFT(Supplemental_Type_Certificates__STC___5[[#This Row],[Column1]],SEARCH("\",Supplemental_Type_Certificates__STC___5[[#This Row],[Column1]])-1)</f>
        <v>Piper Aircraft, Inc.</v>
      </c>
      <c r="E1182" s="1" t="str">
        <f>RIGHT(Supplemental_Type_Certificates__STC___5[[#This Row],[Column1]],LEN(Supplemental_Type_Certificates__STC___5[[#This Row],[Column1]])-SEARCH("\",Supplemental_Type_Certificates__STC___5[[#This Row],[Column1]]))</f>
        <v>PA-31-300</v>
      </c>
      <c r="F1182" s="1" t="str">
        <f>INDEX(Sheet1!A:D,MATCH(Supplemental_Type_Certificates__STC___5[[#This Row],[Make]],Sheet1!D:D,0),1)</f>
        <v>Piper</v>
      </c>
      <c r="G1182"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182"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E1143:E1206</v>
      </c>
      <c r="I1182" s="1" t="str">
        <f ca="1">IF(LEN(Supplemental_Type_Certificates__STC___5[[#This Row],[First]])&lt;&gt;0,Supplemental_Type_Certificates__STC___5[[#This Row],[First]]&amp;": "&amp;_xlfn.TEXTJOIN(", ",TRUE,INDIRECT(Supplemental_Type_Certificates__STC___5[[#This Row],[Range]])),"")</f>
        <v/>
      </c>
      <c r="J1182"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1183" spans="1:10" x14ac:dyDescent="0.25">
      <c r="A1183" s="1" t="s">
        <v>130</v>
      </c>
      <c r="B1183"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Piper Aircraft, Inc.\PA-31-325</v>
      </c>
      <c r="C1183" s="1" t="s">
        <v>940</v>
      </c>
      <c r="D1183" s="1" t="str">
        <f>LEFT(Supplemental_Type_Certificates__STC___5[[#This Row],[Column1]],SEARCH("\",Supplemental_Type_Certificates__STC___5[[#This Row],[Column1]])-1)</f>
        <v>Piper Aircraft, Inc.</v>
      </c>
      <c r="E1183" s="1" t="str">
        <f>RIGHT(Supplemental_Type_Certificates__STC___5[[#This Row],[Column1]],LEN(Supplemental_Type_Certificates__STC___5[[#This Row],[Column1]])-SEARCH("\",Supplemental_Type_Certificates__STC___5[[#This Row],[Column1]]))</f>
        <v>PA-31-325</v>
      </c>
      <c r="F1183" s="1" t="str">
        <f>INDEX(Sheet1!A:D,MATCH(Supplemental_Type_Certificates__STC___5[[#This Row],[Make]],Sheet1!D:D,0),1)</f>
        <v>Piper</v>
      </c>
      <c r="G1183"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183"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E1143:E1206</v>
      </c>
      <c r="I1183" s="1" t="str">
        <f ca="1">IF(LEN(Supplemental_Type_Certificates__STC___5[[#This Row],[First]])&lt;&gt;0,Supplemental_Type_Certificates__STC___5[[#This Row],[First]]&amp;": "&amp;_xlfn.TEXTJOIN(", ",TRUE,INDIRECT(Supplemental_Type_Certificates__STC___5[[#This Row],[Range]])),"")</f>
        <v/>
      </c>
      <c r="J1183"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1184" spans="1:10" x14ac:dyDescent="0.25">
      <c r="A1184" s="1" t="s">
        <v>130</v>
      </c>
      <c r="B1184"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Piper Aircraft, Inc.\PA-31-350</v>
      </c>
      <c r="C1184" s="1" t="s">
        <v>941</v>
      </c>
      <c r="D1184" s="1" t="str">
        <f>LEFT(Supplemental_Type_Certificates__STC___5[[#This Row],[Column1]],SEARCH("\",Supplemental_Type_Certificates__STC___5[[#This Row],[Column1]])-1)</f>
        <v>Piper Aircraft, Inc.</v>
      </c>
      <c r="E1184" s="1" t="str">
        <f>RIGHT(Supplemental_Type_Certificates__STC___5[[#This Row],[Column1]],LEN(Supplemental_Type_Certificates__STC___5[[#This Row],[Column1]])-SEARCH("\",Supplemental_Type_Certificates__STC___5[[#This Row],[Column1]]))</f>
        <v>PA-31-350</v>
      </c>
      <c r="F1184" s="1" t="str">
        <f>INDEX(Sheet1!A:D,MATCH(Supplemental_Type_Certificates__STC___5[[#This Row],[Make]],Sheet1!D:D,0),1)</f>
        <v>Piper</v>
      </c>
      <c r="G1184"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184"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E1143:E1206</v>
      </c>
      <c r="I1184" s="1" t="str">
        <f ca="1">IF(LEN(Supplemental_Type_Certificates__STC___5[[#This Row],[First]])&lt;&gt;0,Supplemental_Type_Certificates__STC___5[[#This Row],[First]]&amp;": "&amp;_xlfn.TEXTJOIN(", ",TRUE,INDIRECT(Supplemental_Type_Certificates__STC___5[[#This Row],[Range]])),"")</f>
        <v/>
      </c>
      <c r="J1184"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1185" spans="1:10" x14ac:dyDescent="0.25">
      <c r="A1185" s="1" t="s">
        <v>130</v>
      </c>
      <c r="B1185"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Piper Aircraft, Inc.\PA-31</v>
      </c>
      <c r="C1185" s="1" t="s">
        <v>942</v>
      </c>
      <c r="D1185" s="1" t="str">
        <f>LEFT(Supplemental_Type_Certificates__STC___5[[#This Row],[Column1]],SEARCH("\",Supplemental_Type_Certificates__STC___5[[#This Row],[Column1]])-1)</f>
        <v>Piper Aircraft, Inc.</v>
      </c>
      <c r="E1185" s="1" t="str">
        <f>RIGHT(Supplemental_Type_Certificates__STC___5[[#This Row],[Column1]],LEN(Supplemental_Type_Certificates__STC___5[[#This Row],[Column1]])-SEARCH("\",Supplemental_Type_Certificates__STC___5[[#This Row],[Column1]]))</f>
        <v>PA-31</v>
      </c>
      <c r="F1185" s="1" t="str">
        <f>INDEX(Sheet1!A:D,MATCH(Supplemental_Type_Certificates__STC___5[[#This Row],[Make]],Sheet1!D:D,0),1)</f>
        <v>Piper</v>
      </c>
      <c r="G1185"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185"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E1143:E1206</v>
      </c>
      <c r="I1185" s="1" t="str">
        <f ca="1">IF(LEN(Supplemental_Type_Certificates__STC___5[[#This Row],[First]])&lt;&gt;0,Supplemental_Type_Certificates__STC___5[[#This Row],[First]]&amp;": "&amp;_xlfn.TEXTJOIN(", ",TRUE,INDIRECT(Supplemental_Type_Certificates__STC___5[[#This Row],[Range]])),"")</f>
        <v/>
      </c>
      <c r="J1185"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1186" spans="1:10" x14ac:dyDescent="0.25">
      <c r="A1186" s="1" t="s">
        <v>130</v>
      </c>
      <c r="B1186"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Piper Aircraft, Inc.\PA-31P-350</v>
      </c>
      <c r="C1186" s="1" t="s">
        <v>943</v>
      </c>
      <c r="D1186" s="1" t="str">
        <f>LEFT(Supplemental_Type_Certificates__STC___5[[#This Row],[Column1]],SEARCH("\",Supplemental_Type_Certificates__STC___5[[#This Row],[Column1]])-1)</f>
        <v>Piper Aircraft, Inc.</v>
      </c>
      <c r="E1186" s="1" t="str">
        <f>RIGHT(Supplemental_Type_Certificates__STC___5[[#This Row],[Column1]],LEN(Supplemental_Type_Certificates__STC___5[[#This Row],[Column1]])-SEARCH("\",Supplemental_Type_Certificates__STC___5[[#This Row],[Column1]]))</f>
        <v>PA-31P-350</v>
      </c>
      <c r="F1186" s="1" t="str">
        <f>INDEX(Sheet1!A:D,MATCH(Supplemental_Type_Certificates__STC___5[[#This Row],[Make]],Sheet1!D:D,0),1)</f>
        <v>Piper</v>
      </c>
      <c r="G1186"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186"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E1143:E1206</v>
      </c>
      <c r="I1186" s="1" t="str">
        <f ca="1">IF(LEN(Supplemental_Type_Certificates__STC___5[[#This Row],[First]])&lt;&gt;0,Supplemental_Type_Certificates__STC___5[[#This Row],[First]]&amp;": "&amp;_xlfn.TEXTJOIN(", ",TRUE,INDIRECT(Supplemental_Type_Certificates__STC___5[[#This Row],[Range]])),"")</f>
        <v/>
      </c>
      <c r="J1186"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1187" spans="1:10" x14ac:dyDescent="0.25">
      <c r="A1187" s="1" t="s">
        <v>130</v>
      </c>
      <c r="B1187"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Piper Aircraft, Inc.\PA-31P</v>
      </c>
      <c r="C1187" s="1" t="s">
        <v>944</v>
      </c>
      <c r="D1187" s="1" t="str">
        <f>LEFT(Supplemental_Type_Certificates__STC___5[[#This Row],[Column1]],SEARCH("\",Supplemental_Type_Certificates__STC___5[[#This Row],[Column1]])-1)</f>
        <v>Piper Aircraft, Inc.</v>
      </c>
      <c r="E1187" s="1" t="str">
        <f>RIGHT(Supplemental_Type_Certificates__STC___5[[#This Row],[Column1]],LEN(Supplemental_Type_Certificates__STC___5[[#This Row],[Column1]])-SEARCH("\",Supplemental_Type_Certificates__STC___5[[#This Row],[Column1]]))</f>
        <v>PA-31P</v>
      </c>
      <c r="F1187" s="1" t="str">
        <f>INDEX(Sheet1!A:D,MATCH(Supplemental_Type_Certificates__STC___5[[#This Row],[Make]],Sheet1!D:D,0),1)</f>
        <v>Piper</v>
      </c>
      <c r="G1187"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187"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E1143:E1206</v>
      </c>
      <c r="I1187" s="1" t="str">
        <f ca="1">IF(LEN(Supplemental_Type_Certificates__STC___5[[#This Row],[First]])&lt;&gt;0,Supplemental_Type_Certificates__STC___5[[#This Row],[First]]&amp;": "&amp;_xlfn.TEXTJOIN(", ",TRUE,INDIRECT(Supplemental_Type_Certificates__STC___5[[#This Row],[Range]])),"")</f>
        <v/>
      </c>
      <c r="J1187"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1188" spans="1:10" x14ac:dyDescent="0.25">
      <c r="A1188" s="1" t="s">
        <v>130</v>
      </c>
      <c r="B1188"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Piper Aircraft, Inc.\PA-32-260</v>
      </c>
      <c r="C1188" s="1" t="s">
        <v>945</v>
      </c>
      <c r="D1188" s="1" t="str">
        <f>LEFT(Supplemental_Type_Certificates__STC___5[[#This Row],[Column1]],SEARCH("\",Supplemental_Type_Certificates__STC___5[[#This Row],[Column1]])-1)</f>
        <v>Piper Aircraft, Inc.</v>
      </c>
      <c r="E1188" s="1" t="str">
        <f>RIGHT(Supplemental_Type_Certificates__STC___5[[#This Row],[Column1]],LEN(Supplemental_Type_Certificates__STC___5[[#This Row],[Column1]])-SEARCH("\",Supplemental_Type_Certificates__STC___5[[#This Row],[Column1]]))</f>
        <v>PA-32-260</v>
      </c>
      <c r="F1188" s="1" t="str">
        <f>INDEX(Sheet1!A:D,MATCH(Supplemental_Type_Certificates__STC___5[[#This Row],[Make]],Sheet1!D:D,0),1)</f>
        <v>Piper</v>
      </c>
      <c r="G1188"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188"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E1143:E1206</v>
      </c>
      <c r="I1188" s="1" t="str">
        <f ca="1">IF(LEN(Supplemental_Type_Certificates__STC___5[[#This Row],[First]])&lt;&gt;0,Supplemental_Type_Certificates__STC___5[[#This Row],[First]]&amp;": "&amp;_xlfn.TEXTJOIN(", ",TRUE,INDIRECT(Supplemental_Type_Certificates__STC___5[[#This Row],[Range]])),"")</f>
        <v/>
      </c>
      <c r="J1188"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1189" spans="1:10" x14ac:dyDescent="0.25">
      <c r="A1189" s="1" t="s">
        <v>130</v>
      </c>
      <c r="B1189"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Piper Aircraft, Inc.\PA-32-300</v>
      </c>
      <c r="C1189" s="1" t="s">
        <v>946</v>
      </c>
      <c r="D1189" s="1" t="str">
        <f>LEFT(Supplemental_Type_Certificates__STC___5[[#This Row],[Column1]],SEARCH("\",Supplemental_Type_Certificates__STC___5[[#This Row],[Column1]])-1)</f>
        <v>Piper Aircraft, Inc.</v>
      </c>
      <c r="E1189" s="1" t="str">
        <f>RIGHT(Supplemental_Type_Certificates__STC___5[[#This Row],[Column1]],LEN(Supplemental_Type_Certificates__STC___5[[#This Row],[Column1]])-SEARCH("\",Supplemental_Type_Certificates__STC___5[[#This Row],[Column1]]))</f>
        <v>PA-32-300</v>
      </c>
      <c r="F1189" s="1" t="str">
        <f>INDEX(Sheet1!A:D,MATCH(Supplemental_Type_Certificates__STC___5[[#This Row],[Make]],Sheet1!D:D,0),1)</f>
        <v>Piper</v>
      </c>
      <c r="G1189"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189"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E1143:E1206</v>
      </c>
      <c r="I1189" s="1" t="str">
        <f ca="1">IF(LEN(Supplemental_Type_Certificates__STC___5[[#This Row],[First]])&lt;&gt;0,Supplemental_Type_Certificates__STC___5[[#This Row],[First]]&amp;": "&amp;_xlfn.TEXTJOIN(", ",TRUE,INDIRECT(Supplemental_Type_Certificates__STC___5[[#This Row],[Range]])),"")</f>
        <v/>
      </c>
      <c r="J1189"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1190" spans="1:10" x14ac:dyDescent="0.25">
      <c r="A1190" s="1" t="s">
        <v>130</v>
      </c>
      <c r="B1190"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Piper Aircraft, Inc.\PA-32R-300</v>
      </c>
      <c r="C1190" s="1" t="s">
        <v>951</v>
      </c>
      <c r="D1190" s="1" t="str">
        <f>LEFT(Supplemental_Type_Certificates__STC___5[[#This Row],[Column1]],SEARCH("\",Supplemental_Type_Certificates__STC___5[[#This Row],[Column1]])-1)</f>
        <v>Piper Aircraft, Inc.</v>
      </c>
      <c r="E1190" s="1" t="str">
        <f>RIGHT(Supplemental_Type_Certificates__STC___5[[#This Row],[Column1]],LEN(Supplemental_Type_Certificates__STC___5[[#This Row],[Column1]])-SEARCH("\",Supplemental_Type_Certificates__STC___5[[#This Row],[Column1]]))</f>
        <v>PA-32R-300</v>
      </c>
      <c r="F1190" s="1" t="str">
        <f>INDEX(Sheet1!A:D,MATCH(Supplemental_Type_Certificates__STC___5[[#This Row],[Make]],Sheet1!D:D,0),1)</f>
        <v>Piper</v>
      </c>
      <c r="G1190"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190"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E1143:E1206</v>
      </c>
      <c r="I1190" s="1" t="str">
        <f ca="1">IF(LEN(Supplemental_Type_Certificates__STC___5[[#This Row],[First]])&lt;&gt;0,Supplemental_Type_Certificates__STC___5[[#This Row],[First]]&amp;": "&amp;_xlfn.TEXTJOIN(", ",TRUE,INDIRECT(Supplemental_Type_Certificates__STC___5[[#This Row],[Range]])),"")</f>
        <v/>
      </c>
      <c r="J1190"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1191" spans="1:10" x14ac:dyDescent="0.25">
      <c r="A1191" s="1" t="s">
        <v>130</v>
      </c>
      <c r="B1191"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Piper Aircraft, Inc.\PA-32RT-300</v>
      </c>
      <c r="C1191" s="1" t="s">
        <v>955</v>
      </c>
      <c r="D1191" s="1" t="str">
        <f>LEFT(Supplemental_Type_Certificates__STC___5[[#This Row],[Column1]],SEARCH("\",Supplemental_Type_Certificates__STC___5[[#This Row],[Column1]])-1)</f>
        <v>Piper Aircraft, Inc.</v>
      </c>
      <c r="E1191" s="1" t="str">
        <f>RIGHT(Supplemental_Type_Certificates__STC___5[[#This Row],[Column1]],LEN(Supplemental_Type_Certificates__STC___5[[#This Row],[Column1]])-SEARCH("\",Supplemental_Type_Certificates__STC___5[[#This Row],[Column1]]))</f>
        <v>PA-32RT-300</v>
      </c>
      <c r="F1191" s="1" t="str">
        <f>INDEX(Sheet1!A:D,MATCH(Supplemental_Type_Certificates__STC___5[[#This Row],[Make]],Sheet1!D:D,0),1)</f>
        <v>Piper</v>
      </c>
      <c r="G1191"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191"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E1143:E1206</v>
      </c>
      <c r="I1191" s="1" t="str">
        <f ca="1">IF(LEN(Supplemental_Type_Certificates__STC___5[[#This Row],[First]])&lt;&gt;0,Supplemental_Type_Certificates__STC___5[[#This Row],[First]]&amp;": "&amp;_xlfn.TEXTJOIN(", ",TRUE,INDIRECT(Supplemental_Type_Certificates__STC___5[[#This Row],[Range]])),"")</f>
        <v/>
      </c>
      <c r="J1191"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1192" spans="1:10" x14ac:dyDescent="0.25">
      <c r="A1192" s="1" t="s">
        <v>130</v>
      </c>
      <c r="B1192"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Piper Aircraft, Inc.\PA-32RT-300T</v>
      </c>
      <c r="C1192" s="1" t="s">
        <v>956</v>
      </c>
      <c r="D1192" s="1" t="str">
        <f>LEFT(Supplemental_Type_Certificates__STC___5[[#This Row],[Column1]],SEARCH("\",Supplemental_Type_Certificates__STC___5[[#This Row],[Column1]])-1)</f>
        <v>Piper Aircraft, Inc.</v>
      </c>
      <c r="E1192" s="1" t="str">
        <f>RIGHT(Supplemental_Type_Certificates__STC___5[[#This Row],[Column1]],LEN(Supplemental_Type_Certificates__STC___5[[#This Row],[Column1]])-SEARCH("\",Supplemental_Type_Certificates__STC___5[[#This Row],[Column1]]))</f>
        <v>PA-32RT-300T</v>
      </c>
      <c r="F1192" s="1" t="str">
        <f>INDEX(Sheet1!A:D,MATCH(Supplemental_Type_Certificates__STC___5[[#This Row],[Make]],Sheet1!D:D,0),1)</f>
        <v>Piper</v>
      </c>
      <c r="G1192"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192"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E1143:E1206</v>
      </c>
      <c r="I1192" s="1" t="str">
        <f ca="1">IF(LEN(Supplemental_Type_Certificates__STC___5[[#This Row],[First]])&lt;&gt;0,Supplemental_Type_Certificates__STC___5[[#This Row],[First]]&amp;": "&amp;_xlfn.TEXTJOIN(", ",TRUE,INDIRECT(Supplemental_Type_Certificates__STC___5[[#This Row],[Range]])),"")</f>
        <v/>
      </c>
      <c r="J1192"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1193" spans="1:10" x14ac:dyDescent="0.25">
      <c r="A1193" s="1" t="s">
        <v>130</v>
      </c>
      <c r="B1193"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Piper Aircraft, Inc.\PA-32S-300</v>
      </c>
      <c r="C1193" s="1" t="s">
        <v>957</v>
      </c>
      <c r="D1193" s="1" t="str">
        <f>LEFT(Supplemental_Type_Certificates__STC___5[[#This Row],[Column1]],SEARCH("\",Supplemental_Type_Certificates__STC___5[[#This Row],[Column1]])-1)</f>
        <v>Piper Aircraft, Inc.</v>
      </c>
      <c r="E1193" s="1" t="str">
        <f>RIGHT(Supplemental_Type_Certificates__STC___5[[#This Row],[Column1]],LEN(Supplemental_Type_Certificates__STC___5[[#This Row],[Column1]])-SEARCH("\",Supplemental_Type_Certificates__STC___5[[#This Row],[Column1]]))</f>
        <v>PA-32S-300</v>
      </c>
      <c r="F1193" s="1" t="str">
        <f>INDEX(Sheet1!A:D,MATCH(Supplemental_Type_Certificates__STC___5[[#This Row],[Make]],Sheet1!D:D,0),1)</f>
        <v>Piper</v>
      </c>
      <c r="G1193"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193"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E1143:E1206</v>
      </c>
      <c r="I1193" s="1" t="str">
        <f ca="1">IF(LEN(Supplemental_Type_Certificates__STC___5[[#This Row],[First]])&lt;&gt;0,Supplemental_Type_Certificates__STC___5[[#This Row],[First]]&amp;": "&amp;_xlfn.TEXTJOIN(", ",TRUE,INDIRECT(Supplemental_Type_Certificates__STC___5[[#This Row],[Range]])),"")</f>
        <v/>
      </c>
      <c r="J1193"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1194" spans="1:10" x14ac:dyDescent="0.25">
      <c r="A1194" s="1" t="s">
        <v>130</v>
      </c>
      <c r="B1194"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Piper Aircraft, Inc.\PA-34-200</v>
      </c>
      <c r="C1194" s="1" t="s">
        <v>958</v>
      </c>
      <c r="D1194" s="1" t="str">
        <f>LEFT(Supplemental_Type_Certificates__STC___5[[#This Row],[Column1]],SEARCH("\",Supplemental_Type_Certificates__STC___5[[#This Row],[Column1]])-1)</f>
        <v>Piper Aircraft, Inc.</v>
      </c>
      <c r="E1194" s="1" t="str">
        <f>RIGHT(Supplemental_Type_Certificates__STC___5[[#This Row],[Column1]],LEN(Supplemental_Type_Certificates__STC___5[[#This Row],[Column1]])-SEARCH("\",Supplemental_Type_Certificates__STC___5[[#This Row],[Column1]]))</f>
        <v>PA-34-200</v>
      </c>
      <c r="F1194" s="1" t="str">
        <f>INDEX(Sheet1!A:D,MATCH(Supplemental_Type_Certificates__STC___5[[#This Row],[Make]],Sheet1!D:D,0),1)</f>
        <v>Piper</v>
      </c>
      <c r="G1194"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194"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E1143:E1206</v>
      </c>
      <c r="I1194" s="1" t="str">
        <f ca="1">IF(LEN(Supplemental_Type_Certificates__STC___5[[#This Row],[First]])&lt;&gt;0,Supplemental_Type_Certificates__STC___5[[#This Row],[First]]&amp;": "&amp;_xlfn.TEXTJOIN(", ",TRUE,INDIRECT(Supplemental_Type_Certificates__STC___5[[#This Row],[Range]])),"")</f>
        <v/>
      </c>
      <c r="J1194"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1195" spans="1:10" x14ac:dyDescent="0.25">
      <c r="A1195" s="1" t="s">
        <v>130</v>
      </c>
      <c r="B1195"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Piper Aircraft, Inc.\PA-34-200T</v>
      </c>
      <c r="C1195" s="1" t="s">
        <v>959</v>
      </c>
      <c r="D1195" s="1" t="str">
        <f>LEFT(Supplemental_Type_Certificates__STC___5[[#This Row],[Column1]],SEARCH("\",Supplemental_Type_Certificates__STC___5[[#This Row],[Column1]])-1)</f>
        <v>Piper Aircraft, Inc.</v>
      </c>
      <c r="E1195" s="1" t="str">
        <f>RIGHT(Supplemental_Type_Certificates__STC___5[[#This Row],[Column1]],LEN(Supplemental_Type_Certificates__STC___5[[#This Row],[Column1]])-SEARCH("\",Supplemental_Type_Certificates__STC___5[[#This Row],[Column1]]))</f>
        <v>PA-34-200T</v>
      </c>
      <c r="F1195" s="1" t="str">
        <f>INDEX(Sheet1!A:D,MATCH(Supplemental_Type_Certificates__STC___5[[#This Row],[Make]],Sheet1!D:D,0),1)</f>
        <v>Piper</v>
      </c>
      <c r="G1195"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195"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E1143:E1206</v>
      </c>
      <c r="I1195" s="1" t="str">
        <f ca="1">IF(LEN(Supplemental_Type_Certificates__STC___5[[#This Row],[First]])&lt;&gt;0,Supplemental_Type_Certificates__STC___5[[#This Row],[First]]&amp;": "&amp;_xlfn.TEXTJOIN(", ",TRUE,INDIRECT(Supplemental_Type_Certificates__STC___5[[#This Row],[Range]])),"")</f>
        <v/>
      </c>
      <c r="J1195"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1196" spans="1:10" x14ac:dyDescent="0.25">
      <c r="A1196" s="1" t="s">
        <v>130</v>
      </c>
      <c r="B1196"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Piper Aircraft, Inc.\PA-38-112</v>
      </c>
      <c r="C1196" s="1" t="s">
        <v>961</v>
      </c>
      <c r="D1196" s="1" t="str">
        <f>LEFT(Supplemental_Type_Certificates__STC___5[[#This Row],[Column1]],SEARCH("\",Supplemental_Type_Certificates__STC___5[[#This Row],[Column1]])-1)</f>
        <v>Piper Aircraft, Inc.</v>
      </c>
      <c r="E1196" s="1" t="str">
        <f>RIGHT(Supplemental_Type_Certificates__STC___5[[#This Row],[Column1]],LEN(Supplemental_Type_Certificates__STC___5[[#This Row],[Column1]])-SEARCH("\",Supplemental_Type_Certificates__STC___5[[#This Row],[Column1]]))</f>
        <v>PA-38-112</v>
      </c>
      <c r="F1196" s="1" t="str">
        <f>INDEX(Sheet1!A:D,MATCH(Supplemental_Type_Certificates__STC___5[[#This Row],[Make]],Sheet1!D:D,0),1)</f>
        <v>Piper</v>
      </c>
      <c r="G1196"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196"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E1143:E1206</v>
      </c>
      <c r="I1196" s="1" t="str">
        <f ca="1">IF(LEN(Supplemental_Type_Certificates__STC___5[[#This Row],[First]])&lt;&gt;0,Supplemental_Type_Certificates__STC___5[[#This Row],[First]]&amp;": "&amp;_xlfn.TEXTJOIN(", ",TRUE,INDIRECT(Supplemental_Type_Certificates__STC___5[[#This Row],[Range]])),"")</f>
        <v/>
      </c>
      <c r="J1196"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1197" spans="1:10" x14ac:dyDescent="0.25">
      <c r="A1197" s="1" t="s">
        <v>130</v>
      </c>
      <c r="B1197"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Piper Aircraft, Inc.\PA-39</v>
      </c>
      <c r="C1197" s="1" t="s">
        <v>1116</v>
      </c>
      <c r="D1197" s="1" t="str">
        <f>LEFT(Supplemental_Type_Certificates__STC___5[[#This Row],[Column1]],SEARCH("\",Supplemental_Type_Certificates__STC___5[[#This Row],[Column1]])-1)</f>
        <v>Piper Aircraft, Inc.</v>
      </c>
      <c r="E1197" s="1" t="str">
        <f>RIGHT(Supplemental_Type_Certificates__STC___5[[#This Row],[Column1]],LEN(Supplemental_Type_Certificates__STC___5[[#This Row],[Column1]])-SEARCH("\",Supplemental_Type_Certificates__STC___5[[#This Row],[Column1]]))</f>
        <v>PA-39</v>
      </c>
      <c r="F1197" s="1" t="str">
        <f>INDEX(Sheet1!A:D,MATCH(Supplemental_Type_Certificates__STC___5[[#This Row],[Make]],Sheet1!D:D,0),1)</f>
        <v>Piper</v>
      </c>
      <c r="G1197"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197"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E1143:E1206</v>
      </c>
      <c r="I1197" s="1" t="str">
        <f ca="1">IF(LEN(Supplemental_Type_Certificates__STC___5[[#This Row],[First]])&lt;&gt;0,Supplemental_Type_Certificates__STC___5[[#This Row],[First]]&amp;": "&amp;_xlfn.TEXTJOIN(", ",TRUE,INDIRECT(Supplemental_Type_Certificates__STC___5[[#This Row],[Range]])),"")</f>
        <v/>
      </c>
      <c r="J1197"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1198" spans="1:10" x14ac:dyDescent="0.25">
      <c r="A1198" s="1" t="s">
        <v>130</v>
      </c>
      <c r="B1198"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Piper Aircraft, Inc.\PA-40</v>
      </c>
      <c r="C1198" s="1" t="s">
        <v>963</v>
      </c>
      <c r="D1198" s="1" t="str">
        <f>LEFT(Supplemental_Type_Certificates__STC___5[[#This Row],[Column1]],SEARCH("\",Supplemental_Type_Certificates__STC___5[[#This Row],[Column1]])-1)</f>
        <v>Piper Aircraft, Inc.</v>
      </c>
      <c r="E1198" s="1" t="str">
        <f>RIGHT(Supplemental_Type_Certificates__STC___5[[#This Row],[Column1]],LEN(Supplemental_Type_Certificates__STC___5[[#This Row],[Column1]])-SEARCH("\",Supplemental_Type_Certificates__STC___5[[#This Row],[Column1]]))</f>
        <v>PA-40</v>
      </c>
      <c r="F1198" s="1" t="str">
        <f>INDEX(Sheet1!A:D,MATCH(Supplemental_Type_Certificates__STC___5[[#This Row],[Make]],Sheet1!D:D,0),1)</f>
        <v>Piper</v>
      </c>
      <c r="G1198"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198"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E1143:E1206</v>
      </c>
      <c r="I1198" s="1" t="str">
        <f ca="1">IF(LEN(Supplemental_Type_Certificates__STC___5[[#This Row],[First]])&lt;&gt;0,Supplemental_Type_Certificates__STC___5[[#This Row],[First]]&amp;": "&amp;_xlfn.TEXTJOIN(", ",TRUE,INDIRECT(Supplemental_Type_Certificates__STC___5[[#This Row],[Range]])),"")</f>
        <v/>
      </c>
      <c r="J1198"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1199" spans="1:10" x14ac:dyDescent="0.25">
      <c r="A1199" s="1" t="s">
        <v>130</v>
      </c>
      <c r="B1199"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Piper Aircraft, Inc.\PA-42-720</v>
      </c>
      <c r="C1199" s="1" t="s">
        <v>1117</v>
      </c>
      <c r="D1199" s="1" t="str">
        <f>LEFT(Supplemental_Type_Certificates__STC___5[[#This Row],[Column1]],SEARCH("\",Supplemental_Type_Certificates__STC___5[[#This Row],[Column1]])-1)</f>
        <v>Piper Aircraft, Inc.</v>
      </c>
      <c r="E1199" s="1" t="str">
        <f>RIGHT(Supplemental_Type_Certificates__STC___5[[#This Row],[Column1]],LEN(Supplemental_Type_Certificates__STC___5[[#This Row],[Column1]])-SEARCH("\",Supplemental_Type_Certificates__STC___5[[#This Row],[Column1]]))</f>
        <v>PA-42-720</v>
      </c>
      <c r="F1199" s="1" t="str">
        <f>INDEX(Sheet1!A:D,MATCH(Supplemental_Type_Certificates__STC___5[[#This Row],[Make]],Sheet1!D:D,0),1)</f>
        <v>Piper</v>
      </c>
      <c r="G1199"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199"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E1143:E1206</v>
      </c>
      <c r="I1199" s="1" t="str">
        <f ca="1">IF(LEN(Supplemental_Type_Certificates__STC___5[[#This Row],[First]])&lt;&gt;0,Supplemental_Type_Certificates__STC___5[[#This Row],[First]]&amp;": "&amp;_xlfn.TEXTJOIN(", ",TRUE,INDIRECT(Supplemental_Type_Certificates__STC___5[[#This Row],[Range]])),"")</f>
        <v/>
      </c>
      <c r="J1199"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1200" spans="1:10" x14ac:dyDescent="0.25">
      <c r="A1200" s="1" t="s">
        <v>130</v>
      </c>
      <c r="B1200"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Piper Aircraft, Inc.\PA-42</v>
      </c>
      <c r="C1200" s="1" t="s">
        <v>1118</v>
      </c>
      <c r="D1200" s="1" t="str">
        <f>LEFT(Supplemental_Type_Certificates__STC___5[[#This Row],[Column1]],SEARCH("\",Supplemental_Type_Certificates__STC___5[[#This Row],[Column1]])-1)</f>
        <v>Piper Aircraft, Inc.</v>
      </c>
      <c r="E1200" s="1" t="str">
        <f>RIGHT(Supplemental_Type_Certificates__STC___5[[#This Row],[Column1]],LEN(Supplemental_Type_Certificates__STC___5[[#This Row],[Column1]])-SEARCH("\",Supplemental_Type_Certificates__STC___5[[#This Row],[Column1]]))</f>
        <v>PA-42</v>
      </c>
      <c r="F1200" s="1" t="str">
        <f>INDEX(Sheet1!A:D,MATCH(Supplemental_Type_Certificates__STC___5[[#This Row],[Make]],Sheet1!D:D,0),1)</f>
        <v>Piper</v>
      </c>
      <c r="G1200"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200"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E1143:E1206</v>
      </c>
      <c r="I1200" s="1" t="str">
        <f ca="1">IF(LEN(Supplemental_Type_Certificates__STC___5[[#This Row],[First]])&lt;&gt;0,Supplemental_Type_Certificates__STC___5[[#This Row],[First]]&amp;": "&amp;_xlfn.TEXTJOIN(", ",TRUE,INDIRECT(Supplemental_Type_Certificates__STC___5[[#This Row],[Range]])),"")</f>
        <v/>
      </c>
      <c r="J1200"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1201" spans="1:10" x14ac:dyDescent="0.25">
      <c r="A1201" s="1" t="s">
        <v>130</v>
      </c>
      <c r="B1201"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Piper Aircraft, Inc.\PA-44-180</v>
      </c>
      <c r="C1201" s="1" t="s">
        <v>964</v>
      </c>
      <c r="D1201" s="1" t="str">
        <f>LEFT(Supplemental_Type_Certificates__STC___5[[#This Row],[Column1]],SEARCH("\",Supplemental_Type_Certificates__STC___5[[#This Row],[Column1]])-1)</f>
        <v>Piper Aircraft, Inc.</v>
      </c>
      <c r="E1201" s="1" t="str">
        <f>RIGHT(Supplemental_Type_Certificates__STC___5[[#This Row],[Column1]],LEN(Supplemental_Type_Certificates__STC___5[[#This Row],[Column1]])-SEARCH("\",Supplemental_Type_Certificates__STC___5[[#This Row],[Column1]]))</f>
        <v>PA-44-180</v>
      </c>
      <c r="F1201" s="1" t="str">
        <f>INDEX(Sheet1!A:D,MATCH(Supplemental_Type_Certificates__STC___5[[#This Row],[Make]],Sheet1!D:D,0),1)</f>
        <v>Piper</v>
      </c>
      <c r="G1201"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201"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E1143:E1206</v>
      </c>
      <c r="I1201" s="1" t="str">
        <f ca="1">IF(LEN(Supplemental_Type_Certificates__STC___5[[#This Row],[First]])&lt;&gt;0,Supplemental_Type_Certificates__STC___5[[#This Row],[First]]&amp;": "&amp;_xlfn.TEXTJOIN(", ",TRUE,INDIRECT(Supplemental_Type_Certificates__STC___5[[#This Row],[Range]])),"")</f>
        <v/>
      </c>
      <c r="J1201"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1202" spans="1:10" x14ac:dyDescent="0.25">
      <c r="A1202" s="1" t="s">
        <v>130</v>
      </c>
      <c r="B1202"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Piper Aircraft, Inc.\PA-44-180T</v>
      </c>
      <c r="C1202" s="1" t="s">
        <v>965</v>
      </c>
      <c r="D1202" s="1" t="str">
        <f>LEFT(Supplemental_Type_Certificates__STC___5[[#This Row],[Column1]],SEARCH("\",Supplemental_Type_Certificates__STC___5[[#This Row],[Column1]])-1)</f>
        <v>Piper Aircraft, Inc.</v>
      </c>
      <c r="E1202" s="1" t="str">
        <f>RIGHT(Supplemental_Type_Certificates__STC___5[[#This Row],[Column1]],LEN(Supplemental_Type_Certificates__STC___5[[#This Row],[Column1]])-SEARCH("\",Supplemental_Type_Certificates__STC___5[[#This Row],[Column1]]))</f>
        <v>PA-44-180T</v>
      </c>
      <c r="F1202" s="1" t="str">
        <f>INDEX(Sheet1!A:D,MATCH(Supplemental_Type_Certificates__STC___5[[#This Row],[Make]],Sheet1!D:D,0),1)</f>
        <v>Piper</v>
      </c>
      <c r="G1202"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202"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E1143:E1206</v>
      </c>
      <c r="I1202" s="1" t="str">
        <f ca="1">IF(LEN(Supplemental_Type_Certificates__STC___5[[#This Row],[First]])&lt;&gt;0,Supplemental_Type_Certificates__STC___5[[#This Row],[First]]&amp;": "&amp;_xlfn.TEXTJOIN(", ",TRUE,INDIRECT(Supplemental_Type_Certificates__STC___5[[#This Row],[Range]])),"")</f>
        <v/>
      </c>
      <c r="J1202"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1203" spans="1:10" x14ac:dyDescent="0.25">
      <c r="A1203" s="1" t="s">
        <v>130</v>
      </c>
      <c r="B1203"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Piper Aircraft, Inc.\PA-46-310P</v>
      </c>
      <c r="C1203" s="1" t="s">
        <v>966</v>
      </c>
      <c r="D1203" s="1" t="str">
        <f>LEFT(Supplemental_Type_Certificates__STC___5[[#This Row],[Column1]],SEARCH("\",Supplemental_Type_Certificates__STC___5[[#This Row],[Column1]])-1)</f>
        <v>Piper Aircraft, Inc.</v>
      </c>
      <c r="E1203" s="1" t="str">
        <f>RIGHT(Supplemental_Type_Certificates__STC___5[[#This Row],[Column1]],LEN(Supplemental_Type_Certificates__STC___5[[#This Row],[Column1]])-SEARCH("\",Supplemental_Type_Certificates__STC___5[[#This Row],[Column1]]))</f>
        <v>PA-46-310P</v>
      </c>
      <c r="F1203" s="1" t="str">
        <f>INDEX(Sheet1!A:D,MATCH(Supplemental_Type_Certificates__STC___5[[#This Row],[Make]],Sheet1!D:D,0),1)</f>
        <v>Piper</v>
      </c>
      <c r="G1203"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203"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E1143:E1206</v>
      </c>
      <c r="I1203" s="1" t="str">
        <f ca="1">IF(LEN(Supplemental_Type_Certificates__STC___5[[#This Row],[First]])&lt;&gt;0,Supplemental_Type_Certificates__STC___5[[#This Row],[First]]&amp;": "&amp;_xlfn.TEXTJOIN(", ",TRUE,INDIRECT(Supplemental_Type_Certificates__STC___5[[#This Row],[Range]])),"")</f>
        <v/>
      </c>
      <c r="J1203"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1204" spans="1:10" x14ac:dyDescent="0.25">
      <c r="A1204" s="1" t="s">
        <v>130</v>
      </c>
      <c r="B1204"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Piper Aircraft, Inc.\PA-46-350P</v>
      </c>
      <c r="C1204" s="1" t="s">
        <v>967</v>
      </c>
      <c r="D1204" s="1" t="str">
        <f>LEFT(Supplemental_Type_Certificates__STC___5[[#This Row],[Column1]],SEARCH("\",Supplemental_Type_Certificates__STC___5[[#This Row],[Column1]])-1)</f>
        <v>Piper Aircraft, Inc.</v>
      </c>
      <c r="E1204" s="1" t="str">
        <f>RIGHT(Supplemental_Type_Certificates__STC___5[[#This Row],[Column1]],LEN(Supplemental_Type_Certificates__STC___5[[#This Row],[Column1]])-SEARCH("\",Supplemental_Type_Certificates__STC___5[[#This Row],[Column1]]))</f>
        <v>PA-46-350P</v>
      </c>
      <c r="F1204" s="1" t="str">
        <f>INDEX(Sheet1!A:D,MATCH(Supplemental_Type_Certificates__STC___5[[#This Row],[Make]],Sheet1!D:D,0),1)</f>
        <v>Piper</v>
      </c>
      <c r="G1204"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204"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E1143:E1206</v>
      </c>
      <c r="I1204" s="1" t="str">
        <f ca="1">IF(LEN(Supplemental_Type_Certificates__STC___5[[#This Row],[First]])&lt;&gt;0,Supplemental_Type_Certificates__STC___5[[#This Row],[First]]&amp;": "&amp;_xlfn.TEXTJOIN(", ",TRUE,INDIRECT(Supplemental_Type_Certificates__STC___5[[#This Row],[Range]])),"")</f>
        <v/>
      </c>
      <c r="J1204"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1205" spans="1:10" x14ac:dyDescent="0.25">
      <c r="A1205" s="1" t="s">
        <v>130</v>
      </c>
      <c r="B1205"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Piper Aircraft, Inc.\PA-46R-350T</v>
      </c>
      <c r="C1205" s="1" t="s">
        <v>968</v>
      </c>
      <c r="D1205" s="1" t="str">
        <f>LEFT(Supplemental_Type_Certificates__STC___5[[#This Row],[Column1]],SEARCH("\",Supplemental_Type_Certificates__STC___5[[#This Row],[Column1]])-1)</f>
        <v>Piper Aircraft, Inc.</v>
      </c>
      <c r="E1205" s="1" t="str">
        <f>RIGHT(Supplemental_Type_Certificates__STC___5[[#This Row],[Column1]],LEN(Supplemental_Type_Certificates__STC___5[[#This Row],[Column1]])-SEARCH("\",Supplemental_Type_Certificates__STC___5[[#This Row],[Column1]]))</f>
        <v>PA-46R-350T</v>
      </c>
      <c r="F1205" s="1" t="str">
        <f>INDEX(Sheet1!A:D,MATCH(Supplemental_Type_Certificates__STC___5[[#This Row],[Make]],Sheet1!D:D,0),1)</f>
        <v>Piper</v>
      </c>
      <c r="G1205"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205"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E1143:E1206</v>
      </c>
      <c r="I1205" s="1" t="str">
        <f ca="1">IF(LEN(Supplemental_Type_Certificates__STC___5[[#This Row],[First]])&lt;&gt;0,Supplemental_Type_Certificates__STC___5[[#This Row],[First]]&amp;": "&amp;_xlfn.TEXTJOIN(", ",TRUE,INDIRECT(Supplemental_Type_Certificates__STC___5[[#This Row],[Range]])),"")</f>
        <v/>
      </c>
      <c r="J1205"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1206" spans="1:10" x14ac:dyDescent="0.25">
      <c r="A1206" s="1" t="s">
        <v>130</v>
      </c>
      <c r="B1206"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Piper Aircraft, Inc.\PA-E23-250</v>
      </c>
      <c r="C1206" s="1" t="s">
        <v>969</v>
      </c>
      <c r="D1206" s="1" t="str">
        <f>LEFT(Supplemental_Type_Certificates__STC___5[[#This Row],[Column1]],SEARCH("\",Supplemental_Type_Certificates__STC___5[[#This Row],[Column1]])-1)</f>
        <v>Piper Aircraft, Inc.</v>
      </c>
      <c r="E1206" s="1" t="str">
        <f>RIGHT(Supplemental_Type_Certificates__STC___5[[#This Row],[Column1]],LEN(Supplemental_Type_Certificates__STC___5[[#This Row],[Column1]])-SEARCH("\",Supplemental_Type_Certificates__STC___5[[#This Row],[Column1]]))</f>
        <v>PA-E23-250</v>
      </c>
      <c r="F1206" s="1" t="str">
        <f>INDEX(Sheet1!A:D,MATCH(Supplemental_Type_Certificates__STC___5[[#This Row],[Make]],Sheet1!D:D,0),1)</f>
        <v>Piper</v>
      </c>
      <c r="G1206"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206"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E1143:E1206</v>
      </c>
      <c r="I1206" s="1" t="str">
        <f ca="1">IF(LEN(Supplemental_Type_Certificates__STC___5[[#This Row],[First]])&lt;&gt;0,Supplemental_Type_Certificates__STC___5[[#This Row],[First]]&amp;": "&amp;_xlfn.TEXTJOIN(", ",TRUE,INDIRECT(Supplemental_Type_Certificates__STC___5[[#This Row],[Range]])),"")</f>
        <v/>
      </c>
      <c r="J1206"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1207" spans="1:10" x14ac:dyDescent="0.25">
      <c r="A1207" s="1" t="s">
        <v>130</v>
      </c>
      <c r="B1207"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Revo, Incorporated\Colonial C-1</v>
      </c>
      <c r="C1207" s="1" t="s">
        <v>971</v>
      </c>
      <c r="D1207" s="1" t="str">
        <f>LEFT(Supplemental_Type_Certificates__STC___5[[#This Row],[Column1]],SEARCH("\",Supplemental_Type_Certificates__STC___5[[#This Row],[Column1]])-1)</f>
        <v>Revo, Incorporated</v>
      </c>
      <c r="E1207" s="1" t="str">
        <f>RIGHT(Supplemental_Type_Certificates__STC___5[[#This Row],[Column1]],LEN(Supplemental_Type_Certificates__STC___5[[#This Row],[Column1]])-SEARCH("\",Supplemental_Type_Certificates__STC___5[[#This Row],[Column1]]))</f>
        <v>Colonial C-1</v>
      </c>
      <c r="F1207" s="1" t="str">
        <f>INDEX(Sheet1!A:D,MATCH(Supplemental_Type_Certificates__STC___5[[#This Row],[Make]],Sheet1!D:D,0),1)</f>
        <v>Revo</v>
      </c>
      <c r="G1207"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Revo</v>
      </c>
      <c r="H1207"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E1207:E1213</v>
      </c>
      <c r="I1207" s="1" t="str">
        <f ca="1">IF(LEN(Supplemental_Type_Certificates__STC___5[[#This Row],[First]])&lt;&gt;0,Supplemental_Type_Certificates__STC___5[[#This Row],[First]]&amp;": "&amp;_xlfn.TEXTJOIN(", ",TRUE,INDIRECT(Supplemental_Type_Certificates__STC___5[[#This Row],[Range]])),"")</f>
        <v>Revo: Colonial C-1, Colonial C-2, Lake LA-4-200, Lake LA-4, Lake LA-4A, Lake LA-4P, Lake Model 250</v>
      </c>
      <c r="J1207"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1208" spans="1:10" x14ac:dyDescent="0.25">
      <c r="A1208" s="1" t="s">
        <v>130</v>
      </c>
      <c r="B1208"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Revo, Incorporated\Colonial C-2</v>
      </c>
      <c r="C1208" s="1" t="s">
        <v>972</v>
      </c>
      <c r="D1208" s="1" t="str">
        <f>LEFT(Supplemental_Type_Certificates__STC___5[[#This Row],[Column1]],SEARCH("\",Supplemental_Type_Certificates__STC___5[[#This Row],[Column1]])-1)</f>
        <v>Revo, Incorporated</v>
      </c>
      <c r="E1208" s="1" t="str">
        <f>RIGHT(Supplemental_Type_Certificates__STC___5[[#This Row],[Column1]],LEN(Supplemental_Type_Certificates__STC___5[[#This Row],[Column1]])-SEARCH("\",Supplemental_Type_Certificates__STC___5[[#This Row],[Column1]]))</f>
        <v>Colonial C-2</v>
      </c>
      <c r="F1208" s="1" t="str">
        <f>INDEX(Sheet1!A:D,MATCH(Supplemental_Type_Certificates__STC___5[[#This Row],[Make]],Sheet1!D:D,0),1)</f>
        <v>Revo</v>
      </c>
      <c r="G1208"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208"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E1207:E1213</v>
      </c>
      <c r="I1208" s="1" t="str">
        <f ca="1">IF(LEN(Supplemental_Type_Certificates__STC___5[[#This Row],[First]])&lt;&gt;0,Supplemental_Type_Certificates__STC___5[[#This Row],[First]]&amp;": "&amp;_xlfn.TEXTJOIN(", ",TRUE,INDIRECT(Supplemental_Type_Certificates__STC___5[[#This Row],[Range]])),"")</f>
        <v/>
      </c>
      <c r="J1208"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1209" spans="1:10" x14ac:dyDescent="0.25">
      <c r="A1209" s="1" t="s">
        <v>130</v>
      </c>
      <c r="B1209"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Revo, Incorporated\Lake LA-4-200</v>
      </c>
      <c r="C1209" s="1" t="s">
        <v>973</v>
      </c>
      <c r="D1209" s="1" t="str">
        <f>LEFT(Supplemental_Type_Certificates__STC___5[[#This Row],[Column1]],SEARCH("\",Supplemental_Type_Certificates__STC___5[[#This Row],[Column1]])-1)</f>
        <v>Revo, Incorporated</v>
      </c>
      <c r="E1209" s="1" t="str">
        <f>RIGHT(Supplemental_Type_Certificates__STC___5[[#This Row],[Column1]],LEN(Supplemental_Type_Certificates__STC___5[[#This Row],[Column1]])-SEARCH("\",Supplemental_Type_Certificates__STC___5[[#This Row],[Column1]]))</f>
        <v>Lake LA-4-200</v>
      </c>
      <c r="F1209" s="1" t="str">
        <f>INDEX(Sheet1!A:D,MATCH(Supplemental_Type_Certificates__STC___5[[#This Row],[Make]],Sheet1!D:D,0),1)</f>
        <v>Revo</v>
      </c>
      <c r="G1209"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209"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E1207:E1213</v>
      </c>
      <c r="I1209" s="1" t="str">
        <f ca="1">IF(LEN(Supplemental_Type_Certificates__STC___5[[#This Row],[First]])&lt;&gt;0,Supplemental_Type_Certificates__STC___5[[#This Row],[First]]&amp;": "&amp;_xlfn.TEXTJOIN(", ",TRUE,INDIRECT(Supplemental_Type_Certificates__STC___5[[#This Row],[Range]])),"")</f>
        <v/>
      </c>
      <c r="J1209"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1210" spans="1:10" x14ac:dyDescent="0.25">
      <c r="A1210" s="1" t="s">
        <v>130</v>
      </c>
      <c r="B1210"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Revo, Incorporated\Lake LA-4</v>
      </c>
      <c r="C1210" s="1" t="s">
        <v>974</v>
      </c>
      <c r="D1210" s="1" t="str">
        <f>LEFT(Supplemental_Type_Certificates__STC___5[[#This Row],[Column1]],SEARCH("\",Supplemental_Type_Certificates__STC___5[[#This Row],[Column1]])-1)</f>
        <v>Revo, Incorporated</v>
      </c>
      <c r="E1210" s="1" t="str">
        <f>RIGHT(Supplemental_Type_Certificates__STC___5[[#This Row],[Column1]],LEN(Supplemental_Type_Certificates__STC___5[[#This Row],[Column1]])-SEARCH("\",Supplemental_Type_Certificates__STC___5[[#This Row],[Column1]]))</f>
        <v>Lake LA-4</v>
      </c>
      <c r="F1210" s="1" t="str">
        <f>INDEX(Sheet1!A:D,MATCH(Supplemental_Type_Certificates__STC___5[[#This Row],[Make]],Sheet1!D:D,0),1)</f>
        <v>Revo</v>
      </c>
      <c r="G1210"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210"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E1207:E1213</v>
      </c>
      <c r="I1210" s="1" t="str">
        <f ca="1">IF(LEN(Supplemental_Type_Certificates__STC___5[[#This Row],[First]])&lt;&gt;0,Supplemental_Type_Certificates__STC___5[[#This Row],[First]]&amp;": "&amp;_xlfn.TEXTJOIN(", ",TRUE,INDIRECT(Supplemental_Type_Certificates__STC___5[[#This Row],[Range]])),"")</f>
        <v/>
      </c>
      <c r="J1210"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1211" spans="1:10" x14ac:dyDescent="0.25">
      <c r="A1211" s="1" t="s">
        <v>130</v>
      </c>
      <c r="B1211"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Revo, Incorporated\Lake LA-4A</v>
      </c>
      <c r="C1211" s="1" t="s">
        <v>975</v>
      </c>
      <c r="D1211" s="1" t="str">
        <f>LEFT(Supplemental_Type_Certificates__STC___5[[#This Row],[Column1]],SEARCH("\",Supplemental_Type_Certificates__STC___5[[#This Row],[Column1]])-1)</f>
        <v>Revo, Incorporated</v>
      </c>
      <c r="E1211" s="1" t="str">
        <f>RIGHT(Supplemental_Type_Certificates__STC___5[[#This Row],[Column1]],LEN(Supplemental_Type_Certificates__STC___5[[#This Row],[Column1]])-SEARCH("\",Supplemental_Type_Certificates__STC___5[[#This Row],[Column1]]))</f>
        <v>Lake LA-4A</v>
      </c>
      <c r="F1211" s="1" t="str">
        <f>INDEX(Sheet1!A:D,MATCH(Supplemental_Type_Certificates__STC___5[[#This Row],[Make]],Sheet1!D:D,0),1)</f>
        <v>Revo</v>
      </c>
      <c r="G1211"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211"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E1207:E1213</v>
      </c>
      <c r="I1211" s="1" t="str">
        <f ca="1">IF(LEN(Supplemental_Type_Certificates__STC___5[[#This Row],[First]])&lt;&gt;0,Supplemental_Type_Certificates__STC___5[[#This Row],[First]]&amp;": "&amp;_xlfn.TEXTJOIN(", ",TRUE,INDIRECT(Supplemental_Type_Certificates__STC___5[[#This Row],[Range]])),"")</f>
        <v/>
      </c>
      <c r="J1211"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1212" spans="1:10" x14ac:dyDescent="0.25">
      <c r="A1212" s="1" t="s">
        <v>130</v>
      </c>
      <c r="B1212"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Revo, Incorporated\Lake LA-4P</v>
      </c>
      <c r="C1212" s="1" t="s">
        <v>976</v>
      </c>
      <c r="D1212" s="1" t="str">
        <f>LEFT(Supplemental_Type_Certificates__STC___5[[#This Row],[Column1]],SEARCH("\",Supplemental_Type_Certificates__STC___5[[#This Row],[Column1]])-1)</f>
        <v>Revo, Incorporated</v>
      </c>
      <c r="E1212" s="1" t="str">
        <f>RIGHT(Supplemental_Type_Certificates__STC___5[[#This Row],[Column1]],LEN(Supplemental_Type_Certificates__STC___5[[#This Row],[Column1]])-SEARCH("\",Supplemental_Type_Certificates__STC___5[[#This Row],[Column1]]))</f>
        <v>Lake LA-4P</v>
      </c>
      <c r="F1212" s="1" t="str">
        <f>INDEX(Sheet1!A:D,MATCH(Supplemental_Type_Certificates__STC___5[[#This Row],[Make]],Sheet1!D:D,0),1)</f>
        <v>Revo</v>
      </c>
      <c r="G1212"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212"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E1207:E1213</v>
      </c>
      <c r="I1212" s="1" t="str">
        <f ca="1">IF(LEN(Supplemental_Type_Certificates__STC___5[[#This Row],[First]])&lt;&gt;0,Supplemental_Type_Certificates__STC___5[[#This Row],[First]]&amp;": "&amp;_xlfn.TEXTJOIN(", ",TRUE,INDIRECT(Supplemental_Type_Certificates__STC___5[[#This Row],[Range]])),"")</f>
        <v/>
      </c>
      <c r="J1212"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1213" spans="1:10" x14ac:dyDescent="0.25">
      <c r="A1213" s="1" t="s">
        <v>130</v>
      </c>
      <c r="B1213"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Revo, Incorporated\Lake Model 250</v>
      </c>
      <c r="C1213" s="1" t="s">
        <v>977</v>
      </c>
      <c r="D1213" s="1" t="str">
        <f>LEFT(Supplemental_Type_Certificates__STC___5[[#This Row],[Column1]],SEARCH("\",Supplemental_Type_Certificates__STC___5[[#This Row],[Column1]])-1)</f>
        <v>Revo, Incorporated</v>
      </c>
      <c r="E1213" s="1" t="str">
        <f>RIGHT(Supplemental_Type_Certificates__STC___5[[#This Row],[Column1]],LEN(Supplemental_Type_Certificates__STC___5[[#This Row],[Column1]])-SEARCH("\",Supplemental_Type_Certificates__STC___5[[#This Row],[Column1]]))</f>
        <v>Lake Model 250</v>
      </c>
      <c r="F1213" s="1" t="str">
        <f>INDEX(Sheet1!A:D,MATCH(Supplemental_Type_Certificates__STC___5[[#This Row],[Make]],Sheet1!D:D,0),1)</f>
        <v>Revo</v>
      </c>
      <c r="G1213"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213"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E1207:E1213</v>
      </c>
      <c r="I1213" s="1" t="str">
        <f ca="1">IF(LEN(Supplemental_Type_Certificates__STC___5[[#This Row],[First]])&lt;&gt;0,Supplemental_Type_Certificates__STC___5[[#This Row],[First]]&amp;": "&amp;_xlfn.TEXTJOIN(", ",TRUE,INDIRECT(Supplemental_Type_Certificates__STC___5[[#This Row],[Range]])),"")</f>
        <v/>
      </c>
      <c r="J1213"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1214" spans="1:10" x14ac:dyDescent="0.25">
      <c r="A1214" s="1" t="s">
        <v>130</v>
      </c>
      <c r="B1214"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Sierra Hotel Aero, Inc.\Navion (Army L-17A)</v>
      </c>
      <c r="C1214" s="1" t="s">
        <v>978</v>
      </c>
      <c r="D1214" s="1" t="str">
        <f>LEFT(Supplemental_Type_Certificates__STC___5[[#This Row],[Column1]],SEARCH("\",Supplemental_Type_Certificates__STC___5[[#This Row],[Column1]])-1)</f>
        <v>Sierra Hotel Aero, Inc.</v>
      </c>
      <c r="E1214" s="1" t="str">
        <f>RIGHT(Supplemental_Type_Certificates__STC___5[[#This Row],[Column1]],LEN(Supplemental_Type_Certificates__STC___5[[#This Row],[Column1]])-SEARCH("\",Supplemental_Type_Certificates__STC___5[[#This Row],[Column1]]))</f>
        <v>Navion (Army L-17A)</v>
      </c>
      <c r="F1214" s="1" t="str">
        <f>INDEX(Sheet1!A:D,MATCH(Supplemental_Type_Certificates__STC___5[[#This Row],[Make]],Sheet1!D:D,0),1)</f>
        <v>Sierra Hotel Aero</v>
      </c>
      <c r="G1214"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Sierra Hotel Aero</v>
      </c>
      <c r="H1214"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E1214:E1221</v>
      </c>
      <c r="I1214" s="1" t="str">
        <f ca="1">IF(LEN(Supplemental_Type_Certificates__STC___5[[#This Row],[First]])&lt;&gt;0,Supplemental_Type_Certificates__STC___5[[#This Row],[First]]&amp;": "&amp;_xlfn.TEXTJOIN(", ",TRUE,INDIRECT(Supplemental_Type_Certificates__STC___5[[#This Row],[Range]])),"")</f>
        <v>Sierra Hotel Aero: Navion (Army L-17A), Navion A (Army L-17B and L-17C), Navion B, Navion D, Navion E, Navion F, Navion G, Navion H</v>
      </c>
      <c r="J1214"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1215" spans="1:10" x14ac:dyDescent="0.25">
      <c r="A1215" s="1" t="s">
        <v>130</v>
      </c>
      <c r="B1215"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Sierra Hotel Aero, Inc.\Navion A (Army L-17B and L-17C)</v>
      </c>
      <c r="C1215" s="1" t="s">
        <v>979</v>
      </c>
      <c r="D1215" s="1" t="str">
        <f>LEFT(Supplemental_Type_Certificates__STC___5[[#This Row],[Column1]],SEARCH("\",Supplemental_Type_Certificates__STC___5[[#This Row],[Column1]])-1)</f>
        <v>Sierra Hotel Aero, Inc.</v>
      </c>
      <c r="E1215" s="1" t="str">
        <f>RIGHT(Supplemental_Type_Certificates__STC___5[[#This Row],[Column1]],LEN(Supplemental_Type_Certificates__STC___5[[#This Row],[Column1]])-SEARCH("\",Supplemental_Type_Certificates__STC___5[[#This Row],[Column1]]))</f>
        <v>Navion A (Army L-17B and L-17C)</v>
      </c>
      <c r="F1215" s="1" t="str">
        <f>INDEX(Sheet1!A:D,MATCH(Supplemental_Type_Certificates__STC___5[[#This Row],[Make]],Sheet1!D:D,0),1)</f>
        <v>Sierra Hotel Aero</v>
      </c>
      <c r="G1215"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215"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E1214:E1221</v>
      </c>
      <c r="I1215" s="1" t="str">
        <f ca="1">IF(LEN(Supplemental_Type_Certificates__STC___5[[#This Row],[First]])&lt;&gt;0,Supplemental_Type_Certificates__STC___5[[#This Row],[First]]&amp;": "&amp;_xlfn.TEXTJOIN(", ",TRUE,INDIRECT(Supplemental_Type_Certificates__STC___5[[#This Row],[Range]])),"")</f>
        <v/>
      </c>
      <c r="J1215"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1216" spans="1:10" x14ac:dyDescent="0.25">
      <c r="A1216" s="1" t="s">
        <v>130</v>
      </c>
      <c r="B1216"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Sierra Hotel Aero, Inc.\Navion B</v>
      </c>
      <c r="C1216" s="1" t="s">
        <v>980</v>
      </c>
      <c r="D1216" s="1" t="str">
        <f>LEFT(Supplemental_Type_Certificates__STC___5[[#This Row],[Column1]],SEARCH("\",Supplemental_Type_Certificates__STC___5[[#This Row],[Column1]])-1)</f>
        <v>Sierra Hotel Aero, Inc.</v>
      </c>
      <c r="E1216" s="1" t="str">
        <f>RIGHT(Supplemental_Type_Certificates__STC___5[[#This Row],[Column1]],LEN(Supplemental_Type_Certificates__STC___5[[#This Row],[Column1]])-SEARCH("\",Supplemental_Type_Certificates__STC___5[[#This Row],[Column1]]))</f>
        <v>Navion B</v>
      </c>
      <c r="F1216" s="1" t="str">
        <f>INDEX(Sheet1!A:D,MATCH(Supplemental_Type_Certificates__STC___5[[#This Row],[Make]],Sheet1!D:D,0),1)</f>
        <v>Sierra Hotel Aero</v>
      </c>
      <c r="G1216"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216"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E1214:E1221</v>
      </c>
      <c r="I1216" s="1" t="str">
        <f ca="1">IF(LEN(Supplemental_Type_Certificates__STC___5[[#This Row],[First]])&lt;&gt;0,Supplemental_Type_Certificates__STC___5[[#This Row],[First]]&amp;": "&amp;_xlfn.TEXTJOIN(", ",TRUE,INDIRECT(Supplemental_Type_Certificates__STC___5[[#This Row],[Range]])),"")</f>
        <v/>
      </c>
      <c r="J1216"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1217" spans="1:10" x14ac:dyDescent="0.25">
      <c r="A1217" s="1" t="s">
        <v>130</v>
      </c>
      <c r="B1217"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Sierra Hotel Aero, Inc.\Navion D</v>
      </c>
      <c r="C1217" s="1" t="s">
        <v>981</v>
      </c>
      <c r="D1217" s="1" t="str">
        <f>LEFT(Supplemental_Type_Certificates__STC___5[[#This Row],[Column1]],SEARCH("\",Supplemental_Type_Certificates__STC___5[[#This Row],[Column1]])-1)</f>
        <v>Sierra Hotel Aero, Inc.</v>
      </c>
      <c r="E1217" s="1" t="str">
        <f>RIGHT(Supplemental_Type_Certificates__STC___5[[#This Row],[Column1]],LEN(Supplemental_Type_Certificates__STC___5[[#This Row],[Column1]])-SEARCH("\",Supplemental_Type_Certificates__STC___5[[#This Row],[Column1]]))</f>
        <v>Navion D</v>
      </c>
      <c r="F1217" s="1" t="str">
        <f>INDEX(Sheet1!A:D,MATCH(Supplemental_Type_Certificates__STC___5[[#This Row],[Make]],Sheet1!D:D,0),1)</f>
        <v>Sierra Hotel Aero</v>
      </c>
      <c r="G1217"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217"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E1214:E1221</v>
      </c>
      <c r="I1217" s="1" t="str">
        <f ca="1">IF(LEN(Supplemental_Type_Certificates__STC___5[[#This Row],[First]])&lt;&gt;0,Supplemental_Type_Certificates__STC___5[[#This Row],[First]]&amp;": "&amp;_xlfn.TEXTJOIN(", ",TRUE,INDIRECT(Supplemental_Type_Certificates__STC___5[[#This Row],[Range]])),"")</f>
        <v/>
      </c>
      <c r="J1217"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1218" spans="1:10" x14ac:dyDescent="0.25">
      <c r="A1218" s="1" t="s">
        <v>130</v>
      </c>
      <c r="B1218"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Sierra Hotel Aero, Inc.\Navion E</v>
      </c>
      <c r="C1218" s="1" t="s">
        <v>982</v>
      </c>
      <c r="D1218" s="1" t="str">
        <f>LEFT(Supplemental_Type_Certificates__STC___5[[#This Row],[Column1]],SEARCH("\",Supplemental_Type_Certificates__STC___5[[#This Row],[Column1]])-1)</f>
        <v>Sierra Hotel Aero, Inc.</v>
      </c>
      <c r="E1218" s="1" t="str">
        <f>RIGHT(Supplemental_Type_Certificates__STC___5[[#This Row],[Column1]],LEN(Supplemental_Type_Certificates__STC___5[[#This Row],[Column1]])-SEARCH("\",Supplemental_Type_Certificates__STC___5[[#This Row],[Column1]]))</f>
        <v>Navion E</v>
      </c>
      <c r="F1218" s="1" t="str">
        <f>INDEX(Sheet1!A:D,MATCH(Supplemental_Type_Certificates__STC___5[[#This Row],[Make]],Sheet1!D:D,0),1)</f>
        <v>Sierra Hotel Aero</v>
      </c>
      <c r="G1218"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218"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E1214:E1221</v>
      </c>
      <c r="I1218" s="1" t="str">
        <f ca="1">IF(LEN(Supplemental_Type_Certificates__STC___5[[#This Row],[First]])&lt;&gt;0,Supplemental_Type_Certificates__STC___5[[#This Row],[First]]&amp;": "&amp;_xlfn.TEXTJOIN(", ",TRUE,INDIRECT(Supplemental_Type_Certificates__STC___5[[#This Row],[Range]])),"")</f>
        <v/>
      </c>
      <c r="J1218"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1219" spans="1:10" x14ac:dyDescent="0.25">
      <c r="A1219" s="1" t="s">
        <v>130</v>
      </c>
      <c r="B1219"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Sierra Hotel Aero, Inc.\Navion F</v>
      </c>
      <c r="C1219" s="1" t="s">
        <v>983</v>
      </c>
      <c r="D1219" s="1" t="str">
        <f>LEFT(Supplemental_Type_Certificates__STC___5[[#This Row],[Column1]],SEARCH("\",Supplemental_Type_Certificates__STC___5[[#This Row],[Column1]])-1)</f>
        <v>Sierra Hotel Aero, Inc.</v>
      </c>
      <c r="E1219" s="1" t="str">
        <f>RIGHT(Supplemental_Type_Certificates__STC___5[[#This Row],[Column1]],LEN(Supplemental_Type_Certificates__STC___5[[#This Row],[Column1]])-SEARCH("\",Supplemental_Type_Certificates__STC___5[[#This Row],[Column1]]))</f>
        <v>Navion F</v>
      </c>
      <c r="F1219" s="1" t="str">
        <f>INDEX(Sheet1!A:D,MATCH(Supplemental_Type_Certificates__STC___5[[#This Row],[Make]],Sheet1!D:D,0),1)</f>
        <v>Sierra Hotel Aero</v>
      </c>
      <c r="G1219"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219"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E1214:E1221</v>
      </c>
      <c r="I1219" s="1" t="str">
        <f ca="1">IF(LEN(Supplemental_Type_Certificates__STC___5[[#This Row],[First]])&lt;&gt;0,Supplemental_Type_Certificates__STC___5[[#This Row],[First]]&amp;": "&amp;_xlfn.TEXTJOIN(", ",TRUE,INDIRECT(Supplemental_Type_Certificates__STC___5[[#This Row],[Range]])),"")</f>
        <v/>
      </c>
      <c r="J1219"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1220" spans="1:10" x14ac:dyDescent="0.25">
      <c r="A1220" s="1" t="s">
        <v>130</v>
      </c>
      <c r="B1220"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Sierra Hotel Aero, Inc.\Navion G</v>
      </c>
      <c r="C1220" s="1" t="s">
        <v>984</v>
      </c>
      <c r="D1220" s="1" t="str">
        <f>LEFT(Supplemental_Type_Certificates__STC___5[[#This Row],[Column1]],SEARCH("\",Supplemental_Type_Certificates__STC___5[[#This Row],[Column1]])-1)</f>
        <v>Sierra Hotel Aero, Inc.</v>
      </c>
      <c r="E1220" s="1" t="str">
        <f>RIGHT(Supplemental_Type_Certificates__STC___5[[#This Row],[Column1]],LEN(Supplemental_Type_Certificates__STC___5[[#This Row],[Column1]])-SEARCH("\",Supplemental_Type_Certificates__STC___5[[#This Row],[Column1]]))</f>
        <v>Navion G</v>
      </c>
      <c r="F1220" s="1" t="str">
        <f>INDEX(Sheet1!A:D,MATCH(Supplemental_Type_Certificates__STC___5[[#This Row],[Make]],Sheet1!D:D,0),1)</f>
        <v>Sierra Hotel Aero</v>
      </c>
      <c r="G1220"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220"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E1214:E1221</v>
      </c>
      <c r="I1220" s="1" t="str">
        <f ca="1">IF(LEN(Supplemental_Type_Certificates__STC___5[[#This Row],[First]])&lt;&gt;0,Supplemental_Type_Certificates__STC___5[[#This Row],[First]]&amp;": "&amp;_xlfn.TEXTJOIN(", ",TRUE,INDIRECT(Supplemental_Type_Certificates__STC___5[[#This Row],[Range]])),"")</f>
        <v/>
      </c>
      <c r="J1220"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1221" spans="1:10" x14ac:dyDescent="0.25">
      <c r="A1221" s="1" t="s">
        <v>130</v>
      </c>
      <c r="B1221"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Sierra Hotel Aero, Inc.\Navion H</v>
      </c>
      <c r="C1221" s="1" t="s">
        <v>985</v>
      </c>
      <c r="D1221" s="1" t="str">
        <f>LEFT(Supplemental_Type_Certificates__STC___5[[#This Row],[Column1]],SEARCH("\",Supplemental_Type_Certificates__STC___5[[#This Row],[Column1]])-1)</f>
        <v>Sierra Hotel Aero, Inc.</v>
      </c>
      <c r="E1221" s="1" t="str">
        <f>RIGHT(Supplemental_Type_Certificates__STC___5[[#This Row],[Column1]],LEN(Supplemental_Type_Certificates__STC___5[[#This Row],[Column1]])-SEARCH("\",Supplemental_Type_Certificates__STC___5[[#This Row],[Column1]]))</f>
        <v>Navion H</v>
      </c>
      <c r="F1221" s="1" t="str">
        <f>INDEX(Sheet1!A:D,MATCH(Supplemental_Type_Certificates__STC___5[[#This Row],[Make]],Sheet1!D:D,0),1)</f>
        <v>Sierra Hotel Aero</v>
      </c>
      <c r="G1221"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221"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E1214:E1221</v>
      </c>
      <c r="I1221" s="1" t="str">
        <f ca="1">IF(LEN(Supplemental_Type_Certificates__STC___5[[#This Row],[First]])&lt;&gt;0,Supplemental_Type_Certificates__STC___5[[#This Row],[First]]&amp;": "&amp;_xlfn.TEXTJOIN(", ",TRUE,INDIRECT(Supplemental_Type_Certificates__STC___5[[#This Row],[Range]])),"")</f>
        <v/>
      </c>
      <c r="J1221"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1222" spans="1:10" x14ac:dyDescent="0.25">
      <c r="A1222" s="1" t="s">
        <v>130</v>
      </c>
      <c r="B1222"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Sky Enterprises, Inc.\RC-3</v>
      </c>
      <c r="C1222" s="1" t="s">
        <v>986</v>
      </c>
      <c r="D1222" s="1" t="str">
        <f>LEFT(Supplemental_Type_Certificates__STC___5[[#This Row],[Column1]],SEARCH("\",Supplemental_Type_Certificates__STC___5[[#This Row],[Column1]])-1)</f>
        <v>Sky Enterprises, Inc.</v>
      </c>
      <c r="E1222" s="1" t="str">
        <f>RIGHT(Supplemental_Type_Certificates__STC___5[[#This Row],[Column1]],LEN(Supplemental_Type_Certificates__STC___5[[#This Row],[Column1]])-SEARCH("\",Supplemental_Type_Certificates__STC___5[[#This Row],[Column1]]))</f>
        <v>RC-3</v>
      </c>
      <c r="F1222" s="1" t="str">
        <f>INDEX(Sheet1!A:D,MATCH(Supplemental_Type_Certificates__STC___5[[#This Row],[Make]],Sheet1!D:D,0),1)</f>
        <v>Sky Enterprises</v>
      </c>
      <c r="G1222"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Sky Enterprises</v>
      </c>
      <c r="H1222"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E1222:E1222</v>
      </c>
      <c r="I1222" s="1" t="str">
        <f ca="1">IF(LEN(Supplemental_Type_Certificates__STC___5[[#This Row],[First]])&lt;&gt;0,Supplemental_Type_Certificates__STC___5[[#This Row],[First]]&amp;": "&amp;_xlfn.TEXTJOIN(", ",TRUE,INDIRECT(Supplemental_Type_Certificates__STC___5[[#This Row],[Range]])),"")</f>
        <v>Sky Enterprises: RC-3</v>
      </c>
      <c r="J1222"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1223" spans="1:10" x14ac:dyDescent="0.25">
      <c r="A1223" s="1" t="s">
        <v>130</v>
      </c>
      <c r="B1223"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SOCATA - Groupe Aerospatiale\GA-7</v>
      </c>
      <c r="C1223" s="1" t="s">
        <v>989</v>
      </c>
      <c r="D1223" s="1" t="str">
        <f>LEFT(Supplemental_Type_Certificates__STC___5[[#This Row],[Column1]],SEARCH("\",Supplemental_Type_Certificates__STC___5[[#This Row],[Column1]])-1)</f>
        <v>SOCATA - Groupe Aerospatiale</v>
      </c>
      <c r="E1223" s="1" t="str">
        <f>RIGHT(Supplemental_Type_Certificates__STC___5[[#This Row],[Column1]],LEN(Supplemental_Type_Certificates__STC___5[[#This Row],[Column1]])-SEARCH("\",Supplemental_Type_Certificates__STC___5[[#This Row],[Column1]]))</f>
        <v>GA-7</v>
      </c>
      <c r="F1223" s="1" t="str">
        <f>INDEX(Sheet1!A:D,MATCH(Supplemental_Type_Certificates__STC___5[[#This Row],[Make]],Sheet1!D:D,0),1)</f>
        <v>SOCATA</v>
      </c>
      <c r="G1223"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SOCATA</v>
      </c>
      <c r="H1223"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E1223:E1241</v>
      </c>
      <c r="I1223" s="1" t="str">
        <f ca="1">IF(LEN(Supplemental_Type_Certificates__STC___5[[#This Row],[First]])&lt;&gt;0,Supplemental_Type_Certificates__STC___5[[#This Row],[First]]&amp;": "&amp;_xlfn.TEXTJOIN(", ",TRUE,INDIRECT(Supplemental_Type_Certificates__STC___5[[#This Row],[Range]])),"")</f>
        <v>SOCATA: GA-7, MS 880B, MS 885, MS 892A-150, MS 892E-150, MS 893A, MS 893E, MS 894A, MS 894E, Rallye 100S, Rallye 150 ST, Rallye 150 T, Rallye 235 E, Rallye 235C, TB 10, TB 20, TB 200, TB 21, TB9</v>
      </c>
      <c r="J1223"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1224" spans="1:10" x14ac:dyDescent="0.25">
      <c r="A1224" s="1" t="s">
        <v>130</v>
      </c>
      <c r="B1224"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SOCATA\MS 880B</v>
      </c>
      <c r="C1224" s="1" t="s">
        <v>990</v>
      </c>
      <c r="D1224" s="1" t="str">
        <f>LEFT(Supplemental_Type_Certificates__STC___5[[#This Row],[Column1]],SEARCH("\",Supplemental_Type_Certificates__STC___5[[#This Row],[Column1]])-1)</f>
        <v>SOCATA</v>
      </c>
      <c r="E1224" s="1" t="str">
        <f>RIGHT(Supplemental_Type_Certificates__STC___5[[#This Row],[Column1]],LEN(Supplemental_Type_Certificates__STC___5[[#This Row],[Column1]])-SEARCH("\",Supplemental_Type_Certificates__STC___5[[#This Row],[Column1]]))</f>
        <v>MS 880B</v>
      </c>
      <c r="F1224" s="1" t="str">
        <f>INDEX(Sheet1!A:D,MATCH(Supplemental_Type_Certificates__STC___5[[#This Row],[Make]],Sheet1!D:D,0),1)</f>
        <v>SOCATA</v>
      </c>
      <c r="G1224"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224"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E1223:E1241</v>
      </c>
      <c r="I1224" s="1" t="str">
        <f ca="1">IF(LEN(Supplemental_Type_Certificates__STC___5[[#This Row],[First]])&lt;&gt;0,Supplemental_Type_Certificates__STC___5[[#This Row],[First]]&amp;": "&amp;_xlfn.TEXTJOIN(", ",TRUE,INDIRECT(Supplemental_Type_Certificates__STC___5[[#This Row],[Range]])),"")</f>
        <v/>
      </c>
      <c r="J1224"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1225" spans="1:10" x14ac:dyDescent="0.25">
      <c r="A1225" s="1" t="s">
        <v>130</v>
      </c>
      <c r="B1225"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SOCATA\MS 885</v>
      </c>
      <c r="C1225" s="1" t="s">
        <v>991</v>
      </c>
      <c r="D1225" s="1" t="str">
        <f>LEFT(Supplemental_Type_Certificates__STC___5[[#This Row],[Column1]],SEARCH("\",Supplemental_Type_Certificates__STC___5[[#This Row],[Column1]])-1)</f>
        <v>SOCATA</v>
      </c>
      <c r="E1225" s="1" t="str">
        <f>RIGHT(Supplemental_Type_Certificates__STC___5[[#This Row],[Column1]],LEN(Supplemental_Type_Certificates__STC___5[[#This Row],[Column1]])-SEARCH("\",Supplemental_Type_Certificates__STC___5[[#This Row],[Column1]]))</f>
        <v>MS 885</v>
      </c>
      <c r="F1225" s="1" t="str">
        <f>INDEX(Sheet1!A:D,MATCH(Supplemental_Type_Certificates__STC___5[[#This Row],[Make]],Sheet1!D:D,0),1)</f>
        <v>SOCATA</v>
      </c>
      <c r="G1225"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225"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E1223:E1241</v>
      </c>
      <c r="I1225" s="1" t="str">
        <f ca="1">IF(LEN(Supplemental_Type_Certificates__STC___5[[#This Row],[First]])&lt;&gt;0,Supplemental_Type_Certificates__STC___5[[#This Row],[First]]&amp;": "&amp;_xlfn.TEXTJOIN(", ",TRUE,INDIRECT(Supplemental_Type_Certificates__STC___5[[#This Row],[Range]])),"")</f>
        <v/>
      </c>
      <c r="J1225"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1226" spans="1:10" x14ac:dyDescent="0.25">
      <c r="A1226" s="1" t="s">
        <v>130</v>
      </c>
      <c r="B1226"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SOCATA\MS 892A-150</v>
      </c>
      <c r="C1226" s="1" t="s">
        <v>992</v>
      </c>
      <c r="D1226" s="1" t="str">
        <f>LEFT(Supplemental_Type_Certificates__STC___5[[#This Row],[Column1]],SEARCH("\",Supplemental_Type_Certificates__STC___5[[#This Row],[Column1]])-1)</f>
        <v>SOCATA</v>
      </c>
      <c r="E1226" s="1" t="str">
        <f>RIGHT(Supplemental_Type_Certificates__STC___5[[#This Row],[Column1]],LEN(Supplemental_Type_Certificates__STC___5[[#This Row],[Column1]])-SEARCH("\",Supplemental_Type_Certificates__STC___5[[#This Row],[Column1]]))</f>
        <v>MS 892A-150</v>
      </c>
      <c r="F1226" s="1" t="str">
        <f>INDEX(Sheet1!A:D,MATCH(Supplemental_Type_Certificates__STC___5[[#This Row],[Make]],Sheet1!D:D,0),1)</f>
        <v>SOCATA</v>
      </c>
      <c r="G1226"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226"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E1223:E1241</v>
      </c>
      <c r="I1226" s="1" t="str">
        <f ca="1">IF(LEN(Supplemental_Type_Certificates__STC___5[[#This Row],[First]])&lt;&gt;0,Supplemental_Type_Certificates__STC___5[[#This Row],[First]]&amp;": "&amp;_xlfn.TEXTJOIN(", ",TRUE,INDIRECT(Supplemental_Type_Certificates__STC___5[[#This Row],[Range]])),"")</f>
        <v/>
      </c>
      <c r="J1226"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1227" spans="1:10" x14ac:dyDescent="0.25">
      <c r="A1227" s="1" t="s">
        <v>130</v>
      </c>
      <c r="B1227"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SOCATA\MS 892E-150</v>
      </c>
      <c r="C1227" s="1" t="s">
        <v>993</v>
      </c>
      <c r="D1227" s="1" t="str">
        <f>LEFT(Supplemental_Type_Certificates__STC___5[[#This Row],[Column1]],SEARCH("\",Supplemental_Type_Certificates__STC___5[[#This Row],[Column1]])-1)</f>
        <v>SOCATA</v>
      </c>
      <c r="E1227" s="1" t="str">
        <f>RIGHT(Supplemental_Type_Certificates__STC___5[[#This Row],[Column1]],LEN(Supplemental_Type_Certificates__STC___5[[#This Row],[Column1]])-SEARCH("\",Supplemental_Type_Certificates__STC___5[[#This Row],[Column1]]))</f>
        <v>MS 892E-150</v>
      </c>
      <c r="F1227" s="1" t="str">
        <f>INDEX(Sheet1!A:D,MATCH(Supplemental_Type_Certificates__STC___5[[#This Row],[Make]],Sheet1!D:D,0),1)</f>
        <v>SOCATA</v>
      </c>
      <c r="G1227"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227"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E1223:E1241</v>
      </c>
      <c r="I1227" s="1" t="str">
        <f ca="1">IF(LEN(Supplemental_Type_Certificates__STC___5[[#This Row],[First]])&lt;&gt;0,Supplemental_Type_Certificates__STC___5[[#This Row],[First]]&amp;": "&amp;_xlfn.TEXTJOIN(", ",TRUE,INDIRECT(Supplemental_Type_Certificates__STC___5[[#This Row],[Range]])),"")</f>
        <v/>
      </c>
      <c r="J1227"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1228" spans="1:10" x14ac:dyDescent="0.25">
      <c r="A1228" s="1" t="s">
        <v>130</v>
      </c>
      <c r="B1228"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SOCATA\MS 893A</v>
      </c>
      <c r="C1228" s="1" t="s">
        <v>1119</v>
      </c>
      <c r="D1228" s="1" t="str">
        <f>LEFT(Supplemental_Type_Certificates__STC___5[[#This Row],[Column1]],SEARCH("\",Supplemental_Type_Certificates__STC___5[[#This Row],[Column1]])-1)</f>
        <v>SOCATA</v>
      </c>
      <c r="E1228" s="1" t="str">
        <f>RIGHT(Supplemental_Type_Certificates__STC___5[[#This Row],[Column1]],LEN(Supplemental_Type_Certificates__STC___5[[#This Row],[Column1]])-SEARCH("\",Supplemental_Type_Certificates__STC___5[[#This Row],[Column1]]))</f>
        <v>MS 893A</v>
      </c>
      <c r="F1228" s="1" t="str">
        <f>INDEX(Sheet1!A:D,MATCH(Supplemental_Type_Certificates__STC___5[[#This Row],[Make]],Sheet1!D:D,0),1)</f>
        <v>SOCATA</v>
      </c>
      <c r="G1228"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228"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E1223:E1241</v>
      </c>
      <c r="I1228" s="1" t="str">
        <f ca="1">IF(LEN(Supplemental_Type_Certificates__STC___5[[#This Row],[First]])&lt;&gt;0,Supplemental_Type_Certificates__STC___5[[#This Row],[First]]&amp;": "&amp;_xlfn.TEXTJOIN(", ",TRUE,INDIRECT(Supplemental_Type_Certificates__STC___5[[#This Row],[Range]])),"")</f>
        <v/>
      </c>
      <c r="J1228"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1229" spans="1:10" x14ac:dyDescent="0.25">
      <c r="A1229" s="1" t="s">
        <v>130</v>
      </c>
      <c r="B1229"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SOCATA\MS 893E</v>
      </c>
      <c r="C1229" s="1" t="s">
        <v>995</v>
      </c>
      <c r="D1229" s="1" t="str">
        <f>LEFT(Supplemental_Type_Certificates__STC___5[[#This Row],[Column1]],SEARCH("\",Supplemental_Type_Certificates__STC___5[[#This Row],[Column1]])-1)</f>
        <v>SOCATA</v>
      </c>
      <c r="E1229" s="1" t="str">
        <f>RIGHT(Supplemental_Type_Certificates__STC___5[[#This Row],[Column1]],LEN(Supplemental_Type_Certificates__STC___5[[#This Row],[Column1]])-SEARCH("\",Supplemental_Type_Certificates__STC___5[[#This Row],[Column1]]))</f>
        <v>MS 893E</v>
      </c>
      <c r="F1229" s="1" t="str">
        <f>INDEX(Sheet1!A:D,MATCH(Supplemental_Type_Certificates__STC___5[[#This Row],[Make]],Sheet1!D:D,0),1)</f>
        <v>SOCATA</v>
      </c>
      <c r="G1229"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229"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E1223:E1241</v>
      </c>
      <c r="I1229" s="1" t="str">
        <f ca="1">IF(LEN(Supplemental_Type_Certificates__STC___5[[#This Row],[First]])&lt;&gt;0,Supplemental_Type_Certificates__STC___5[[#This Row],[First]]&amp;": "&amp;_xlfn.TEXTJOIN(", ",TRUE,INDIRECT(Supplemental_Type_Certificates__STC___5[[#This Row],[Range]])),"")</f>
        <v/>
      </c>
      <c r="J1229"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1230" spans="1:10" x14ac:dyDescent="0.25">
      <c r="A1230" s="1" t="s">
        <v>130</v>
      </c>
      <c r="B1230"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SOCATA\MS 894A</v>
      </c>
      <c r="C1230" s="1" t="s">
        <v>996</v>
      </c>
      <c r="D1230" s="1" t="str">
        <f>LEFT(Supplemental_Type_Certificates__STC___5[[#This Row],[Column1]],SEARCH("\",Supplemental_Type_Certificates__STC___5[[#This Row],[Column1]])-1)</f>
        <v>SOCATA</v>
      </c>
      <c r="E1230" s="1" t="str">
        <f>RIGHT(Supplemental_Type_Certificates__STC___5[[#This Row],[Column1]],LEN(Supplemental_Type_Certificates__STC___5[[#This Row],[Column1]])-SEARCH("\",Supplemental_Type_Certificates__STC___5[[#This Row],[Column1]]))</f>
        <v>MS 894A</v>
      </c>
      <c r="F1230" s="1" t="str">
        <f>INDEX(Sheet1!A:D,MATCH(Supplemental_Type_Certificates__STC___5[[#This Row],[Make]],Sheet1!D:D,0),1)</f>
        <v>SOCATA</v>
      </c>
      <c r="G1230"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230"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E1223:E1241</v>
      </c>
      <c r="I1230" s="1" t="str">
        <f ca="1">IF(LEN(Supplemental_Type_Certificates__STC___5[[#This Row],[First]])&lt;&gt;0,Supplemental_Type_Certificates__STC___5[[#This Row],[First]]&amp;": "&amp;_xlfn.TEXTJOIN(", ",TRUE,INDIRECT(Supplemental_Type_Certificates__STC___5[[#This Row],[Range]])),"")</f>
        <v/>
      </c>
      <c r="J1230"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1231" spans="1:10" x14ac:dyDescent="0.25">
      <c r="A1231" s="1" t="s">
        <v>130</v>
      </c>
      <c r="B1231"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SOCATA\MS 894E</v>
      </c>
      <c r="C1231" s="1" t="s">
        <v>997</v>
      </c>
      <c r="D1231" s="1" t="str">
        <f>LEFT(Supplemental_Type_Certificates__STC___5[[#This Row],[Column1]],SEARCH("\",Supplemental_Type_Certificates__STC___5[[#This Row],[Column1]])-1)</f>
        <v>SOCATA</v>
      </c>
      <c r="E1231" s="1" t="str">
        <f>RIGHT(Supplemental_Type_Certificates__STC___5[[#This Row],[Column1]],LEN(Supplemental_Type_Certificates__STC___5[[#This Row],[Column1]])-SEARCH("\",Supplemental_Type_Certificates__STC___5[[#This Row],[Column1]]))</f>
        <v>MS 894E</v>
      </c>
      <c r="F1231" s="1" t="str">
        <f>INDEX(Sheet1!A:D,MATCH(Supplemental_Type_Certificates__STC___5[[#This Row],[Make]],Sheet1!D:D,0),1)</f>
        <v>SOCATA</v>
      </c>
      <c r="G1231"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231"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E1223:E1241</v>
      </c>
      <c r="I1231" s="1" t="str">
        <f ca="1">IF(LEN(Supplemental_Type_Certificates__STC___5[[#This Row],[First]])&lt;&gt;0,Supplemental_Type_Certificates__STC___5[[#This Row],[First]]&amp;": "&amp;_xlfn.TEXTJOIN(", ",TRUE,INDIRECT(Supplemental_Type_Certificates__STC___5[[#This Row],[Range]])),"")</f>
        <v/>
      </c>
      <c r="J1231"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1232" spans="1:10" x14ac:dyDescent="0.25">
      <c r="A1232" s="1" t="s">
        <v>130</v>
      </c>
      <c r="B1232"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SOCATA\Rallye 100S</v>
      </c>
      <c r="C1232" s="1" t="s">
        <v>998</v>
      </c>
      <c r="D1232" s="1" t="str">
        <f>LEFT(Supplemental_Type_Certificates__STC___5[[#This Row],[Column1]],SEARCH("\",Supplemental_Type_Certificates__STC___5[[#This Row],[Column1]])-1)</f>
        <v>SOCATA</v>
      </c>
      <c r="E1232" s="1" t="str">
        <f>RIGHT(Supplemental_Type_Certificates__STC___5[[#This Row],[Column1]],LEN(Supplemental_Type_Certificates__STC___5[[#This Row],[Column1]])-SEARCH("\",Supplemental_Type_Certificates__STC___5[[#This Row],[Column1]]))</f>
        <v>Rallye 100S</v>
      </c>
      <c r="F1232" s="1" t="str">
        <f>INDEX(Sheet1!A:D,MATCH(Supplemental_Type_Certificates__STC___5[[#This Row],[Make]],Sheet1!D:D,0),1)</f>
        <v>SOCATA</v>
      </c>
      <c r="G1232"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232"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E1223:E1241</v>
      </c>
      <c r="I1232" s="1" t="str">
        <f ca="1">IF(LEN(Supplemental_Type_Certificates__STC___5[[#This Row],[First]])&lt;&gt;0,Supplemental_Type_Certificates__STC___5[[#This Row],[First]]&amp;": "&amp;_xlfn.TEXTJOIN(", ",TRUE,INDIRECT(Supplemental_Type_Certificates__STC___5[[#This Row],[Range]])),"")</f>
        <v/>
      </c>
      <c r="J1232"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1233" spans="1:10" x14ac:dyDescent="0.25">
      <c r="A1233" s="1" t="s">
        <v>130</v>
      </c>
      <c r="B1233"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SOCATA\Rallye 150 ST</v>
      </c>
      <c r="C1233" s="1" t="s">
        <v>999</v>
      </c>
      <c r="D1233" s="1" t="str">
        <f>LEFT(Supplemental_Type_Certificates__STC___5[[#This Row],[Column1]],SEARCH("\",Supplemental_Type_Certificates__STC___5[[#This Row],[Column1]])-1)</f>
        <v>SOCATA</v>
      </c>
      <c r="E1233" s="1" t="str">
        <f>RIGHT(Supplemental_Type_Certificates__STC___5[[#This Row],[Column1]],LEN(Supplemental_Type_Certificates__STC___5[[#This Row],[Column1]])-SEARCH("\",Supplemental_Type_Certificates__STC___5[[#This Row],[Column1]]))</f>
        <v>Rallye 150 ST</v>
      </c>
      <c r="F1233" s="1" t="str">
        <f>INDEX(Sheet1!A:D,MATCH(Supplemental_Type_Certificates__STC___5[[#This Row],[Make]],Sheet1!D:D,0),1)</f>
        <v>SOCATA</v>
      </c>
      <c r="G1233"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233"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E1223:E1241</v>
      </c>
      <c r="I1233" s="1" t="str">
        <f ca="1">IF(LEN(Supplemental_Type_Certificates__STC___5[[#This Row],[First]])&lt;&gt;0,Supplemental_Type_Certificates__STC___5[[#This Row],[First]]&amp;": "&amp;_xlfn.TEXTJOIN(", ",TRUE,INDIRECT(Supplemental_Type_Certificates__STC___5[[#This Row],[Range]])),"")</f>
        <v/>
      </c>
      <c r="J1233"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1234" spans="1:10" x14ac:dyDescent="0.25">
      <c r="A1234" s="1" t="s">
        <v>130</v>
      </c>
      <c r="B1234"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SOCATA\Rallye 150 T</v>
      </c>
      <c r="C1234" s="1" t="s">
        <v>1000</v>
      </c>
      <c r="D1234" s="1" t="str">
        <f>LEFT(Supplemental_Type_Certificates__STC___5[[#This Row],[Column1]],SEARCH("\",Supplemental_Type_Certificates__STC___5[[#This Row],[Column1]])-1)</f>
        <v>SOCATA</v>
      </c>
      <c r="E1234" s="1" t="str">
        <f>RIGHT(Supplemental_Type_Certificates__STC___5[[#This Row],[Column1]],LEN(Supplemental_Type_Certificates__STC___5[[#This Row],[Column1]])-SEARCH("\",Supplemental_Type_Certificates__STC___5[[#This Row],[Column1]]))</f>
        <v>Rallye 150 T</v>
      </c>
      <c r="F1234" s="1" t="str">
        <f>INDEX(Sheet1!A:D,MATCH(Supplemental_Type_Certificates__STC___5[[#This Row],[Make]],Sheet1!D:D,0),1)</f>
        <v>SOCATA</v>
      </c>
      <c r="G1234"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234"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E1223:E1241</v>
      </c>
      <c r="I1234" s="1" t="str">
        <f ca="1">IF(LEN(Supplemental_Type_Certificates__STC___5[[#This Row],[First]])&lt;&gt;0,Supplemental_Type_Certificates__STC___5[[#This Row],[First]]&amp;": "&amp;_xlfn.TEXTJOIN(", ",TRUE,INDIRECT(Supplemental_Type_Certificates__STC___5[[#This Row],[Range]])),"")</f>
        <v/>
      </c>
      <c r="J1234"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1235" spans="1:10" x14ac:dyDescent="0.25">
      <c r="A1235" s="1" t="s">
        <v>130</v>
      </c>
      <c r="B1235"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SOCATA\Rallye 235 E</v>
      </c>
      <c r="C1235" s="1" t="s">
        <v>1001</v>
      </c>
      <c r="D1235" s="1" t="str">
        <f>LEFT(Supplemental_Type_Certificates__STC___5[[#This Row],[Column1]],SEARCH("\",Supplemental_Type_Certificates__STC___5[[#This Row],[Column1]])-1)</f>
        <v>SOCATA</v>
      </c>
      <c r="E1235" s="1" t="str">
        <f>RIGHT(Supplemental_Type_Certificates__STC___5[[#This Row],[Column1]],LEN(Supplemental_Type_Certificates__STC___5[[#This Row],[Column1]])-SEARCH("\",Supplemental_Type_Certificates__STC___5[[#This Row],[Column1]]))</f>
        <v>Rallye 235 E</v>
      </c>
      <c r="F1235" s="1" t="str">
        <f>INDEX(Sheet1!A:D,MATCH(Supplemental_Type_Certificates__STC___5[[#This Row],[Make]],Sheet1!D:D,0),1)</f>
        <v>SOCATA</v>
      </c>
      <c r="G1235"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235"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E1223:E1241</v>
      </c>
      <c r="I1235" s="1" t="str">
        <f ca="1">IF(LEN(Supplemental_Type_Certificates__STC___5[[#This Row],[First]])&lt;&gt;0,Supplemental_Type_Certificates__STC___5[[#This Row],[First]]&amp;": "&amp;_xlfn.TEXTJOIN(", ",TRUE,INDIRECT(Supplemental_Type_Certificates__STC___5[[#This Row],[Range]])),"")</f>
        <v/>
      </c>
      <c r="J1235"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1236" spans="1:10" x14ac:dyDescent="0.25">
      <c r="A1236" s="1" t="s">
        <v>130</v>
      </c>
      <c r="B1236"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SOCATA\Rallye 235C</v>
      </c>
      <c r="C1236" s="1" t="s">
        <v>1002</v>
      </c>
      <c r="D1236" s="1" t="str">
        <f>LEFT(Supplemental_Type_Certificates__STC___5[[#This Row],[Column1]],SEARCH("\",Supplemental_Type_Certificates__STC___5[[#This Row],[Column1]])-1)</f>
        <v>SOCATA</v>
      </c>
      <c r="E1236" s="1" t="str">
        <f>RIGHT(Supplemental_Type_Certificates__STC___5[[#This Row],[Column1]],LEN(Supplemental_Type_Certificates__STC___5[[#This Row],[Column1]])-SEARCH("\",Supplemental_Type_Certificates__STC___5[[#This Row],[Column1]]))</f>
        <v>Rallye 235C</v>
      </c>
      <c r="F1236" s="1" t="str">
        <f>INDEX(Sheet1!A:D,MATCH(Supplemental_Type_Certificates__STC___5[[#This Row],[Make]],Sheet1!D:D,0),1)</f>
        <v>SOCATA</v>
      </c>
      <c r="G1236"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236"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E1223:E1241</v>
      </c>
      <c r="I1236" s="1" t="str">
        <f ca="1">IF(LEN(Supplemental_Type_Certificates__STC___5[[#This Row],[First]])&lt;&gt;0,Supplemental_Type_Certificates__STC___5[[#This Row],[First]]&amp;": "&amp;_xlfn.TEXTJOIN(", ",TRUE,INDIRECT(Supplemental_Type_Certificates__STC___5[[#This Row],[Range]])),"")</f>
        <v/>
      </c>
      <c r="J1236"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1237" spans="1:10" x14ac:dyDescent="0.25">
      <c r="A1237" s="1" t="s">
        <v>130</v>
      </c>
      <c r="B1237"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SOCATA\TB 10</v>
      </c>
      <c r="C1237" s="1" t="s">
        <v>1003</v>
      </c>
      <c r="D1237" s="1" t="str">
        <f>LEFT(Supplemental_Type_Certificates__STC___5[[#This Row],[Column1]],SEARCH("\",Supplemental_Type_Certificates__STC___5[[#This Row],[Column1]])-1)</f>
        <v>SOCATA</v>
      </c>
      <c r="E1237" s="1" t="str">
        <f>RIGHT(Supplemental_Type_Certificates__STC___5[[#This Row],[Column1]],LEN(Supplemental_Type_Certificates__STC___5[[#This Row],[Column1]])-SEARCH("\",Supplemental_Type_Certificates__STC___5[[#This Row],[Column1]]))</f>
        <v>TB 10</v>
      </c>
      <c r="F1237" s="1" t="str">
        <f>INDEX(Sheet1!A:D,MATCH(Supplemental_Type_Certificates__STC___5[[#This Row],[Make]],Sheet1!D:D,0),1)</f>
        <v>SOCATA</v>
      </c>
      <c r="G1237"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237"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E1223:E1241</v>
      </c>
      <c r="I1237" s="1" t="str">
        <f ca="1">IF(LEN(Supplemental_Type_Certificates__STC___5[[#This Row],[First]])&lt;&gt;0,Supplemental_Type_Certificates__STC___5[[#This Row],[First]]&amp;": "&amp;_xlfn.TEXTJOIN(", ",TRUE,INDIRECT(Supplemental_Type_Certificates__STC___5[[#This Row],[Range]])),"")</f>
        <v/>
      </c>
      <c r="J1237"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1238" spans="1:10" x14ac:dyDescent="0.25">
      <c r="A1238" s="1" t="s">
        <v>130</v>
      </c>
      <c r="B1238"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SOCATA\TB 20</v>
      </c>
      <c r="C1238" s="1" t="s">
        <v>1004</v>
      </c>
      <c r="D1238" s="1" t="str">
        <f>LEFT(Supplemental_Type_Certificates__STC___5[[#This Row],[Column1]],SEARCH("\",Supplemental_Type_Certificates__STC___5[[#This Row],[Column1]])-1)</f>
        <v>SOCATA</v>
      </c>
      <c r="E1238" s="1" t="str">
        <f>RIGHT(Supplemental_Type_Certificates__STC___5[[#This Row],[Column1]],LEN(Supplemental_Type_Certificates__STC___5[[#This Row],[Column1]])-SEARCH("\",Supplemental_Type_Certificates__STC___5[[#This Row],[Column1]]))</f>
        <v>TB 20</v>
      </c>
      <c r="F1238" s="1" t="str">
        <f>INDEX(Sheet1!A:D,MATCH(Supplemental_Type_Certificates__STC___5[[#This Row],[Make]],Sheet1!D:D,0),1)</f>
        <v>SOCATA</v>
      </c>
      <c r="G1238"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238"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E1223:E1241</v>
      </c>
      <c r="I1238" s="1" t="str">
        <f ca="1">IF(LEN(Supplemental_Type_Certificates__STC___5[[#This Row],[First]])&lt;&gt;0,Supplemental_Type_Certificates__STC___5[[#This Row],[First]]&amp;": "&amp;_xlfn.TEXTJOIN(", ",TRUE,INDIRECT(Supplemental_Type_Certificates__STC___5[[#This Row],[Range]])),"")</f>
        <v/>
      </c>
      <c r="J1238"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1239" spans="1:10" x14ac:dyDescent="0.25">
      <c r="A1239" s="1" t="s">
        <v>130</v>
      </c>
      <c r="B1239"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SOCATA\TB 200</v>
      </c>
      <c r="C1239" s="1" t="s">
        <v>1005</v>
      </c>
      <c r="D1239" s="1" t="str">
        <f>LEFT(Supplemental_Type_Certificates__STC___5[[#This Row],[Column1]],SEARCH("\",Supplemental_Type_Certificates__STC___5[[#This Row],[Column1]])-1)</f>
        <v>SOCATA</v>
      </c>
      <c r="E1239" s="1" t="str">
        <f>RIGHT(Supplemental_Type_Certificates__STC___5[[#This Row],[Column1]],LEN(Supplemental_Type_Certificates__STC___5[[#This Row],[Column1]])-SEARCH("\",Supplemental_Type_Certificates__STC___5[[#This Row],[Column1]]))</f>
        <v>TB 200</v>
      </c>
      <c r="F1239" s="1" t="str">
        <f>INDEX(Sheet1!A:D,MATCH(Supplemental_Type_Certificates__STC___5[[#This Row],[Make]],Sheet1!D:D,0),1)</f>
        <v>SOCATA</v>
      </c>
      <c r="G1239"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239"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E1223:E1241</v>
      </c>
      <c r="I1239" s="1" t="str">
        <f ca="1">IF(LEN(Supplemental_Type_Certificates__STC___5[[#This Row],[First]])&lt;&gt;0,Supplemental_Type_Certificates__STC___5[[#This Row],[First]]&amp;": "&amp;_xlfn.TEXTJOIN(", ",TRUE,INDIRECT(Supplemental_Type_Certificates__STC___5[[#This Row],[Range]])),"")</f>
        <v/>
      </c>
      <c r="J1239"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1240" spans="1:10" x14ac:dyDescent="0.25">
      <c r="A1240" s="1" t="s">
        <v>130</v>
      </c>
      <c r="B1240"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SOCATA\TB 21</v>
      </c>
      <c r="C1240" s="1" t="s">
        <v>1006</v>
      </c>
      <c r="D1240" s="1" t="str">
        <f>LEFT(Supplemental_Type_Certificates__STC___5[[#This Row],[Column1]],SEARCH("\",Supplemental_Type_Certificates__STC___5[[#This Row],[Column1]])-1)</f>
        <v>SOCATA</v>
      </c>
      <c r="E1240" s="1" t="str">
        <f>RIGHT(Supplemental_Type_Certificates__STC___5[[#This Row],[Column1]],LEN(Supplemental_Type_Certificates__STC___5[[#This Row],[Column1]])-SEARCH("\",Supplemental_Type_Certificates__STC___5[[#This Row],[Column1]]))</f>
        <v>TB 21</v>
      </c>
      <c r="F1240" s="1" t="str">
        <f>INDEX(Sheet1!A:D,MATCH(Supplemental_Type_Certificates__STC___5[[#This Row],[Make]],Sheet1!D:D,0),1)</f>
        <v>SOCATA</v>
      </c>
      <c r="G1240"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240"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E1223:E1241</v>
      </c>
      <c r="I1240" s="1" t="str">
        <f ca="1">IF(LEN(Supplemental_Type_Certificates__STC___5[[#This Row],[First]])&lt;&gt;0,Supplemental_Type_Certificates__STC___5[[#This Row],[First]]&amp;": "&amp;_xlfn.TEXTJOIN(", ",TRUE,INDIRECT(Supplemental_Type_Certificates__STC___5[[#This Row],[Range]])),"")</f>
        <v/>
      </c>
      <c r="J1240"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1241" spans="1:10" x14ac:dyDescent="0.25">
      <c r="A1241" s="1" t="s">
        <v>130</v>
      </c>
      <c r="B1241"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SOCATA\TB9</v>
      </c>
      <c r="C1241" s="1" t="s">
        <v>1007</v>
      </c>
      <c r="D1241" s="1" t="str">
        <f>LEFT(Supplemental_Type_Certificates__STC___5[[#This Row],[Column1]],SEARCH("\",Supplemental_Type_Certificates__STC___5[[#This Row],[Column1]])-1)</f>
        <v>SOCATA</v>
      </c>
      <c r="E1241" s="1" t="str">
        <f>RIGHT(Supplemental_Type_Certificates__STC___5[[#This Row],[Column1]],LEN(Supplemental_Type_Certificates__STC___5[[#This Row],[Column1]])-SEARCH("\",Supplemental_Type_Certificates__STC___5[[#This Row],[Column1]]))</f>
        <v>TB9</v>
      </c>
      <c r="F1241" s="1" t="str">
        <f>INDEX(Sheet1!A:D,MATCH(Supplemental_Type_Certificates__STC___5[[#This Row],[Make]],Sheet1!D:D,0),1)</f>
        <v>SOCATA</v>
      </c>
      <c r="G1241"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241"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E1223:E1241</v>
      </c>
      <c r="I1241" s="1" t="str">
        <f ca="1">IF(LEN(Supplemental_Type_Certificates__STC___5[[#This Row],[First]])&lt;&gt;0,Supplemental_Type_Certificates__STC___5[[#This Row],[First]]&amp;": "&amp;_xlfn.TEXTJOIN(", ",TRUE,INDIRECT(Supplemental_Type_Certificates__STC___5[[#This Row],[Range]])),"")</f>
        <v/>
      </c>
      <c r="J1241"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1242" spans="1:10" x14ac:dyDescent="0.25">
      <c r="A1242" s="1" t="s">
        <v>130</v>
      </c>
      <c r="B1242"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STOL Aircraft Corporation\UC-1</v>
      </c>
      <c r="C1242" s="1" t="s">
        <v>1008</v>
      </c>
      <c r="D1242" s="1" t="str">
        <f>LEFT(Supplemental_Type_Certificates__STC___5[[#This Row],[Column1]],SEARCH("\",Supplemental_Type_Certificates__STC___5[[#This Row],[Column1]])-1)</f>
        <v>STOL Aircraft Corporation</v>
      </c>
      <c r="E1242" s="1" t="str">
        <f>RIGHT(Supplemental_Type_Certificates__STC___5[[#This Row],[Column1]],LEN(Supplemental_Type_Certificates__STC___5[[#This Row],[Column1]])-SEARCH("\",Supplemental_Type_Certificates__STC___5[[#This Row],[Column1]]))</f>
        <v>UC-1</v>
      </c>
      <c r="F1242" s="1" t="str">
        <f>INDEX(Sheet1!A:D,MATCH(Supplemental_Type_Certificates__STC___5[[#This Row],[Make]],Sheet1!D:D,0),1)</f>
        <v>STOL Aircraft</v>
      </c>
      <c r="G1242"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STOL Aircraft</v>
      </c>
      <c r="H1242"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E1242:E1242</v>
      </c>
      <c r="I1242" s="1" t="str">
        <f ca="1">IF(LEN(Supplemental_Type_Certificates__STC___5[[#This Row],[First]])&lt;&gt;0,Supplemental_Type_Certificates__STC___5[[#This Row],[First]]&amp;": "&amp;_xlfn.TEXTJOIN(", ",TRUE,INDIRECT(Supplemental_Type_Certificates__STC___5[[#This Row],[Range]])),"")</f>
        <v>STOL Aircraft: UC-1</v>
      </c>
      <c r="J1242"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1243" spans="1:10" x14ac:dyDescent="0.25">
      <c r="A1243" s="1" t="s">
        <v>130</v>
      </c>
      <c r="B1243"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Swift Museum Foundation, Inc.\GC-1A</v>
      </c>
      <c r="C1243" s="1" t="s">
        <v>1009</v>
      </c>
      <c r="D1243" s="1" t="str">
        <f>LEFT(Supplemental_Type_Certificates__STC___5[[#This Row],[Column1]],SEARCH("\",Supplemental_Type_Certificates__STC___5[[#This Row],[Column1]])-1)</f>
        <v>Swift Museum Foundation, Inc.</v>
      </c>
      <c r="E1243" s="1" t="str">
        <f>RIGHT(Supplemental_Type_Certificates__STC___5[[#This Row],[Column1]],LEN(Supplemental_Type_Certificates__STC___5[[#This Row],[Column1]])-SEARCH("\",Supplemental_Type_Certificates__STC___5[[#This Row],[Column1]]))</f>
        <v>GC-1A</v>
      </c>
      <c r="F1243" s="1" t="str">
        <f>INDEX(Sheet1!A:D,MATCH(Supplemental_Type_Certificates__STC___5[[#This Row],[Make]],Sheet1!D:D,0),1)</f>
        <v>Swift</v>
      </c>
      <c r="G1243"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Swift</v>
      </c>
      <c r="H1243"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E1243:E1244</v>
      </c>
      <c r="I1243" s="1" t="str">
        <f ca="1">IF(LEN(Supplemental_Type_Certificates__STC___5[[#This Row],[First]])&lt;&gt;0,Supplemental_Type_Certificates__STC___5[[#This Row],[First]]&amp;": "&amp;_xlfn.TEXTJOIN(", ",TRUE,INDIRECT(Supplemental_Type_Certificates__STC___5[[#This Row],[Range]])),"")</f>
        <v>Swift: GC-1A, GC-1B</v>
      </c>
      <c r="J1243"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1244" spans="1:10" x14ac:dyDescent="0.25">
      <c r="A1244" s="1" t="s">
        <v>130</v>
      </c>
      <c r="B1244"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Swift Museum Foundation, Inc.\GC-1B</v>
      </c>
      <c r="C1244" s="1" t="s">
        <v>1010</v>
      </c>
      <c r="D1244" s="1" t="str">
        <f>LEFT(Supplemental_Type_Certificates__STC___5[[#This Row],[Column1]],SEARCH("\",Supplemental_Type_Certificates__STC___5[[#This Row],[Column1]])-1)</f>
        <v>Swift Museum Foundation, Inc.</v>
      </c>
      <c r="E1244" s="1" t="str">
        <f>RIGHT(Supplemental_Type_Certificates__STC___5[[#This Row],[Column1]],LEN(Supplemental_Type_Certificates__STC___5[[#This Row],[Column1]])-SEARCH("\",Supplemental_Type_Certificates__STC___5[[#This Row],[Column1]]))</f>
        <v>GC-1B</v>
      </c>
      <c r="F1244" s="1" t="str">
        <f>INDEX(Sheet1!A:D,MATCH(Supplemental_Type_Certificates__STC___5[[#This Row],[Make]],Sheet1!D:D,0),1)</f>
        <v>Swift</v>
      </c>
      <c r="G1244"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244"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E1243:E1244</v>
      </c>
      <c r="I1244" s="1" t="str">
        <f ca="1">IF(LEN(Supplemental_Type_Certificates__STC___5[[#This Row],[First]])&lt;&gt;0,Supplemental_Type_Certificates__STC___5[[#This Row],[First]]&amp;": "&amp;_xlfn.TEXTJOIN(", ",TRUE,INDIRECT(Supplemental_Type_Certificates__STC___5[[#This Row],[Range]])),"")</f>
        <v/>
      </c>
      <c r="J1244"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1245" spans="1:10" x14ac:dyDescent="0.25">
      <c r="A1245" s="1" t="s">
        <v>130</v>
      </c>
      <c r="B1245"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Inc.\425</v>
      </c>
      <c r="C1245" s="1" t="s">
        <v>1120</v>
      </c>
      <c r="D1245" s="1" t="str">
        <f>LEFT(Supplemental_Type_Certificates__STC___5[[#This Row],[Column1]],SEARCH("\",Supplemental_Type_Certificates__STC___5[[#This Row],[Column1]])-1)</f>
        <v>Textron Aviation Inc.</v>
      </c>
      <c r="E1245" s="1" t="str">
        <f>RIGHT(Supplemental_Type_Certificates__STC___5[[#This Row],[Column1]],LEN(Supplemental_Type_Certificates__STC___5[[#This Row],[Column1]])-SEARCH("\",Supplemental_Type_Certificates__STC___5[[#This Row],[Column1]]))</f>
        <v>425</v>
      </c>
      <c r="F1245" s="1" t="str">
        <f>INDEX(Sheet1!A:D,MATCH(Supplemental_Type_Certificates__STC___5[[#This Row],[Make]],Sheet1!D:D,0),1)</f>
        <v>Textron</v>
      </c>
      <c r="G1245"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Textron</v>
      </c>
      <c r="H1245"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E1245:E1246</v>
      </c>
      <c r="I1245" s="1" t="str">
        <f ca="1">IF(LEN(Supplemental_Type_Certificates__STC___5[[#This Row],[First]])&lt;&gt;0,Supplemental_Type_Certificates__STC___5[[#This Row],[First]]&amp;": "&amp;_xlfn.TEXTJOIN(", ",TRUE,INDIRECT(Supplemental_Type_Certificates__STC___5[[#This Row],[Range]])),"")</f>
        <v>Textron: 425, 441</v>
      </c>
      <c r="J1245"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1246" spans="1:10" x14ac:dyDescent="0.25">
      <c r="A1246" s="1" t="s">
        <v>130</v>
      </c>
      <c r="B1246"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Inc.\441</v>
      </c>
      <c r="C1246" s="1" t="s">
        <v>1121</v>
      </c>
      <c r="D1246" s="1" t="str">
        <f>LEFT(Supplemental_Type_Certificates__STC___5[[#This Row],[Column1]],SEARCH("\",Supplemental_Type_Certificates__STC___5[[#This Row],[Column1]])-1)</f>
        <v>Textron Aviation Inc.</v>
      </c>
      <c r="E1246" s="1" t="str">
        <f>RIGHT(Supplemental_Type_Certificates__STC___5[[#This Row],[Column1]],LEN(Supplemental_Type_Certificates__STC___5[[#This Row],[Column1]])-SEARCH("\",Supplemental_Type_Certificates__STC___5[[#This Row],[Column1]]))</f>
        <v>441</v>
      </c>
      <c r="F1246" s="1" t="str">
        <f>INDEX(Sheet1!A:D,MATCH(Supplemental_Type_Certificates__STC___5[[#This Row],[Make]],Sheet1!D:D,0),1)</f>
        <v>Textron</v>
      </c>
      <c r="G1246"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246"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E1245:E1246</v>
      </c>
      <c r="I1246" s="1" t="str">
        <f ca="1">IF(LEN(Supplemental_Type_Certificates__STC___5[[#This Row],[First]])&lt;&gt;0,Supplemental_Type_Certificates__STC___5[[#This Row],[First]]&amp;": "&amp;_xlfn.TEXTJOIN(", ",TRUE,INDIRECT(Supplemental_Type_Certificates__STC___5[[#This Row],[Range]])),"")</f>
        <v/>
      </c>
      <c r="J1246"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1247" spans="1:10" x14ac:dyDescent="0.25">
      <c r="A1247" s="1" t="s">
        <v>130</v>
      </c>
      <c r="B1247"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True Flight Holdings LLC\AA-1</v>
      </c>
      <c r="C1247" s="1" t="s">
        <v>1013</v>
      </c>
      <c r="D1247" s="1" t="str">
        <f>LEFT(Supplemental_Type_Certificates__STC___5[[#This Row],[Column1]],SEARCH("\",Supplemental_Type_Certificates__STC___5[[#This Row],[Column1]])-1)</f>
        <v>True Flight Holdings LLC</v>
      </c>
      <c r="E1247" s="1" t="str">
        <f>RIGHT(Supplemental_Type_Certificates__STC___5[[#This Row],[Column1]],LEN(Supplemental_Type_Certificates__STC___5[[#This Row],[Column1]])-SEARCH("\",Supplemental_Type_Certificates__STC___5[[#This Row],[Column1]]))</f>
        <v>AA-1</v>
      </c>
      <c r="F1247" s="1" t="str">
        <f>INDEX(Sheet1!A:D,MATCH(Supplemental_Type_Certificates__STC___5[[#This Row],[Make]],Sheet1!D:D,0),1)</f>
        <v>True Flight Holdings</v>
      </c>
      <c r="G1247"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True Flight Holdings</v>
      </c>
      <c r="H1247"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E1247:E1253</v>
      </c>
      <c r="I1247" s="1" t="str">
        <f ca="1">IF(LEN(Supplemental_Type_Certificates__STC___5[[#This Row],[First]])&lt;&gt;0,Supplemental_Type_Certificates__STC___5[[#This Row],[First]]&amp;": "&amp;_xlfn.TEXTJOIN(", ",TRUE,INDIRECT(Supplemental_Type_Certificates__STC___5[[#This Row],[Range]])),"")</f>
        <v>True Flight Holdings: AA-1, AA-1A, AA-1B, AA-1C, AA-5, AA-5A, AA-5B</v>
      </c>
      <c r="J1247"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1248" spans="1:10" x14ac:dyDescent="0.25">
      <c r="A1248" s="1" t="s">
        <v>130</v>
      </c>
      <c r="B1248"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True Flight Holdings LLC\AA-1A</v>
      </c>
      <c r="C1248" s="1" t="s">
        <v>1014</v>
      </c>
      <c r="D1248" s="1" t="str">
        <f>LEFT(Supplemental_Type_Certificates__STC___5[[#This Row],[Column1]],SEARCH("\",Supplemental_Type_Certificates__STC___5[[#This Row],[Column1]])-1)</f>
        <v>True Flight Holdings LLC</v>
      </c>
      <c r="E1248" s="1" t="str">
        <f>RIGHT(Supplemental_Type_Certificates__STC___5[[#This Row],[Column1]],LEN(Supplemental_Type_Certificates__STC___5[[#This Row],[Column1]])-SEARCH("\",Supplemental_Type_Certificates__STC___5[[#This Row],[Column1]]))</f>
        <v>AA-1A</v>
      </c>
      <c r="F1248" s="1" t="str">
        <f>INDEX(Sheet1!A:D,MATCH(Supplemental_Type_Certificates__STC___5[[#This Row],[Make]],Sheet1!D:D,0),1)</f>
        <v>True Flight Holdings</v>
      </c>
      <c r="G1248"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248"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E1247:E1253</v>
      </c>
      <c r="I1248" s="1" t="str">
        <f ca="1">IF(LEN(Supplemental_Type_Certificates__STC___5[[#This Row],[First]])&lt;&gt;0,Supplemental_Type_Certificates__STC___5[[#This Row],[First]]&amp;": "&amp;_xlfn.TEXTJOIN(", ",TRUE,INDIRECT(Supplemental_Type_Certificates__STC___5[[#This Row],[Range]])),"")</f>
        <v/>
      </c>
      <c r="J1248"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1249" spans="1:10" x14ac:dyDescent="0.25">
      <c r="A1249" s="1" t="s">
        <v>130</v>
      </c>
      <c r="B1249"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True Flight Holdings LLC\AA-1B</v>
      </c>
      <c r="C1249" s="1" t="s">
        <v>1015</v>
      </c>
      <c r="D1249" s="1" t="str">
        <f>LEFT(Supplemental_Type_Certificates__STC___5[[#This Row],[Column1]],SEARCH("\",Supplemental_Type_Certificates__STC___5[[#This Row],[Column1]])-1)</f>
        <v>True Flight Holdings LLC</v>
      </c>
      <c r="E1249" s="1" t="str">
        <f>RIGHT(Supplemental_Type_Certificates__STC___5[[#This Row],[Column1]],LEN(Supplemental_Type_Certificates__STC___5[[#This Row],[Column1]])-SEARCH("\",Supplemental_Type_Certificates__STC___5[[#This Row],[Column1]]))</f>
        <v>AA-1B</v>
      </c>
      <c r="F1249" s="1" t="str">
        <f>INDEX(Sheet1!A:D,MATCH(Supplemental_Type_Certificates__STC___5[[#This Row],[Make]],Sheet1!D:D,0),1)</f>
        <v>True Flight Holdings</v>
      </c>
      <c r="G1249"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249"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E1247:E1253</v>
      </c>
      <c r="I1249" s="1" t="str">
        <f ca="1">IF(LEN(Supplemental_Type_Certificates__STC___5[[#This Row],[First]])&lt;&gt;0,Supplemental_Type_Certificates__STC___5[[#This Row],[First]]&amp;": "&amp;_xlfn.TEXTJOIN(", ",TRUE,INDIRECT(Supplemental_Type_Certificates__STC___5[[#This Row],[Range]])),"")</f>
        <v/>
      </c>
      <c r="J1249"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1250" spans="1:10" x14ac:dyDescent="0.25">
      <c r="A1250" s="1" t="s">
        <v>130</v>
      </c>
      <c r="B1250"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True Flight Holdings LLC\AA-1C</v>
      </c>
      <c r="C1250" s="1" t="s">
        <v>1016</v>
      </c>
      <c r="D1250" s="1" t="str">
        <f>LEFT(Supplemental_Type_Certificates__STC___5[[#This Row],[Column1]],SEARCH("\",Supplemental_Type_Certificates__STC___5[[#This Row],[Column1]])-1)</f>
        <v>True Flight Holdings LLC</v>
      </c>
      <c r="E1250" s="1" t="str">
        <f>RIGHT(Supplemental_Type_Certificates__STC___5[[#This Row],[Column1]],LEN(Supplemental_Type_Certificates__STC___5[[#This Row],[Column1]])-SEARCH("\",Supplemental_Type_Certificates__STC___5[[#This Row],[Column1]]))</f>
        <v>AA-1C</v>
      </c>
      <c r="F1250" s="1" t="str">
        <f>INDEX(Sheet1!A:D,MATCH(Supplemental_Type_Certificates__STC___5[[#This Row],[Make]],Sheet1!D:D,0),1)</f>
        <v>True Flight Holdings</v>
      </c>
      <c r="G1250"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250"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E1247:E1253</v>
      </c>
      <c r="I1250" s="1" t="str">
        <f ca="1">IF(LEN(Supplemental_Type_Certificates__STC___5[[#This Row],[First]])&lt;&gt;0,Supplemental_Type_Certificates__STC___5[[#This Row],[First]]&amp;": "&amp;_xlfn.TEXTJOIN(", ",TRUE,INDIRECT(Supplemental_Type_Certificates__STC___5[[#This Row],[Range]])),"")</f>
        <v/>
      </c>
      <c r="J1250"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1251" spans="1:10" x14ac:dyDescent="0.25">
      <c r="A1251" s="1" t="s">
        <v>130</v>
      </c>
      <c r="B1251"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True Flight Holdings LLC\AA-5</v>
      </c>
      <c r="C1251" s="1" t="s">
        <v>1017</v>
      </c>
      <c r="D1251" s="1" t="str">
        <f>LEFT(Supplemental_Type_Certificates__STC___5[[#This Row],[Column1]],SEARCH("\",Supplemental_Type_Certificates__STC___5[[#This Row],[Column1]])-1)</f>
        <v>True Flight Holdings LLC</v>
      </c>
      <c r="E1251" s="1" t="str">
        <f>RIGHT(Supplemental_Type_Certificates__STC___5[[#This Row],[Column1]],LEN(Supplemental_Type_Certificates__STC___5[[#This Row],[Column1]])-SEARCH("\",Supplemental_Type_Certificates__STC___5[[#This Row],[Column1]]))</f>
        <v>AA-5</v>
      </c>
      <c r="F1251" s="1" t="str">
        <f>INDEX(Sheet1!A:D,MATCH(Supplemental_Type_Certificates__STC___5[[#This Row],[Make]],Sheet1!D:D,0),1)</f>
        <v>True Flight Holdings</v>
      </c>
      <c r="G1251"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251"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E1247:E1253</v>
      </c>
      <c r="I1251" s="1" t="str">
        <f ca="1">IF(LEN(Supplemental_Type_Certificates__STC___5[[#This Row],[First]])&lt;&gt;0,Supplemental_Type_Certificates__STC___5[[#This Row],[First]]&amp;": "&amp;_xlfn.TEXTJOIN(", ",TRUE,INDIRECT(Supplemental_Type_Certificates__STC___5[[#This Row],[Range]])),"")</f>
        <v/>
      </c>
      <c r="J1251"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1252" spans="1:10" x14ac:dyDescent="0.25">
      <c r="A1252" s="1" t="s">
        <v>130</v>
      </c>
      <c r="B1252"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True Flight Holdings LLC\AA-5A</v>
      </c>
      <c r="C1252" s="1" t="s">
        <v>1018</v>
      </c>
      <c r="D1252" s="1" t="str">
        <f>LEFT(Supplemental_Type_Certificates__STC___5[[#This Row],[Column1]],SEARCH("\",Supplemental_Type_Certificates__STC___5[[#This Row],[Column1]])-1)</f>
        <v>True Flight Holdings LLC</v>
      </c>
      <c r="E1252" s="1" t="str">
        <f>RIGHT(Supplemental_Type_Certificates__STC___5[[#This Row],[Column1]],LEN(Supplemental_Type_Certificates__STC___5[[#This Row],[Column1]])-SEARCH("\",Supplemental_Type_Certificates__STC___5[[#This Row],[Column1]]))</f>
        <v>AA-5A</v>
      </c>
      <c r="F1252" s="1" t="str">
        <f>INDEX(Sheet1!A:D,MATCH(Supplemental_Type_Certificates__STC___5[[#This Row],[Make]],Sheet1!D:D,0),1)</f>
        <v>True Flight Holdings</v>
      </c>
      <c r="G1252"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252"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E1247:E1253</v>
      </c>
      <c r="I1252" s="1" t="str">
        <f ca="1">IF(LEN(Supplemental_Type_Certificates__STC___5[[#This Row],[First]])&lt;&gt;0,Supplemental_Type_Certificates__STC___5[[#This Row],[First]]&amp;": "&amp;_xlfn.TEXTJOIN(", ",TRUE,INDIRECT(Supplemental_Type_Certificates__STC___5[[#This Row],[Range]])),"")</f>
        <v/>
      </c>
      <c r="J1252"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1253" spans="1:10" x14ac:dyDescent="0.25">
      <c r="A1253" s="1" t="s">
        <v>130</v>
      </c>
      <c r="B1253"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True Flight Holdings LLC\AA-5B</v>
      </c>
      <c r="C1253" s="1" t="s">
        <v>1019</v>
      </c>
      <c r="D1253" s="1" t="str">
        <f>LEFT(Supplemental_Type_Certificates__STC___5[[#This Row],[Column1]],SEARCH("\",Supplemental_Type_Certificates__STC___5[[#This Row],[Column1]])-1)</f>
        <v>True Flight Holdings LLC</v>
      </c>
      <c r="E1253" s="1" t="str">
        <f>RIGHT(Supplemental_Type_Certificates__STC___5[[#This Row],[Column1]],LEN(Supplemental_Type_Certificates__STC___5[[#This Row],[Column1]])-SEARCH("\",Supplemental_Type_Certificates__STC___5[[#This Row],[Column1]]))</f>
        <v>AA-5B</v>
      </c>
      <c r="F1253" s="1" t="str">
        <f>INDEX(Sheet1!A:D,MATCH(Supplemental_Type_Certificates__STC___5[[#This Row],[Make]],Sheet1!D:D,0),1)</f>
        <v>True Flight Holdings</v>
      </c>
      <c r="G1253"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253"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E1247:E1253</v>
      </c>
      <c r="I1253" s="1" t="str">
        <f ca="1">IF(LEN(Supplemental_Type_Certificates__STC___5[[#This Row],[First]])&lt;&gt;0,Supplemental_Type_Certificates__STC___5[[#This Row],[First]]&amp;": "&amp;_xlfn.TEXTJOIN(", ",TRUE,INDIRECT(Supplemental_Type_Certificates__STC___5[[#This Row],[Range]])),"")</f>
        <v/>
      </c>
      <c r="J1253"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1254" spans="1:10" x14ac:dyDescent="0.25">
      <c r="A1254" s="1" t="s">
        <v>130</v>
      </c>
      <c r="B1254"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Twin Commander Aircraft LLC\500-A</v>
      </c>
      <c r="C1254" s="1" t="s">
        <v>1021</v>
      </c>
      <c r="D1254" s="1" t="str">
        <f>LEFT(Supplemental_Type_Certificates__STC___5[[#This Row],[Column1]],SEARCH("\",Supplemental_Type_Certificates__STC___5[[#This Row],[Column1]])-1)</f>
        <v>Twin Commander Aircraft LLC</v>
      </c>
      <c r="E1254" s="1" t="str">
        <f>RIGHT(Supplemental_Type_Certificates__STC___5[[#This Row],[Column1]],LEN(Supplemental_Type_Certificates__STC___5[[#This Row],[Column1]])-SEARCH("\",Supplemental_Type_Certificates__STC___5[[#This Row],[Column1]]))</f>
        <v>500-A</v>
      </c>
      <c r="F1254" s="1" t="str">
        <f>INDEX(Sheet1!A:D,MATCH(Supplemental_Type_Certificates__STC___5[[#This Row],[Make]],Sheet1!D:D,0),1)</f>
        <v>Twin Commander</v>
      </c>
      <c r="G1254"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Twin Commander</v>
      </c>
      <c r="H1254"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E1254:E1271</v>
      </c>
      <c r="I1254" s="1" t="str">
        <f ca="1">IF(LEN(Supplemental_Type_Certificates__STC___5[[#This Row],[First]])&lt;&gt;0,Supplemental_Type_Certificates__STC___5[[#This Row],[First]]&amp;": "&amp;_xlfn.TEXTJOIN(", ",TRUE,INDIRECT(Supplemental_Type_Certificates__STC___5[[#This Row],[Range]])),"")</f>
        <v>Twin Commander: 500-A, 500-B, 500-S, 500-U, 500, 520, 560-A, 560-E, 560-F, 560, 680-E, 680-F, 680-FL, 680-FL(P), 680, 685, 700, 720</v>
      </c>
      <c r="J1254"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1255" spans="1:10" x14ac:dyDescent="0.25">
      <c r="A1255" s="1" t="s">
        <v>130</v>
      </c>
      <c r="B1255"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Twin Commander Aircraft LLC\500-B</v>
      </c>
      <c r="C1255" s="1" t="s">
        <v>1022</v>
      </c>
      <c r="D1255" s="1" t="str">
        <f>LEFT(Supplemental_Type_Certificates__STC___5[[#This Row],[Column1]],SEARCH("\",Supplemental_Type_Certificates__STC___5[[#This Row],[Column1]])-1)</f>
        <v>Twin Commander Aircraft LLC</v>
      </c>
      <c r="E1255" s="1" t="str">
        <f>RIGHT(Supplemental_Type_Certificates__STC___5[[#This Row],[Column1]],LEN(Supplemental_Type_Certificates__STC___5[[#This Row],[Column1]])-SEARCH("\",Supplemental_Type_Certificates__STC___5[[#This Row],[Column1]]))</f>
        <v>500-B</v>
      </c>
      <c r="F1255" s="1" t="str">
        <f>INDEX(Sheet1!A:D,MATCH(Supplemental_Type_Certificates__STC___5[[#This Row],[Make]],Sheet1!D:D,0),1)</f>
        <v>Twin Commander</v>
      </c>
      <c r="G1255"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255"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E1254:E1271</v>
      </c>
      <c r="I1255" s="1" t="str">
        <f ca="1">IF(LEN(Supplemental_Type_Certificates__STC___5[[#This Row],[First]])&lt;&gt;0,Supplemental_Type_Certificates__STC___5[[#This Row],[First]]&amp;": "&amp;_xlfn.TEXTJOIN(", ",TRUE,INDIRECT(Supplemental_Type_Certificates__STC___5[[#This Row],[Range]])),"")</f>
        <v/>
      </c>
      <c r="J1255"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1256" spans="1:10" x14ac:dyDescent="0.25">
      <c r="A1256" s="1" t="s">
        <v>130</v>
      </c>
      <c r="B1256"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Twin Commander Aircraft LLC\500-S</v>
      </c>
      <c r="C1256" s="1" t="s">
        <v>1023</v>
      </c>
      <c r="D1256" s="1" t="str">
        <f>LEFT(Supplemental_Type_Certificates__STC___5[[#This Row],[Column1]],SEARCH("\",Supplemental_Type_Certificates__STC___5[[#This Row],[Column1]])-1)</f>
        <v>Twin Commander Aircraft LLC</v>
      </c>
      <c r="E1256" s="1" t="str">
        <f>RIGHT(Supplemental_Type_Certificates__STC___5[[#This Row],[Column1]],LEN(Supplemental_Type_Certificates__STC___5[[#This Row],[Column1]])-SEARCH("\",Supplemental_Type_Certificates__STC___5[[#This Row],[Column1]]))</f>
        <v>500-S</v>
      </c>
      <c r="F1256" s="1" t="str">
        <f>INDEX(Sheet1!A:D,MATCH(Supplemental_Type_Certificates__STC___5[[#This Row],[Make]],Sheet1!D:D,0),1)</f>
        <v>Twin Commander</v>
      </c>
      <c r="G1256"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256"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E1254:E1271</v>
      </c>
      <c r="I1256" s="1" t="str">
        <f ca="1">IF(LEN(Supplemental_Type_Certificates__STC___5[[#This Row],[First]])&lt;&gt;0,Supplemental_Type_Certificates__STC___5[[#This Row],[First]]&amp;": "&amp;_xlfn.TEXTJOIN(", ",TRUE,INDIRECT(Supplemental_Type_Certificates__STC___5[[#This Row],[Range]])),"")</f>
        <v/>
      </c>
      <c r="J1256"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1257" spans="1:10" x14ac:dyDescent="0.25">
      <c r="A1257" s="1" t="s">
        <v>130</v>
      </c>
      <c r="B1257"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Twin Commander Aircraft LLC\500-U</v>
      </c>
      <c r="C1257" s="1" t="s">
        <v>1024</v>
      </c>
      <c r="D1257" s="1" t="str">
        <f>LEFT(Supplemental_Type_Certificates__STC___5[[#This Row],[Column1]],SEARCH("\",Supplemental_Type_Certificates__STC___5[[#This Row],[Column1]])-1)</f>
        <v>Twin Commander Aircraft LLC</v>
      </c>
      <c r="E1257" s="1" t="str">
        <f>RIGHT(Supplemental_Type_Certificates__STC___5[[#This Row],[Column1]],LEN(Supplemental_Type_Certificates__STC___5[[#This Row],[Column1]])-SEARCH("\",Supplemental_Type_Certificates__STC___5[[#This Row],[Column1]]))</f>
        <v>500-U</v>
      </c>
      <c r="F1257" s="1" t="str">
        <f>INDEX(Sheet1!A:D,MATCH(Supplemental_Type_Certificates__STC___5[[#This Row],[Make]],Sheet1!D:D,0),1)</f>
        <v>Twin Commander</v>
      </c>
      <c r="G1257"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257"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E1254:E1271</v>
      </c>
      <c r="I1257" s="1" t="str">
        <f ca="1">IF(LEN(Supplemental_Type_Certificates__STC___5[[#This Row],[First]])&lt;&gt;0,Supplemental_Type_Certificates__STC___5[[#This Row],[First]]&amp;": "&amp;_xlfn.TEXTJOIN(", ",TRUE,INDIRECT(Supplemental_Type_Certificates__STC___5[[#This Row],[Range]])),"")</f>
        <v/>
      </c>
      <c r="J1257"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1258" spans="1:10" x14ac:dyDescent="0.25">
      <c r="A1258" s="1" t="s">
        <v>130</v>
      </c>
      <c r="B1258"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Twin Commander Aircraft LLC\500</v>
      </c>
      <c r="C1258" s="1" t="s">
        <v>1025</v>
      </c>
      <c r="D1258" s="1" t="str">
        <f>LEFT(Supplemental_Type_Certificates__STC___5[[#This Row],[Column1]],SEARCH("\",Supplemental_Type_Certificates__STC___5[[#This Row],[Column1]])-1)</f>
        <v>Twin Commander Aircraft LLC</v>
      </c>
      <c r="E1258" s="1" t="str">
        <f>RIGHT(Supplemental_Type_Certificates__STC___5[[#This Row],[Column1]],LEN(Supplemental_Type_Certificates__STC___5[[#This Row],[Column1]])-SEARCH("\",Supplemental_Type_Certificates__STC___5[[#This Row],[Column1]]))</f>
        <v>500</v>
      </c>
      <c r="F1258" s="1" t="str">
        <f>INDEX(Sheet1!A:D,MATCH(Supplemental_Type_Certificates__STC___5[[#This Row],[Make]],Sheet1!D:D,0),1)</f>
        <v>Twin Commander</v>
      </c>
      <c r="G1258"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258"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E1254:E1271</v>
      </c>
      <c r="I1258" s="1" t="str">
        <f ca="1">IF(LEN(Supplemental_Type_Certificates__STC___5[[#This Row],[First]])&lt;&gt;0,Supplemental_Type_Certificates__STC___5[[#This Row],[First]]&amp;": "&amp;_xlfn.TEXTJOIN(", ",TRUE,INDIRECT(Supplemental_Type_Certificates__STC___5[[#This Row],[Range]])),"")</f>
        <v/>
      </c>
      <c r="J1258"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1259" spans="1:10" x14ac:dyDescent="0.25">
      <c r="A1259" s="1" t="s">
        <v>130</v>
      </c>
      <c r="B1259"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Twin Commander Aircraft LLC\520</v>
      </c>
      <c r="C1259" s="1" t="s">
        <v>1026</v>
      </c>
      <c r="D1259" s="1" t="str">
        <f>LEFT(Supplemental_Type_Certificates__STC___5[[#This Row],[Column1]],SEARCH("\",Supplemental_Type_Certificates__STC___5[[#This Row],[Column1]])-1)</f>
        <v>Twin Commander Aircraft LLC</v>
      </c>
      <c r="E1259" s="1" t="str">
        <f>RIGHT(Supplemental_Type_Certificates__STC___5[[#This Row],[Column1]],LEN(Supplemental_Type_Certificates__STC___5[[#This Row],[Column1]])-SEARCH("\",Supplemental_Type_Certificates__STC___5[[#This Row],[Column1]]))</f>
        <v>520</v>
      </c>
      <c r="F1259" s="1" t="str">
        <f>INDEX(Sheet1!A:D,MATCH(Supplemental_Type_Certificates__STC___5[[#This Row],[Make]],Sheet1!D:D,0),1)</f>
        <v>Twin Commander</v>
      </c>
      <c r="G1259"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259"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E1254:E1271</v>
      </c>
      <c r="I1259" s="1" t="str">
        <f ca="1">IF(LEN(Supplemental_Type_Certificates__STC___5[[#This Row],[First]])&lt;&gt;0,Supplemental_Type_Certificates__STC___5[[#This Row],[First]]&amp;": "&amp;_xlfn.TEXTJOIN(", ",TRUE,INDIRECT(Supplemental_Type_Certificates__STC___5[[#This Row],[Range]])),"")</f>
        <v/>
      </c>
      <c r="J1259"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1260" spans="1:10" x14ac:dyDescent="0.25">
      <c r="A1260" s="1" t="s">
        <v>130</v>
      </c>
      <c r="B1260"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Twin Commander Aircraft LLC\560-A</v>
      </c>
      <c r="C1260" s="1" t="s">
        <v>1027</v>
      </c>
      <c r="D1260" s="1" t="str">
        <f>LEFT(Supplemental_Type_Certificates__STC___5[[#This Row],[Column1]],SEARCH("\",Supplemental_Type_Certificates__STC___5[[#This Row],[Column1]])-1)</f>
        <v>Twin Commander Aircraft LLC</v>
      </c>
      <c r="E1260" s="1" t="str">
        <f>RIGHT(Supplemental_Type_Certificates__STC___5[[#This Row],[Column1]],LEN(Supplemental_Type_Certificates__STC___5[[#This Row],[Column1]])-SEARCH("\",Supplemental_Type_Certificates__STC___5[[#This Row],[Column1]]))</f>
        <v>560-A</v>
      </c>
      <c r="F1260" s="1" t="str">
        <f>INDEX(Sheet1!A:D,MATCH(Supplemental_Type_Certificates__STC___5[[#This Row],[Make]],Sheet1!D:D,0),1)</f>
        <v>Twin Commander</v>
      </c>
      <c r="G1260"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260"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E1254:E1271</v>
      </c>
      <c r="I1260" s="1" t="str">
        <f ca="1">IF(LEN(Supplemental_Type_Certificates__STC___5[[#This Row],[First]])&lt;&gt;0,Supplemental_Type_Certificates__STC___5[[#This Row],[First]]&amp;": "&amp;_xlfn.TEXTJOIN(", ",TRUE,INDIRECT(Supplemental_Type_Certificates__STC___5[[#This Row],[Range]])),"")</f>
        <v/>
      </c>
      <c r="J1260"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1261" spans="1:10" x14ac:dyDescent="0.25">
      <c r="A1261" s="1" t="s">
        <v>130</v>
      </c>
      <c r="B1261"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Twin Commander Aircraft LLC\560-E</v>
      </c>
      <c r="C1261" s="1" t="s">
        <v>1028</v>
      </c>
      <c r="D1261" s="1" t="str">
        <f>LEFT(Supplemental_Type_Certificates__STC___5[[#This Row],[Column1]],SEARCH("\",Supplemental_Type_Certificates__STC___5[[#This Row],[Column1]])-1)</f>
        <v>Twin Commander Aircraft LLC</v>
      </c>
      <c r="E1261" s="1" t="str">
        <f>RIGHT(Supplemental_Type_Certificates__STC___5[[#This Row],[Column1]],LEN(Supplemental_Type_Certificates__STC___5[[#This Row],[Column1]])-SEARCH("\",Supplemental_Type_Certificates__STC___5[[#This Row],[Column1]]))</f>
        <v>560-E</v>
      </c>
      <c r="F1261" s="1" t="str">
        <f>INDEX(Sheet1!A:D,MATCH(Supplemental_Type_Certificates__STC___5[[#This Row],[Make]],Sheet1!D:D,0),1)</f>
        <v>Twin Commander</v>
      </c>
      <c r="G1261"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261"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E1254:E1271</v>
      </c>
      <c r="I1261" s="1" t="str">
        <f ca="1">IF(LEN(Supplemental_Type_Certificates__STC___5[[#This Row],[First]])&lt;&gt;0,Supplemental_Type_Certificates__STC___5[[#This Row],[First]]&amp;": "&amp;_xlfn.TEXTJOIN(", ",TRUE,INDIRECT(Supplemental_Type_Certificates__STC___5[[#This Row],[Range]])),"")</f>
        <v/>
      </c>
      <c r="J1261"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1262" spans="1:10" x14ac:dyDescent="0.25">
      <c r="A1262" s="1" t="s">
        <v>130</v>
      </c>
      <c r="B1262"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Twin Commander Aircraft LLC\560-F</v>
      </c>
      <c r="C1262" s="1" t="s">
        <v>1029</v>
      </c>
      <c r="D1262" s="1" t="str">
        <f>LEFT(Supplemental_Type_Certificates__STC___5[[#This Row],[Column1]],SEARCH("\",Supplemental_Type_Certificates__STC___5[[#This Row],[Column1]])-1)</f>
        <v>Twin Commander Aircraft LLC</v>
      </c>
      <c r="E1262" s="1" t="str">
        <f>RIGHT(Supplemental_Type_Certificates__STC___5[[#This Row],[Column1]],LEN(Supplemental_Type_Certificates__STC___5[[#This Row],[Column1]])-SEARCH("\",Supplemental_Type_Certificates__STC___5[[#This Row],[Column1]]))</f>
        <v>560-F</v>
      </c>
      <c r="F1262" s="1" t="str">
        <f>INDEX(Sheet1!A:D,MATCH(Supplemental_Type_Certificates__STC___5[[#This Row],[Make]],Sheet1!D:D,0),1)</f>
        <v>Twin Commander</v>
      </c>
      <c r="G1262"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262"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E1254:E1271</v>
      </c>
      <c r="I1262" s="1" t="str">
        <f ca="1">IF(LEN(Supplemental_Type_Certificates__STC___5[[#This Row],[First]])&lt;&gt;0,Supplemental_Type_Certificates__STC___5[[#This Row],[First]]&amp;": "&amp;_xlfn.TEXTJOIN(", ",TRUE,INDIRECT(Supplemental_Type_Certificates__STC___5[[#This Row],[Range]])),"")</f>
        <v/>
      </c>
      <c r="J1262"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1263" spans="1:10" x14ac:dyDescent="0.25">
      <c r="A1263" s="1" t="s">
        <v>130</v>
      </c>
      <c r="B1263"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Twin Commander Aircraft LLC\560</v>
      </c>
      <c r="C1263" s="1" t="s">
        <v>1030</v>
      </c>
      <c r="D1263" s="1" t="str">
        <f>LEFT(Supplemental_Type_Certificates__STC___5[[#This Row],[Column1]],SEARCH("\",Supplemental_Type_Certificates__STC___5[[#This Row],[Column1]])-1)</f>
        <v>Twin Commander Aircraft LLC</v>
      </c>
      <c r="E1263" s="1" t="str">
        <f>RIGHT(Supplemental_Type_Certificates__STC___5[[#This Row],[Column1]],LEN(Supplemental_Type_Certificates__STC___5[[#This Row],[Column1]])-SEARCH("\",Supplemental_Type_Certificates__STC___5[[#This Row],[Column1]]))</f>
        <v>560</v>
      </c>
      <c r="F1263" s="1" t="str">
        <f>INDEX(Sheet1!A:D,MATCH(Supplemental_Type_Certificates__STC___5[[#This Row],[Make]],Sheet1!D:D,0),1)</f>
        <v>Twin Commander</v>
      </c>
      <c r="G1263"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263"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E1254:E1271</v>
      </c>
      <c r="I1263" s="1" t="str">
        <f ca="1">IF(LEN(Supplemental_Type_Certificates__STC___5[[#This Row],[First]])&lt;&gt;0,Supplemental_Type_Certificates__STC___5[[#This Row],[First]]&amp;": "&amp;_xlfn.TEXTJOIN(", ",TRUE,INDIRECT(Supplemental_Type_Certificates__STC___5[[#This Row],[Range]])),"")</f>
        <v/>
      </c>
      <c r="J1263"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1264" spans="1:10" x14ac:dyDescent="0.25">
      <c r="A1264" s="1" t="s">
        <v>130</v>
      </c>
      <c r="B1264"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Twin Commander Aircraft LLC\680-E</v>
      </c>
      <c r="C1264" s="1" t="s">
        <v>1031</v>
      </c>
      <c r="D1264" s="1" t="str">
        <f>LEFT(Supplemental_Type_Certificates__STC___5[[#This Row],[Column1]],SEARCH("\",Supplemental_Type_Certificates__STC___5[[#This Row],[Column1]])-1)</f>
        <v>Twin Commander Aircraft LLC</v>
      </c>
      <c r="E1264" s="1" t="str">
        <f>RIGHT(Supplemental_Type_Certificates__STC___5[[#This Row],[Column1]],LEN(Supplemental_Type_Certificates__STC___5[[#This Row],[Column1]])-SEARCH("\",Supplemental_Type_Certificates__STC___5[[#This Row],[Column1]]))</f>
        <v>680-E</v>
      </c>
      <c r="F1264" s="1" t="str">
        <f>INDEX(Sheet1!A:D,MATCH(Supplemental_Type_Certificates__STC___5[[#This Row],[Make]],Sheet1!D:D,0),1)</f>
        <v>Twin Commander</v>
      </c>
      <c r="G1264"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264"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E1254:E1271</v>
      </c>
      <c r="I1264" s="1" t="str">
        <f ca="1">IF(LEN(Supplemental_Type_Certificates__STC___5[[#This Row],[First]])&lt;&gt;0,Supplemental_Type_Certificates__STC___5[[#This Row],[First]]&amp;": "&amp;_xlfn.TEXTJOIN(", ",TRUE,INDIRECT(Supplemental_Type_Certificates__STC___5[[#This Row],[Range]])),"")</f>
        <v/>
      </c>
      <c r="J1264"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1265" spans="1:10" x14ac:dyDescent="0.25">
      <c r="A1265" s="1" t="s">
        <v>130</v>
      </c>
      <c r="B1265"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Twin Commander Aircraft LLC\680-F</v>
      </c>
      <c r="C1265" s="1" t="s">
        <v>1032</v>
      </c>
      <c r="D1265" s="1" t="str">
        <f>LEFT(Supplemental_Type_Certificates__STC___5[[#This Row],[Column1]],SEARCH("\",Supplemental_Type_Certificates__STC___5[[#This Row],[Column1]])-1)</f>
        <v>Twin Commander Aircraft LLC</v>
      </c>
      <c r="E1265" s="1" t="str">
        <f>RIGHT(Supplemental_Type_Certificates__STC___5[[#This Row],[Column1]],LEN(Supplemental_Type_Certificates__STC___5[[#This Row],[Column1]])-SEARCH("\",Supplemental_Type_Certificates__STC___5[[#This Row],[Column1]]))</f>
        <v>680-F</v>
      </c>
      <c r="F1265" s="1" t="str">
        <f>INDEX(Sheet1!A:D,MATCH(Supplemental_Type_Certificates__STC___5[[#This Row],[Make]],Sheet1!D:D,0),1)</f>
        <v>Twin Commander</v>
      </c>
      <c r="G1265"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265"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E1254:E1271</v>
      </c>
      <c r="I1265" s="1" t="str">
        <f ca="1">IF(LEN(Supplemental_Type_Certificates__STC___5[[#This Row],[First]])&lt;&gt;0,Supplemental_Type_Certificates__STC___5[[#This Row],[First]]&amp;": "&amp;_xlfn.TEXTJOIN(", ",TRUE,INDIRECT(Supplemental_Type_Certificates__STC___5[[#This Row],[Range]])),"")</f>
        <v/>
      </c>
      <c r="J1265"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1266" spans="1:10" x14ac:dyDescent="0.25">
      <c r="A1266" s="1" t="s">
        <v>130</v>
      </c>
      <c r="B1266"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Twin Commander Aircraft LLC\680-FL</v>
      </c>
      <c r="C1266" s="1" t="s">
        <v>1033</v>
      </c>
      <c r="D1266" s="1" t="str">
        <f>LEFT(Supplemental_Type_Certificates__STC___5[[#This Row],[Column1]],SEARCH("\",Supplemental_Type_Certificates__STC___5[[#This Row],[Column1]])-1)</f>
        <v>Twin Commander Aircraft LLC</v>
      </c>
      <c r="E1266" s="1" t="str">
        <f>RIGHT(Supplemental_Type_Certificates__STC___5[[#This Row],[Column1]],LEN(Supplemental_Type_Certificates__STC___5[[#This Row],[Column1]])-SEARCH("\",Supplemental_Type_Certificates__STC___5[[#This Row],[Column1]]))</f>
        <v>680-FL</v>
      </c>
      <c r="F1266" s="1" t="str">
        <f>INDEX(Sheet1!A:D,MATCH(Supplemental_Type_Certificates__STC___5[[#This Row],[Make]],Sheet1!D:D,0),1)</f>
        <v>Twin Commander</v>
      </c>
      <c r="G1266"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266"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E1254:E1271</v>
      </c>
      <c r="I1266" s="1" t="str">
        <f ca="1">IF(LEN(Supplemental_Type_Certificates__STC___5[[#This Row],[First]])&lt;&gt;0,Supplemental_Type_Certificates__STC___5[[#This Row],[First]]&amp;": "&amp;_xlfn.TEXTJOIN(", ",TRUE,INDIRECT(Supplemental_Type_Certificates__STC___5[[#This Row],[Range]])),"")</f>
        <v/>
      </c>
      <c r="J1266"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1267" spans="1:10" x14ac:dyDescent="0.25">
      <c r="A1267" s="1" t="s">
        <v>130</v>
      </c>
      <c r="B1267"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Twin Commander Aircraft LLC\680-FL(P)</v>
      </c>
      <c r="C1267" s="1" t="s">
        <v>1034</v>
      </c>
      <c r="D1267" s="1" t="str">
        <f>LEFT(Supplemental_Type_Certificates__STC___5[[#This Row],[Column1]],SEARCH("\",Supplemental_Type_Certificates__STC___5[[#This Row],[Column1]])-1)</f>
        <v>Twin Commander Aircraft LLC</v>
      </c>
      <c r="E1267" s="1" t="str">
        <f>RIGHT(Supplemental_Type_Certificates__STC___5[[#This Row],[Column1]],LEN(Supplemental_Type_Certificates__STC___5[[#This Row],[Column1]])-SEARCH("\",Supplemental_Type_Certificates__STC___5[[#This Row],[Column1]]))</f>
        <v>680-FL(P)</v>
      </c>
      <c r="F1267" s="1" t="str">
        <f>INDEX(Sheet1!A:D,MATCH(Supplemental_Type_Certificates__STC___5[[#This Row],[Make]],Sheet1!D:D,0),1)</f>
        <v>Twin Commander</v>
      </c>
      <c r="G1267"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267"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E1254:E1271</v>
      </c>
      <c r="I1267" s="1" t="str">
        <f ca="1">IF(LEN(Supplemental_Type_Certificates__STC___5[[#This Row],[First]])&lt;&gt;0,Supplemental_Type_Certificates__STC___5[[#This Row],[First]]&amp;": "&amp;_xlfn.TEXTJOIN(", ",TRUE,INDIRECT(Supplemental_Type_Certificates__STC___5[[#This Row],[Range]])),"")</f>
        <v/>
      </c>
      <c r="J1267"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1268" spans="1:10" x14ac:dyDescent="0.25">
      <c r="A1268" s="1" t="s">
        <v>130</v>
      </c>
      <c r="B1268"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Twin Commander Aircraft LLC\680</v>
      </c>
      <c r="C1268" s="1" t="s">
        <v>1035</v>
      </c>
      <c r="D1268" s="1" t="str">
        <f>LEFT(Supplemental_Type_Certificates__STC___5[[#This Row],[Column1]],SEARCH("\",Supplemental_Type_Certificates__STC___5[[#This Row],[Column1]])-1)</f>
        <v>Twin Commander Aircraft LLC</v>
      </c>
      <c r="E1268" s="1" t="str">
        <f>RIGHT(Supplemental_Type_Certificates__STC___5[[#This Row],[Column1]],LEN(Supplemental_Type_Certificates__STC___5[[#This Row],[Column1]])-SEARCH("\",Supplemental_Type_Certificates__STC___5[[#This Row],[Column1]]))</f>
        <v>680</v>
      </c>
      <c r="F1268" s="1" t="str">
        <f>INDEX(Sheet1!A:D,MATCH(Supplemental_Type_Certificates__STC___5[[#This Row],[Make]],Sheet1!D:D,0),1)</f>
        <v>Twin Commander</v>
      </c>
      <c r="G1268"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268"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E1254:E1271</v>
      </c>
      <c r="I1268" s="1" t="str">
        <f ca="1">IF(LEN(Supplemental_Type_Certificates__STC___5[[#This Row],[First]])&lt;&gt;0,Supplemental_Type_Certificates__STC___5[[#This Row],[First]]&amp;": "&amp;_xlfn.TEXTJOIN(", ",TRUE,INDIRECT(Supplemental_Type_Certificates__STC___5[[#This Row],[Range]])),"")</f>
        <v/>
      </c>
      <c r="J1268"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1269" spans="1:10" x14ac:dyDescent="0.25">
      <c r="A1269" s="1" t="s">
        <v>130</v>
      </c>
      <c r="B1269"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Twin Commander Aircraft LLC\685</v>
      </c>
      <c r="C1269" s="1" t="s">
        <v>1036</v>
      </c>
      <c r="D1269" s="1" t="str">
        <f>LEFT(Supplemental_Type_Certificates__STC___5[[#This Row],[Column1]],SEARCH("\",Supplemental_Type_Certificates__STC___5[[#This Row],[Column1]])-1)</f>
        <v>Twin Commander Aircraft LLC</v>
      </c>
      <c r="E1269" s="1" t="str">
        <f>RIGHT(Supplemental_Type_Certificates__STC___5[[#This Row],[Column1]],LEN(Supplemental_Type_Certificates__STC___5[[#This Row],[Column1]])-SEARCH("\",Supplemental_Type_Certificates__STC___5[[#This Row],[Column1]]))</f>
        <v>685</v>
      </c>
      <c r="F1269" s="1" t="str">
        <f>INDEX(Sheet1!A:D,MATCH(Supplemental_Type_Certificates__STC___5[[#This Row],[Make]],Sheet1!D:D,0),1)</f>
        <v>Twin Commander</v>
      </c>
      <c r="G1269"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269"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E1254:E1271</v>
      </c>
      <c r="I1269" s="1" t="str">
        <f ca="1">IF(LEN(Supplemental_Type_Certificates__STC___5[[#This Row],[First]])&lt;&gt;0,Supplemental_Type_Certificates__STC___5[[#This Row],[First]]&amp;": "&amp;_xlfn.TEXTJOIN(", ",TRUE,INDIRECT(Supplemental_Type_Certificates__STC___5[[#This Row],[Range]])),"")</f>
        <v/>
      </c>
      <c r="J1269"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1270" spans="1:10" x14ac:dyDescent="0.25">
      <c r="A1270" s="1" t="s">
        <v>130</v>
      </c>
      <c r="B1270"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Twin Commander Aircraft LLC\700</v>
      </c>
      <c r="C1270" s="1" t="s">
        <v>1037</v>
      </c>
      <c r="D1270" s="1" t="str">
        <f>LEFT(Supplemental_Type_Certificates__STC___5[[#This Row],[Column1]],SEARCH("\",Supplemental_Type_Certificates__STC___5[[#This Row],[Column1]])-1)</f>
        <v>Twin Commander Aircraft LLC</v>
      </c>
      <c r="E1270" s="1" t="str">
        <f>RIGHT(Supplemental_Type_Certificates__STC___5[[#This Row],[Column1]],LEN(Supplemental_Type_Certificates__STC___5[[#This Row],[Column1]])-SEARCH("\",Supplemental_Type_Certificates__STC___5[[#This Row],[Column1]]))</f>
        <v>700</v>
      </c>
      <c r="F1270" s="1" t="str">
        <f>INDEX(Sheet1!A:D,MATCH(Supplemental_Type_Certificates__STC___5[[#This Row],[Make]],Sheet1!D:D,0),1)</f>
        <v>Twin Commander</v>
      </c>
      <c r="G1270"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270"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E1254:E1271</v>
      </c>
      <c r="I1270" s="1" t="str">
        <f ca="1">IF(LEN(Supplemental_Type_Certificates__STC___5[[#This Row],[First]])&lt;&gt;0,Supplemental_Type_Certificates__STC___5[[#This Row],[First]]&amp;": "&amp;_xlfn.TEXTJOIN(", ",TRUE,INDIRECT(Supplemental_Type_Certificates__STC___5[[#This Row],[Range]])),"")</f>
        <v/>
      </c>
      <c r="J1270"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1271" spans="1:10" x14ac:dyDescent="0.25">
      <c r="A1271" s="1" t="s">
        <v>130</v>
      </c>
      <c r="B1271"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Twin Commander Aircraft LLC\720</v>
      </c>
      <c r="C1271" s="1" t="s">
        <v>1038</v>
      </c>
      <c r="D1271" s="1" t="str">
        <f>LEFT(Supplemental_Type_Certificates__STC___5[[#This Row],[Column1]],SEARCH("\",Supplemental_Type_Certificates__STC___5[[#This Row],[Column1]])-1)</f>
        <v>Twin Commander Aircraft LLC</v>
      </c>
      <c r="E1271" s="1" t="str">
        <f>RIGHT(Supplemental_Type_Certificates__STC___5[[#This Row],[Column1]],LEN(Supplemental_Type_Certificates__STC___5[[#This Row],[Column1]])-SEARCH("\",Supplemental_Type_Certificates__STC___5[[#This Row],[Column1]]))</f>
        <v>720</v>
      </c>
      <c r="F1271" s="1" t="str">
        <f>INDEX(Sheet1!A:D,MATCH(Supplemental_Type_Certificates__STC___5[[#This Row],[Make]],Sheet1!D:D,0),1)</f>
        <v>Twin Commander</v>
      </c>
      <c r="G1271"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271"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E1254:E1271</v>
      </c>
      <c r="I1271" s="1" t="str">
        <f ca="1">IF(LEN(Supplemental_Type_Certificates__STC___5[[#This Row],[First]])&lt;&gt;0,Supplemental_Type_Certificates__STC___5[[#This Row],[First]]&amp;": "&amp;_xlfn.TEXTJOIN(", ",TRUE,INDIRECT(Supplemental_Type_Certificates__STC___5[[#This Row],[Range]])),"")</f>
        <v/>
      </c>
      <c r="J1271"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1272" spans="1:10" x14ac:dyDescent="0.25">
      <c r="A1272" s="1" t="s">
        <v>130</v>
      </c>
      <c r="B1272"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Univair Aircraft Corporation\108-1</v>
      </c>
      <c r="C1272" s="1" t="s">
        <v>1039</v>
      </c>
      <c r="D1272" s="1" t="str">
        <f>LEFT(Supplemental_Type_Certificates__STC___5[[#This Row],[Column1]],SEARCH("\",Supplemental_Type_Certificates__STC___5[[#This Row],[Column1]])-1)</f>
        <v>Univair Aircraft Corporation</v>
      </c>
      <c r="E1272" s="1" t="str">
        <f>RIGHT(Supplemental_Type_Certificates__STC___5[[#This Row],[Column1]],LEN(Supplemental_Type_Certificates__STC___5[[#This Row],[Column1]])-SEARCH("\",Supplemental_Type_Certificates__STC___5[[#This Row],[Column1]]))</f>
        <v>108-1</v>
      </c>
      <c r="F1272" s="1" t="str">
        <f>INDEX(Sheet1!A:D,MATCH(Supplemental_Type_Certificates__STC___5[[#This Row],[Make]],Sheet1!D:D,0),1)</f>
        <v>Univair</v>
      </c>
      <c r="G1272"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Univair</v>
      </c>
      <c r="H1272"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E1272:E1276</v>
      </c>
      <c r="I1272" s="1" t="str">
        <f ca="1">IF(LEN(Supplemental_Type_Certificates__STC___5[[#This Row],[First]])&lt;&gt;0,Supplemental_Type_Certificates__STC___5[[#This Row],[First]]&amp;": "&amp;_xlfn.TEXTJOIN(", ",TRUE,INDIRECT(Supplemental_Type_Certificates__STC___5[[#This Row],[Range]])),"")</f>
        <v>Univair: 108-1, 108-2, 108-3, 108-5, 108</v>
      </c>
      <c r="J1272"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1273" spans="1:10" x14ac:dyDescent="0.25">
      <c r="A1273" s="1" t="s">
        <v>130</v>
      </c>
      <c r="B1273"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Univair Aircraft Corporation\108-2</v>
      </c>
      <c r="C1273" s="1" t="s">
        <v>1040</v>
      </c>
      <c r="D1273" s="1" t="str">
        <f>LEFT(Supplemental_Type_Certificates__STC___5[[#This Row],[Column1]],SEARCH("\",Supplemental_Type_Certificates__STC___5[[#This Row],[Column1]])-1)</f>
        <v>Univair Aircraft Corporation</v>
      </c>
      <c r="E1273" s="1" t="str">
        <f>RIGHT(Supplemental_Type_Certificates__STC___5[[#This Row],[Column1]],LEN(Supplemental_Type_Certificates__STC___5[[#This Row],[Column1]])-SEARCH("\",Supplemental_Type_Certificates__STC___5[[#This Row],[Column1]]))</f>
        <v>108-2</v>
      </c>
      <c r="F1273" s="1" t="str">
        <f>INDEX(Sheet1!A:D,MATCH(Supplemental_Type_Certificates__STC___5[[#This Row],[Make]],Sheet1!D:D,0),1)</f>
        <v>Univair</v>
      </c>
      <c r="G1273"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273"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E1272:E1276</v>
      </c>
      <c r="I1273" s="1" t="str">
        <f ca="1">IF(LEN(Supplemental_Type_Certificates__STC___5[[#This Row],[First]])&lt;&gt;0,Supplemental_Type_Certificates__STC___5[[#This Row],[First]]&amp;": "&amp;_xlfn.TEXTJOIN(", ",TRUE,INDIRECT(Supplemental_Type_Certificates__STC___5[[#This Row],[Range]])),"")</f>
        <v/>
      </c>
      <c r="J1273"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1274" spans="1:10" x14ac:dyDescent="0.25">
      <c r="A1274" s="1" t="s">
        <v>130</v>
      </c>
      <c r="B1274"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Univair AircraftCorporation\108-3</v>
      </c>
      <c r="C1274" s="1" t="s">
        <v>1122</v>
      </c>
      <c r="D1274" s="1" t="str">
        <f>LEFT(Supplemental_Type_Certificates__STC___5[[#This Row],[Column1]],SEARCH("\",Supplemental_Type_Certificates__STC___5[[#This Row],[Column1]])-1)</f>
        <v>Univair AircraftCorporation</v>
      </c>
      <c r="E1274" s="1" t="str">
        <f>RIGHT(Supplemental_Type_Certificates__STC___5[[#This Row],[Column1]],LEN(Supplemental_Type_Certificates__STC___5[[#This Row],[Column1]])-SEARCH("\",Supplemental_Type_Certificates__STC___5[[#This Row],[Column1]]))</f>
        <v>108-3</v>
      </c>
      <c r="F1274" s="1" t="str">
        <f>INDEX(Sheet1!A:D,MATCH(Supplemental_Type_Certificates__STC___5[[#This Row],[Make]],Sheet1!D:D,0),1)</f>
        <v>Univair</v>
      </c>
      <c r="G1274"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274"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E1272:E1276</v>
      </c>
      <c r="I1274" s="1" t="str">
        <f ca="1">IF(LEN(Supplemental_Type_Certificates__STC___5[[#This Row],[First]])&lt;&gt;0,Supplemental_Type_Certificates__STC___5[[#This Row],[First]]&amp;": "&amp;_xlfn.TEXTJOIN(", ",TRUE,INDIRECT(Supplemental_Type_Certificates__STC___5[[#This Row],[Range]])),"")</f>
        <v/>
      </c>
      <c r="J1274"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1275" spans="1:10" x14ac:dyDescent="0.25">
      <c r="A1275" s="1" t="s">
        <v>130</v>
      </c>
      <c r="B1275"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Univair Aircraft Corporation\108-5</v>
      </c>
      <c r="C1275" s="1" t="s">
        <v>1042</v>
      </c>
      <c r="D1275" s="1" t="str">
        <f>LEFT(Supplemental_Type_Certificates__STC___5[[#This Row],[Column1]],SEARCH("\",Supplemental_Type_Certificates__STC___5[[#This Row],[Column1]])-1)</f>
        <v>Univair Aircraft Corporation</v>
      </c>
      <c r="E1275" s="1" t="str">
        <f>RIGHT(Supplemental_Type_Certificates__STC___5[[#This Row],[Column1]],LEN(Supplemental_Type_Certificates__STC___5[[#This Row],[Column1]])-SEARCH("\",Supplemental_Type_Certificates__STC___5[[#This Row],[Column1]]))</f>
        <v>108-5</v>
      </c>
      <c r="F1275" s="1" t="str">
        <f>INDEX(Sheet1!A:D,MATCH(Supplemental_Type_Certificates__STC___5[[#This Row],[Make]],Sheet1!D:D,0),1)</f>
        <v>Univair</v>
      </c>
      <c r="G1275"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275"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E1272:E1276</v>
      </c>
      <c r="I1275" s="1" t="str">
        <f ca="1">IF(LEN(Supplemental_Type_Certificates__STC___5[[#This Row],[First]])&lt;&gt;0,Supplemental_Type_Certificates__STC___5[[#This Row],[First]]&amp;": "&amp;_xlfn.TEXTJOIN(", ",TRUE,INDIRECT(Supplemental_Type_Certificates__STC___5[[#This Row],[Range]])),"")</f>
        <v/>
      </c>
      <c r="J1275"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1276" spans="1:10" x14ac:dyDescent="0.25">
      <c r="A1276" s="1" t="s">
        <v>130</v>
      </c>
      <c r="B1276"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Univair Aircraft Corporation\108</v>
      </c>
      <c r="C1276" s="1" t="s">
        <v>1043</v>
      </c>
      <c r="D1276" s="1" t="str">
        <f>LEFT(Supplemental_Type_Certificates__STC___5[[#This Row],[Column1]],SEARCH("\",Supplemental_Type_Certificates__STC___5[[#This Row],[Column1]])-1)</f>
        <v>Univair Aircraft Corporation</v>
      </c>
      <c r="E1276" s="1" t="str">
        <f>RIGHT(Supplemental_Type_Certificates__STC___5[[#This Row],[Column1]],LEN(Supplemental_Type_Certificates__STC___5[[#This Row],[Column1]])-SEARCH("\",Supplemental_Type_Certificates__STC___5[[#This Row],[Column1]]))</f>
        <v>108</v>
      </c>
      <c r="F1276" s="1" t="str">
        <f>INDEX(Sheet1!A:D,MATCH(Supplemental_Type_Certificates__STC___5[[#This Row],[Make]],Sheet1!D:D,0),1)</f>
        <v>Univair</v>
      </c>
      <c r="G1276"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276"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E1272:E1276</v>
      </c>
      <c r="I1276" s="1" t="str">
        <f ca="1">IF(LEN(Supplemental_Type_Certificates__STC___5[[#This Row],[First]])&lt;&gt;0,Supplemental_Type_Certificates__STC___5[[#This Row],[First]]&amp;": "&amp;_xlfn.TEXTJOIN(", ",TRUE,INDIRECT(Supplemental_Type_Certificates__STC___5[[#This Row],[Range]])),"")</f>
        <v/>
      </c>
      <c r="J1276"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1277" spans="1:10" x14ac:dyDescent="0.25">
      <c r="A1277" s="1" t="s">
        <v>130</v>
      </c>
      <c r="B1277"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Viking Air Limited\DHC-2 Mk.I</v>
      </c>
      <c r="C1277" s="1" t="s">
        <v>1044</v>
      </c>
      <c r="D1277" s="1" t="str">
        <f>LEFT(Supplemental_Type_Certificates__STC___5[[#This Row],[Column1]],SEARCH("\",Supplemental_Type_Certificates__STC___5[[#This Row],[Column1]])-1)</f>
        <v>Viking Air Limited</v>
      </c>
      <c r="E1277" s="1" t="str">
        <f>RIGHT(Supplemental_Type_Certificates__STC___5[[#This Row],[Column1]],LEN(Supplemental_Type_Certificates__STC___5[[#This Row],[Column1]])-SEARCH("\",Supplemental_Type_Certificates__STC___5[[#This Row],[Column1]]))</f>
        <v>DHC-2 Mk.I</v>
      </c>
      <c r="F1277" s="1" t="str">
        <f>INDEX(Sheet1!A:D,MATCH(Supplemental_Type_Certificates__STC___5[[#This Row],[Make]],Sheet1!D:D,0),1)</f>
        <v>Viking</v>
      </c>
      <c r="G1277"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Viking</v>
      </c>
      <c r="H1277"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E1277:E1280</v>
      </c>
      <c r="I1277" s="1" t="str">
        <f ca="1">IF(LEN(Supplemental_Type_Certificates__STC___5[[#This Row],[First]])&lt;&gt;0,Supplemental_Type_Certificates__STC___5[[#This Row],[First]]&amp;": "&amp;_xlfn.TEXTJOIN(", ",TRUE,INDIRECT(Supplemental_Type_Certificates__STC___5[[#This Row],[Range]])),"")</f>
        <v>Viking: DHC-2 Mk.I, DHC-2 Mk.II, DHC-3, TR-1</v>
      </c>
      <c r="J1277"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1278" spans="1:10" x14ac:dyDescent="0.25">
      <c r="A1278" s="1" t="s">
        <v>130</v>
      </c>
      <c r="B1278"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Viking Air Limited\DHC-2 Mk.II</v>
      </c>
      <c r="C1278" s="1" t="s">
        <v>1045</v>
      </c>
      <c r="D1278" s="1" t="str">
        <f>LEFT(Supplemental_Type_Certificates__STC___5[[#This Row],[Column1]],SEARCH("\",Supplemental_Type_Certificates__STC___5[[#This Row],[Column1]])-1)</f>
        <v>Viking Air Limited</v>
      </c>
      <c r="E1278" s="1" t="str">
        <f>RIGHT(Supplemental_Type_Certificates__STC___5[[#This Row],[Column1]],LEN(Supplemental_Type_Certificates__STC___5[[#This Row],[Column1]])-SEARCH("\",Supplemental_Type_Certificates__STC___5[[#This Row],[Column1]]))</f>
        <v>DHC-2 Mk.II</v>
      </c>
      <c r="F1278" s="1" t="str">
        <f>INDEX(Sheet1!A:D,MATCH(Supplemental_Type_Certificates__STC___5[[#This Row],[Make]],Sheet1!D:D,0),1)</f>
        <v>Viking</v>
      </c>
      <c r="G1278"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278"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E1277:E1280</v>
      </c>
      <c r="I1278" s="1" t="str">
        <f ca="1">IF(LEN(Supplemental_Type_Certificates__STC___5[[#This Row],[First]])&lt;&gt;0,Supplemental_Type_Certificates__STC___5[[#This Row],[First]]&amp;": "&amp;_xlfn.TEXTJOIN(", ",TRUE,INDIRECT(Supplemental_Type_Certificates__STC___5[[#This Row],[Range]])),"")</f>
        <v/>
      </c>
      <c r="J1278"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1279" spans="1:10" x14ac:dyDescent="0.25">
      <c r="A1279" s="1" t="s">
        <v>130</v>
      </c>
      <c r="B1279"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Viking Air Limited\DHC-3</v>
      </c>
      <c r="C1279" s="1" t="s">
        <v>1046</v>
      </c>
      <c r="D1279" s="1" t="str">
        <f>LEFT(Supplemental_Type_Certificates__STC___5[[#This Row],[Column1]],SEARCH("\",Supplemental_Type_Certificates__STC___5[[#This Row],[Column1]])-1)</f>
        <v>Viking Air Limited</v>
      </c>
      <c r="E1279" s="1" t="str">
        <f>RIGHT(Supplemental_Type_Certificates__STC___5[[#This Row],[Column1]],LEN(Supplemental_Type_Certificates__STC___5[[#This Row],[Column1]])-SEARCH("\",Supplemental_Type_Certificates__STC___5[[#This Row],[Column1]]))</f>
        <v>DHC-3</v>
      </c>
      <c r="F1279" s="1" t="str">
        <f>INDEX(Sheet1!A:D,MATCH(Supplemental_Type_Certificates__STC___5[[#This Row],[Make]],Sheet1!D:D,0),1)</f>
        <v>Viking</v>
      </c>
      <c r="G1279"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279"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E1277:E1280</v>
      </c>
      <c r="I1279" s="1" t="str">
        <f ca="1">IF(LEN(Supplemental_Type_Certificates__STC___5[[#This Row],[First]])&lt;&gt;0,Supplemental_Type_Certificates__STC___5[[#This Row],[First]]&amp;": "&amp;_xlfn.TEXTJOIN(", ",TRUE,INDIRECT(Supplemental_Type_Certificates__STC___5[[#This Row],[Range]])),"")</f>
        <v/>
      </c>
      <c r="J1279"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1280" spans="1:10" x14ac:dyDescent="0.25">
      <c r="A1280" s="1" t="s">
        <v>130</v>
      </c>
      <c r="B1280"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Viking Air Limited\TR-1</v>
      </c>
      <c r="C1280" s="1" t="s">
        <v>1047</v>
      </c>
      <c r="D1280" s="1" t="str">
        <f>LEFT(Supplemental_Type_Certificates__STC___5[[#This Row],[Column1]],SEARCH("\",Supplemental_Type_Certificates__STC___5[[#This Row],[Column1]])-1)</f>
        <v>Viking Air Limited</v>
      </c>
      <c r="E1280" s="1" t="str">
        <f>RIGHT(Supplemental_Type_Certificates__STC___5[[#This Row],[Column1]],LEN(Supplemental_Type_Certificates__STC___5[[#This Row],[Column1]])-SEARCH("\",Supplemental_Type_Certificates__STC___5[[#This Row],[Column1]]))</f>
        <v>TR-1</v>
      </c>
      <c r="F1280" s="1" t="str">
        <f>INDEX(Sheet1!A:D,MATCH(Supplemental_Type_Certificates__STC___5[[#This Row],[Make]],Sheet1!D:D,0),1)</f>
        <v>Viking</v>
      </c>
      <c r="G1280"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280"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E1277:E1280</v>
      </c>
      <c r="I1280" s="1" t="str">
        <f ca="1">IF(LEN(Supplemental_Type_Certificates__STC___5[[#This Row],[First]])&lt;&gt;0,Supplemental_Type_Certificates__STC___5[[#This Row],[First]]&amp;": "&amp;_xlfn.TEXTJOIN(", ",TRUE,INDIRECT(Supplemental_Type_Certificates__STC___5[[#This Row],[Range]])),"")</f>
        <v/>
      </c>
      <c r="J1280"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'Sheet11'!i654:i1280</v>
      </c>
    </row>
    <row r="1281" spans="1:10" x14ac:dyDescent="0.25">
      <c r="A1281" s="1" t="s">
        <v>138</v>
      </c>
      <c r="B1281"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Piper Aircraft, Inc.\PA-46-350P</v>
      </c>
      <c r="C1281" s="1" t="s">
        <v>109</v>
      </c>
      <c r="D1281" s="1" t="str">
        <f>LEFT(Supplemental_Type_Certificates__STC___5[[#This Row],[Column1]],SEARCH("\",Supplemental_Type_Certificates__STC___5[[#This Row],[Column1]])-1)</f>
        <v>Piper Aircraft, Inc.</v>
      </c>
      <c r="E1281" s="1" t="str">
        <f>RIGHT(Supplemental_Type_Certificates__STC___5[[#This Row],[Column1]],LEN(Supplemental_Type_Certificates__STC___5[[#This Row],[Column1]])-SEARCH("\",Supplemental_Type_Certificates__STC___5[[#This Row],[Column1]]))</f>
        <v>PA-46-350P</v>
      </c>
      <c r="F1281" s="1" t="str">
        <f>INDEX(Sheet1!A:D,MATCH(Supplemental_Type_Certificates__STC___5[[#This Row],[Make]],Sheet1!D:D,0),1)</f>
        <v>Piper</v>
      </c>
      <c r="G1281"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Piper</v>
      </c>
      <c r="H1281"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E1281:E1283</v>
      </c>
      <c r="I1281" s="1" t="str">
        <f ca="1">IF(LEN(Supplemental_Type_Certificates__STC___5[[#This Row],[First]])&lt;&gt;0,Supplemental_Type_Certificates__STC___5[[#This Row],[First]]&amp;": "&amp;_xlfn.TEXTJOIN(", ",TRUE,INDIRECT(Supplemental_Type_Certificates__STC___5[[#This Row],[Range]])),"")</f>
        <v>Piper: PA-46-350P, PA-46-500TP, PA-46R-350T</v>
      </c>
      <c r="J1281"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'Sheet11'!i1281:i1283</v>
      </c>
    </row>
    <row r="1282" spans="1:10" x14ac:dyDescent="0.25">
      <c r="A1282" s="1" t="s">
        <v>138</v>
      </c>
      <c r="B1282"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Piper Aircraft, Inc.\PA-46-500TP</v>
      </c>
      <c r="C1282" s="1" t="s">
        <v>143</v>
      </c>
      <c r="D1282" s="1" t="str">
        <f>LEFT(Supplemental_Type_Certificates__STC___5[[#This Row],[Column1]],SEARCH("\",Supplemental_Type_Certificates__STC___5[[#This Row],[Column1]])-1)</f>
        <v>Piper Aircraft, Inc.</v>
      </c>
      <c r="E1282" s="1" t="str">
        <f>RIGHT(Supplemental_Type_Certificates__STC___5[[#This Row],[Column1]],LEN(Supplemental_Type_Certificates__STC___5[[#This Row],[Column1]])-SEARCH("\",Supplemental_Type_Certificates__STC___5[[#This Row],[Column1]]))</f>
        <v>PA-46-500TP</v>
      </c>
      <c r="F1282" s="1" t="str">
        <f>INDEX(Sheet1!A:D,MATCH(Supplemental_Type_Certificates__STC___5[[#This Row],[Make]],Sheet1!D:D,0),1)</f>
        <v>Piper</v>
      </c>
      <c r="G1282"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282"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E1281:E1283</v>
      </c>
      <c r="I1282" s="1" t="str">
        <f ca="1">IF(LEN(Supplemental_Type_Certificates__STC___5[[#This Row],[First]])&lt;&gt;0,Supplemental_Type_Certificates__STC___5[[#This Row],[First]]&amp;": "&amp;_xlfn.TEXTJOIN(", ",TRUE,INDIRECT(Supplemental_Type_Certificates__STC___5[[#This Row],[Range]])),"")</f>
        <v/>
      </c>
      <c r="J1282"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'Sheet11'!i1281:i1283</v>
      </c>
    </row>
    <row r="1283" spans="1:10" x14ac:dyDescent="0.25">
      <c r="A1283" s="1" t="s">
        <v>138</v>
      </c>
      <c r="B1283"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Piper Aircraft, Inc.\PA-46R-350T</v>
      </c>
      <c r="C1283" s="1" t="s">
        <v>110</v>
      </c>
      <c r="D1283" s="1" t="str">
        <f>LEFT(Supplemental_Type_Certificates__STC___5[[#This Row],[Column1]],SEARCH("\",Supplemental_Type_Certificates__STC___5[[#This Row],[Column1]])-1)</f>
        <v>Piper Aircraft, Inc.</v>
      </c>
      <c r="E1283" s="1" t="str">
        <f>RIGHT(Supplemental_Type_Certificates__STC___5[[#This Row],[Column1]],LEN(Supplemental_Type_Certificates__STC___5[[#This Row],[Column1]])-SEARCH("\",Supplemental_Type_Certificates__STC___5[[#This Row],[Column1]]))</f>
        <v>PA-46R-350T</v>
      </c>
      <c r="F1283" s="1" t="str">
        <f>INDEX(Sheet1!A:D,MATCH(Supplemental_Type_Certificates__STC___5[[#This Row],[Make]],Sheet1!D:D,0),1)</f>
        <v>Piper</v>
      </c>
      <c r="G1283"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283"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E1281:E1283</v>
      </c>
      <c r="I1283" s="1" t="str">
        <f ca="1">IF(LEN(Supplemental_Type_Certificates__STC___5[[#This Row],[First]])&lt;&gt;0,Supplemental_Type_Certificates__STC___5[[#This Row],[First]]&amp;": "&amp;_xlfn.TEXTJOIN(", ",TRUE,INDIRECT(Supplemental_Type_Certificates__STC___5[[#This Row],[Range]])),"")</f>
        <v/>
      </c>
      <c r="J1283"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'Sheet11'!i1281:i1283</v>
      </c>
    </row>
    <row r="1284" spans="1:10" x14ac:dyDescent="0.25">
      <c r="A1284" s="1" t="s">
        <v>144</v>
      </c>
      <c r="B1284"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AD Holdings Inc\T-211</v>
      </c>
      <c r="C1284" s="1" t="s">
        <v>28</v>
      </c>
      <c r="D1284" s="1" t="str">
        <f>LEFT(Supplemental_Type_Certificates__STC___5[[#This Row],[Column1]],SEARCH("\",Supplemental_Type_Certificates__STC___5[[#This Row],[Column1]])-1)</f>
        <v>AD Holdings Inc</v>
      </c>
      <c r="E1284" s="1" t="str">
        <f>RIGHT(Supplemental_Type_Certificates__STC___5[[#This Row],[Column1]],LEN(Supplemental_Type_Certificates__STC___5[[#This Row],[Column1]])-SEARCH("\",Supplemental_Type_Certificates__STC___5[[#This Row],[Column1]]))</f>
        <v>T-211</v>
      </c>
      <c r="F1284" s="1" t="str">
        <f>INDEX(Sheet1!A:D,MATCH(Supplemental_Type_Certificates__STC___5[[#This Row],[Make]],Sheet1!D:D,0),1)</f>
        <v>AD Holdings</v>
      </c>
      <c r="G1284"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AD Holdings</v>
      </c>
      <c r="H1284"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E1284:E1284</v>
      </c>
      <c r="I1284" s="1" t="str">
        <f ca="1">IF(LEN(Supplemental_Type_Certificates__STC___5[[#This Row],[First]])&lt;&gt;0,Supplemental_Type_Certificates__STC___5[[#This Row],[First]]&amp;": "&amp;_xlfn.TEXTJOIN(", ",TRUE,INDIRECT(Supplemental_Type_Certificates__STC___5[[#This Row],[Range]])),"")</f>
        <v>AD Holdings: T-211</v>
      </c>
      <c r="J1284"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285" spans="1:10" x14ac:dyDescent="0.25">
      <c r="A1285" s="1" t="s">
        <v>144</v>
      </c>
      <c r="B1285"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Aermacchi S.p.A.\F.260</v>
      </c>
      <c r="C1285" s="1" t="s">
        <v>411</v>
      </c>
      <c r="D1285" s="1" t="str">
        <f>LEFT(Supplemental_Type_Certificates__STC___5[[#This Row],[Column1]],SEARCH("\",Supplemental_Type_Certificates__STC___5[[#This Row],[Column1]])-1)</f>
        <v>Aermacchi S.p.A.</v>
      </c>
      <c r="E1285" s="1" t="str">
        <f>RIGHT(Supplemental_Type_Certificates__STC___5[[#This Row],[Column1]],LEN(Supplemental_Type_Certificates__STC___5[[#This Row],[Column1]])-SEARCH("\",Supplemental_Type_Certificates__STC___5[[#This Row],[Column1]]))</f>
        <v>F.260</v>
      </c>
      <c r="F1285" s="1" t="str">
        <f>INDEX(Sheet1!A:D,MATCH(Supplemental_Type_Certificates__STC___5[[#This Row],[Make]],Sheet1!D:D,0),1)</f>
        <v>Aermacchi</v>
      </c>
      <c r="G1285"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Aermacchi</v>
      </c>
      <c r="H1285"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E1285:E1301</v>
      </c>
      <c r="I1285" s="1" t="str">
        <f ca="1">IF(LEN(Supplemental_Type_Certificates__STC___5[[#This Row],[First]])&lt;&gt;0,Supplemental_Type_Certificates__STC___5[[#This Row],[First]]&amp;": "&amp;_xlfn.TEXTJOIN(", ",TRUE,INDIRECT(Supplemental_Type_Certificates__STC___5[[#This Row],[Range]])),"")</f>
        <v>Aermacchi: F.260, F.260B, F.260C, F.260D, F.260E, F.260F, S.205 - 18/F, S.205 - 18/R, S.205 - 20/F, S.205 - 20/R, S.205 - 22/R, S.208, S.208A, Falco F.8.L., AL 60-B, AL 60-C5, AL 60-F5</v>
      </c>
      <c r="J1285"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286" spans="1:10" x14ac:dyDescent="0.25">
      <c r="A1286" s="1" t="s">
        <v>144</v>
      </c>
      <c r="B1286"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Aermacchi S.p.A.\F.260B</v>
      </c>
      <c r="C1286" s="1" t="s">
        <v>412</v>
      </c>
      <c r="D1286" s="1" t="str">
        <f>LEFT(Supplemental_Type_Certificates__STC___5[[#This Row],[Column1]],SEARCH("\",Supplemental_Type_Certificates__STC___5[[#This Row],[Column1]])-1)</f>
        <v>Aermacchi S.p.A.</v>
      </c>
      <c r="E1286" s="1" t="str">
        <f>RIGHT(Supplemental_Type_Certificates__STC___5[[#This Row],[Column1]],LEN(Supplemental_Type_Certificates__STC___5[[#This Row],[Column1]])-SEARCH("\",Supplemental_Type_Certificates__STC___5[[#This Row],[Column1]]))</f>
        <v>F.260B</v>
      </c>
      <c r="F1286" s="1" t="str">
        <f>INDEX(Sheet1!A:D,MATCH(Supplemental_Type_Certificates__STC___5[[#This Row],[Make]],Sheet1!D:D,0),1)</f>
        <v>Aermacchi</v>
      </c>
      <c r="G1286"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286"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E1285:E1301</v>
      </c>
      <c r="I1286" s="1" t="str">
        <f ca="1">IF(LEN(Supplemental_Type_Certificates__STC___5[[#This Row],[First]])&lt;&gt;0,Supplemental_Type_Certificates__STC___5[[#This Row],[First]]&amp;": "&amp;_xlfn.TEXTJOIN(", ",TRUE,INDIRECT(Supplemental_Type_Certificates__STC___5[[#This Row],[Range]])),"")</f>
        <v/>
      </c>
      <c r="J1286"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287" spans="1:10" x14ac:dyDescent="0.25">
      <c r="A1287" s="1" t="s">
        <v>144</v>
      </c>
      <c r="B1287"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Aermacchi S.p.A.\F.260C</v>
      </c>
      <c r="C1287" s="1" t="s">
        <v>413</v>
      </c>
      <c r="D1287" s="1" t="str">
        <f>LEFT(Supplemental_Type_Certificates__STC___5[[#This Row],[Column1]],SEARCH("\",Supplemental_Type_Certificates__STC___5[[#This Row],[Column1]])-1)</f>
        <v>Aermacchi S.p.A.</v>
      </c>
      <c r="E1287" s="1" t="str">
        <f>RIGHT(Supplemental_Type_Certificates__STC___5[[#This Row],[Column1]],LEN(Supplemental_Type_Certificates__STC___5[[#This Row],[Column1]])-SEARCH("\",Supplemental_Type_Certificates__STC___5[[#This Row],[Column1]]))</f>
        <v>F.260C</v>
      </c>
      <c r="F1287" s="1" t="str">
        <f>INDEX(Sheet1!A:D,MATCH(Supplemental_Type_Certificates__STC___5[[#This Row],[Make]],Sheet1!D:D,0),1)</f>
        <v>Aermacchi</v>
      </c>
      <c r="G1287"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287"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E1285:E1301</v>
      </c>
      <c r="I1287" s="1" t="str">
        <f ca="1">IF(LEN(Supplemental_Type_Certificates__STC___5[[#This Row],[First]])&lt;&gt;0,Supplemental_Type_Certificates__STC___5[[#This Row],[First]]&amp;": "&amp;_xlfn.TEXTJOIN(", ",TRUE,INDIRECT(Supplemental_Type_Certificates__STC___5[[#This Row],[Range]])),"")</f>
        <v/>
      </c>
      <c r="J1287"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288" spans="1:10" x14ac:dyDescent="0.25">
      <c r="A1288" s="1" t="s">
        <v>144</v>
      </c>
      <c r="B1288"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Aermacchi S.p.A.\F.260D</v>
      </c>
      <c r="C1288" s="1" t="s">
        <v>414</v>
      </c>
      <c r="D1288" s="1" t="str">
        <f>LEFT(Supplemental_Type_Certificates__STC___5[[#This Row],[Column1]],SEARCH("\",Supplemental_Type_Certificates__STC___5[[#This Row],[Column1]])-1)</f>
        <v>Aermacchi S.p.A.</v>
      </c>
      <c r="E1288" s="1" t="str">
        <f>RIGHT(Supplemental_Type_Certificates__STC___5[[#This Row],[Column1]],LEN(Supplemental_Type_Certificates__STC___5[[#This Row],[Column1]])-SEARCH("\",Supplemental_Type_Certificates__STC___5[[#This Row],[Column1]]))</f>
        <v>F.260D</v>
      </c>
      <c r="F1288" s="1" t="str">
        <f>INDEX(Sheet1!A:D,MATCH(Supplemental_Type_Certificates__STC___5[[#This Row],[Make]],Sheet1!D:D,0),1)</f>
        <v>Aermacchi</v>
      </c>
      <c r="G1288"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288"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E1285:E1301</v>
      </c>
      <c r="I1288" s="1" t="str">
        <f ca="1">IF(LEN(Supplemental_Type_Certificates__STC___5[[#This Row],[First]])&lt;&gt;0,Supplemental_Type_Certificates__STC___5[[#This Row],[First]]&amp;": "&amp;_xlfn.TEXTJOIN(", ",TRUE,INDIRECT(Supplemental_Type_Certificates__STC___5[[#This Row],[Range]])),"")</f>
        <v/>
      </c>
      <c r="J1288"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289" spans="1:10" x14ac:dyDescent="0.25">
      <c r="A1289" s="1" t="s">
        <v>144</v>
      </c>
      <c r="B1289"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Aermacchi S.p.A.\F.260E</v>
      </c>
      <c r="C1289" s="1" t="s">
        <v>415</v>
      </c>
      <c r="D1289" s="1" t="str">
        <f>LEFT(Supplemental_Type_Certificates__STC___5[[#This Row],[Column1]],SEARCH("\",Supplemental_Type_Certificates__STC___5[[#This Row],[Column1]])-1)</f>
        <v>Aermacchi S.p.A.</v>
      </c>
      <c r="E1289" s="1" t="str">
        <f>RIGHT(Supplemental_Type_Certificates__STC___5[[#This Row],[Column1]],LEN(Supplemental_Type_Certificates__STC___5[[#This Row],[Column1]])-SEARCH("\",Supplemental_Type_Certificates__STC___5[[#This Row],[Column1]]))</f>
        <v>F.260E</v>
      </c>
      <c r="F1289" s="1" t="str">
        <f>INDEX(Sheet1!A:D,MATCH(Supplemental_Type_Certificates__STC___5[[#This Row],[Make]],Sheet1!D:D,0),1)</f>
        <v>Aermacchi</v>
      </c>
      <c r="G1289"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289"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E1285:E1301</v>
      </c>
      <c r="I1289" s="1" t="str">
        <f ca="1">IF(LEN(Supplemental_Type_Certificates__STC___5[[#This Row],[First]])&lt;&gt;0,Supplemental_Type_Certificates__STC___5[[#This Row],[First]]&amp;": "&amp;_xlfn.TEXTJOIN(", ",TRUE,INDIRECT(Supplemental_Type_Certificates__STC___5[[#This Row],[Range]])),"")</f>
        <v/>
      </c>
      <c r="J1289"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290" spans="1:10" x14ac:dyDescent="0.25">
      <c r="A1290" s="1" t="s">
        <v>144</v>
      </c>
      <c r="B1290"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Aermacchi S.p.A.\F.260F</v>
      </c>
      <c r="C1290" s="1" t="s">
        <v>416</v>
      </c>
      <c r="D1290" s="1" t="str">
        <f>LEFT(Supplemental_Type_Certificates__STC___5[[#This Row],[Column1]],SEARCH("\",Supplemental_Type_Certificates__STC___5[[#This Row],[Column1]])-1)</f>
        <v>Aermacchi S.p.A.</v>
      </c>
      <c r="E1290" s="1" t="str">
        <f>RIGHT(Supplemental_Type_Certificates__STC___5[[#This Row],[Column1]],LEN(Supplemental_Type_Certificates__STC___5[[#This Row],[Column1]])-SEARCH("\",Supplemental_Type_Certificates__STC___5[[#This Row],[Column1]]))</f>
        <v>F.260F</v>
      </c>
      <c r="F1290" s="1" t="str">
        <f>INDEX(Sheet1!A:D,MATCH(Supplemental_Type_Certificates__STC___5[[#This Row],[Make]],Sheet1!D:D,0),1)</f>
        <v>Aermacchi</v>
      </c>
      <c r="G1290"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290"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E1285:E1301</v>
      </c>
      <c r="I1290" s="1" t="str">
        <f ca="1">IF(LEN(Supplemental_Type_Certificates__STC___5[[#This Row],[First]])&lt;&gt;0,Supplemental_Type_Certificates__STC___5[[#This Row],[First]]&amp;": "&amp;_xlfn.TEXTJOIN(", ",TRUE,INDIRECT(Supplemental_Type_Certificates__STC___5[[#This Row],[Range]])),"")</f>
        <v/>
      </c>
      <c r="J1290"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291" spans="1:10" x14ac:dyDescent="0.25">
      <c r="A1291" s="1" t="s">
        <v>144</v>
      </c>
      <c r="B1291"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Aermacchi S.p.A.\S.205 - 18/F</v>
      </c>
      <c r="C1291" s="1" t="s">
        <v>417</v>
      </c>
      <c r="D1291" s="1" t="str">
        <f>LEFT(Supplemental_Type_Certificates__STC___5[[#This Row],[Column1]],SEARCH("\",Supplemental_Type_Certificates__STC___5[[#This Row],[Column1]])-1)</f>
        <v>Aermacchi S.p.A.</v>
      </c>
      <c r="E1291" s="1" t="str">
        <f>RIGHT(Supplemental_Type_Certificates__STC___5[[#This Row],[Column1]],LEN(Supplemental_Type_Certificates__STC___5[[#This Row],[Column1]])-SEARCH("\",Supplemental_Type_Certificates__STC___5[[#This Row],[Column1]]))</f>
        <v>S.205 - 18/F</v>
      </c>
      <c r="F1291" s="1" t="str">
        <f>INDEX(Sheet1!A:D,MATCH(Supplemental_Type_Certificates__STC___5[[#This Row],[Make]],Sheet1!D:D,0),1)</f>
        <v>Aermacchi</v>
      </c>
      <c r="G1291"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291"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E1285:E1301</v>
      </c>
      <c r="I1291" s="1" t="str">
        <f ca="1">IF(LEN(Supplemental_Type_Certificates__STC___5[[#This Row],[First]])&lt;&gt;0,Supplemental_Type_Certificates__STC___5[[#This Row],[First]]&amp;": "&amp;_xlfn.TEXTJOIN(", ",TRUE,INDIRECT(Supplemental_Type_Certificates__STC___5[[#This Row],[Range]])),"")</f>
        <v/>
      </c>
      <c r="J1291"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292" spans="1:10" x14ac:dyDescent="0.25">
      <c r="A1292" s="1" t="s">
        <v>144</v>
      </c>
      <c r="B1292"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Aermacchi S.p.A.\S.205 - 18/R</v>
      </c>
      <c r="C1292" s="1" t="s">
        <v>418</v>
      </c>
      <c r="D1292" s="1" t="str">
        <f>LEFT(Supplemental_Type_Certificates__STC___5[[#This Row],[Column1]],SEARCH("\",Supplemental_Type_Certificates__STC___5[[#This Row],[Column1]])-1)</f>
        <v>Aermacchi S.p.A.</v>
      </c>
      <c r="E1292" s="1" t="str">
        <f>RIGHT(Supplemental_Type_Certificates__STC___5[[#This Row],[Column1]],LEN(Supplemental_Type_Certificates__STC___5[[#This Row],[Column1]])-SEARCH("\",Supplemental_Type_Certificates__STC___5[[#This Row],[Column1]]))</f>
        <v>S.205 - 18/R</v>
      </c>
      <c r="F1292" s="1" t="str">
        <f>INDEX(Sheet1!A:D,MATCH(Supplemental_Type_Certificates__STC___5[[#This Row],[Make]],Sheet1!D:D,0),1)</f>
        <v>Aermacchi</v>
      </c>
      <c r="G1292"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292"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E1285:E1301</v>
      </c>
      <c r="I1292" s="1" t="str">
        <f ca="1">IF(LEN(Supplemental_Type_Certificates__STC___5[[#This Row],[First]])&lt;&gt;0,Supplemental_Type_Certificates__STC___5[[#This Row],[First]]&amp;": "&amp;_xlfn.TEXTJOIN(", ",TRUE,INDIRECT(Supplemental_Type_Certificates__STC___5[[#This Row],[Range]])),"")</f>
        <v/>
      </c>
      <c r="J1292"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293" spans="1:10" x14ac:dyDescent="0.25">
      <c r="A1293" s="1" t="s">
        <v>144</v>
      </c>
      <c r="B1293"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Aermacchi S.p.A.\S.205 - 20/F</v>
      </c>
      <c r="C1293" s="1" t="s">
        <v>419</v>
      </c>
      <c r="D1293" s="1" t="str">
        <f>LEFT(Supplemental_Type_Certificates__STC___5[[#This Row],[Column1]],SEARCH("\",Supplemental_Type_Certificates__STC___5[[#This Row],[Column1]])-1)</f>
        <v>Aermacchi S.p.A.</v>
      </c>
      <c r="E1293" s="1" t="str">
        <f>RIGHT(Supplemental_Type_Certificates__STC___5[[#This Row],[Column1]],LEN(Supplemental_Type_Certificates__STC___5[[#This Row],[Column1]])-SEARCH("\",Supplemental_Type_Certificates__STC___5[[#This Row],[Column1]]))</f>
        <v>S.205 - 20/F</v>
      </c>
      <c r="F1293" s="1" t="str">
        <f>INDEX(Sheet1!A:D,MATCH(Supplemental_Type_Certificates__STC___5[[#This Row],[Make]],Sheet1!D:D,0),1)</f>
        <v>Aermacchi</v>
      </c>
      <c r="G1293"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293"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E1285:E1301</v>
      </c>
      <c r="I1293" s="1" t="str">
        <f ca="1">IF(LEN(Supplemental_Type_Certificates__STC___5[[#This Row],[First]])&lt;&gt;0,Supplemental_Type_Certificates__STC___5[[#This Row],[First]]&amp;": "&amp;_xlfn.TEXTJOIN(", ",TRUE,INDIRECT(Supplemental_Type_Certificates__STC___5[[#This Row],[Range]])),"")</f>
        <v/>
      </c>
      <c r="J1293"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294" spans="1:10" x14ac:dyDescent="0.25">
      <c r="A1294" s="1" t="s">
        <v>144</v>
      </c>
      <c r="B1294"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Aermacchi S.p.A.\S.205 - 20/R</v>
      </c>
      <c r="C1294" s="1" t="s">
        <v>420</v>
      </c>
      <c r="D1294" s="1" t="str">
        <f>LEFT(Supplemental_Type_Certificates__STC___5[[#This Row],[Column1]],SEARCH("\",Supplemental_Type_Certificates__STC___5[[#This Row],[Column1]])-1)</f>
        <v>Aermacchi S.p.A.</v>
      </c>
      <c r="E1294" s="1" t="str">
        <f>RIGHT(Supplemental_Type_Certificates__STC___5[[#This Row],[Column1]],LEN(Supplemental_Type_Certificates__STC___5[[#This Row],[Column1]])-SEARCH("\",Supplemental_Type_Certificates__STC___5[[#This Row],[Column1]]))</f>
        <v>S.205 - 20/R</v>
      </c>
      <c r="F1294" s="1" t="str">
        <f>INDEX(Sheet1!A:D,MATCH(Supplemental_Type_Certificates__STC___5[[#This Row],[Make]],Sheet1!D:D,0),1)</f>
        <v>Aermacchi</v>
      </c>
      <c r="G1294"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294"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E1285:E1301</v>
      </c>
      <c r="I1294" s="1" t="str">
        <f ca="1">IF(LEN(Supplemental_Type_Certificates__STC___5[[#This Row],[First]])&lt;&gt;0,Supplemental_Type_Certificates__STC___5[[#This Row],[First]]&amp;": "&amp;_xlfn.TEXTJOIN(", ",TRUE,INDIRECT(Supplemental_Type_Certificates__STC___5[[#This Row],[Range]])),"")</f>
        <v/>
      </c>
      <c r="J1294"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295" spans="1:10" x14ac:dyDescent="0.25">
      <c r="A1295" s="1" t="s">
        <v>144</v>
      </c>
      <c r="B1295"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Aermacchi S.p.A.\S.205 - 22/R</v>
      </c>
      <c r="C1295" s="1" t="s">
        <v>421</v>
      </c>
      <c r="D1295" s="1" t="str">
        <f>LEFT(Supplemental_Type_Certificates__STC___5[[#This Row],[Column1]],SEARCH("\",Supplemental_Type_Certificates__STC___5[[#This Row],[Column1]])-1)</f>
        <v>Aermacchi S.p.A.</v>
      </c>
      <c r="E1295" s="1" t="str">
        <f>RIGHT(Supplemental_Type_Certificates__STC___5[[#This Row],[Column1]],LEN(Supplemental_Type_Certificates__STC___5[[#This Row],[Column1]])-SEARCH("\",Supplemental_Type_Certificates__STC___5[[#This Row],[Column1]]))</f>
        <v>S.205 - 22/R</v>
      </c>
      <c r="F1295" s="1" t="str">
        <f>INDEX(Sheet1!A:D,MATCH(Supplemental_Type_Certificates__STC___5[[#This Row],[Make]],Sheet1!D:D,0),1)</f>
        <v>Aermacchi</v>
      </c>
      <c r="G1295"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295"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E1285:E1301</v>
      </c>
      <c r="I1295" s="1" t="str">
        <f ca="1">IF(LEN(Supplemental_Type_Certificates__STC___5[[#This Row],[First]])&lt;&gt;0,Supplemental_Type_Certificates__STC___5[[#This Row],[First]]&amp;": "&amp;_xlfn.TEXTJOIN(", ",TRUE,INDIRECT(Supplemental_Type_Certificates__STC___5[[#This Row],[Range]])),"")</f>
        <v/>
      </c>
      <c r="J1295"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296" spans="1:10" x14ac:dyDescent="0.25">
      <c r="A1296" s="1" t="s">
        <v>144</v>
      </c>
      <c r="B1296"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Aermacchi S.p.A.\S.208</v>
      </c>
      <c r="C1296" s="1" t="s">
        <v>422</v>
      </c>
      <c r="D1296" s="1" t="str">
        <f>LEFT(Supplemental_Type_Certificates__STC___5[[#This Row],[Column1]],SEARCH("\",Supplemental_Type_Certificates__STC___5[[#This Row],[Column1]])-1)</f>
        <v>Aermacchi S.p.A.</v>
      </c>
      <c r="E1296" s="1" t="str">
        <f>RIGHT(Supplemental_Type_Certificates__STC___5[[#This Row],[Column1]],LEN(Supplemental_Type_Certificates__STC___5[[#This Row],[Column1]])-SEARCH("\",Supplemental_Type_Certificates__STC___5[[#This Row],[Column1]]))</f>
        <v>S.208</v>
      </c>
      <c r="F1296" s="1" t="str">
        <f>INDEX(Sheet1!A:D,MATCH(Supplemental_Type_Certificates__STC___5[[#This Row],[Make]],Sheet1!D:D,0),1)</f>
        <v>Aermacchi</v>
      </c>
      <c r="G1296"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296"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E1285:E1301</v>
      </c>
      <c r="I1296" s="1" t="str">
        <f ca="1">IF(LEN(Supplemental_Type_Certificates__STC___5[[#This Row],[First]])&lt;&gt;0,Supplemental_Type_Certificates__STC___5[[#This Row],[First]]&amp;": "&amp;_xlfn.TEXTJOIN(", ",TRUE,INDIRECT(Supplemental_Type_Certificates__STC___5[[#This Row],[Range]])),"")</f>
        <v/>
      </c>
      <c r="J1296"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297" spans="1:10" x14ac:dyDescent="0.25">
      <c r="A1297" s="1" t="s">
        <v>144</v>
      </c>
      <c r="B1297"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Aermacchi S.p.A.\S.208A</v>
      </c>
      <c r="C1297" s="1" t="s">
        <v>423</v>
      </c>
      <c r="D1297" s="1" t="str">
        <f>LEFT(Supplemental_Type_Certificates__STC___5[[#This Row],[Column1]],SEARCH("\",Supplemental_Type_Certificates__STC___5[[#This Row],[Column1]])-1)</f>
        <v>Aermacchi S.p.A.</v>
      </c>
      <c r="E1297" s="1" t="str">
        <f>RIGHT(Supplemental_Type_Certificates__STC___5[[#This Row],[Column1]],LEN(Supplemental_Type_Certificates__STC___5[[#This Row],[Column1]])-SEARCH("\",Supplemental_Type_Certificates__STC___5[[#This Row],[Column1]]))</f>
        <v>S.208A</v>
      </c>
      <c r="F1297" s="1" t="str">
        <f>INDEX(Sheet1!A:D,MATCH(Supplemental_Type_Certificates__STC___5[[#This Row],[Make]],Sheet1!D:D,0),1)</f>
        <v>Aermacchi</v>
      </c>
      <c r="G1297"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297"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E1285:E1301</v>
      </c>
      <c r="I1297" s="1" t="str">
        <f ca="1">IF(LEN(Supplemental_Type_Certificates__STC___5[[#This Row],[First]])&lt;&gt;0,Supplemental_Type_Certificates__STC___5[[#This Row],[First]]&amp;": "&amp;_xlfn.TEXTJOIN(", ",TRUE,INDIRECT(Supplemental_Type_Certificates__STC___5[[#This Row],[Range]])),"")</f>
        <v/>
      </c>
      <c r="J1297"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298" spans="1:10" x14ac:dyDescent="0.25">
      <c r="A1298" s="1" t="s">
        <v>144</v>
      </c>
      <c r="B1298"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Aeromere S.A.\Falco F.8.L.</v>
      </c>
      <c r="C1298" s="1" t="s">
        <v>424</v>
      </c>
      <c r="D1298" s="1" t="str">
        <f>LEFT(Supplemental_Type_Certificates__STC___5[[#This Row],[Column1]],SEARCH("\",Supplemental_Type_Certificates__STC___5[[#This Row],[Column1]])-1)</f>
        <v>Aeromere S.A.</v>
      </c>
      <c r="E1298" s="1" t="str">
        <f>RIGHT(Supplemental_Type_Certificates__STC___5[[#This Row],[Column1]],LEN(Supplemental_Type_Certificates__STC___5[[#This Row],[Column1]])-SEARCH("\",Supplemental_Type_Certificates__STC___5[[#This Row],[Column1]]))</f>
        <v>Falco F.8.L.</v>
      </c>
      <c r="F1298" s="1" t="str">
        <f>INDEX(Sheet1!A:D,MATCH(Supplemental_Type_Certificates__STC___5[[#This Row],[Make]],Sheet1!D:D,0),1)</f>
        <v>Aeromere</v>
      </c>
      <c r="G1298"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Aeromere</v>
      </c>
      <c r="H1298"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E1298:E1298</v>
      </c>
      <c r="I1298" s="1" t="str">
        <f ca="1">IF(LEN(Supplemental_Type_Certificates__STC___5[[#This Row],[First]])&lt;&gt;0,Supplemental_Type_Certificates__STC___5[[#This Row],[First]]&amp;": "&amp;_xlfn.TEXTJOIN(", ",TRUE,INDIRECT(Supplemental_Type_Certificates__STC___5[[#This Row],[Range]])),"")</f>
        <v>Aeromere: Falco F.8.L.</v>
      </c>
      <c r="J1298"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299" spans="1:10" x14ac:dyDescent="0.25">
      <c r="A1299" s="1" t="s">
        <v>144</v>
      </c>
      <c r="B1299"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Aeronautica Macchi S.p.A.\AL 60-B</v>
      </c>
      <c r="C1299" s="1" t="s">
        <v>425</v>
      </c>
      <c r="D1299" s="1" t="str">
        <f>LEFT(Supplemental_Type_Certificates__STC___5[[#This Row],[Column1]],SEARCH("\",Supplemental_Type_Certificates__STC___5[[#This Row],[Column1]])-1)</f>
        <v>Aeronautica Macchi S.p.A.</v>
      </c>
      <c r="E1299" s="1" t="str">
        <f>RIGHT(Supplemental_Type_Certificates__STC___5[[#This Row],[Column1]],LEN(Supplemental_Type_Certificates__STC___5[[#This Row],[Column1]])-SEARCH("\",Supplemental_Type_Certificates__STC___5[[#This Row],[Column1]]))</f>
        <v>AL 60-B</v>
      </c>
      <c r="F1299" s="1" t="str">
        <f>INDEX(Sheet1!A:D,MATCH(Supplemental_Type_Certificates__STC___5[[#This Row],[Make]],Sheet1!D:D,0),1)</f>
        <v>Aermacchi</v>
      </c>
      <c r="G1299"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Aermacchi</v>
      </c>
      <c r="H1299"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E1299:E1315</v>
      </c>
      <c r="I1299" s="1" t="str">
        <f ca="1">IF(LEN(Supplemental_Type_Certificates__STC___5[[#This Row],[First]])&lt;&gt;0,Supplemental_Type_Certificates__STC___5[[#This Row],[First]]&amp;": "&amp;_xlfn.TEXTJOIN(", ",TRUE,INDIRECT(Supplemental_Type_Certificates__STC___5[[#This Row],[Range]])),"")</f>
        <v>Aermacchi: AL 60-B, AL 60-C5, AL 60-F5, AL 60, 360, 400, PA-60-600 (Aerostar 600), PA-60-601 (Aerostar 601), PA-60-601P (Aerostar 601P), PA-60-602P (Aerostar 602P), PA-60-700P (Aerostar 700P), 14-19-2, 14-19-3, 14-19-3A, 14-19, 17-30, 17-30A</v>
      </c>
      <c r="J1299"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300" spans="1:10" x14ac:dyDescent="0.25">
      <c r="A1300" s="1" t="s">
        <v>144</v>
      </c>
      <c r="B1300"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Aeronautica Macchi S.p.A.\AL 60-C5</v>
      </c>
      <c r="C1300" s="1" t="s">
        <v>426</v>
      </c>
      <c r="D1300" s="1" t="str">
        <f>LEFT(Supplemental_Type_Certificates__STC___5[[#This Row],[Column1]],SEARCH("\",Supplemental_Type_Certificates__STC___5[[#This Row],[Column1]])-1)</f>
        <v>Aeronautica Macchi S.p.A.</v>
      </c>
      <c r="E1300" s="1" t="str">
        <f>RIGHT(Supplemental_Type_Certificates__STC___5[[#This Row],[Column1]],LEN(Supplemental_Type_Certificates__STC___5[[#This Row],[Column1]])-SEARCH("\",Supplemental_Type_Certificates__STC___5[[#This Row],[Column1]]))</f>
        <v>AL 60-C5</v>
      </c>
      <c r="F1300" s="1" t="str">
        <f>INDEX(Sheet1!A:D,MATCH(Supplemental_Type_Certificates__STC___5[[#This Row],[Make]],Sheet1!D:D,0),1)</f>
        <v>Aermacchi</v>
      </c>
      <c r="G1300"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300"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E1299:E1315</v>
      </c>
      <c r="I1300" s="1" t="str">
        <f ca="1">IF(LEN(Supplemental_Type_Certificates__STC___5[[#This Row],[First]])&lt;&gt;0,Supplemental_Type_Certificates__STC___5[[#This Row],[First]]&amp;": "&amp;_xlfn.TEXTJOIN(", ",TRUE,INDIRECT(Supplemental_Type_Certificates__STC___5[[#This Row],[Range]])),"")</f>
        <v/>
      </c>
      <c r="J1300"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301" spans="1:10" x14ac:dyDescent="0.25">
      <c r="A1301" s="1" t="s">
        <v>144</v>
      </c>
      <c r="B1301"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Aeronautica Macchi S.p.A.\AL 60-F5</v>
      </c>
      <c r="C1301" s="1" t="s">
        <v>427</v>
      </c>
      <c r="D1301" s="1" t="str">
        <f>LEFT(Supplemental_Type_Certificates__STC___5[[#This Row],[Column1]],SEARCH("\",Supplemental_Type_Certificates__STC___5[[#This Row],[Column1]])-1)</f>
        <v>Aeronautica Macchi S.p.A.</v>
      </c>
      <c r="E1301" s="1" t="str">
        <f>RIGHT(Supplemental_Type_Certificates__STC___5[[#This Row],[Column1]],LEN(Supplemental_Type_Certificates__STC___5[[#This Row],[Column1]])-SEARCH("\",Supplemental_Type_Certificates__STC___5[[#This Row],[Column1]]))</f>
        <v>AL 60-F5</v>
      </c>
      <c r="F1301" s="1" t="str">
        <f>INDEX(Sheet1!A:D,MATCH(Supplemental_Type_Certificates__STC___5[[#This Row],[Make]],Sheet1!D:D,0),1)</f>
        <v>Aermacchi</v>
      </c>
      <c r="G1301"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301"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E1299:E1315</v>
      </c>
      <c r="I1301" s="1" t="str">
        <f ca="1">IF(LEN(Supplemental_Type_Certificates__STC___5[[#This Row],[First]])&lt;&gt;0,Supplemental_Type_Certificates__STC___5[[#This Row],[First]]&amp;": "&amp;_xlfn.TEXTJOIN(", ",TRUE,INDIRECT(Supplemental_Type_Certificates__STC___5[[#This Row],[Range]])),"")</f>
        <v/>
      </c>
      <c r="J1301"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302" spans="1:10" x14ac:dyDescent="0.25">
      <c r="A1302" s="1" t="s">
        <v>144</v>
      </c>
      <c r="B1302"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Aeronautica Macchi S.p.A.\AL 60</v>
      </c>
      <c r="C1302" s="1" t="s">
        <v>428</v>
      </c>
      <c r="D1302" s="1" t="str">
        <f>LEFT(Supplemental_Type_Certificates__STC___5[[#This Row],[Column1]],SEARCH("\",Supplemental_Type_Certificates__STC___5[[#This Row],[Column1]])-1)</f>
        <v>Aeronautica Macchi S.p.A.</v>
      </c>
      <c r="E1302" s="1" t="str">
        <f>RIGHT(Supplemental_Type_Certificates__STC___5[[#This Row],[Column1]],LEN(Supplemental_Type_Certificates__STC___5[[#This Row],[Column1]])-SEARCH("\",Supplemental_Type_Certificates__STC___5[[#This Row],[Column1]]))</f>
        <v>AL 60</v>
      </c>
      <c r="F1302" s="1" t="str">
        <f>INDEX(Sheet1!A:D,MATCH(Supplemental_Type_Certificates__STC___5[[#This Row],[Make]],Sheet1!D:D,0),1)</f>
        <v>Aermacchi</v>
      </c>
      <c r="G1302"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302"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E1299:E1315</v>
      </c>
      <c r="I1302" s="1" t="str">
        <f ca="1">IF(LEN(Supplemental_Type_Certificates__STC___5[[#This Row],[First]])&lt;&gt;0,Supplemental_Type_Certificates__STC___5[[#This Row],[First]]&amp;": "&amp;_xlfn.TEXTJOIN(", ",TRUE,INDIRECT(Supplemental_Type_Certificates__STC___5[[#This Row],[Range]])),"")</f>
        <v/>
      </c>
      <c r="J1302"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303" spans="1:10" x14ac:dyDescent="0.25">
      <c r="A1303" s="1" t="s">
        <v>144</v>
      </c>
      <c r="B1303"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Aerostar Aircraft Corporation\360</v>
      </c>
      <c r="C1303" s="1" t="s">
        <v>429</v>
      </c>
      <c r="D1303" s="1" t="str">
        <f>LEFT(Supplemental_Type_Certificates__STC___5[[#This Row],[Column1]],SEARCH("\",Supplemental_Type_Certificates__STC___5[[#This Row],[Column1]])-1)</f>
        <v>Aerostar Aircraft Corporation</v>
      </c>
      <c r="E1303" s="1" t="str">
        <f>RIGHT(Supplemental_Type_Certificates__STC___5[[#This Row],[Column1]],LEN(Supplemental_Type_Certificates__STC___5[[#This Row],[Column1]])-SEARCH("\",Supplemental_Type_Certificates__STC___5[[#This Row],[Column1]]))</f>
        <v>360</v>
      </c>
      <c r="F1303" s="1" t="str">
        <f>INDEX(Sheet1!A:D,MATCH(Supplemental_Type_Certificates__STC___5[[#This Row],[Make]],Sheet1!D:D,0),1)</f>
        <v>Aerostar</v>
      </c>
      <c r="G1303"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Aerostar</v>
      </c>
      <c r="H1303"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E1303:E1309</v>
      </c>
      <c r="I1303" s="1" t="str">
        <f ca="1">IF(LEN(Supplemental_Type_Certificates__STC___5[[#This Row],[First]])&lt;&gt;0,Supplemental_Type_Certificates__STC___5[[#This Row],[First]]&amp;": "&amp;_xlfn.TEXTJOIN(", ",TRUE,INDIRECT(Supplemental_Type_Certificates__STC___5[[#This Row],[Range]])),"")</f>
        <v>Aerostar: 360, 400, PA-60-600 (Aerostar 600), PA-60-601 (Aerostar 601), PA-60-601P (Aerostar 601P), PA-60-602P (Aerostar 602P), PA-60-700P (Aerostar 700P)</v>
      </c>
      <c r="J1303"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304" spans="1:10" x14ac:dyDescent="0.25">
      <c r="A1304" s="1" t="s">
        <v>144</v>
      </c>
      <c r="B1304"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Aerostar Aircraft Corporation\400</v>
      </c>
      <c r="C1304" s="1" t="s">
        <v>430</v>
      </c>
      <c r="D1304" s="1" t="str">
        <f>LEFT(Supplemental_Type_Certificates__STC___5[[#This Row],[Column1]],SEARCH("\",Supplemental_Type_Certificates__STC___5[[#This Row],[Column1]])-1)</f>
        <v>Aerostar Aircraft Corporation</v>
      </c>
      <c r="E1304" s="1" t="str">
        <f>RIGHT(Supplemental_Type_Certificates__STC___5[[#This Row],[Column1]],LEN(Supplemental_Type_Certificates__STC___5[[#This Row],[Column1]])-SEARCH("\",Supplemental_Type_Certificates__STC___5[[#This Row],[Column1]]))</f>
        <v>400</v>
      </c>
      <c r="F1304" s="1" t="str">
        <f>INDEX(Sheet1!A:D,MATCH(Supplemental_Type_Certificates__STC___5[[#This Row],[Make]],Sheet1!D:D,0),1)</f>
        <v>Aerostar</v>
      </c>
      <c r="G1304"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304"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E1303:E1309</v>
      </c>
      <c r="I1304" s="1" t="str">
        <f ca="1">IF(LEN(Supplemental_Type_Certificates__STC___5[[#This Row],[First]])&lt;&gt;0,Supplemental_Type_Certificates__STC___5[[#This Row],[First]]&amp;": "&amp;_xlfn.TEXTJOIN(", ",TRUE,INDIRECT(Supplemental_Type_Certificates__STC___5[[#This Row],[Range]])),"")</f>
        <v/>
      </c>
      <c r="J1304"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305" spans="1:10" x14ac:dyDescent="0.25">
      <c r="A1305" s="1" t="s">
        <v>144</v>
      </c>
      <c r="B1305"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Aerostar Aircraft Corporation\PA-60-600 (Aerostar 600)</v>
      </c>
      <c r="C1305" s="1" t="s">
        <v>431</v>
      </c>
      <c r="D1305" s="1" t="str">
        <f>LEFT(Supplemental_Type_Certificates__STC___5[[#This Row],[Column1]],SEARCH("\",Supplemental_Type_Certificates__STC___5[[#This Row],[Column1]])-1)</f>
        <v>Aerostar Aircraft Corporation</v>
      </c>
      <c r="E1305" s="1" t="str">
        <f>RIGHT(Supplemental_Type_Certificates__STC___5[[#This Row],[Column1]],LEN(Supplemental_Type_Certificates__STC___5[[#This Row],[Column1]])-SEARCH("\",Supplemental_Type_Certificates__STC___5[[#This Row],[Column1]]))</f>
        <v>PA-60-600 (Aerostar 600)</v>
      </c>
      <c r="F1305" s="1" t="str">
        <f>INDEX(Sheet1!A:D,MATCH(Supplemental_Type_Certificates__STC___5[[#This Row],[Make]],Sheet1!D:D,0),1)</f>
        <v>Aerostar</v>
      </c>
      <c r="G1305"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305"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E1303:E1309</v>
      </c>
      <c r="I1305" s="1" t="str">
        <f ca="1">IF(LEN(Supplemental_Type_Certificates__STC___5[[#This Row],[First]])&lt;&gt;0,Supplemental_Type_Certificates__STC___5[[#This Row],[First]]&amp;": "&amp;_xlfn.TEXTJOIN(", ",TRUE,INDIRECT(Supplemental_Type_Certificates__STC___5[[#This Row],[Range]])),"")</f>
        <v/>
      </c>
      <c r="J1305"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306" spans="1:10" x14ac:dyDescent="0.25">
      <c r="A1306" s="1" t="s">
        <v>144</v>
      </c>
      <c r="B1306"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Aerostar Aircraft Corporation\PA-60-601 (Aerostar 601)</v>
      </c>
      <c r="C1306" s="1" t="s">
        <v>432</v>
      </c>
      <c r="D1306" s="1" t="str">
        <f>LEFT(Supplemental_Type_Certificates__STC___5[[#This Row],[Column1]],SEARCH("\",Supplemental_Type_Certificates__STC___5[[#This Row],[Column1]])-1)</f>
        <v>Aerostar Aircraft Corporation</v>
      </c>
      <c r="E1306" s="1" t="str">
        <f>RIGHT(Supplemental_Type_Certificates__STC___5[[#This Row],[Column1]],LEN(Supplemental_Type_Certificates__STC___5[[#This Row],[Column1]])-SEARCH("\",Supplemental_Type_Certificates__STC___5[[#This Row],[Column1]]))</f>
        <v>PA-60-601 (Aerostar 601)</v>
      </c>
      <c r="F1306" s="1" t="str">
        <f>INDEX(Sheet1!A:D,MATCH(Supplemental_Type_Certificates__STC___5[[#This Row],[Make]],Sheet1!D:D,0),1)</f>
        <v>Aerostar</v>
      </c>
      <c r="G1306"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306"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E1303:E1309</v>
      </c>
      <c r="I1306" s="1" t="str">
        <f ca="1">IF(LEN(Supplemental_Type_Certificates__STC___5[[#This Row],[First]])&lt;&gt;0,Supplemental_Type_Certificates__STC___5[[#This Row],[First]]&amp;": "&amp;_xlfn.TEXTJOIN(", ",TRUE,INDIRECT(Supplemental_Type_Certificates__STC___5[[#This Row],[Range]])),"")</f>
        <v/>
      </c>
      <c r="J1306"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307" spans="1:10" x14ac:dyDescent="0.25">
      <c r="A1307" s="1" t="s">
        <v>144</v>
      </c>
      <c r="B1307"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Aerostar Aircraft Corporation\PA-60-601P (Aerostar 601P)</v>
      </c>
      <c r="C1307" s="1" t="s">
        <v>433</v>
      </c>
      <c r="D1307" s="1" t="str">
        <f>LEFT(Supplemental_Type_Certificates__STC___5[[#This Row],[Column1]],SEARCH("\",Supplemental_Type_Certificates__STC___5[[#This Row],[Column1]])-1)</f>
        <v>Aerostar Aircraft Corporation</v>
      </c>
      <c r="E1307" s="1" t="str">
        <f>RIGHT(Supplemental_Type_Certificates__STC___5[[#This Row],[Column1]],LEN(Supplemental_Type_Certificates__STC___5[[#This Row],[Column1]])-SEARCH("\",Supplemental_Type_Certificates__STC___5[[#This Row],[Column1]]))</f>
        <v>PA-60-601P (Aerostar 601P)</v>
      </c>
      <c r="F1307" s="1" t="str">
        <f>INDEX(Sheet1!A:D,MATCH(Supplemental_Type_Certificates__STC___5[[#This Row],[Make]],Sheet1!D:D,0),1)</f>
        <v>Aerostar</v>
      </c>
      <c r="G1307"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307"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E1303:E1309</v>
      </c>
      <c r="I1307" s="1" t="str">
        <f ca="1">IF(LEN(Supplemental_Type_Certificates__STC___5[[#This Row],[First]])&lt;&gt;0,Supplemental_Type_Certificates__STC___5[[#This Row],[First]]&amp;": "&amp;_xlfn.TEXTJOIN(", ",TRUE,INDIRECT(Supplemental_Type_Certificates__STC___5[[#This Row],[Range]])),"")</f>
        <v/>
      </c>
      <c r="J1307"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308" spans="1:10" x14ac:dyDescent="0.25">
      <c r="A1308" s="1" t="s">
        <v>144</v>
      </c>
      <c r="B1308"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Aerostar Aircraft Corporation\PA-60-602P (Aerostar 602P)</v>
      </c>
      <c r="C1308" s="1" t="s">
        <v>434</v>
      </c>
      <c r="D1308" s="1" t="str">
        <f>LEFT(Supplemental_Type_Certificates__STC___5[[#This Row],[Column1]],SEARCH("\",Supplemental_Type_Certificates__STC___5[[#This Row],[Column1]])-1)</f>
        <v>Aerostar Aircraft Corporation</v>
      </c>
      <c r="E1308" s="1" t="str">
        <f>RIGHT(Supplemental_Type_Certificates__STC___5[[#This Row],[Column1]],LEN(Supplemental_Type_Certificates__STC___5[[#This Row],[Column1]])-SEARCH("\",Supplemental_Type_Certificates__STC___5[[#This Row],[Column1]]))</f>
        <v>PA-60-602P (Aerostar 602P)</v>
      </c>
      <c r="F1308" s="1" t="str">
        <f>INDEX(Sheet1!A:D,MATCH(Supplemental_Type_Certificates__STC___5[[#This Row],[Make]],Sheet1!D:D,0),1)</f>
        <v>Aerostar</v>
      </c>
      <c r="G1308"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308"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E1303:E1309</v>
      </c>
      <c r="I1308" s="1" t="str">
        <f ca="1">IF(LEN(Supplemental_Type_Certificates__STC___5[[#This Row],[First]])&lt;&gt;0,Supplemental_Type_Certificates__STC___5[[#This Row],[First]]&amp;": "&amp;_xlfn.TEXTJOIN(", ",TRUE,INDIRECT(Supplemental_Type_Certificates__STC___5[[#This Row],[Range]])),"")</f>
        <v/>
      </c>
      <c r="J1308"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309" spans="1:10" x14ac:dyDescent="0.25">
      <c r="A1309" s="1" t="s">
        <v>144</v>
      </c>
      <c r="B1309"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Aerostar Aircraft Corporation\PA-60-700P (Aerostar 700P)</v>
      </c>
      <c r="C1309" s="1" t="s">
        <v>435</v>
      </c>
      <c r="D1309" s="1" t="str">
        <f>LEFT(Supplemental_Type_Certificates__STC___5[[#This Row],[Column1]],SEARCH("\",Supplemental_Type_Certificates__STC___5[[#This Row],[Column1]])-1)</f>
        <v>Aerostar Aircraft Corporation</v>
      </c>
      <c r="E1309" s="1" t="str">
        <f>RIGHT(Supplemental_Type_Certificates__STC___5[[#This Row],[Column1]],LEN(Supplemental_Type_Certificates__STC___5[[#This Row],[Column1]])-SEARCH("\",Supplemental_Type_Certificates__STC___5[[#This Row],[Column1]]))</f>
        <v>PA-60-700P (Aerostar 700P)</v>
      </c>
      <c r="F1309" s="1" t="str">
        <f>INDEX(Sheet1!A:D,MATCH(Supplemental_Type_Certificates__STC___5[[#This Row],[Make]],Sheet1!D:D,0),1)</f>
        <v>Aerostar</v>
      </c>
      <c r="G1309"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309"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E1303:E1309</v>
      </c>
      <c r="I1309" s="1" t="str">
        <f ca="1">IF(LEN(Supplemental_Type_Certificates__STC___5[[#This Row],[First]])&lt;&gt;0,Supplemental_Type_Certificates__STC___5[[#This Row],[First]]&amp;": "&amp;_xlfn.TEXTJOIN(", ",TRUE,INDIRECT(Supplemental_Type_Certificates__STC___5[[#This Row],[Range]])),"")</f>
        <v/>
      </c>
      <c r="J1309"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310" spans="1:10" x14ac:dyDescent="0.25">
      <c r="A1310" s="1" t="s">
        <v>144</v>
      </c>
      <c r="B1310"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Alexandria Aircraft, LLC\14-19-2</v>
      </c>
      <c r="C1310" s="1" t="s">
        <v>436</v>
      </c>
      <c r="D1310" s="1" t="str">
        <f>LEFT(Supplemental_Type_Certificates__STC___5[[#This Row],[Column1]],SEARCH("\",Supplemental_Type_Certificates__STC___5[[#This Row],[Column1]])-1)</f>
        <v>Alexandria Aircraft, LLC</v>
      </c>
      <c r="E1310" s="1" t="str">
        <f>RIGHT(Supplemental_Type_Certificates__STC___5[[#This Row],[Column1]],LEN(Supplemental_Type_Certificates__STC___5[[#This Row],[Column1]])-SEARCH("\",Supplemental_Type_Certificates__STC___5[[#This Row],[Column1]]))</f>
        <v>14-19-2</v>
      </c>
      <c r="F1310" s="1" t="str">
        <f>INDEX(Sheet1!A:D,MATCH(Supplemental_Type_Certificates__STC___5[[#This Row],[Make]],Sheet1!D:D,0),1)</f>
        <v>Alexandria Aircraft</v>
      </c>
      <c r="G1310"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Alexandria Aircraft</v>
      </c>
      <c r="H1310"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E1310:E1319</v>
      </c>
      <c r="I1310" s="1" t="str">
        <f ca="1">IF(LEN(Supplemental_Type_Certificates__STC___5[[#This Row],[First]])&lt;&gt;0,Supplemental_Type_Certificates__STC___5[[#This Row],[First]]&amp;": "&amp;_xlfn.TEXTJOIN(", ",TRUE,INDIRECT(Supplemental_Type_Certificates__STC___5[[#This Row],[Range]])),"")</f>
        <v>Alexandria Aircraft: 14-19-2, 14-19-3, 14-19-3A, 14-19, 17-30, 17-30A, 17-31, 17-31A, 17-31ATC, 17-31TC</v>
      </c>
      <c r="J1310"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311" spans="1:10" x14ac:dyDescent="0.25">
      <c r="A1311" s="1" t="s">
        <v>144</v>
      </c>
      <c r="B1311"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Alexandria Aircraft, LLC\14-19-3</v>
      </c>
      <c r="C1311" s="1" t="s">
        <v>437</v>
      </c>
      <c r="D1311" s="1" t="str">
        <f>LEFT(Supplemental_Type_Certificates__STC___5[[#This Row],[Column1]],SEARCH("\",Supplemental_Type_Certificates__STC___5[[#This Row],[Column1]])-1)</f>
        <v>Alexandria Aircraft, LLC</v>
      </c>
      <c r="E1311" s="1" t="str">
        <f>RIGHT(Supplemental_Type_Certificates__STC___5[[#This Row],[Column1]],LEN(Supplemental_Type_Certificates__STC___5[[#This Row],[Column1]])-SEARCH("\",Supplemental_Type_Certificates__STC___5[[#This Row],[Column1]]))</f>
        <v>14-19-3</v>
      </c>
      <c r="F1311" s="1" t="str">
        <f>INDEX(Sheet1!A:D,MATCH(Supplemental_Type_Certificates__STC___5[[#This Row],[Make]],Sheet1!D:D,0),1)</f>
        <v>Alexandria Aircraft</v>
      </c>
      <c r="G1311"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311"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E1310:E1319</v>
      </c>
      <c r="I1311" s="1" t="str">
        <f ca="1">IF(LEN(Supplemental_Type_Certificates__STC___5[[#This Row],[First]])&lt;&gt;0,Supplemental_Type_Certificates__STC___5[[#This Row],[First]]&amp;": "&amp;_xlfn.TEXTJOIN(", ",TRUE,INDIRECT(Supplemental_Type_Certificates__STC___5[[#This Row],[Range]])),"")</f>
        <v/>
      </c>
      <c r="J1311"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312" spans="1:10" x14ac:dyDescent="0.25">
      <c r="A1312" s="1" t="s">
        <v>144</v>
      </c>
      <c r="B1312"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Alexandria Aircraft, LLC\14-19-3A</v>
      </c>
      <c r="C1312" s="1" t="s">
        <v>438</v>
      </c>
      <c r="D1312" s="1" t="str">
        <f>LEFT(Supplemental_Type_Certificates__STC___5[[#This Row],[Column1]],SEARCH("\",Supplemental_Type_Certificates__STC___5[[#This Row],[Column1]])-1)</f>
        <v>Alexandria Aircraft, LLC</v>
      </c>
      <c r="E1312" s="1" t="str">
        <f>RIGHT(Supplemental_Type_Certificates__STC___5[[#This Row],[Column1]],LEN(Supplemental_Type_Certificates__STC___5[[#This Row],[Column1]])-SEARCH("\",Supplemental_Type_Certificates__STC___5[[#This Row],[Column1]]))</f>
        <v>14-19-3A</v>
      </c>
      <c r="F1312" s="1" t="str">
        <f>INDEX(Sheet1!A:D,MATCH(Supplemental_Type_Certificates__STC___5[[#This Row],[Make]],Sheet1!D:D,0),1)</f>
        <v>Alexandria Aircraft</v>
      </c>
      <c r="G1312"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312"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E1310:E1319</v>
      </c>
      <c r="I1312" s="1" t="str">
        <f ca="1">IF(LEN(Supplemental_Type_Certificates__STC___5[[#This Row],[First]])&lt;&gt;0,Supplemental_Type_Certificates__STC___5[[#This Row],[First]]&amp;": "&amp;_xlfn.TEXTJOIN(", ",TRUE,INDIRECT(Supplemental_Type_Certificates__STC___5[[#This Row],[Range]])),"")</f>
        <v/>
      </c>
      <c r="J1312"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313" spans="1:10" x14ac:dyDescent="0.25">
      <c r="A1313" s="1" t="s">
        <v>144</v>
      </c>
      <c r="B1313"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Alexandria Aircraft, LLC\14-19</v>
      </c>
      <c r="C1313" s="1" t="s">
        <v>439</v>
      </c>
      <c r="D1313" s="1" t="str">
        <f>LEFT(Supplemental_Type_Certificates__STC___5[[#This Row],[Column1]],SEARCH("\",Supplemental_Type_Certificates__STC___5[[#This Row],[Column1]])-1)</f>
        <v>Alexandria Aircraft, LLC</v>
      </c>
      <c r="E1313" s="1" t="str">
        <f>RIGHT(Supplemental_Type_Certificates__STC___5[[#This Row],[Column1]],LEN(Supplemental_Type_Certificates__STC___5[[#This Row],[Column1]])-SEARCH("\",Supplemental_Type_Certificates__STC___5[[#This Row],[Column1]]))</f>
        <v>14-19</v>
      </c>
      <c r="F1313" s="1" t="str">
        <f>INDEX(Sheet1!A:D,MATCH(Supplemental_Type_Certificates__STC___5[[#This Row],[Make]],Sheet1!D:D,0),1)</f>
        <v>Alexandria Aircraft</v>
      </c>
      <c r="G1313"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313"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E1310:E1319</v>
      </c>
      <c r="I1313" s="1" t="str">
        <f ca="1">IF(LEN(Supplemental_Type_Certificates__STC___5[[#This Row],[First]])&lt;&gt;0,Supplemental_Type_Certificates__STC___5[[#This Row],[First]]&amp;": "&amp;_xlfn.TEXTJOIN(", ",TRUE,INDIRECT(Supplemental_Type_Certificates__STC___5[[#This Row],[Range]])),"")</f>
        <v/>
      </c>
      <c r="J1313"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314" spans="1:10" x14ac:dyDescent="0.25">
      <c r="A1314" s="1" t="s">
        <v>144</v>
      </c>
      <c r="B1314"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AlexandriaAircraft, LLC\17-30</v>
      </c>
      <c r="C1314" s="1" t="s">
        <v>440</v>
      </c>
      <c r="D1314" s="1" t="str">
        <f>LEFT(Supplemental_Type_Certificates__STC___5[[#This Row],[Column1]],SEARCH("\",Supplemental_Type_Certificates__STC___5[[#This Row],[Column1]])-1)</f>
        <v>AlexandriaAircraft, LLC</v>
      </c>
      <c r="E1314" s="1" t="str">
        <f>RIGHT(Supplemental_Type_Certificates__STC___5[[#This Row],[Column1]],LEN(Supplemental_Type_Certificates__STC___5[[#This Row],[Column1]])-SEARCH("\",Supplemental_Type_Certificates__STC___5[[#This Row],[Column1]]))</f>
        <v>17-30</v>
      </c>
      <c r="F1314" s="1" t="str">
        <f>INDEX(Sheet1!A:D,MATCH(Supplemental_Type_Certificates__STC___5[[#This Row],[Make]],Sheet1!D:D,0),1)</f>
        <v>Alexandria Aircraft</v>
      </c>
      <c r="G1314"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314"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E1310:E1319</v>
      </c>
      <c r="I1314" s="1" t="str">
        <f ca="1">IF(LEN(Supplemental_Type_Certificates__STC___5[[#This Row],[First]])&lt;&gt;0,Supplemental_Type_Certificates__STC___5[[#This Row],[First]]&amp;": "&amp;_xlfn.TEXTJOIN(", ",TRUE,INDIRECT(Supplemental_Type_Certificates__STC___5[[#This Row],[Range]])),"")</f>
        <v/>
      </c>
      <c r="J1314"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315" spans="1:10" x14ac:dyDescent="0.25">
      <c r="A1315" s="1" t="s">
        <v>144</v>
      </c>
      <c r="B1315"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Alexandria Aircraft, LLC\17-30A</v>
      </c>
      <c r="C1315" s="1" t="s">
        <v>441</v>
      </c>
      <c r="D1315" s="1" t="str">
        <f>LEFT(Supplemental_Type_Certificates__STC___5[[#This Row],[Column1]],SEARCH("\",Supplemental_Type_Certificates__STC___5[[#This Row],[Column1]])-1)</f>
        <v>Alexandria Aircraft, LLC</v>
      </c>
      <c r="E1315" s="1" t="str">
        <f>RIGHT(Supplemental_Type_Certificates__STC___5[[#This Row],[Column1]],LEN(Supplemental_Type_Certificates__STC___5[[#This Row],[Column1]])-SEARCH("\",Supplemental_Type_Certificates__STC___5[[#This Row],[Column1]]))</f>
        <v>17-30A</v>
      </c>
      <c r="F1315" s="1" t="str">
        <f>INDEX(Sheet1!A:D,MATCH(Supplemental_Type_Certificates__STC___5[[#This Row],[Make]],Sheet1!D:D,0),1)</f>
        <v>Alexandria Aircraft</v>
      </c>
      <c r="G1315"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315"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E1310:E1319</v>
      </c>
      <c r="I1315" s="1" t="str">
        <f ca="1">IF(LEN(Supplemental_Type_Certificates__STC___5[[#This Row],[First]])&lt;&gt;0,Supplemental_Type_Certificates__STC___5[[#This Row],[First]]&amp;": "&amp;_xlfn.TEXTJOIN(", ",TRUE,INDIRECT(Supplemental_Type_Certificates__STC___5[[#This Row],[Range]])),"")</f>
        <v/>
      </c>
      <c r="J1315"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316" spans="1:10" x14ac:dyDescent="0.25">
      <c r="A1316" s="1" t="s">
        <v>144</v>
      </c>
      <c r="B1316"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Alexandria Aircraft, LLC\17-31</v>
      </c>
      <c r="C1316" s="1" t="s">
        <v>442</v>
      </c>
      <c r="D1316" s="1" t="str">
        <f>LEFT(Supplemental_Type_Certificates__STC___5[[#This Row],[Column1]],SEARCH("\",Supplemental_Type_Certificates__STC___5[[#This Row],[Column1]])-1)</f>
        <v>Alexandria Aircraft, LLC</v>
      </c>
      <c r="E1316" s="1" t="str">
        <f>RIGHT(Supplemental_Type_Certificates__STC___5[[#This Row],[Column1]],LEN(Supplemental_Type_Certificates__STC___5[[#This Row],[Column1]])-SEARCH("\",Supplemental_Type_Certificates__STC___5[[#This Row],[Column1]]))</f>
        <v>17-31</v>
      </c>
      <c r="F1316" s="1" t="str">
        <f>INDEX(Sheet1!A:D,MATCH(Supplemental_Type_Certificates__STC___5[[#This Row],[Make]],Sheet1!D:D,0),1)</f>
        <v>Alexandria Aircraft</v>
      </c>
      <c r="G1316"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316"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E1310:E1319</v>
      </c>
      <c r="I1316" s="1" t="str">
        <f ca="1">IF(LEN(Supplemental_Type_Certificates__STC___5[[#This Row],[First]])&lt;&gt;0,Supplemental_Type_Certificates__STC___5[[#This Row],[First]]&amp;": "&amp;_xlfn.TEXTJOIN(", ",TRUE,INDIRECT(Supplemental_Type_Certificates__STC___5[[#This Row],[Range]])),"")</f>
        <v/>
      </c>
      <c r="J1316"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317" spans="1:10" x14ac:dyDescent="0.25">
      <c r="A1317" s="1" t="s">
        <v>144</v>
      </c>
      <c r="B1317"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Alexandria Aircraft, LLC\17-31A</v>
      </c>
      <c r="C1317" s="1" t="s">
        <v>443</v>
      </c>
      <c r="D1317" s="1" t="str">
        <f>LEFT(Supplemental_Type_Certificates__STC___5[[#This Row],[Column1]],SEARCH("\",Supplemental_Type_Certificates__STC___5[[#This Row],[Column1]])-1)</f>
        <v>Alexandria Aircraft, LLC</v>
      </c>
      <c r="E1317" s="1" t="str">
        <f>RIGHT(Supplemental_Type_Certificates__STC___5[[#This Row],[Column1]],LEN(Supplemental_Type_Certificates__STC___5[[#This Row],[Column1]])-SEARCH("\",Supplemental_Type_Certificates__STC___5[[#This Row],[Column1]]))</f>
        <v>17-31A</v>
      </c>
      <c r="F1317" s="1" t="str">
        <f>INDEX(Sheet1!A:D,MATCH(Supplemental_Type_Certificates__STC___5[[#This Row],[Make]],Sheet1!D:D,0),1)</f>
        <v>Alexandria Aircraft</v>
      </c>
      <c r="G1317"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317"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E1310:E1319</v>
      </c>
      <c r="I1317" s="1" t="str">
        <f ca="1">IF(LEN(Supplemental_Type_Certificates__STC___5[[#This Row],[First]])&lt;&gt;0,Supplemental_Type_Certificates__STC___5[[#This Row],[First]]&amp;": "&amp;_xlfn.TEXTJOIN(", ",TRUE,INDIRECT(Supplemental_Type_Certificates__STC___5[[#This Row],[Range]])),"")</f>
        <v/>
      </c>
      <c r="J1317"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318" spans="1:10" x14ac:dyDescent="0.25">
      <c r="A1318" s="1" t="s">
        <v>144</v>
      </c>
      <c r="B1318"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Alexandria Aircraft, LLC\17-31ATC</v>
      </c>
      <c r="C1318" s="1" t="s">
        <v>444</v>
      </c>
      <c r="D1318" s="1" t="str">
        <f>LEFT(Supplemental_Type_Certificates__STC___5[[#This Row],[Column1]],SEARCH("\",Supplemental_Type_Certificates__STC___5[[#This Row],[Column1]])-1)</f>
        <v>Alexandria Aircraft, LLC</v>
      </c>
      <c r="E1318" s="1" t="str">
        <f>RIGHT(Supplemental_Type_Certificates__STC___5[[#This Row],[Column1]],LEN(Supplemental_Type_Certificates__STC___5[[#This Row],[Column1]])-SEARCH("\",Supplemental_Type_Certificates__STC___5[[#This Row],[Column1]]))</f>
        <v>17-31ATC</v>
      </c>
      <c r="F1318" s="1" t="str">
        <f>INDEX(Sheet1!A:D,MATCH(Supplemental_Type_Certificates__STC___5[[#This Row],[Make]],Sheet1!D:D,0),1)</f>
        <v>Alexandria Aircraft</v>
      </c>
      <c r="G1318"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318"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E1310:E1319</v>
      </c>
      <c r="I1318" s="1" t="str">
        <f ca="1">IF(LEN(Supplemental_Type_Certificates__STC___5[[#This Row],[First]])&lt;&gt;0,Supplemental_Type_Certificates__STC___5[[#This Row],[First]]&amp;": "&amp;_xlfn.TEXTJOIN(", ",TRUE,INDIRECT(Supplemental_Type_Certificates__STC___5[[#This Row],[Range]])),"")</f>
        <v/>
      </c>
      <c r="J1318"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319" spans="1:10" x14ac:dyDescent="0.25">
      <c r="A1319" s="1" t="s">
        <v>144</v>
      </c>
      <c r="B1319"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Alexandria Aircraft, LLC\17-31TC</v>
      </c>
      <c r="C1319" s="1" t="s">
        <v>445</v>
      </c>
      <c r="D1319" s="1" t="str">
        <f>LEFT(Supplemental_Type_Certificates__STC___5[[#This Row],[Column1]],SEARCH("\",Supplemental_Type_Certificates__STC___5[[#This Row],[Column1]])-1)</f>
        <v>Alexandria Aircraft, LLC</v>
      </c>
      <c r="E1319" s="1" t="str">
        <f>RIGHT(Supplemental_Type_Certificates__STC___5[[#This Row],[Column1]],LEN(Supplemental_Type_Certificates__STC___5[[#This Row],[Column1]])-SEARCH("\",Supplemental_Type_Certificates__STC___5[[#This Row],[Column1]]))</f>
        <v>17-31TC</v>
      </c>
      <c r="F1319" s="1" t="str">
        <f>INDEX(Sheet1!A:D,MATCH(Supplemental_Type_Certificates__STC___5[[#This Row],[Make]],Sheet1!D:D,0),1)</f>
        <v>Alexandria Aircraft</v>
      </c>
      <c r="G1319"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319"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E1310:E1319</v>
      </c>
      <c r="I1319" s="1" t="str">
        <f ca="1">IF(LEN(Supplemental_Type_Certificates__STC___5[[#This Row],[First]])&lt;&gt;0,Supplemental_Type_Certificates__STC___5[[#This Row],[First]]&amp;": "&amp;_xlfn.TEXTJOIN(", ",TRUE,INDIRECT(Supplemental_Type_Certificates__STC___5[[#This Row],[Range]])),"")</f>
        <v/>
      </c>
      <c r="J1319"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320" spans="1:10" x14ac:dyDescent="0.25">
      <c r="A1320" s="1" t="s">
        <v>144</v>
      </c>
      <c r="B1320"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American Champion Aircraft Corp.\8GCBC</v>
      </c>
      <c r="C1320" s="1" t="s">
        <v>446</v>
      </c>
      <c r="D1320" s="1" t="str">
        <f>LEFT(Supplemental_Type_Certificates__STC___5[[#This Row],[Column1]],SEARCH("\",Supplemental_Type_Certificates__STC___5[[#This Row],[Column1]])-1)</f>
        <v>American Champion Aircraft Corp.</v>
      </c>
      <c r="E1320" s="1" t="str">
        <f>RIGHT(Supplemental_Type_Certificates__STC___5[[#This Row],[Column1]],LEN(Supplemental_Type_Certificates__STC___5[[#This Row],[Column1]])-SEARCH("\",Supplemental_Type_Certificates__STC___5[[#This Row],[Column1]]))</f>
        <v>8GCBC</v>
      </c>
      <c r="F1320" s="1" t="str">
        <f>INDEX(Sheet1!A:D,MATCH(Supplemental_Type_Certificates__STC___5[[#This Row],[Make]],Sheet1!D:D,0),1)</f>
        <v>American Champion</v>
      </c>
      <c r="G1320"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American Champion</v>
      </c>
      <c r="H1320"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E1320:E1321</v>
      </c>
      <c r="I1320" s="1" t="str">
        <f ca="1">IF(LEN(Supplemental_Type_Certificates__STC___5[[#This Row],[First]])&lt;&gt;0,Supplemental_Type_Certificates__STC___5[[#This Row],[First]]&amp;": "&amp;_xlfn.TEXTJOIN(", ",TRUE,INDIRECT(Supplemental_Type_Certificates__STC___5[[#This Row],[Range]])),"")</f>
        <v>American Champion: 8GCBC, 8KCAB</v>
      </c>
      <c r="J1320"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321" spans="1:10" x14ac:dyDescent="0.25">
      <c r="A1321" s="1" t="s">
        <v>144</v>
      </c>
      <c r="B1321"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American Champion Aircraft Corp.\8KCAB</v>
      </c>
      <c r="C1321" s="1" t="s">
        <v>447</v>
      </c>
      <c r="D1321" s="1" t="str">
        <f>LEFT(Supplemental_Type_Certificates__STC___5[[#This Row],[Column1]],SEARCH("\",Supplemental_Type_Certificates__STC___5[[#This Row],[Column1]])-1)</f>
        <v>American Champion Aircraft Corp.</v>
      </c>
      <c r="E1321" s="1" t="str">
        <f>RIGHT(Supplemental_Type_Certificates__STC___5[[#This Row],[Column1]],LEN(Supplemental_Type_Certificates__STC___5[[#This Row],[Column1]])-SEARCH("\",Supplemental_Type_Certificates__STC___5[[#This Row],[Column1]]))</f>
        <v>8KCAB</v>
      </c>
      <c r="F1321" s="1" t="str">
        <f>INDEX(Sheet1!A:D,MATCH(Supplemental_Type_Certificates__STC___5[[#This Row],[Make]],Sheet1!D:D,0),1)</f>
        <v>American Champion</v>
      </c>
      <c r="G1321"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321"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E1320:E1321</v>
      </c>
      <c r="I1321" s="1" t="str">
        <f ca="1">IF(LEN(Supplemental_Type_Certificates__STC___5[[#This Row],[First]])&lt;&gt;0,Supplemental_Type_Certificates__STC___5[[#This Row],[First]]&amp;": "&amp;_xlfn.TEXTJOIN(", ",TRUE,INDIRECT(Supplemental_Type_Certificates__STC___5[[#This Row],[Range]])),"")</f>
        <v/>
      </c>
      <c r="J1321"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322" spans="1:10" x14ac:dyDescent="0.25">
      <c r="A1322" s="1" t="s">
        <v>144</v>
      </c>
      <c r="B1322"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APEX Aircraft\CAP 10 B</v>
      </c>
      <c r="C1322" s="1" t="s">
        <v>448</v>
      </c>
      <c r="D1322" s="1" t="str">
        <f>LEFT(Supplemental_Type_Certificates__STC___5[[#This Row],[Column1]],SEARCH("\",Supplemental_Type_Certificates__STC___5[[#This Row],[Column1]])-1)</f>
        <v>APEX Aircraft</v>
      </c>
      <c r="E1322" s="1" t="str">
        <f>RIGHT(Supplemental_Type_Certificates__STC___5[[#This Row],[Column1]],LEN(Supplemental_Type_Certificates__STC___5[[#This Row],[Column1]])-SEARCH("\",Supplemental_Type_Certificates__STC___5[[#This Row],[Column1]]))</f>
        <v>CAP 10 B</v>
      </c>
      <c r="F1322" s="1" t="str">
        <f>INDEX(Sheet1!A:D,MATCH(Supplemental_Type_Certificates__STC___5[[#This Row],[Make]],Sheet1!D:D,0),1)</f>
        <v>APEX</v>
      </c>
      <c r="G1322"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APEX</v>
      </c>
      <c r="H1322"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E1322:E1322</v>
      </c>
      <c r="I1322" s="1" t="str">
        <f ca="1">IF(LEN(Supplemental_Type_Certificates__STC___5[[#This Row],[First]])&lt;&gt;0,Supplemental_Type_Certificates__STC___5[[#This Row],[First]]&amp;": "&amp;_xlfn.TEXTJOIN(", ",TRUE,INDIRECT(Supplemental_Type_Certificates__STC___5[[#This Row],[Range]])),"")</f>
        <v>APEX: CAP 10 B</v>
      </c>
      <c r="J1322"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323" spans="1:10" x14ac:dyDescent="0.25">
      <c r="A1323" s="1" t="s">
        <v>144</v>
      </c>
      <c r="B1323"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B-N Group Ltd.\BN2A MK. III-2</v>
      </c>
      <c r="C1323" s="1" t="s">
        <v>449</v>
      </c>
      <c r="D1323" s="1" t="str">
        <f>LEFT(Supplemental_Type_Certificates__STC___5[[#This Row],[Column1]],SEARCH("\",Supplemental_Type_Certificates__STC___5[[#This Row],[Column1]])-1)</f>
        <v>B-N Group Ltd.</v>
      </c>
      <c r="E1323" s="1" t="str">
        <f>RIGHT(Supplemental_Type_Certificates__STC___5[[#This Row],[Column1]],LEN(Supplemental_Type_Certificates__STC___5[[#This Row],[Column1]])-SEARCH("\",Supplemental_Type_Certificates__STC___5[[#This Row],[Column1]]))</f>
        <v>BN2A MK. III-2</v>
      </c>
      <c r="F1323" s="1" t="str">
        <f>INDEX(Sheet1!A:D,MATCH(Supplemental_Type_Certificates__STC___5[[#This Row],[Make]],Sheet1!D:D,0),1)</f>
        <v>B-N</v>
      </c>
      <c r="G1323"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B-N</v>
      </c>
      <c r="H1323"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E1323:E1325</v>
      </c>
      <c r="I1323" s="1" t="str">
        <f ca="1">IF(LEN(Supplemental_Type_Certificates__STC___5[[#This Row],[First]])&lt;&gt;0,Supplemental_Type_Certificates__STC___5[[#This Row],[First]]&amp;": "&amp;_xlfn.TEXTJOIN(", ",TRUE,INDIRECT(Supplemental_Type_Certificates__STC___5[[#This Row],[Range]])),"")</f>
        <v>B-N: BN2A MK. III-2, BN2A MK. III-3, BN2A MK. III</v>
      </c>
      <c r="J1323"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324" spans="1:10" x14ac:dyDescent="0.25">
      <c r="A1324" s="1" t="s">
        <v>144</v>
      </c>
      <c r="B1324"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B-N Group Ltd.\BN2A MK. III-3</v>
      </c>
      <c r="C1324" s="1" t="s">
        <v>450</v>
      </c>
      <c r="D1324" s="1" t="str">
        <f>LEFT(Supplemental_Type_Certificates__STC___5[[#This Row],[Column1]],SEARCH("\",Supplemental_Type_Certificates__STC___5[[#This Row],[Column1]])-1)</f>
        <v>B-N Group Ltd.</v>
      </c>
      <c r="E1324" s="1" t="str">
        <f>RIGHT(Supplemental_Type_Certificates__STC___5[[#This Row],[Column1]],LEN(Supplemental_Type_Certificates__STC___5[[#This Row],[Column1]])-SEARCH("\",Supplemental_Type_Certificates__STC___5[[#This Row],[Column1]]))</f>
        <v>BN2A MK. III-3</v>
      </c>
      <c r="F1324" s="1" t="str">
        <f>INDEX(Sheet1!A:D,MATCH(Supplemental_Type_Certificates__STC___5[[#This Row],[Make]],Sheet1!D:D,0),1)</f>
        <v>B-N</v>
      </c>
      <c r="G1324"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324"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E1323:E1325</v>
      </c>
      <c r="I1324" s="1" t="str">
        <f ca="1">IF(LEN(Supplemental_Type_Certificates__STC___5[[#This Row],[First]])&lt;&gt;0,Supplemental_Type_Certificates__STC___5[[#This Row],[First]]&amp;": "&amp;_xlfn.TEXTJOIN(", ",TRUE,INDIRECT(Supplemental_Type_Certificates__STC___5[[#This Row],[Range]])),"")</f>
        <v/>
      </c>
      <c r="J1324"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325" spans="1:10" x14ac:dyDescent="0.25">
      <c r="A1325" s="1" t="s">
        <v>144</v>
      </c>
      <c r="B1325"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B-N Group Ltd.\BN2A MK. III</v>
      </c>
      <c r="C1325" s="1" t="s">
        <v>451</v>
      </c>
      <c r="D1325" s="1" t="str">
        <f>LEFT(Supplemental_Type_Certificates__STC___5[[#This Row],[Column1]],SEARCH("\",Supplemental_Type_Certificates__STC___5[[#This Row],[Column1]])-1)</f>
        <v>B-N Group Ltd.</v>
      </c>
      <c r="E1325" s="1" t="str">
        <f>RIGHT(Supplemental_Type_Certificates__STC___5[[#This Row],[Column1]],LEN(Supplemental_Type_Certificates__STC___5[[#This Row],[Column1]])-SEARCH("\",Supplemental_Type_Certificates__STC___5[[#This Row],[Column1]]))</f>
        <v>BN2A MK. III</v>
      </c>
      <c r="F1325" s="1" t="str">
        <f>INDEX(Sheet1!A:D,MATCH(Supplemental_Type_Certificates__STC___5[[#This Row],[Make]],Sheet1!D:D,0),1)</f>
        <v>B-N</v>
      </c>
      <c r="G1325"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325"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E1323:E1325</v>
      </c>
      <c r="I1325" s="1" t="str">
        <f ca="1">IF(LEN(Supplemental_Type_Certificates__STC___5[[#This Row],[First]])&lt;&gt;0,Supplemental_Type_Certificates__STC___5[[#This Row],[First]]&amp;": "&amp;_xlfn.TEXTJOIN(", ",TRUE,INDIRECT(Supplemental_Type_Certificates__STC___5[[#This Row],[Range]])),"")</f>
        <v/>
      </c>
      <c r="J1325"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326" spans="1:10" x14ac:dyDescent="0.25">
      <c r="A1326" s="1" t="s">
        <v>144</v>
      </c>
      <c r="B1326"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Bellanca Aircraft Corporation\14-13-2</v>
      </c>
      <c r="C1326" s="1" t="s">
        <v>557</v>
      </c>
      <c r="D1326" s="1" t="str">
        <f>LEFT(Supplemental_Type_Certificates__STC___5[[#This Row],[Column1]],SEARCH("\",Supplemental_Type_Certificates__STC___5[[#This Row],[Column1]])-1)</f>
        <v>Bellanca Aircraft Corporation</v>
      </c>
      <c r="E1326" s="1" t="str">
        <f>RIGHT(Supplemental_Type_Certificates__STC___5[[#This Row],[Column1]],LEN(Supplemental_Type_Certificates__STC___5[[#This Row],[Column1]])-SEARCH("\",Supplemental_Type_Certificates__STC___5[[#This Row],[Column1]]))</f>
        <v>14-13-2</v>
      </c>
      <c r="F1326" s="1" t="str">
        <f>INDEX(Sheet1!A:D,MATCH(Supplemental_Type_Certificates__STC___5[[#This Row],[Make]],Sheet1!D:D,0),1)</f>
        <v>Bellanca</v>
      </c>
      <c r="G1326"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Bellanca</v>
      </c>
      <c r="H1326"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E1326:E1329</v>
      </c>
      <c r="I1326" s="1" t="str">
        <f ca="1">IF(LEN(Supplemental_Type_Certificates__STC___5[[#This Row],[First]])&lt;&gt;0,Supplemental_Type_Certificates__STC___5[[#This Row],[First]]&amp;": "&amp;_xlfn.TEXTJOIN(", ",TRUE,INDIRECT(Supplemental_Type_Certificates__STC___5[[#This Row],[Range]])),"")</f>
        <v>Bellanca: 14-13-2, 14-13-3, 14-13-3W, 14-13</v>
      </c>
      <c r="J1326"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327" spans="1:10" x14ac:dyDescent="0.25">
      <c r="A1327" s="1" t="s">
        <v>144</v>
      </c>
      <c r="B1327"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Bellanca Aircraft Corporation\14-13-3</v>
      </c>
      <c r="C1327" s="1" t="s">
        <v>558</v>
      </c>
      <c r="D1327" s="1" t="str">
        <f>LEFT(Supplemental_Type_Certificates__STC___5[[#This Row],[Column1]],SEARCH("\",Supplemental_Type_Certificates__STC___5[[#This Row],[Column1]])-1)</f>
        <v>Bellanca Aircraft Corporation</v>
      </c>
      <c r="E1327" s="1" t="str">
        <f>RIGHT(Supplemental_Type_Certificates__STC___5[[#This Row],[Column1]],LEN(Supplemental_Type_Certificates__STC___5[[#This Row],[Column1]])-SEARCH("\",Supplemental_Type_Certificates__STC___5[[#This Row],[Column1]]))</f>
        <v>14-13-3</v>
      </c>
      <c r="F1327" s="1" t="str">
        <f>INDEX(Sheet1!A:D,MATCH(Supplemental_Type_Certificates__STC___5[[#This Row],[Make]],Sheet1!D:D,0),1)</f>
        <v>Bellanca</v>
      </c>
      <c r="G1327"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327"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E1326:E1329</v>
      </c>
      <c r="I1327" s="1" t="str">
        <f ca="1">IF(LEN(Supplemental_Type_Certificates__STC___5[[#This Row],[First]])&lt;&gt;0,Supplemental_Type_Certificates__STC___5[[#This Row],[First]]&amp;": "&amp;_xlfn.TEXTJOIN(", ",TRUE,INDIRECT(Supplemental_Type_Certificates__STC___5[[#This Row],[Range]])),"")</f>
        <v/>
      </c>
      <c r="J1327"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328" spans="1:10" x14ac:dyDescent="0.25">
      <c r="A1328" s="1" t="s">
        <v>144</v>
      </c>
      <c r="B1328"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Bellanca Aircraft Corporation\14-13-3W</v>
      </c>
      <c r="C1328" s="1" t="s">
        <v>559</v>
      </c>
      <c r="D1328" s="1" t="str">
        <f>LEFT(Supplemental_Type_Certificates__STC___5[[#This Row],[Column1]],SEARCH("\",Supplemental_Type_Certificates__STC___5[[#This Row],[Column1]])-1)</f>
        <v>Bellanca Aircraft Corporation</v>
      </c>
      <c r="E1328" s="1" t="str">
        <f>RIGHT(Supplemental_Type_Certificates__STC___5[[#This Row],[Column1]],LEN(Supplemental_Type_Certificates__STC___5[[#This Row],[Column1]])-SEARCH("\",Supplemental_Type_Certificates__STC___5[[#This Row],[Column1]]))</f>
        <v>14-13-3W</v>
      </c>
      <c r="F1328" s="1" t="str">
        <f>INDEX(Sheet1!A:D,MATCH(Supplemental_Type_Certificates__STC___5[[#This Row],[Make]],Sheet1!D:D,0),1)</f>
        <v>Bellanca</v>
      </c>
      <c r="G1328"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328"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E1326:E1329</v>
      </c>
      <c r="I1328" s="1" t="str">
        <f ca="1">IF(LEN(Supplemental_Type_Certificates__STC___5[[#This Row],[First]])&lt;&gt;0,Supplemental_Type_Certificates__STC___5[[#This Row],[First]]&amp;": "&amp;_xlfn.TEXTJOIN(", ",TRUE,INDIRECT(Supplemental_Type_Certificates__STC___5[[#This Row],[Range]])),"")</f>
        <v/>
      </c>
      <c r="J1328"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329" spans="1:10" x14ac:dyDescent="0.25">
      <c r="A1329" s="1" t="s">
        <v>144</v>
      </c>
      <c r="B1329"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Bellanca Aircraft Corporation\14-13</v>
      </c>
      <c r="C1329" s="1" t="s">
        <v>560</v>
      </c>
      <c r="D1329" s="1" t="str">
        <f>LEFT(Supplemental_Type_Certificates__STC___5[[#This Row],[Column1]],SEARCH("\",Supplemental_Type_Certificates__STC___5[[#This Row],[Column1]])-1)</f>
        <v>Bellanca Aircraft Corporation</v>
      </c>
      <c r="E1329" s="1" t="str">
        <f>RIGHT(Supplemental_Type_Certificates__STC___5[[#This Row],[Column1]],LEN(Supplemental_Type_Certificates__STC___5[[#This Row],[Column1]])-SEARCH("\",Supplemental_Type_Certificates__STC___5[[#This Row],[Column1]]))</f>
        <v>14-13</v>
      </c>
      <c r="F1329" s="1" t="str">
        <f>INDEX(Sheet1!A:D,MATCH(Supplemental_Type_Certificates__STC___5[[#This Row],[Make]],Sheet1!D:D,0),1)</f>
        <v>Bellanca</v>
      </c>
      <c r="G1329"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329"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E1326:E1329</v>
      </c>
      <c r="I1329" s="1" t="str">
        <f ca="1">IF(LEN(Supplemental_Type_Certificates__STC___5[[#This Row],[First]])&lt;&gt;0,Supplemental_Type_Certificates__STC___5[[#This Row],[First]]&amp;": "&amp;_xlfn.TEXTJOIN(", ",TRUE,INDIRECT(Supplemental_Type_Certificates__STC___5[[#This Row],[Range]])),"")</f>
        <v/>
      </c>
      <c r="J1329"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330" spans="1:10" x14ac:dyDescent="0.25">
      <c r="A1330" s="1" t="s">
        <v>144</v>
      </c>
      <c r="B1330"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Company\F182P</v>
      </c>
      <c r="C1330" s="1" t="s">
        <v>726</v>
      </c>
      <c r="D1330" s="1" t="str">
        <f>LEFT(Supplemental_Type_Certificates__STC___5[[#This Row],[Column1]],SEARCH("\",Supplemental_Type_Certificates__STC___5[[#This Row],[Column1]])-1)</f>
        <v>Cessna Aircraft Company</v>
      </c>
      <c r="E1330" s="1" t="str">
        <f>RIGHT(Supplemental_Type_Certificates__STC___5[[#This Row],[Column1]],LEN(Supplemental_Type_Certificates__STC___5[[#This Row],[Column1]])-SEARCH("\",Supplemental_Type_Certificates__STC___5[[#This Row],[Column1]]))</f>
        <v>F182P</v>
      </c>
      <c r="F1330" s="1" t="str">
        <f>INDEX(Sheet1!A:D,MATCH(Supplemental_Type_Certificates__STC___5[[#This Row],[Make]],Sheet1!D:D,0),1)</f>
        <v>Cessna</v>
      </c>
      <c r="G1330"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Cessna</v>
      </c>
      <c r="H1330"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E1330:E1338</v>
      </c>
      <c r="I1330" s="1" t="str">
        <f ca="1">IF(LEN(Supplemental_Type_Certificates__STC___5[[#This Row],[First]])&lt;&gt;0,Supplemental_Type_Certificates__STC___5[[#This Row],[First]]&amp;": "&amp;_xlfn.TEXTJOIN(", ",TRUE,INDIRECT(Supplemental_Type_Certificates__STC___5[[#This Row],[Range]])),"")</f>
        <v>Cessna: F182P, F182Q, FR172E, FR172F, FR172G, FR172H, FR172J, FR172K, FR182</v>
      </c>
      <c r="J1330"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331" spans="1:10" x14ac:dyDescent="0.25">
      <c r="A1331" s="1" t="s">
        <v>144</v>
      </c>
      <c r="B1331"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Company\F182Q</v>
      </c>
      <c r="C1331" s="1" t="s">
        <v>727</v>
      </c>
      <c r="D1331" s="1" t="str">
        <f>LEFT(Supplemental_Type_Certificates__STC___5[[#This Row],[Column1]],SEARCH("\",Supplemental_Type_Certificates__STC___5[[#This Row],[Column1]])-1)</f>
        <v>Cessna Aircraft Company</v>
      </c>
      <c r="E1331" s="1" t="str">
        <f>RIGHT(Supplemental_Type_Certificates__STC___5[[#This Row],[Column1]],LEN(Supplemental_Type_Certificates__STC___5[[#This Row],[Column1]])-SEARCH("\",Supplemental_Type_Certificates__STC___5[[#This Row],[Column1]]))</f>
        <v>F182Q</v>
      </c>
      <c r="F1331" s="1" t="str">
        <f>INDEX(Sheet1!A:D,MATCH(Supplemental_Type_Certificates__STC___5[[#This Row],[Make]],Sheet1!D:D,0),1)</f>
        <v>Cessna</v>
      </c>
      <c r="G1331"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331"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E1330:E1338</v>
      </c>
      <c r="I1331" s="1" t="str">
        <f ca="1">IF(LEN(Supplemental_Type_Certificates__STC___5[[#This Row],[First]])&lt;&gt;0,Supplemental_Type_Certificates__STC___5[[#This Row],[First]]&amp;": "&amp;_xlfn.TEXTJOIN(", ",TRUE,INDIRECT(Supplemental_Type_Certificates__STC___5[[#This Row],[Range]])),"")</f>
        <v/>
      </c>
      <c r="J1331"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332" spans="1:10" x14ac:dyDescent="0.25">
      <c r="A1332" s="1" t="s">
        <v>144</v>
      </c>
      <c r="B1332"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Company\FR172E</v>
      </c>
      <c r="C1332" s="1" t="s">
        <v>728</v>
      </c>
      <c r="D1332" s="1" t="str">
        <f>LEFT(Supplemental_Type_Certificates__STC___5[[#This Row],[Column1]],SEARCH("\",Supplemental_Type_Certificates__STC___5[[#This Row],[Column1]])-1)</f>
        <v>Cessna Aircraft Company</v>
      </c>
      <c r="E1332" s="1" t="str">
        <f>RIGHT(Supplemental_Type_Certificates__STC___5[[#This Row],[Column1]],LEN(Supplemental_Type_Certificates__STC___5[[#This Row],[Column1]])-SEARCH("\",Supplemental_Type_Certificates__STC___5[[#This Row],[Column1]]))</f>
        <v>FR172E</v>
      </c>
      <c r="F1332" s="1" t="str">
        <f>INDEX(Sheet1!A:D,MATCH(Supplemental_Type_Certificates__STC___5[[#This Row],[Make]],Sheet1!D:D,0),1)</f>
        <v>Cessna</v>
      </c>
      <c r="G1332"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332"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E1330:E1338</v>
      </c>
      <c r="I1332" s="1" t="str">
        <f ca="1">IF(LEN(Supplemental_Type_Certificates__STC___5[[#This Row],[First]])&lt;&gt;0,Supplemental_Type_Certificates__STC___5[[#This Row],[First]]&amp;": "&amp;_xlfn.TEXTJOIN(", ",TRUE,INDIRECT(Supplemental_Type_Certificates__STC___5[[#This Row],[Range]])),"")</f>
        <v/>
      </c>
      <c r="J1332"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333" spans="1:10" x14ac:dyDescent="0.25">
      <c r="A1333" s="1" t="s">
        <v>144</v>
      </c>
      <c r="B1333"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Company\FR172F</v>
      </c>
      <c r="C1333" s="1" t="s">
        <v>729</v>
      </c>
      <c r="D1333" s="1" t="str">
        <f>LEFT(Supplemental_Type_Certificates__STC___5[[#This Row],[Column1]],SEARCH("\",Supplemental_Type_Certificates__STC___5[[#This Row],[Column1]])-1)</f>
        <v>Cessna Aircraft Company</v>
      </c>
      <c r="E1333" s="1" t="str">
        <f>RIGHT(Supplemental_Type_Certificates__STC___5[[#This Row],[Column1]],LEN(Supplemental_Type_Certificates__STC___5[[#This Row],[Column1]])-SEARCH("\",Supplemental_Type_Certificates__STC___5[[#This Row],[Column1]]))</f>
        <v>FR172F</v>
      </c>
      <c r="F1333" s="1" t="str">
        <f>INDEX(Sheet1!A:D,MATCH(Supplemental_Type_Certificates__STC___5[[#This Row],[Make]],Sheet1!D:D,0),1)</f>
        <v>Cessna</v>
      </c>
      <c r="G1333"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333"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E1330:E1338</v>
      </c>
      <c r="I1333" s="1" t="str">
        <f ca="1">IF(LEN(Supplemental_Type_Certificates__STC___5[[#This Row],[First]])&lt;&gt;0,Supplemental_Type_Certificates__STC___5[[#This Row],[First]]&amp;": "&amp;_xlfn.TEXTJOIN(", ",TRUE,INDIRECT(Supplemental_Type_Certificates__STC___5[[#This Row],[Range]])),"")</f>
        <v/>
      </c>
      <c r="J1333"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334" spans="1:10" x14ac:dyDescent="0.25">
      <c r="A1334" s="1" t="s">
        <v>144</v>
      </c>
      <c r="B1334"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Company\FR172G</v>
      </c>
      <c r="C1334" s="1" t="s">
        <v>730</v>
      </c>
      <c r="D1334" s="1" t="str">
        <f>LEFT(Supplemental_Type_Certificates__STC___5[[#This Row],[Column1]],SEARCH("\",Supplemental_Type_Certificates__STC___5[[#This Row],[Column1]])-1)</f>
        <v>Cessna Aircraft Company</v>
      </c>
      <c r="E1334" s="1" t="str">
        <f>RIGHT(Supplemental_Type_Certificates__STC___5[[#This Row],[Column1]],LEN(Supplemental_Type_Certificates__STC___5[[#This Row],[Column1]])-SEARCH("\",Supplemental_Type_Certificates__STC___5[[#This Row],[Column1]]))</f>
        <v>FR172G</v>
      </c>
      <c r="F1334" s="1" t="str">
        <f>INDEX(Sheet1!A:D,MATCH(Supplemental_Type_Certificates__STC___5[[#This Row],[Make]],Sheet1!D:D,0),1)</f>
        <v>Cessna</v>
      </c>
      <c r="G1334"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334"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E1330:E1338</v>
      </c>
      <c r="I1334" s="1" t="str">
        <f ca="1">IF(LEN(Supplemental_Type_Certificates__STC___5[[#This Row],[First]])&lt;&gt;0,Supplemental_Type_Certificates__STC___5[[#This Row],[First]]&amp;": "&amp;_xlfn.TEXTJOIN(", ",TRUE,INDIRECT(Supplemental_Type_Certificates__STC___5[[#This Row],[Range]])),"")</f>
        <v/>
      </c>
      <c r="J1334"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335" spans="1:10" x14ac:dyDescent="0.25">
      <c r="A1335" s="1" t="s">
        <v>144</v>
      </c>
      <c r="B1335"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Company\FR172H</v>
      </c>
      <c r="C1335" s="1" t="s">
        <v>731</v>
      </c>
      <c r="D1335" s="1" t="str">
        <f>LEFT(Supplemental_Type_Certificates__STC___5[[#This Row],[Column1]],SEARCH("\",Supplemental_Type_Certificates__STC___5[[#This Row],[Column1]])-1)</f>
        <v>Cessna Aircraft Company</v>
      </c>
      <c r="E1335" s="1" t="str">
        <f>RIGHT(Supplemental_Type_Certificates__STC___5[[#This Row],[Column1]],LEN(Supplemental_Type_Certificates__STC___5[[#This Row],[Column1]])-SEARCH("\",Supplemental_Type_Certificates__STC___5[[#This Row],[Column1]]))</f>
        <v>FR172H</v>
      </c>
      <c r="F1335" s="1" t="str">
        <f>INDEX(Sheet1!A:D,MATCH(Supplemental_Type_Certificates__STC___5[[#This Row],[Make]],Sheet1!D:D,0),1)</f>
        <v>Cessna</v>
      </c>
      <c r="G1335"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335"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E1330:E1338</v>
      </c>
      <c r="I1335" s="1" t="str">
        <f ca="1">IF(LEN(Supplemental_Type_Certificates__STC___5[[#This Row],[First]])&lt;&gt;0,Supplemental_Type_Certificates__STC___5[[#This Row],[First]]&amp;": "&amp;_xlfn.TEXTJOIN(", ",TRUE,INDIRECT(Supplemental_Type_Certificates__STC___5[[#This Row],[Range]])),"")</f>
        <v/>
      </c>
      <c r="J1335"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336" spans="1:10" x14ac:dyDescent="0.25">
      <c r="A1336" s="1" t="s">
        <v>144</v>
      </c>
      <c r="B1336"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Company\FR172J</v>
      </c>
      <c r="C1336" s="1" t="s">
        <v>732</v>
      </c>
      <c r="D1336" s="1" t="str">
        <f>LEFT(Supplemental_Type_Certificates__STC___5[[#This Row],[Column1]],SEARCH("\",Supplemental_Type_Certificates__STC___5[[#This Row],[Column1]])-1)</f>
        <v>Cessna Aircraft Company</v>
      </c>
      <c r="E1336" s="1" t="str">
        <f>RIGHT(Supplemental_Type_Certificates__STC___5[[#This Row],[Column1]],LEN(Supplemental_Type_Certificates__STC___5[[#This Row],[Column1]])-SEARCH("\",Supplemental_Type_Certificates__STC___5[[#This Row],[Column1]]))</f>
        <v>FR172J</v>
      </c>
      <c r="F1336" s="1" t="str">
        <f>INDEX(Sheet1!A:D,MATCH(Supplemental_Type_Certificates__STC___5[[#This Row],[Make]],Sheet1!D:D,0),1)</f>
        <v>Cessna</v>
      </c>
      <c r="G1336"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336"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E1330:E1338</v>
      </c>
      <c r="I1336" s="1" t="str">
        <f ca="1">IF(LEN(Supplemental_Type_Certificates__STC___5[[#This Row],[First]])&lt;&gt;0,Supplemental_Type_Certificates__STC___5[[#This Row],[First]]&amp;": "&amp;_xlfn.TEXTJOIN(", ",TRUE,INDIRECT(Supplemental_Type_Certificates__STC___5[[#This Row],[Range]])),"")</f>
        <v/>
      </c>
      <c r="J1336"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337" spans="1:10" x14ac:dyDescent="0.25">
      <c r="A1337" s="1" t="s">
        <v>144</v>
      </c>
      <c r="B1337"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Company\FR172K</v>
      </c>
      <c r="C1337" s="1" t="s">
        <v>733</v>
      </c>
      <c r="D1337" s="1" t="str">
        <f>LEFT(Supplemental_Type_Certificates__STC___5[[#This Row],[Column1]],SEARCH("\",Supplemental_Type_Certificates__STC___5[[#This Row],[Column1]])-1)</f>
        <v>Cessna Aircraft Company</v>
      </c>
      <c r="E1337" s="1" t="str">
        <f>RIGHT(Supplemental_Type_Certificates__STC___5[[#This Row],[Column1]],LEN(Supplemental_Type_Certificates__STC___5[[#This Row],[Column1]])-SEARCH("\",Supplemental_Type_Certificates__STC___5[[#This Row],[Column1]]))</f>
        <v>FR172K</v>
      </c>
      <c r="F1337" s="1" t="str">
        <f>INDEX(Sheet1!A:D,MATCH(Supplemental_Type_Certificates__STC___5[[#This Row],[Make]],Sheet1!D:D,0),1)</f>
        <v>Cessna</v>
      </c>
      <c r="G1337"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337"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E1330:E1338</v>
      </c>
      <c r="I1337" s="1" t="str">
        <f ca="1">IF(LEN(Supplemental_Type_Certificates__STC___5[[#This Row],[First]])&lt;&gt;0,Supplemental_Type_Certificates__STC___5[[#This Row],[First]]&amp;": "&amp;_xlfn.TEXTJOIN(", ",TRUE,INDIRECT(Supplemental_Type_Certificates__STC___5[[#This Row],[Range]])),"")</f>
        <v/>
      </c>
      <c r="J1337"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338" spans="1:10" x14ac:dyDescent="0.25">
      <c r="A1338" s="1" t="s">
        <v>144</v>
      </c>
      <c r="B1338"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Company\FR182</v>
      </c>
      <c r="C1338" s="1" t="s">
        <v>734</v>
      </c>
      <c r="D1338" s="1" t="str">
        <f>LEFT(Supplemental_Type_Certificates__STC___5[[#This Row],[Column1]],SEARCH("\",Supplemental_Type_Certificates__STC___5[[#This Row],[Column1]])-1)</f>
        <v>Cessna Aircraft Company</v>
      </c>
      <c r="E1338" s="1" t="str">
        <f>RIGHT(Supplemental_Type_Certificates__STC___5[[#This Row],[Column1]],LEN(Supplemental_Type_Certificates__STC___5[[#This Row],[Column1]])-SEARCH("\",Supplemental_Type_Certificates__STC___5[[#This Row],[Column1]]))</f>
        <v>FR182</v>
      </c>
      <c r="F1338" s="1" t="str">
        <f>INDEX(Sheet1!A:D,MATCH(Supplemental_Type_Certificates__STC___5[[#This Row],[Make]],Sheet1!D:D,0),1)</f>
        <v>Cessna</v>
      </c>
      <c r="G1338"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338"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E1330:E1338</v>
      </c>
      <c r="I1338" s="1" t="str">
        <f ca="1">IF(LEN(Supplemental_Type_Certificates__STC___5[[#This Row],[First]])&lt;&gt;0,Supplemental_Type_Certificates__STC___5[[#This Row],[First]]&amp;": "&amp;_xlfn.TEXTJOIN(", ",TRUE,INDIRECT(Supplemental_Type_Certificates__STC___5[[#This Row],[Range]])),"")</f>
        <v/>
      </c>
      <c r="J1338"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339" spans="1:10" x14ac:dyDescent="0.25">
      <c r="A1339" s="1" t="s">
        <v>144</v>
      </c>
      <c r="B1339"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Cirrus Design Corporation\SR20</v>
      </c>
      <c r="C1339" s="1" t="s">
        <v>799</v>
      </c>
      <c r="D1339" s="1" t="str">
        <f>LEFT(Supplemental_Type_Certificates__STC___5[[#This Row],[Column1]],SEARCH("\",Supplemental_Type_Certificates__STC___5[[#This Row],[Column1]])-1)</f>
        <v>Cirrus Design Corporation</v>
      </c>
      <c r="E1339" s="1" t="str">
        <f>RIGHT(Supplemental_Type_Certificates__STC___5[[#This Row],[Column1]],LEN(Supplemental_Type_Certificates__STC___5[[#This Row],[Column1]])-SEARCH("\",Supplemental_Type_Certificates__STC___5[[#This Row],[Column1]]))</f>
        <v>SR20</v>
      </c>
      <c r="F1339" s="1" t="str">
        <f>INDEX(Sheet1!A:D,MATCH(Supplemental_Type_Certificates__STC___5[[#This Row],[Make]],Sheet1!D:D,0),1)</f>
        <v>Cirrus</v>
      </c>
      <c r="G1339"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Cirrus</v>
      </c>
      <c r="H1339"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E1339:E1340</v>
      </c>
      <c r="I1339" s="1" t="str">
        <f ca="1">IF(LEN(Supplemental_Type_Certificates__STC___5[[#This Row],[First]])&lt;&gt;0,Supplemental_Type_Certificates__STC___5[[#This Row],[First]]&amp;": "&amp;_xlfn.TEXTJOIN(", ",TRUE,INDIRECT(Supplemental_Type_Certificates__STC___5[[#This Row],[Range]])),"")</f>
        <v>Cirrus: SR20, SR22</v>
      </c>
      <c r="J1339"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340" spans="1:10" x14ac:dyDescent="0.25">
      <c r="A1340" s="1" t="s">
        <v>144</v>
      </c>
      <c r="B1340"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Cirrus Design Corporation\SR22</v>
      </c>
      <c r="C1340" s="1" t="s">
        <v>800</v>
      </c>
      <c r="D1340" s="1" t="str">
        <f>LEFT(Supplemental_Type_Certificates__STC___5[[#This Row],[Column1]],SEARCH("\",Supplemental_Type_Certificates__STC___5[[#This Row],[Column1]])-1)</f>
        <v>Cirrus Design Corporation</v>
      </c>
      <c r="E1340" s="1" t="str">
        <f>RIGHT(Supplemental_Type_Certificates__STC___5[[#This Row],[Column1]],LEN(Supplemental_Type_Certificates__STC___5[[#This Row],[Column1]])-SEARCH("\",Supplemental_Type_Certificates__STC___5[[#This Row],[Column1]]))</f>
        <v>SR22</v>
      </c>
      <c r="F1340" s="1" t="str">
        <f>INDEX(Sheet1!A:D,MATCH(Supplemental_Type_Certificates__STC___5[[#This Row],[Make]],Sheet1!D:D,0),1)</f>
        <v>Cirrus</v>
      </c>
      <c r="G1340"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340"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E1339:E1340</v>
      </c>
      <c r="I1340" s="1" t="str">
        <f ca="1">IF(LEN(Supplemental_Type_Certificates__STC___5[[#This Row],[First]])&lt;&gt;0,Supplemental_Type_Certificates__STC___5[[#This Row],[First]]&amp;": "&amp;_xlfn.TEXTJOIN(", ",TRUE,INDIRECT(Supplemental_Type_Certificates__STC___5[[#This Row],[Range]])),"")</f>
        <v/>
      </c>
      <c r="J1340"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341" spans="1:10" x14ac:dyDescent="0.25">
      <c r="A1341" s="1" t="s">
        <v>144</v>
      </c>
      <c r="B1341"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Commander Aircraft Corporation\112</v>
      </c>
      <c r="C1341" s="1" t="s">
        <v>801</v>
      </c>
      <c r="D1341" s="1" t="str">
        <f>LEFT(Supplemental_Type_Certificates__STC___5[[#This Row],[Column1]],SEARCH("\",Supplemental_Type_Certificates__STC___5[[#This Row],[Column1]])-1)</f>
        <v>Commander Aircraft Corporation</v>
      </c>
      <c r="E1341" s="1" t="str">
        <f>RIGHT(Supplemental_Type_Certificates__STC___5[[#This Row],[Column1]],LEN(Supplemental_Type_Certificates__STC___5[[#This Row],[Column1]])-SEARCH("\",Supplemental_Type_Certificates__STC___5[[#This Row],[Column1]]))</f>
        <v>112</v>
      </c>
      <c r="F1341" s="1" t="str">
        <f>INDEX(Sheet1!A:D,MATCH(Supplemental_Type_Certificates__STC___5[[#This Row],[Make]],Sheet1!D:D,0),1)</f>
        <v>Commander</v>
      </c>
      <c r="G1341"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Commander</v>
      </c>
      <c r="H1341"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E1341:E1348</v>
      </c>
      <c r="I1341" s="1" t="str">
        <f ca="1">IF(LEN(Supplemental_Type_Certificates__STC___5[[#This Row],[First]])&lt;&gt;0,Supplemental_Type_Certificates__STC___5[[#This Row],[First]]&amp;": "&amp;_xlfn.TEXTJOIN(", ",TRUE,INDIRECT(Supplemental_Type_Certificates__STC___5[[#This Row],[Range]])),"")</f>
        <v>Commander: 112, 112B, 112TC, 112TCA, 114, 114A, 114B, 114TC</v>
      </c>
      <c r="J1341"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342" spans="1:10" x14ac:dyDescent="0.25">
      <c r="A1342" s="1" t="s">
        <v>144</v>
      </c>
      <c r="B1342"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Commander Aircraft Corporation\112B</v>
      </c>
      <c r="C1342" s="1" t="s">
        <v>802</v>
      </c>
      <c r="D1342" s="1" t="str">
        <f>LEFT(Supplemental_Type_Certificates__STC___5[[#This Row],[Column1]],SEARCH("\",Supplemental_Type_Certificates__STC___5[[#This Row],[Column1]])-1)</f>
        <v>Commander Aircraft Corporation</v>
      </c>
      <c r="E1342" s="1" t="str">
        <f>RIGHT(Supplemental_Type_Certificates__STC___5[[#This Row],[Column1]],LEN(Supplemental_Type_Certificates__STC___5[[#This Row],[Column1]])-SEARCH("\",Supplemental_Type_Certificates__STC___5[[#This Row],[Column1]]))</f>
        <v>112B</v>
      </c>
      <c r="F1342" s="1" t="str">
        <f>INDEX(Sheet1!A:D,MATCH(Supplemental_Type_Certificates__STC___5[[#This Row],[Make]],Sheet1!D:D,0),1)</f>
        <v>Commander</v>
      </c>
      <c r="G1342"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342"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E1341:E1348</v>
      </c>
      <c r="I1342" s="1" t="str">
        <f ca="1">IF(LEN(Supplemental_Type_Certificates__STC___5[[#This Row],[First]])&lt;&gt;0,Supplemental_Type_Certificates__STC___5[[#This Row],[First]]&amp;": "&amp;_xlfn.TEXTJOIN(", ",TRUE,INDIRECT(Supplemental_Type_Certificates__STC___5[[#This Row],[Range]])),"")</f>
        <v/>
      </c>
      <c r="J1342"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343" spans="1:10" x14ac:dyDescent="0.25">
      <c r="A1343" s="1" t="s">
        <v>144</v>
      </c>
      <c r="B1343"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Commander Aircraft Corporation\112TC</v>
      </c>
      <c r="C1343" s="1" t="s">
        <v>803</v>
      </c>
      <c r="D1343" s="1" t="str">
        <f>LEFT(Supplemental_Type_Certificates__STC___5[[#This Row],[Column1]],SEARCH("\",Supplemental_Type_Certificates__STC___5[[#This Row],[Column1]])-1)</f>
        <v>Commander Aircraft Corporation</v>
      </c>
      <c r="E1343" s="1" t="str">
        <f>RIGHT(Supplemental_Type_Certificates__STC___5[[#This Row],[Column1]],LEN(Supplemental_Type_Certificates__STC___5[[#This Row],[Column1]])-SEARCH("\",Supplemental_Type_Certificates__STC___5[[#This Row],[Column1]]))</f>
        <v>112TC</v>
      </c>
      <c r="F1343" s="1" t="str">
        <f>INDEX(Sheet1!A:D,MATCH(Supplemental_Type_Certificates__STC___5[[#This Row],[Make]],Sheet1!D:D,0),1)</f>
        <v>Commander</v>
      </c>
      <c r="G1343"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343"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E1341:E1348</v>
      </c>
      <c r="I1343" s="1" t="str">
        <f ca="1">IF(LEN(Supplemental_Type_Certificates__STC___5[[#This Row],[First]])&lt;&gt;0,Supplemental_Type_Certificates__STC___5[[#This Row],[First]]&amp;": "&amp;_xlfn.TEXTJOIN(", ",TRUE,INDIRECT(Supplemental_Type_Certificates__STC___5[[#This Row],[Range]])),"")</f>
        <v/>
      </c>
      <c r="J1343"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344" spans="1:10" x14ac:dyDescent="0.25">
      <c r="A1344" s="1" t="s">
        <v>144</v>
      </c>
      <c r="B1344"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Commander Aircraft Corporation\112TCA</v>
      </c>
      <c r="C1344" s="1" t="s">
        <v>804</v>
      </c>
      <c r="D1344" s="1" t="str">
        <f>LEFT(Supplemental_Type_Certificates__STC___5[[#This Row],[Column1]],SEARCH("\",Supplemental_Type_Certificates__STC___5[[#This Row],[Column1]])-1)</f>
        <v>Commander Aircraft Corporation</v>
      </c>
      <c r="E1344" s="1" t="str">
        <f>RIGHT(Supplemental_Type_Certificates__STC___5[[#This Row],[Column1]],LEN(Supplemental_Type_Certificates__STC___5[[#This Row],[Column1]])-SEARCH("\",Supplemental_Type_Certificates__STC___5[[#This Row],[Column1]]))</f>
        <v>112TCA</v>
      </c>
      <c r="F1344" s="1" t="str">
        <f>INDEX(Sheet1!A:D,MATCH(Supplemental_Type_Certificates__STC___5[[#This Row],[Make]],Sheet1!D:D,0),1)</f>
        <v>Commander</v>
      </c>
      <c r="G1344"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344"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E1341:E1348</v>
      </c>
      <c r="I1344" s="1" t="str">
        <f ca="1">IF(LEN(Supplemental_Type_Certificates__STC___5[[#This Row],[First]])&lt;&gt;0,Supplemental_Type_Certificates__STC___5[[#This Row],[First]]&amp;": "&amp;_xlfn.TEXTJOIN(", ",TRUE,INDIRECT(Supplemental_Type_Certificates__STC___5[[#This Row],[Range]])),"")</f>
        <v/>
      </c>
      <c r="J1344"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345" spans="1:10" x14ac:dyDescent="0.25">
      <c r="A1345" s="1" t="s">
        <v>144</v>
      </c>
      <c r="B1345"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Commander Aircraft Corporation\114</v>
      </c>
      <c r="C1345" s="1" t="s">
        <v>805</v>
      </c>
      <c r="D1345" s="1" t="str">
        <f>LEFT(Supplemental_Type_Certificates__STC___5[[#This Row],[Column1]],SEARCH("\",Supplemental_Type_Certificates__STC___5[[#This Row],[Column1]])-1)</f>
        <v>Commander Aircraft Corporation</v>
      </c>
      <c r="E1345" s="1" t="str">
        <f>RIGHT(Supplemental_Type_Certificates__STC___5[[#This Row],[Column1]],LEN(Supplemental_Type_Certificates__STC___5[[#This Row],[Column1]])-SEARCH("\",Supplemental_Type_Certificates__STC___5[[#This Row],[Column1]]))</f>
        <v>114</v>
      </c>
      <c r="F1345" s="1" t="str">
        <f>INDEX(Sheet1!A:D,MATCH(Supplemental_Type_Certificates__STC___5[[#This Row],[Make]],Sheet1!D:D,0),1)</f>
        <v>Commander</v>
      </c>
      <c r="G1345"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345"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E1341:E1348</v>
      </c>
      <c r="I1345" s="1" t="str">
        <f ca="1">IF(LEN(Supplemental_Type_Certificates__STC___5[[#This Row],[First]])&lt;&gt;0,Supplemental_Type_Certificates__STC___5[[#This Row],[First]]&amp;": "&amp;_xlfn.TEXTJOIN(", ",TRUE,INDIRECT(Supplemental_Type_Certificates__STC___5[[#This Row],[Range]])),"")</f>
        <v/>
      </c>
      <c r="J1345"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346" spans="1:10" x14ac:dyDescent="0.25">
      <c r="A1346" s="1" t="s">
        <v>144</v>
      </c>
      <c r="B1346"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Commander Aircraft Corporation\114A</v>
      </c>
      <c r="C1346" s="1" t="s">
        <v>806</v>
      </c>
      <c r="D1346" s="1" t="str">
        <f>LEFT(Supplemental_Type_Certificates__STC___5[[#This Row],[Column1]],SEARCH("\",Supplemental_Type_Certificates__STC___5[[#This Row],[Column1]])-1)</f>
        <v>Commander Aircraft Corporation</v>
      </c>
      <c r="E1346" s="1" t="str">
        <f>RIGHT(Supplemental_Type_Certificates__STC___5[[#This Row],[Column1]],LEN(Supplemental_Type_Certificates__STC___5[[#This Row],[Column1]])-SEARCH("\",Supplemental_Type_Certificates__STC___5[[#This Row],[Column1]]))</f>
        <v>114A</v>
      </c>
      <c r="F1346" s="1" t="str">
        <f>INDEX(Sheet1!A:D,MATCH(Supplemental_Type_Certificates__STC___5[[#This Row],[Make]],Sheet1!D:D,0),1)</f>
        <v>Commander</v>
      </c>
      <c r="G1346"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346"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E1341:E1348</v>
      </c>
      <c r="I1346" s="1" t="str">
        <f ca="1">IF(LEN(Supplemental_Type_Certificates__STC___5[[#This Row],[First]])&lt;&gt;0,Supplemental_Type_Certificates__STC___5[[#This Row],[First]]&amp;": "&amp;_xlfn.TEXTJOIN(", ",TRUE,INDIRECT(Supplemental_Type_Certificates__STC___5[[#This Row],[Range]])),"")</f>
        <v/>
      </c>
      <c r="J1346"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347" spans="1:10" x14ac:dyDescent="0.25">
      <c r="A1347" s="1" t="s">
        <v>144</v>
      </c>
      <c r="B1347"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Commander Aircraft Corporation\114B</v>
      </c>
      <c r="C1347" s="1" t="s">
        <v>807</v>
      </c>
      <c r="D1347" s="1" t="str">
        <f>LEFT(Supplemental_Type_Certificates__STC___5[[#This Row],[Column1]],SEARCH("\",Supplemental_Type_Certificates__STC___5[[#This Row],[Column1]])-1)</f>
        <v>Commander Aircraft Corporation</v>
      </c>
      <c r="E1347" s="1" t="str">
        <f>RIGHT(Supplemental_Type_Certificates__STC___5[[#This Row],[Column1]],LEN(Supplemental_Type_Certificates__STC___5[[#This Row],[Column1]])-SEARCH("\",Supplemental_Type_Certificates__STC___5[[#This Row],[Column1]]))</f>
        <v>114B</v>
      </c>
      <c r="F1347" s="1" t="str">
        <f>INDEX(Sheet1!A:D,MATCH(Supplemental_Type_Certificates__STC___5[[#This Row],[Make]],Sheet1!D:D,0),1)</f>
        <v>Commander</v>
      </c>
      <c r="G1347"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347"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E1341:E1348</v>
      </c>
      <c r="I1347" s="1" t="str">
        <f ca="1">IF(LEN(Supplemental_Type_Certificates__STC___5[[#This Row],[First]])&lt;&gt;0,Supplemental_Type_Certificates__STC___5[[#This Row],[First]]&amp;": "&amp;_xlfn.TEXTJOIN(", ",TRUE,INDIRECT(Supplemental_Type_Certificates__STC___5[[#This Row],[Range]])),"")</f>
        <v/>
      </c>
      <c r="J1347"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348" spans="1:10" x14ac:dyDescent="0.25">
      <c r="A1348" s="1" t="s">
        <v>144</v>
      </c>
      <c r="B1348"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Commander Aircraft Corporation\114TC</v>
      </c>
      <c r="C1348" s="1" t="s">
        <v>808</v>
      </c>
      <c r="D1348" s="1" t="str">
        <f>LEFT(Supplemental_Type_Certificates__STC___5[[#This Row],[Column1]],SEARCH("\",Supplemental_Type_Certificates__STC___5[[#This Row],[Column1]])-1)</f>
        <v>Commander Aircraft Corporation</v>
      </c>
      <c r="E1348" s="1" t="str">
        <f>RIGHT(Supplemental_Type_Certificates__STC___5[[#This Row],[Column1]],LEN(Supplemental_Type_Certificates__STC___5[[#This Row],[Column1]])-SEARCH("\",Supplemental_Type_Certificates__STC___5[[#This Row],[Column1]]))</f>
        <v>114TC</v>
      </c>
      <c r="F1348" s="1" t="str">
        <f>INDEX(Sheet1!A:D,MATCH(Supplemental_Type_Certificates__STC___5[[#This Row],[Make]],Sheet1!D:D,0),1)</f>
        <v>Commander</v>
      </c>
      <c r="G1348"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348"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E1341:E1348</v>
      </c>
      <c r="I1348" s="1" t="str">
        <f ca="1">IF(LEN(Supplemental_Type_Certificates__STC___5[[#This Row],[First]])&lt;&gt;0,Supplemental_Type_Certificates__STC___5[[#This Row],[First]]&amp;": "&amp;_xlfn.TEXTJOIN(", ",TRUE,INDIRECT(Supplemental_Type_Certificates__STC___5[[#This Row],[Range]])),"")</f>
        <v/>
      </c>
      <c r="J1348"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349" spans="1:10" x14ac:dyDescent="0.25">
      <c r="A1349" s="1" t="s">
        <v>144</v>
      </c>
      <c r="B1349"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Diamond Aircraft Industries GmbH\DA 40</v>
      </c>
      <c r="C1349" s="1" t="s">
        <v>811</v>
      </c>
      <c r="D1349" s="1" t="str">
        <f>LEFT(Supplemental_Type_Certificates__STC___5[[#This Row],[Column1]],SEARCH("\",Supplemental_Type_Certificates__STC___5[[#This Row],[Column1]])-1)</f>
        <v>Diamond Aircraft Industries GmbH</v>
      </c>
      <c r="E1349" s="1" t="str">
        <f>RIGHT(Supplemental_Type_Certificates__STC___5[[#This Row],[Column1]],LEN(Supplemental_Type_Certificates__STC___5[[#This Row],[Column1]])-SEARCH("\",Supplemental_Type_Certificates__STC___5[[#This Row],[Column1]]))</f>
        <v>DA 40</v>
      </c>
      <c r="F1349" s="1" t="str">
        <f>INDEX(Sheet1!A:D,MATCH(Supplemental_Type_Certificates__STC___5[[#This Row],[Make]],Sheet1!D:D,0),1)</f>
        <v>Diamond</v>
      </c>
      <c r="G1349"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Diamond</v>
      </c>
      <c r="H1349"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E1349:E1352</v>
      </c>
      <c r="I1349" s="1" t="str">
        <f ca="1">IF(LEN(Supplemental_Type_Certificates__STC___5[[#This Row],[First]])&lt;&gt;0,Supplemental_Type_Certificates__STC___5[[#This Row],[First]]&amp;": "&amp;_xlfn.TEXTJOIN(", ",TRUE,INDIRECT(Supplemental_Type_Certificates__STC___5[[#This Row],[Range]])),"")</f>
        <v>Diamond: DA 40, DA 40F, DA20-A1, DA20-C1</v>
      </c>
      <c r="J1349"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350" spans="1:10" x14ac:dyDescent="0.25">
      <c r="A1350" s="1" t="s">
        <v>144</v>
      </c>
      <c r="B1350"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Diamond Aircraft Industries GmbH\DA 40F</v>
      </c>
      <c r="C1350" s="1" t="s">
        <v>812</v>
      </c>
      <c r="D1350" s="1" t="str">
        <f>LEFT(Supplemental_Type_Certificates__STC___5[[#This Row],[Column1]],SEARCH("\",Supplemental_Type_Certificates__STC___5[[#This Row],[Column1]])-1)</f>
        <v>Diamond Aircraft Industries GmbH</v>
      </c>
      <c r="E1350" s="1" t="str">
        <f>RIGHT(Supplemental_Type_Certificates__STC___5[[#This Row],[Column1]],LEN(Supplemental_Type_Certificates__STC___5[[#This Row],[Column1]])-SEARCH("\",Supplemental_Type_Certificates__STC___5[[#This Row],[Column1]]))</f>
        <v>DA 40F</v>
      </c>
      <c r="F1350" s="1" t="str">
        <f>INDEX(Sheet1!A:D,MATCH(Supplemental_Type_Certificates__STC___5[[#This Row],[Make]],Sheet1!D:D,0),1)</f>
        <v>Diamond</v>
      </c>
      <c r="G1350"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350"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E1349:E1352</v>
      </c>
      <c r="I1350" s="1" t="str">
        <f ca="1">IF(LEN(Supplemental_Type_Certificates__STC___5[[#This Row],[First]])&lt;&gt;0,Supplemental_Type_Certificates__STC___5[[#This Row],[First]]&amp;": "&amp;_xlfn.TEXTJOIN(", ",TRUE,INDIRECT(Supplemental_Type_Certificates__STC___5[[#This Row],[Range]])),"")</f>
        <v/>
      </c>
      <c r="J1350"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351" spans="1:10" x14ac:dyDescent="0.25">
      <c r="A1351" s="1" t="s">
        <v>144</v>
      </c>
      <c r="B1351"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Diamond Aircraft Industries Inc\DA20-A1</v>
      </c>
      <c r="C1351" s="1" t="s">
        <v>813</v>
      </c>
      <c r="D1351" s="1" t="str">
        <f>LEFT(Supplemental_Type_Certificates__STC___5[[#This Row],[Column1]],SEARCH("\",Supplemental_Type_Certificates__STC___5[[#This Row],[Column1]])-1)</f>
        <v>Diamond Aircraft Industries Inc</v>
      </c>
      <c r="E1351" s="1" t="str">
        <f>RIGHT(Supplemental_Type_Certificates__STC___5[[#This Row],[Column1]],LEN(Supplemental_Type_Certificates__STC___5[[#This Row],[Column1]])-SEARCH("\",Supplemental_Type_Certificates__STC___5[[#This Row],[Column1]]))</f>
        <v>DA20-A1</v>
      </c>
      <c r="F1351" s="1" t="str">
        <f>INDEX(Sheet1!A:D,MATCH(Supplemental_Type_Certificates__STC___5[[#This Row],[Make]],Sheet1!D:D,0),1)</f>
        <v>Diamond</v>
      </c>
      <c r="G1351"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351"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E1349:E1352</v>
      </c>
      <c r="I1351" s="1" t="str">
        <f ca="1">IF(LEN(Supplemental_Type_Certificates__STC___5[[#This Row],[First]])&lt;&gt;0,Supplemental_Type_Certificates__STC___5[[#This Row],[First]]&amp;": "&amp;_xlfn.TEXTJOIN(", ",TRUE,INDIRECT(Supplemental_Type_Certificates__STC___5[[#This Row],[Range]])),"")</f>
        <v/>
      </c>
      <c r="J1351"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352" spans="1:10" x14ac:dyDescent="0.25">
      <c r="A1352" s="1" t="s">
        <v>144</v>
      </c>
      <c r="B1352"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Diamond Aircraft Industries Inc\DA20-C1</v>
      </c>
      <c r="C1352" s="1" t="s">
        <v>814</v>
      </c>
      <c r="D1352" s="1" t="str">
        <f>LEFT(Supplemental_Type_Certificates__STC___5[[#This Row],[Column1]],SEARCH("\",Supplemental_Type_Certificates__STC___5[[#This Row],[Column1]])-1)</f>
        <v>Diamond Aircraft Industries Inc</v>
      </c>
      <c r="E1352" s="1" t="str">
        <f>RIGHT(Supplemental_Type_Certificates__STC___5[[#This Row],[Column1]],LEN(Supplemental_Type_Certificates__STC___5[[#This Row],[Column1]])-SEARCH("\",Supplemental_Type_Certificates__STC___5[[#This Row],[Column1]]))</f>
        <v>DA20-C1</v>
      </c>
      <c r="F1352" s="1" t="str">
        <f>INDEX(Sheet1!A:D,MATCH(Supplemental_Type_Certificates__STC___5[[#This Row],[Make]],Sheet1!D:D,0),1)</f>
        <v>Diamond</v>
      </c>
      <c r="G1352"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352"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E1349:E1352</v>
      </c>
      <c r="I1352" s="1" t="str">
        <f ca="1">IF(LEN(Supplemental_Type_Certificates__STC___5[[#This Row],[First]])&lt;&gt;0,Supplemental_Type_Certificates__STC___5[[#This Row],[First]]&amp;": "&amp;_xlfn.TEXTJOIN(", ",TRUE,INDIRECT(Supplemental_Type_Certificates__STC___5[[#This Row],[Range]])),"")</f>
        <v/>
      </c>
      <c r="J1352"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353" spans="1:10" x14ac:dyDescent="0.25">
      <c r="A1353" s="1" t="s">
        <v>144</v>
      </c>
      <c r="B1353"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Dynac Aerospace Corporation\Aero Commander 100-180</v>
      </c>
      <c r="C1353" s="1" t="s">
        <v>821</v>
      </c>
      <c r="D1353" s="1" t="str">
        <f>LEFT(Supplemental_Type_Certificates__STC___5[[#This Row],[Column1]],SEARCH("\",Supplemental_Type_Certificates__STC___5[[#This Row],[Column1]])-1)</f>
        <v>Dynac Aerospace Corporation</v>
      </c>
      <c r="E1353" s="1" t="str">
        <f>RIGHT(Supplemental_Type_Certificates__STC___5[[#This Row],[Column1]],LEN(Supplemental_Type_Certificates__STC___5[[#This Row],[Column1]])-SEARCH("\",Supplemental_Type_Certificates__STC___5[[#This Row],[Column1]]))</f>
        <v>Aero Commander 100-180</v>
      </c>
      <c r="F1353" s="1" t="str">
        <f>INDEX(Sheet1!A:D,MATCH(Supplemental_Type_Certificates__STC___5[[#This Row],[Make]],Sheet1!D:D,0),1)</f>
        <v>Dynac</v>
      </c>
      <c r="G1353"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Dynac</v>
      </c>
      <c r="H1353"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E1353:E1357</v>
      </c>
      <c r="I1353" s="1" t="str">
        <f ca="1">IF(LEN(Supplemental_Type_Certificates__STC___5[[#This Row],[First]])&lt;&gt;0,Supplemental_Type_Certificates__STC___5[[#This Row],[First]]&amp;": "&amp;_xlfn.TEXTJOIN(", ",TRUE,INDIRECT(Supplemental_Type_Certificates__STC___5[[#This Row],[Range]])),"")</f>
        <v>Dynac: Aero Commander 100-180, Aero Commander 100, Aero Commander 100A, Volaire 10, Volaire 10A</v>
      </c>
      <c r="J1353"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354" spans="1:10" x14ac:dyDescent="0.25">
      <c r="A1354" s="1" t="s">
        <v>144</v>
      </c>
      <c r="B1354"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Dynac Aerospace Corporation\Aero Commander 100</v>
      </c>
      <c r="C1354" s="1" t="s">
        <v>822</v>
      </c>
      <c r="D1354" s="1" t="str">
        <f>LEFT(Supplemental_Type_Certificates__STC___5[[#This Row],[Column1]],SEARCH("\",Supplemental_Type_Certificates__STC___5[[#This Row],[Column1]])-1)</f>
        <v>Dynac Aerospace Corporation</v>
      </c>
      <c r="E1354" s="1" t="str">
        <f>RIGHT(Supplemental_Type_Certificates__STC___5[[#This Row],[Column1]],LEN(Supplemental_Type_Certificates__STC___5[[#This Row],[Column1]])-SEARCH("\",Supplemental_Type_Certificates__STC___5[[#This Row],[Column1]]))</f>
        <v>Aero Commander 100</v>
      </c>
      <c r="F1354" s="1" t="str">
        <f>INDEX(Sheet1!A:D,MATCH(Supplemental_Type_Certificates__STC___5[[#This Row],[Make]],Sheet1!D:D,0),1)</f>
        <v>Dynac</v>
      </c>
      <c r="G1354"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354"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E1353:E1357</v>
      </c>
      <c r="I1354" s="1" t="str">
        <f ca="1">IF(LEN(Supplemental_Type_Certificates__STC___5[[#This Row],[First]])&lt;&gt;0,Supplemental_Type_Certificates__STC___5[[#This Row],[First]]&amp;": "&amp;_xlfn.TEXTJOIN(", ",TRUE,INDIRECT(Supplemental_Type_Certificates__STC___5[[#This Row],[Range]])),"")</f>
        <v/>
      </c>
      <c r="J1354"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355" spans="1:10" x14ac:dyDescent="0.25">
      <c r="A1355" s="1" t="s">
        <v>144</v>
      </c>
      <c r="B1355"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Dynac Aerospace Corporation\Aero Commander 100A</v>
      </c>
      <c r="C1355" s="1" t="s">
        <v>823</v>
      </c>
      <c r="D1355" s="1" t="str">
        <f>LEFT(Supplemental_Type_Certificates__STC___5[[#This Row],[Column1]],SEARCH("\",Supplemental_Type_Certificates__STC___5[[#This Row],[Column1]])-1)</f>
        <v>Dynac Aerospace Corporation</v>
      </c>
      <c r="E1355" s="1" t="str">
        <f>RIGHT(Supplemental_Type_Certificates__STC___5[[#This Row],[Column1]],LEN(Supplemental_Type_Certificates__STC___5[[#This Row],[Column1]])-SEARCH("\",Supplemental_Type_Certificates__STC___5[[#This Row],[Column1]]))</f>
        <v>Aero Commander 100A</v>
      </c>
      <c r="F1355" s="1" t="str">
        <f>INDEX(Sheet1!A:D,MATCH(Supplemental_Type_Certificates__STC___5[[#This Row],[Make]],Sheet1!D:D,0),1)</f>
        <v>Dynac</v>
      </c>
      <c r="G1355"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355"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E1353:E1357</v>
      </c>
      <c r="I1355" s="1" t="str">
        <f ca="1">IF(LEN(Supplemental_Type_Certificates__STC___5[[#This Row],[First]])&lt;&gt;0,Supplemental_Type_Certificates__STC___5[[#This Row],[First]]&amp;": "&amp;_xlfn.TEXTJOIN(", ",TRUE,INDIRECT(Supplemental_Type_Certificates__STC___5[[#This Row],[Range]])),"")</f>
        <v/>
      </c>
      <c r="J1355"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356" spans="1:10" x14ac:dyDescent="0.25">
      <c r="A1356" s="1" t="s">
        <v>144</v>
      </c>
      <c r="B1356"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Dynac Aerospace Corporation\Volaire 10</v>
      </c>
      <c r="C1356" s="1" t="s">
        <v>824</v>
      </c>
      <c r="D1356" s="1" t="str">
        <f>LEFT(Supplemental_Type_Certificates__STC___5[[#This Row],[Column1]],SEARCH("\",Supplemental_Type_Certificates__STC___5[[#This Row],[Column1]])-1)</f>
        <v>Dynac Aerospace Corporation</v>
      </c>
      <c r="E1356" s="1" t="str">
        <f>RIGHT(Supplemental_Type_Certificates__STC___5[[#This Row],[Column1]],LEN(Supplemental_Type_Certificates__STC___5[[#This Row],[Column1]])-SEARCH("\",Supplemental_Type_Certificates__STC___5[[#This Row],[Column1]]))</f>
        <v>Volaire 10</v>
      </c>
      <c r="F1356" s="1" t="str">
        <f>INDEX(Sheet1!A:D,MATCH(Supplemental_Type_Certificates__STC___5[[#This Row],[Make]],Sheet1!D:D,0),1)</f>
        <v>Dynac</v>
      </c>
      <c r="G1356"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356"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E1353:E1357</v>
      </c>
      <c r="I1356" s="1" t="str">
        <f ca="1">IF(LEN(Supplemental_Type_Certificates__STC___5[[#This Row],[First]])&lt;&gt;0,Supplemental_Type_Certificates__STC___5[[#This Row],[First]]&amp;": "&amp;_xlfn.TEXTJOIN(", ",TRUE,INDIRECT(Supplemental_Type_Certificates__STC___5[[#This Row],[Range]])),"")</f>
        <v/>
      </c>
      <c r="J1356"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357" spans="1:10" x14ac:dyDescent="0.25">
      <c r="A1357" s="1" t="s">
        <v>144</v>
      </c>
      <c r="B1357"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Dynac Aerospace Corporation\Volaire 10A</v>
      </c>
      <c r="C1357" s="1" t="s">
        <v>825</v>
      </c>
      <c r="D1357" s="1" t="str">
        <f>LEFT(Supplemental_Type_Certificates__STC___5[[#This Row],[Column1]],SEARCH("\",Supplemental_Type_Certificates__STC___5[[#This Row],[Column1]])-1)</f>
        <v>Dynac Aerospace Corporation</v>
      </c>
      <c r="E1357" s="1" t="str">
        <f>RIGHT(Supplemental_Type_Certificates__STC___5[[#This Row],[Column1]],LEN(Supplemental_Type_Certificates__STC___5[[#This Row],[Column1]])-SEARCH("\",Supplemental_Type_Certificates__STC___5[[#This Row],[Column1]]))</f>
        <v>Volaire 10A</v>
      </c>
      <c r="F1357" s="1" t="str">
        <f>INDEX(Sheet1!A:D,MATCH(Supplemental_Type_Certificates__STC___5[[#This Row],[Make]],Sheet1!D:D,0),1)</f>
        <v>Dynac</v>
      </c>
      <c r="G1357"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357"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E1353:E1357</v>
      </c>
      <c r="I1357" s="1" t="str">
        <f ca="1">IF(LEN(Supplemental_Type_Certificates__STC___5[[#This Row],[First]])&lt;&gt;0,Supplemental_Type_Certificates__STC___5[[#This Row],[First]]&amp;": "&amp;_xlfn.TEXTJOIN(", ",TRUE,INDIRECT(Supplemental_Type_Certificates__STC___5[[#This Row],[Range]])),"")</f>
        <v/>
      </c>
      <c r="J1357"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358" spans="1:10" x14ac:dyDescent="0.25">
      <c r="A1358" s="1" t="s">
        <v>144</v>
      </c>
      <c r="B1358"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EADS-PZL Warszawa-Okecie S.A.\PZL-104 WILGA 80</v>
      </c>
      <c r="C1358" s="1" t="s">
        <v>826</v>
      </c>
      <c r="D1358" s="1" t="str">
        <f>LEFT(Supplemental_Type_Certificates__STC___5[[#This Row],[Column1]],SEARCH("\",Supplemental_Type_Certificates__STC___5[[#This Row],[Column1]])-1)</f>
        <v>EADS-PZL Warszawa-Okecie S.A.</v>
      </c>
      <c r="E1358" s="1" t="str">
        <f>RIGHT(Supplemental_Type_Certificates__STC___5[[#This Row],[Column1]],LEN(Supplemental_Type_Certificates__STC___5[[#This Row],[Column1]])-SEARCH("\",Supplemental_Type_Certificates__STC___5[[#This Row],[Column1]]))</f>
        <v>PZL-104 WILGA 80</v>
      </c>
      <c r="F1358" s="1" t="str">
        <f>INDEX(Sheet1!A:D,MATCH(Supplemental_Type_Certificates__STC___5[[#This Row],[Make]],Sheet1!D:D,0),1)</f>
        <v>EADS-PZL</v>
      </c>
      <c r="G1358"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EADS-PZL</v>
      </c>
      <c r="H1358"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E1358:E1362</v>
      </c>
      <c r="I1358" s="1" t="str">
        <f ca="1">IF(LEN(Supplemental_Type_Certificates__STC___5[[#This Row],[First]])&lt;&gt;0,Supplemental_Type_Certificates__STC___5[[#This Row],[First]]&amp;": "&amp;_xlfn.TEXTJOIN(", ",TRUE,INDIRECT(Supplemental_Type_Certificates__STC___5[[#This Row],[Range]])),"")</f>
        <v>EADS-PZL: PZL-104 WILGA 80, PZL-104M WILGA 2000, PZL-104MA WILGA 2000, PZL-KOLIBER 150A, PZL-KOLIBER 160A</v>
      </c>
      <c r="J1358"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359" spans="1:10" x14ac:dyDescent="0.25">
      <c r="A1359" s="1" t="s">
        <v>144</v>
      </c>
      <c r="B1359"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EADS-PZL Warszawa-Okecie S.A.\PZL-104M WILGA 2000</v>
      </c>
      <c r="C1359" s="1" t="s">
        <v>827</v>
      </c>
      <c r="D1359" s="1" t="str">
        <f>LEFT(Supplemental_Type_Certificates__STC___5[[#This Row],[Column1]],SEARCH("\",Supplemental_Type_Certificates__STC___5[[#This Row],[Column1]])-1)</f>
        <v>EADS-PZL Warszawa-Okecie S.A.</v>
      </c>
      <c r="E1359" s="1" t="str">
        <f>RIGHT(Supplemental_Type_Certificates__STC___5[[#This Row],[Column1]],LEN(Supplemental_Type_Certificates__STC___5[[#This Row],[Column1]])-SEARCH("\",Supplemental_Type_Certificates__STC___5[[#This Row],[Column1]]))</f>
        <v>PZL-104M WILGA 2000</v>
      </c>
      <c r="F1359" s="1" t="str">
        <f>INDEX(Sheet1!A:D,MATCH(Supplemental_Type_Certificates__STC___5[[#This Row],[Make]],Sheet1!D:D,0),1)</f>
        <v>EADS-PZL</v>
      </c>
      <c r="G1359"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359"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E1358:E1362</v>
      </c>
      <c r="I1359" s="1" t="str">
        <f ca="1">IF(LEN(Supplemental_Type_Certificates__STC___5[[#This Row],[First]])&lt;&gt;0,Supplemental_Type_Certificates__STC___5[[#This Row],[First]]&amp;": "&amp;_xlfn.TEXTJOIN(", ",TRUE,INDIRECT(Supplemental_Type_Certificates__STC___5[[#This Row],[Range]])),"")</f>
        <v/>
      </c>
      <c r="J1359"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360" spans="1:10" x14ac:dyDescent="0.25">
      <c r="A1360" s="1" t="s">
        <v>144</v>
      </c>
      <c r="B1360"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EADS-PZL Warszawa-Okecie S.A.\PZL-104MA WILGA 2000</v>
      </c>
      <c r="C1360" s="1" t="s">
        <v>828</v>
      </c>
      <c r="D1360" s="1" t="str">
        <f>LEFT(Supplemental_Type_Certificates__STC___5[[#This Row],[Column1]],SEARCH("\",Supplemental_Type_Certificates__STC___5[[#This Row],[Column1]])-1)</f>
        <v>EADS-PZL Warszawa-Okecie S.A.</v>
      </c>
      <c r="E1360" s="1" t="str">
        <f>RIGHT(Supplemental_Type_Certificates__STC___5[[#This Row],[Column1]],LEN(Supplemental_Type_Certificates__STC___5[[#This Row],[Column1]])-SEARCH("\",Supplemental_Type_Certificates__STC___5[[#This Row],[Column1]]))</f>
        <v>PZL-104MA WILGA 2000</v>
      </c>
      <c r="F1360" s="1" t="str">
        <f>INDEX(Sheet1!A:D,MATCH(Supplemental_Type_Certificates__STC___5[[#This Row],[Make]],Sheet1!D:D,0),1)</f>
        <v>EADS-PZL</v>
      </c>
      <c r="G1360"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360"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E1358:E1362</v>
      </c>
      <c r="I1360" s="1" t="str">
        <f ca="1">IF(LEN(Supplemental_Type_Certificates__STC___5[[#This Row],[First]])&lt;&gt;0,Supplemental_Type_Certificates__STC___5[[#This Row],[First]]&amp;": "&amp;_xlfn.TEXTJOIN(", ",TRUE,INDIRECT(Supplemental_Type_Certificates__STC___5[[#This Row],[Range]])),"")</f>
        <v/>
      </c>
      <c r="J1360"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361" spans="1:10" x14ac:dyDescent="0.25">
      <c r="A1361" s="1" t="s">
        <v>144</v>
      </c>
      <c r="B1361"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EADS-PZL Warszawa-Okecie S.A.\PZL-KOLIBER 150A</v>
      </c>
      <c r="C1361" s="1" t="s">
        <v>829</v>
      </c>
      <c r="D1361" s="1" t="str">
        <f>LEFT(Supplemental_Type_Certificates__STC___5[[#This Row],[Column1]],SEARCH("\",Supplemental_Type_Certificates__STC___5[[#This Row],[Column1]])-1)</f>
        <v>EADS-PZL Warszawa-Okecie S.A.</v>
      </c>
      <c r="E1361" s="1" t="str">
        <f>RIGHT(Supplemental_Type_Certificates__STC___5[[#This Row],[Column1]],LEN(Supplemental_Type_Certificates__STC___5[[#This Row],[Column1]])-SEARCH("\",Supplemental_Type_Certificates__STC___5[[#This Row],[Column1]]))</f>
        <v>PZL-KOLIBER 150A</v>
      </c>
      <c r="F1361" s="1" t="str">
        <f>INDEX(Sheet1!A:D,MATCH(Supplemental_Type_Certificates__STC___5[[#This Row],[Make]],Sheet1!D:D,0),1)</f>
        <v>EADS-PZL</v>
      </c>
      <c r="G1361"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361"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E1358:E1362</v>
      </c>
      <c r="I1361" s="1" t="str">
        <f ca="1">IF(LEN(Supplemental_Type_Certificates__STC___5[[#This Row],[First]])&lt;&gt;0,Supplemental_Type_Certificates__STC___5[[#This Row],[First]]&amp;": "&amp;_xlfn.TEXTJOIN(", ",TRUE,INDIRECT(Supplemental_Type_Certificates__STC___5[[#This Row],[Range]])),"")</f>
        <v/>
      </c>
      <c r="J1361"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362" spans="1:10" x14ac:dyDescent="0.25">
      <c r="A1362" s="1" t="s">
        <v>144</v>
      </c>
      <c r="B1362"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EADS-PZL Warszawa-Okecie S.A.\PZL-KOLIBER 160A</v>
      </c>
      <c r="C1362" s="1" t="s">
        <v>830</v>
      </c>
      <c r="D1362" s="1" t="str">
        <f>LEFT(Supplemental_Type_Certificates__STC___5[[#This Row],[Column1]],SEARCH("\",Supplemental_Type_Certificates__STC___5[[#This Row],[Column1]])-1)</f>
        <v>EADS-PZL Warszawa-Okecie S.A.</v>
      </c>
      <c r="E1362" s="1" t="str">
        <f>RIGHT(Supplemental_Type_Certificates__STC___5[[#This Row],[Column1]],LEN(Supplemental_Type_Certificates__STC___5[[#This Row],[Column1]])-SEARCH("\",Supplemental_Type_Certificates__STC___5[[#This Row],[Column1]]))</f>
        <v>PZL-KOLIBER 160A</v>
      </c>
      <c r="F1362" s="1" t="str">
        <f>INDEX(Sheet1!A:D,MATCH(Supplemental_Type_Certificates__STC___5[[#This Row],[Make]],Sheet1!D:D,0),1)</f>
        <v>EADS-PZL</v>
      </c>
      <c r="G1362"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362"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E1358:E1362</v>
      </c>
      <c r="I1362" s="1" t="str">
        <f ca="1">IF(LEN(Supplemental_Type_Certificates__STC___5[[#This Row],[First]])&lt;&gt;0,Supplemental_Type_Certificates__STC___5[[#This Row],[First]]&amp;": "&amp;_xlfn.TEXTJOIN(", ",TRUE,INDIRECT(Supplemental_Type_Certificates__STC___5[[#This Row],[Range]])),"")</f>
        <v/>
      </c>
      <c r="J1362"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363" spans="1:10" x14ac:dyDescent="0.25">
      <c r="A1363" s="1" t="s">
        <v>144</v>
      </c>
      <c r="B1363"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Extra Flugzeugproduktions- und Vertriebs- GmbH\EA-300</v>
      </c>
      <c r="C1363" s="1" t="s">
        <v>1123</v>
      </c>
      <c r="D1363" s="1" t="str">
        <f>LEFT(Supplemental_Type_Certificates__STC___5[[#This Row],[Column1]],SEARCH("\",Supplemental_Type_Certificates__STC___5[[#This Row],[Column1]])-1)</f>
        <v>Extra Flugzeugproduktions- und Vertriebs- GmbH</v>
      </c>
      <c r="E1363" s="1" t="str">
        <f>RIGHT(Supplemental_Type_Certificates__STC___5[[#This Row],[Column1]],LEN(Supplemental_Type_Certificates__STC___5[[#This Row],[Column1]])-SEARCH("\",Supplemental_Type_Certificates__STC___5[[#This Row],[Column1]]))</f>
        <v>EA-300</v>
      </c>
      <c r="F1363" s="1" t="str">
        <f>INDEX(Sheet1!A:D,MATCH(Supplemental_Type_Certificates__STC___5[[#This Row],[Make]],Sheet1!D:D,0),1)</f>
        <v>Extra</v>
      </c>
      <c r="G1363"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Extra</v>
      </c>
      <c r="H1363"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E1363:E1366</v>
      </c>
      <c r="I1363" s="1" t="str">
        <f ca="1">IF(LEN(Supplemental_Type_Certificates__STC___5[[#This Row],[First]])&lt;&gt;0,Supplemental_Type_Certificates__STC___5[[#This Row],[First]]&amp;": "&amp;_xlfn.TEXTJOIN(", ",TRUE,INDIRECT(Supplemental_Type_Certificates__STC___5[[#This Row],[Range]])),"")</f>
        <v>Extra: EA-300, EA-300/200, EA-300L, EA-300S</v>
      </c>
      <c r="J1363"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364" spans="1:10" x14ac:dyDescent="0.25">
      <c r="A1364" s="1" t="s">
        <v>144</v>
      </c>
      <c r="B1364"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Extra Flugzeugproduktions- und Vertriebs- GmbH\EA-300/200</v>
      </c>
      <c r="C1364" s="1" t="s">
        <v>1124</v>
      </c>
      <c r="D1364" s="1" t="str">
        <f>LEFT(Supplemental_Type_Certificates__STC___5[[#This Row],[Column1]],SEARCH("\",Supplemental_Type_Certificates__STC___5[[#This Row],[Column1]])-1)</f>
        <v>Extra Flugzeugproduktions- und Vertriebs- GmbH</v>
      </c>
      <c r="E1364" s="1" t="str">
        <f>RIGHT(Supplemental_Type_Certificates__STC___5[[#This Row],[Column1]],LEN(Supplemental_Type_Certificates__STC___5[[#This Row],[Column1]])-SEARCH("\",Supplemental_Type_Certificates__STC___5[[#This Row],[Column1]]))</f>
        <v>EA-300/200</v>
      </c>
      <c r="F1364" s="1" t="str">
        <f>INDEX(Sheet1!A:D,MATCH(Supplemental_Type_Certificates__STC___5[[#This Row],[Make]],Sheet1!D:D,0),1)</f>
        <v>Extra</v>
      </c>
      <c r="G1364"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364"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E1363:E1366</v>
      </c>
      <c r="I1364" s="1" t="str">
        <f ca="1">IF(LEN(Supplemental_Type_Certificates__STC___5[[#This Row],[First]])&lt;&gt;0,Supplemental_Type_Certificates__STC___5[[#This Row],[First]]&amp;": "&amp;_xlfn.TEXTJOIN(", ",TRUE,INDIRECT(Supplemental_Type_Certificates__STC___5[[#This Row],[Range]])),"")</f>
        <v/>
      </c>
      <c r="J1364"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365" spans="1:10" x14ac:dyDescent="0.25">
      <c r="A1365" s="1" t="s">
        <v>144</v>
      </c>
      <c r="B1365"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Extra Flugzeugproduktions- und Vertriebs- GmbH\EA-300L</v>
      </c>
      <c r="C1365" s="1" t="s">
        <v>1125</v>
      </c>
      <c r="D1365" s="1" t="str">
        <f>LEFT(Supplemental_Type_Certificates__STC___5[[#This Row],[Column1]],SEARCH("\",Supplemental_Type_Certificates__STC___5[[#This Row],[Column1]])-1)</f>
        <v>Extra Flugzeugproduktions- und Vertriebs- GmbH</v>
      </c>
      <c r="E1365" s="1" t="str">
        <f>RIGHT(Supplemental_Type_Certificates__STC___5[[#This Row],[Column1]],LEN(Supplemental_Type_Certificates__STC___5[[#This Row],[Column1]])-SEARCH("\",Supplemental_Type_Certificates__STC___5[[#This Row],[Column1]]))</f>
        <v>EA-300L</v>
      </c>
      <c r="F1365" s="1" t="str">
        <f>INDEX(Sheet1!A:D,MATCH(Supplemental_Type_Certificates__STC___5[[#This Row],[Make]],Sheet1!D:D,0),1)</f>
        <v>Extra</v>
      </c>
      <c r="G1365"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365"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E1363:E1366</v>
      </c>
      <c r="I1365" s="1" t="str">
        <f ca="1">IF(LEN(Supplemental_Type_Certificates__STC___5[[#This Row],[First]])&lt;&gt;0,Supplemental_Type_Certificates__STC___5[[#This Row],[First]]&amp;": "&amp;_xlfn.TEXTJOIN(", ",TRUE,INDIRECT(Supplemental_Type_Certificates__STC___5[[#This Row],[Range]])),"")</f>
        <v/>
      </c>
      <c r="J1365"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366" spans="1:10" x14ac:dyDescent="0.25">
      <c r="A1366" s="1" t="s">
        <v>144</v>
      </c>
      <c r="B1366"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Extra Flugzeugproduktions- und Vertriebs- GmbH\EA-300S</v>
      </c>
      <c r="C1366" s="1" t="s">
        <v>1126</v>
      </c>
      <c r="D1366" s="1" t="str">
        <f>LEFT(Supplemental_Type_Certificates__STC___5[[#This Row],[Column1]],SEARCH("\",Supplemental_Type_Certificates__STC___5[[#This Row],[Column1]])-1)</f>
        <v>Extra Flugzeugproduktions- und Vertriebs- GmbH</v>
      </c>
      <c r="E1366" s="1" t="str">
        <f>RIGHT(Supplemental_Type_Certificates__STC___5[[#This Row],[Column1]],LEN(Supplemental_Type_Certificates__STC___5[[#This Row],[Column1]])-SEARCH("\",Supplemental_Type_Certificates__STC___5[[#This Row],[Column1]]))</f>
        <v>EA-300S</v>
      </c>
      <c r="F1366" s="1" t="str">
        <f>INDEX(Sheet1!A:D,MATCH(Supplemental_Type_Certificates__STC___5[[#This Row],[Make]],Sheet1!D:D,0),1)</f>
        <v>Extra</v>
      </c>
      <c r="G1366"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366"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E1363:E1366</v>
      </c>
      <c r="I1366" s="1" t="str">
        <f ca="1">IF(LEN(Supplemental_Type_Certificates__STC___5[[#This Row],[First]])&lt;&gt;0,Supplemental_Type_Certificates__STC___5[[#This Row],[First]]&amp;": "&amp;_xlfn.TEXTJOIN(", ",TRUE,INDIRECT(Supplemental_Type_Certificates__STC___5[[#This Row],[Range]])),"")</f>
        <v/>
      </c>
      <c r="J1366"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367" spans="1:10" x14ac:dyDescent="0.25">
      <c r="A1367" s="1" t="s">
        <v>144</v>
      </c>
      <c r="B1367"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FLS Aerospace (Lovaux) Ltd.\OA7 Optica Series 300</v>
      </c>
      <c r="C1367" s="1" t="s">
        <v>835</v>
      </c>
      <c r="D1367" s="1" t="str">
        <f>LEFT(Supplemental_Type_Certificates__STC___5[[#This Row],[Column1]],SEARCH("\",Supplemental_Type_Certificates__STC___5[[#This Row],[Column1]])-1)</f>
        <v>FLS Aerospace (Lovaux) Ltd.</v>
      </c>
      <c r="E1367" s="1" t="str">
        <f>RIGHT(Supplemental_Type_Certificates__STC___5[[#This Row],[Column1]],LEN(Supplemental_Type_Certificates__STC___5[[#This Row],[Column1]])-SEARCH("\",Supplemental_Type_Certificates__STC___5[[#This Row],[Column1]]))</f>
        <v>OA7 Optica Series 300</v>
      </c>
      <c r="F1367" s="1" t="str">
        <f>INDEX(Sheet1!A:D,MATCH(Supplemental_Type_Certificates__STC___5[[#This Row],[Make]],Sheet1!D:D,0),1)</f>
        <v>FLS Aerospace</v>
      </c>
      <c r="G1367"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FLS Aerospace</v>
      </c>
      <c r="H1367"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E1367:E1367</v>
      </c>
      <c r="I1367" s="1" t="str">
        <f ca="1">IF(LEN(Supplemental_Type_Certificates__STC___5[[#This Row],[First]])&lt;&gt;0,Supplemental_Type_Certificates__STC___5[[#This Row],[First]]&amp;": "&amp;_xlfn.TEXTJOIN(", ",TRUE,INDIRECT(Supplemental_Type_Certificates__STC___5[[#This Row],[Range]])),"")</f>
        <v>FLS Aerospace: OA7 Optica Series 300</v>
      </c>
      <c r="J1367"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368" spans="1:10" x14ac:dyDescent="0.25">
      <c r="A1368" s="1" t="s">
        <v>144</v>
      </c>
      <c r="B1368"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Found Aircraft Canada, Inc.\FBA-2C</v>
      </c>
      <c r="C1368" s="1" t="s">
        <v>836</v>
      </c>
      <c r="D1368" s="1" t="str">
        <f>LEFT(Supplemental_Type_Certificates__STC___5[[#This Row],[Column1]],SEARCH("\",Supplemental_Type_Certificates__STC___5[[#This Row],[Column1]])-1)</f>
        <v>Found Aircraft Canada, Inc.</v>
      </c>
      <c r="E1368" s="1" t="str">
        <f>RIGHT(Supplemental_Type_Certificates__STC___5[[#This Row],[Column1]],LEN(Supplemental_Type_Certificates__STC___5[[#This Row],[Column1]])-SEARCH("\",Supplemental_Type_Certificates__STC___5[[#This Row],[Column1]]))</f>
        <v>FBA-2C</v>
      </c>
      <c r="F1368" s="1" t="str">
        <f>INDEX(Sheet1!A:D,MATCH(Supplemental_Type_Certificates__STC___5[[#This Row],[Make]],Sheet1!D:D,0),1)</f>
        <v>Found Aircraft</v>
      </c>
      <c r="G1368"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Found Aircraft</v>
      </c>
      <c r="H1368"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E1368:E1375</v>
      </c>
      <c r="I1368" s="1" t="str">
        <f ca="1">IF(LEN(Supplemental_Type_Certificates__STC___5[[#This Row],[First]])&lt;&gt;0,Supplemental_Type_Certificates__STC___5[[#This Row],[First]]&amp;": "&amp;_xlfn.TEXTJOIN(", ",TRUE,INDIRECT(Supplemental_Type_Certificates__STC___5[[#This Row],[Range]])),"")</f>
        <v>Found Aircraft: FBA-2C, FBA-2C1, FBA-2C2, FBA-2C3, FBA-2C3T, FBA-2C4, FBA-2C4T, FBA Centennial 100</v>
      </c>
      <c r="J1368"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369" spans="1:10" x14ac:dyDescent="0.25">
      <c r="A1369" s="1" t="s">
        <v>144</v>
      </c>
      <c r="B1369"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Found Aircraft Canada, Inc.\FBA-2C1</v>
      </c>
      <c r="C1369" s="1" t="s">
        <v>837</v>
      </c>
      <c r="D1369" s="1" t="str">
        <f>LEFT(Supplemental_Type_Certificates__STC___5[[#This Row],[Column1]],SEARCH("\",Supplemental_Type_Certificates__STC___5[[#This Row],[Column1]])-1)</f>
        <v>Found Aircraft Canada, Inc.</v>
      </c>
      <c r="E1369" s="1" t="str">
        <f>RIGHT(Supplemental_Type_Certificates__STC___5[[#This Row],[Column1]],LEN(Supplemental_Type_Certificates__STC___5[[#This Row],[Column1]])-SEARCH("\",Supplemental_Type_Certificates__STC___5[[#This Row],[Column1]]))</f>
        <v>FBA-2C1</v>
      </c>
      <c r="F1369" s="1" t="str">
        <f>INDEX(Sheet1!A:D,MATCH(Supplemental_Type_Certificates__STC___5[[#This Row],[Make]],Sheet1!D:D,0),1)</f>
        <v>Found Aircraft</v>
      </c>
      <c r="G1369"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369"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E1368:E1375</v>
      </c>
      <c r="I1369" s="1" t="str">
        <f ca="1">IF(LEN(Supplemental_Type_Certificates__STC___5[[#This Row],[First]])&lt;&gt;0,Supplemental_Type_Certificates__STC___5[[#This Row],[First]]&amp;": "&amp;_xlfn.TEXTJOIN(", ",TRUE,INDIRECT(Supplemental_Type_Certificates__STC___5[[#This Row],[Range]])),"")</f>
        <v/>
      </c>
      <c r="J1369"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370" spans="1:10" x14ac:dyDescent="0.25">
      <c r="A1370" s="1" t="s">
        <v>144</v>
      </c>
      <c r="B1370"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Found Aircraft Canada, Inc.\FBA-2C2</v>
      </c>
      <c r="C1370" s="1" t="s">
        <v>838</v>
      </c>
      <c r="D1370" s="1" t="str">
        <f>LEFT(Supplemental_Type_Certificates__STC___5[[#This Row],[Column1]],SEARCH("\",Supplemental_Type_Certificates__STC___5[[#This Row],[Column1]])-1)</f>
        <v>Found Aircraft Canada, Inc.</v>
      </c>
      <c r="E1370" s="1" t="str">
        <f>RIGHT(Supplemental_Type_Certificates__STC___5[[#This Row],[Column1]],LEN(Supplemental_Type_Certificates__STC___5[[#This Row],[Column1]])-SEARCH("\",Supplemental_Type_Certificates__STC___5[[#This Row],[Column1]]))</f>
        <v>FBA-2C2</v>
      </c>
      <c r="F1370" s="1" t="str">
        <f>INDEX(Sheet1!A:D,MATCH(Supplemental_Type_Certificates__STC___5[[#This Row],[Make]],Sheet1!D:D,0),1)</f>
        <v>Found Aircraft</v>
      </c>
      <c r="G1370"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370"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E1368:E1375</v>
      </c>
      <c r="I1370" s="1" t="str">
        <f ca="1">IF(LEN(Supplemental_Type_Certificates__STC___5[[#This Row],[First]])&lt;&gt;0,Supplemental_Type_Certificates__STC___5[[#This Row],[First]]&amp;": "&amp;_xlfn.TEXTJOIN(", ",TRUE,INDIRECT(Supplemental_Type_Certificates__STC___5[[#This Row],[Range]])),"")</f>
        <v/>
      </c>
      <c r="J1370"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371" spans="1:10" x14ac:dyDescent="0.25">
      <c r="A1371" s="1" t="s">
        <v>144</v>
      </c>
      <c r="B1371"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Found Aircraft Canada, Inc.\FBA-2C3</v>
      </c>
      <c r="C1371" s="1" t="s">
        <v>839</v>
      </c>
      <c r="D1371" s="1" t="str">
        <f>LEFT(Supplemental_Type_Certificates__STC___5[[#This Row],[Column1]],SEARCH("\",Supplemental_Type_Certificates__STC___5[[#This Row],[Column1]])-1)</f>
        <v>Found Aircraft Canada, Inc.</v>
      </c>
      <c r="E1371" s="1" t="str">
        <f>RIGHT(Supplemental_Type_Certificates__STC___5[[#This Row],[Column1]],LEN(Supplemental_Type_Certificates__STC___5[[#This Row],[Column1]])-SEARCH("\",Supplemental_Type_Certificates__STC___5[[#This Row],[Column1]]))</f>
        <v>FBA-2C3</v>
      </c>
      <c r="F1371" s="1" t="str">
        <f>INDEX(Sheet1!A:D,MATCH(Supplemental_Type_Certificates__STC___5[[#This Row],[Make]],Sheet1!D:D,0),1)</f>
        <v>Found Aircraft</v>
      </c>
      <c r="G1371"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371"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E1368:E1375</v>
      </c>
      <c r="I1371" s="1" t="str">
        <f ca="1">IF(LEN(Supplemental_Type_Certificates__STC___5[[#This Row],[First]])&lt;&gt;0,Supplemental_Type_Certificates__STC___5[[#This Row],[First]]&amp;": "&amp;_xlfn.TEXTJOIN(", ",TRUE,INDIRECT(Supplemental_Type_Certificates__STC___5[[#This Row],[Range]])),"")</f>
        <v/>
      </c>
      <c r="J1371"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372" spans="1:10" x14ac:dyDescent="0.25">
      <c r="A1372" s="1" t="s">
        <v>144</v>
      </c>
      <c r="B1372"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Found Aircraft Canada, Inc.\FBA-2C3T</v>
      </c>
      <c r="C1372" s="1" t="s">
        <v>840</v>
      </c>
      <c r="D1372" s="1" t="str">
        <f>LEFT(Supplemental_Type_Certificates__STC___5[[#This Row],[Column1]],SEARCH("\",Supplemental_Type_Certificates__STC___5[[#This Row],[Column1]])-1)</f>
        <v>Found Aircraft Canada, Inc.</v>
      </c>
      <c r="E1372" s="1" t="str">
        <f>RIGHT(Supplemental_Type_Certificates__STC___5[[#This Row],[Column1]],LEN(Supplemental_Type_Certificates__STC___5[[#This Row],[Column1]])-SEARCH("\",Supplemental_Type_Certificates__STC___5[[#This Row],[Column1]]))</f>
        <v>FBA-2C3T</v>
      </c>
      <c r="F1372" s="1" t="str">
        <f>INDEX(Sheet1!A:D,MATCH(Supplemental_Type_Certificates__STC___5[[#This Row],[Make]],Sheet1!D:D,0),1)</f>
        <v>Found Aircraft</v>
      </c>
      <c r="G1372"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372"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E1368:E1375</v>
      </c>
      <c r="I1372" s="1" t="str">
        <f ca="1">IF(LEN(Supplemental_Type_Certificates__STC___5[[#This Row],[First]])&lt;&gt;0,Supplemental_Type_Certificates__STC___5[[#This Row],[First]]&amp;": "&amp;_xlfn.TEXTJOIN(", ",TRUE,INDIRECT(Supplemental_Type_Certificates__STC___5[[#This Row],[Range]])),"")</f>
        <v/>
      </c>
      <c r="J1372"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373" spans="1:10" x14ac:dyDescent="0.25">
      <c r="A1373" s="1" t="s">
        <v>144</v>
      </c>
      <c r="B1373"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Found Aircraft Canada, Inc.\FBA-2C4</v>
      </c>
      <c r="C1373" s="1" t="s">
        <v>841</v>
      </c>
      <c r="D1373" s="1" t="str">
        <f>LEFT(Supplemental_Type_Certificates__STC___5[[#This Row],[Column1]],SEARCH("\",Supplemental_Type_Certificates__STC___5[[#This Row],[Column1]])-1)</f>
        <v>Found Aircraft Canada, Inc.</v>
      </c>
      <c r="E1373" s="1" t="str">
        <f>RIGHT(Supplemental_Type_Certificates__STC___5[[#This Row],[Column1]],LEN(Supplemental_Type_Certificates__STC___5[[#This Row],[Column1]])-SEARCH("\",Supplemental_Type_Certificates__STC___5[[#This Row],[Column1]]))</f>
        <v>FBA-2C4</v>
      </c>
      <c r="F1373" s="1" t="str">
        <f>INDEX(Sheet1!A:D,MATCH(Supplemental_Type_Certificates__STC___5[[#This Row],[Make]],Sheet1!D:D,0),1)</f>
        <v>Found Aircraft</v>
      </c>
      <c r="G1373"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373"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E1368:E1375</v>
      </c>
      <c r="I1373" s="1" t="str">
        <f ca="1">IF(LEN(Supplemental_Type_Certificates__STC___5[[#This Row],[First]])&lt;&gt;0,Supplemental_Type_Certificates__STC___5[[#This Row],[First]]&amp;": "&amp;_xlfn.TEXTJOIN(", ",TRUE,INDIRECT(Supplemental_Type_Certificates__STC___5[[#This Row],[Range]])),"")</f>
        <v/>
      </c>
      <c r="J1373"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374" spans="1:10" x14ac:dyDescent="0.25">
      <c r="A1374" s="1" t="s">
        <v>144</v>
      </c>
      <c r="B1374"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Found Aircraft Canada, Inc.\FBA-2C4T</v>
      </c>
      <c r="C1374" s="1" t="s">
        <v>842</v>
      </c>
      <c r="D1374" s="1" t="str">
        <f>LEFT(Supplemental_Type_Certificates__STC___5[[#This Row],[Column1]],SEARCH("\",Supplemental_Type_Certificates__STC___5[[#This Row],[Column1]])-1)</f>
        <v>Found Aircraft Canada, Inc.</v>
      </c>
      <c r="E1374" s="1" t="str">
        <f>RIGHT(Supplemental_Type_Certificates__STC___5[[#This Row],[Column1]],LEN(Supplemental_Type_Certificates__STC___5[[#This Row],[Column1]])-SEARCH("\",Supplemental_Type_Certificates__STC___5[[#This Row],[Column1]]))</f>
        <v>FBA-2C4T</v>
      </c>
      <c r="F1374" s="1" t="str">
        <f>INDEX(Sheet1!A:D,MATCH(Supplemental_Type_Certificates__STC___5[[#This Row],[Make]],Sheet1!D:D,0),1)</f>
        <v>Found Aircraft</v>
      </c>
      <c r="G1374"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374"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E1368:E1375</v>
      </c>
      <c r="I1374" s="1" t="str">
        <f ca="1">IF(LEN(Supplemental_Type_Certificates__STC___5[[#This Row],[First]])&lt;&gt;0,Supplemental_Type_Certificates__STC___5[[#This Row],[First]]&amp;": "&amp;_xlfn.TEXTJOIN(", ",TRUE,INDIRECT(Supplemental_Type_Certificates__STC___5[[#This Row],[Range]])),"")</f>
        <v/>
      </c>
      <c r="J1374"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375" spans="1:10" x14ac:dyDescent="0.25">
      <c r="A1375" s="1" t="s">
        <v>144</v>
      </c>
      <c r="B1375"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Found Brothers Aviation Limited\FBA Centennial 100</v>
      </c>
      <c r="C1375" s="1" t="s">
        <v>843</v>
      </c>
      <c r="D1375" s="1" t="str">
        <f>LEFT(Supplemental_Type_Certificates__STC___5[[#This Row],[Column1]],SEARCH("\",Supplemental_Type_Certificates__STC___5[[#This Row],[Column1]])-1)</f>
        <v>Found Brothers Aviation Limited</v>
      </c>
      <c r="E1375" s="1" t="str">
        <f>RIGHT(Supplemental_Type_Certificates__STC___5[[#This Row],[Column1]],LEN(Supplemental_Type_Certificates__STC___5[[#This Row],[Column1]])-SEARCH("\",Supplemental_Type_Certificates__STC___5[[#This Row],[Column1]]))</f>
        <v>FBA Centennial 100</v>
      </c>
      <c r="F1375" s="1" t="str">
        <f>INDEX(Sheet1!A:D,MATCH(Supplemental_Type_Certificates__STC___5[[#This Row],[Make]],Sheet1!D:D,0),1)</f>
        <v>Found Aircraft</v>
      </c>
      <c r="G1375"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375"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E1368:E1375</v>
      </c>
      <c r="I1375" s="1" t="str">
        <f ca="1">IF(LEN(Supplemental_Type_Certificates__STC___5[[#This Row],[First]])&lt;&gt;0,Supplemental_Type_Certificates__STC___5[[#This Row],[First]]&amp;": "&amp;_xlfn.TEXTJOIN(", ",TRUE,INDIRECT(Supplemental_Type_Certificates__STC___5[[#This Row],[Range]])),"")</f>
        <v/>
      </c>
      <c r="J1375"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376" spans="1:10" x14ac:dyDescent="0.25">
      <c r="A1376" s="1" t="s">
        <v>144</v>
      </c>
      <c r="B1376"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FS 2003 Corp.\PA-12</v>
      </c>
      <c r="C1376" s="1" t="s">
        <v>844</v>
      </c>
      <c r="D1376" s="1" t="str">
        <f>LEFT(Supplemental_Type_Certificates__STC___5[[#This Row],[Column1]],SEARCH("\",Supplemental_Type_Certificates__STC___5[[#This Row],[Column1]])-1)</f>
        <v>FS 2003 Corp.</v>
      </c>
      <c r="E1376" s="1" t="str">
        <f>RIGHT(Supplemental_Type_Certificates__STC___5[[#This Row],[Column1]],LEN(Supplemental_Type_Certificates__STC___5[[#This Row],[Column1]])-SEARCH("\",Supplemental_Type_Certificates__STC___5[[#This Row],[Column1]]))</f>
        <v>PA-12</v>
      </c>
      <c r="F1376" s="1" t="str">
        <f>INDEX(Sheet1!A:D,MATCH(Supplemental_Type_Certificates__STC___5[[#This Row],[Make]],Sheet1!D:D,0),1)</f>
        <v>FS</v>
      </c>
      <c r="G1376"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FS</v>
      </c>
      <c r="H1376"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E1376:E1377</v>
      </c>
      <c r="I1376" s="1" t="str">
        <f ca="1">IF(LEN(Supplemental_Type_Certificates__STC___5[[#This Row],[First]])&lt;&gt;0,Supplemental_Type_Certificates__STC___5[[#This Row],[First]]&amp;": "&amp;_xlfn.TEXTJOIN(", ",TRUE,INDIRECT(Supplemental_Type_Certificates__STC___5[[#This Row],[Range]])),"")</f>
        <v>FS: PA-12, PA-12S</v>
      </c>
      <c r="J1376"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377" spans="1:10" x14ac:dyDescent="0.25">
      <c r="A1377" s="1" t="s">
        <v>144</v>
      </c>
      <c r="B1377"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FS 2003 Corp.\PA-12S</v>
      </c>
      <c r="C1377" s="1" t="s">
        <v>845</v>
      </c>
      <c r="D1377" s="1" t="str">
        <f>LEFT(Supplemental_Type_Certificates__STC___5[[#This Row],[Column1]],SEARCH("\",Supplemental_Type_Certificates__STC___5[[#This Row],[Column1]])-1)</f>
        <v>FS 2003 Corp.</v>
      </c>
      <c r="E1377" s="1" t="str">
        <f>RIGHT(Supplemental_Type_Certificates__STC___5[[#This Row],[Column1]],LEN(Supplemental_Type_Certificates__STC___5[[#This Row],[Column1]])-SEARCH("\",Supplemental_Type_Certificates__STC___5[[#This Row],[Column1]]))</f>
        <v>PA-12S</v>
      </c>
      <c r="F1377" s="1" t="str">
        <f>INDEX(Sheet1!A:D,MATCH(Supplemental_Type_Certificates__STC___5[[#This Row],[Make]],Sheet1!D:D,0),1)</f>
        <v>FS</v>
      </c>
      <c r="G1377"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377"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E1376:E1377</v>
      </c>
      <c r="I1377" s="1" t="str">
        <f ca="1">IF(LEN(Supplemental_Type_Certificates__STC___5[[#This Row],[First]])&lt;&gt;0,Supplemental_Type_Certificates__STC___5[[#This Row],[First]]&amp;": "&amp;_xlfn.TEXTJOIN(", ",TRUE,INDIRECT(Supplemental_Type_Certificates__STC___5[[#This Row],[Range]])),"")</f>
        <v/>
      </c>
      <c r="J1377"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378" spans="1:10" x14ac:dyDescent="0.25">
      <c r="A1378" s="1" t="s">
        <v>144</v>
      </c>
      <c r="B1378"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GA 8 Airvan (Pty) Ltd\GA8</v>
      </c>
      <c r="C1378" s="1" t="s">
        <v>846</v>
      </c>
      <c r="D1378" s="1" t="str">
        <f>LEFT(Supplemental_Type_Certificates__STC___5[[#This Row],[Column1]],SEARCH("\",Supplemental_Type_Certificates__STC___5[[#This Row],[Column1]])-1)</f>
        <v>GA 8 Airvan (Pty) Ltd</v>
      </c>
      <c r="E1378" s="1" t="str">
        <f>RIGHT(Supplemental_Type_Certificates__STC___5[[#This Row],[Column1]],LEN(Supplemental_Type_Certificates__STC___5[[#This Row],[Column1]])-SEARCH("\",Supplemental_Type_Certificates__STC___5[[#This Row],[Column1]]))</f>
        <v>GA8</v>
      </c>
      <c r="F1378" s="1" t="str">
        <f>INDEX(Sheet1!A:D,MATCH(Supplemental_Type_Certificates__STC___5[[#This Row],[Make]],Sheet1!D:D,0),1)</f>
        <v>GA</v>
      </c>
      <c r="G1378"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GA</v>
      </c>
      <c r="H1378"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E1378:E1378</v>
      </c>
      <c r="I1378" s="1" t="str">
        <f ca="1">IF(LEN(Supplemental_Type_Certificates__STC___5[[#This Row],[First]])&lt;&gt;0,Supplemental_Type_Certificates__STC___5[[#This Row],[First]]&amp;": "&amp;_xlfn.TEXTJOIN(", ",TRUE,INDIRECT(Supplemental_Type_Certificates__STC___5[[#This Row],[Range]])),"")</f>
        <v>GA: GA8</v>
      </c>
      <c r="J1378"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379" spans="1:10" x14ac:dyDescent="0.25">
      <c r="A1379" s="1" t="s">
        <v>144</v>
      </c>
      <c r="B1379"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General Avia Costruzioni Aeronautiche\F22B</v>
      </c>
      <c r="C1379" s="1" t="s">
        <v>847</v>
      </c>
      <c r="D1379" s="1" t="str">
        <f>LEFT(Supplemental_Type_Certificates__STC___5[[#This Row],[Column1]],SEARCH("\",Supplemental_Type_Certificates__STC___5[[#This Row],[Column1]])-1)</f>
        <v>General Avia Costruzioni Aeronautiche</v>
      </c>
      <c r="E1379" s="1" t="str">
        <f>RIGHT(Supplemental_Type_Certificates__STC___5[[#This Row],[Column1]],LEN(Supplemental_Type_Certificates__STC___5[[#This Row],[Column1]])-SEARCH("\",Supplemental_Type_Certificates__STC___5[[#This Row],[Column1]]))</f>
        <v>F22B</v>
      </c>
      <c r="F1379" s="1" t="str">
        <f>INDEX(Sheet1!A:D,MATCH(Supplemental_Type_Certificates__STC___5[[#This Row],[Make]],Sheet1!D:D,0),1)</f>
        <v>General</v>
      </c>
      <c r="G1379"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General</v>
      </c>
      <c r="H1379"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E1379:E1381</v>
      </c>
      <c r="I1379" s="1" t="str">
        <f ca="1">IF(LEN(Supplemental_Type_Certificates__STC___5[[#This Row],[First]])&lt;&gt;0,Supplemental_Type_Certificates__STC___5[[#This Row],[First]]&amp;": "&amp;_xlfn.TEXTJOIN(", ",TRUE,INDIRECT(Supplemental_Type_Certificates__STC___5[[#This Row],[Range]])),"")</f>
        <v>General: F22B, F22C, F22R</v>
      </c>
      <c r="J1379"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380" spans="1:10" x14ac:dyDescent="0.25">
      <c r="A1380" s="1" t="s">
        <v>144</v>
      </c>
      <c r="B1380"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General Avia Costruzioni Aeronautiche\F22C</v>
      </c>
      <c r="C1380" s="1" t="s">
        <v>848</v>
      </c>
      <c r="D1380" s="1" t="str">
        <f>LEFT(Supplemental_Type_Certificates__STC___5[[#This Row],[Column1]],SEARCH("\",Supplemental_Type_Certificates__STC___5[[#This Row],[Column1]])-1)</f>
        <v>General Avia Costruzioni Aeronautiche</v>
      </c>
      <c r="E1380" s="1" t="str">
        <f>RIGHT(Supplemental_Type_Certificates__STC___5[[#This Row],[Column1]],LEN(Supplemental_Type_Certificates__STC___5[[#This Row],[Column1]])-SEARCH("\",Supplemental_Type_Certificates__STC___5[[#This Row],[Column1]]))</f>
        <v>F22C</v>
      </c>
      <c r="F1380" s="1" t="str">
        <f>INDEX(Sheet1!A:D,MATCH(Supplemental_Type_Certificates__STC___5[[#This Row],[Make]],Sheet1!D:D,0),1)</f>
        <v>General</v>
      </c>
      <c r="G1380"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380"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E1379:E1381</v>
      </c>
      <c r="I1380" s="1" t="str">
        <f ca="1">IF(LEN(Supplemental_Type_Certificates__STC___5[[#This Row],[First]])&lt;&gt;0,Supplemental_Type_Certificates__STC___5[[#This Row],[First]]&amp;": "&amp;_xlfn.TEXTJOIN(", ",TRUE,INDIRECT(Supplemental_Type_Certificates__STC___5[[#This Row],[Range]])),"")</f>
        <v/>
      </c>
      <c r="J1380"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381" spans="1:10" x14ac:dyDescent="0.25">
      <c r="A1381" s="1" t="s">
        <v>144</v>
      </c>
      <c r="B1381"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General Avia Costruzioni Aeronautiche\F22R</v>
      </c>
      <c r="C1381" s="1" t="s">
        <v>849</v>
      </c>
      <c r="D1381" s="1" t="str">
        <f>LEFT(Supplemental_Type_Certificates__STC___5[[#This Row],[Column1]],SEARCH("\",Supplemental_Type_Certificates__STC___5[[#This Row],[Column1]])-1)</f>
        <v>General Avia Costruzioni Aeronautiche</v>
      </c>
      <c r="E1381" s="1" t="str">
        <f>RIGHT(Supplemental_Type_Certificates__STC___5[[#This Row],[Column1]],LEN(Supplemental_Type_Certificates__STC___5[[#This Row],[Column1]])-SEARCH("\",Supplemental_Type_Certificates__STC___5[[#This Row],[Column1]]))</f>
        <v>F22R</v>
      </c>
      <c r="F1381" s="1" t="str">
        <f>INDEX(Sheet1!A:D,MATCH(Supplemental_Type_Certificates__STC___5[[#This Row],[Make]],Sheet1!D:D,0),1)</f>
        <v>General</v>
      </c>
      <c r="G1381"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381"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E1379:E1381</v>
      </c>
      <c r="I1381" s="1" t="str">
        <f ca="1">IF(LEN(Supplemental_Type_Certificates__STC___5[[#This Row],[First]])&lt;&gt;0,Supplemental_Type_Certificates__STC___5[[#This Row],[First]]&amp;": "&amp;_xlfn.TEXTJOIN(", ",TRUE,INDIRECT(Supplemental_Type_Certificates__STC___5[[#This Row],[Range]])),"")</f>
        <v/>
      </c>
      <c r="J1381"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382" spans="1:10" x14ac:dyDescent="0.25">
      <c r="A1382" s="1" t="s">
        <v>144</v>
      </c>
      <c r="B1382"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GROB Aircraft AG\G120A</v>
      </c>
      <c r="C1382" s="1" t="s">
        <v>1127</v>
      </c>
      <c r="D1382" s="1" t="str">
        <f>LEFT(Supplemental_Type_Certificates__STC___5[[#This Row],[Column1]],SEARCH("\",Supplemental_Type_Certificates__STC___5[[#This Row],[Column1]])-1)</f>
        <v>GROB Aircraft AG</v>
      </c>
      <c r="E1382" s="1" t="str">
        <f>RIGHT(Supplemental_Type_Certificates__STC___5[[#This Row],[Column1]],LEN(Supplemental_Type_Certificates__STC___5[[#This Row],[Column1]])-SEARCH("\",Supplemental_Type_Certificates__STC___5[[#This Row],[Column1]]))</f>
        <v>G120A</v>
      </c>
      <c r="F1382" s="1" t="str">
        <f>INDEX(Sheet1!A:D,MATCH(Supplemental_Type_Certificates__STC___5[[#This Row],[Make]],Sheet1!D:D,0),1)</f>
        <v>GROB</v>
      </c>
      <c r="G1382"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GROB</v>
      </c>
      <c r="H1382"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E1382:E1390</v>
      </c>
      <c r="I1382" s="1" t="str">
        <f ca="1">IF(LEN(Supplemental_Type_Certificates__STC___5[[#This Row],[First]])&lt;&gt;0,Supplemental_Type_Certificates__STC___5[[#This Row],[First]]&amp;": "&amp;_xlfn.TEXTJOIN(", ",TRUE,INDIRECT(Supplemental_Type_Certificates__STC___5[[#This Row],[Range]])),"")</f>
        <v>GROB: G120A, GROB G115, GROB G115A, GROB G115B, GROB G115C, GROB G115C2, GROB G115D, GROB G115D2, GROB G115EG</v>
      </c>
      <c r="J1382"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383" spans="1:10" x14ac:dyDescent="0.25">
      <c r="A1383" s="1" t="s">
        <v>144</v>
      </c>
      <c r="B1383"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GROB Aircraft AG\GROB G115</v>
      </c>
      <c r="C1383" s="1" t="s">
        <v>1128</v>
      </c>
      <c r="D1383" s="1" t="str">
        <f>LEFT(Supplemental_Type_Certificates__STC___5[[#This Row],[Column1]],SEARCH("\",Supplemental_Type_Certificates__STC___5[[#This Row],[Column1]])-1)</f>
        <v>GROB Aircraft AG</v>
      </c>
      <c r="E1383" s="1" t="str">
        <f>RIGHT(Supplemental_Type_Certificates__STC___5[[#This Row],[Column1]],LEN(Supplemental_Type_Certificates__STC___5[[#This Row],[Column1]])-SEARCH("\",Supplemental_Type_Certificates__STC___5[[#This Row],[Column1]]))</f>
        <v>GROB G115</v>
      </c>
      <c r="F1383" s="1" t="str">
        <f>INDEX(Sheet1!A:D,MATCH(Supplemental_Type_Certificates__STC___5[[#This Row],[Make]],Sheet1!D:D,0),1)</f>
        <v>GROB</v>
      </c>
      <c r="G1383"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383"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E1382:E1390</v>
      </c>
      <c r="I1383" s="1" t="str">
        <f ca="1">IF(LEN(Supplemental_Type_Certificates__STC___5[[#This Row],[First]])&lt;&gt;0,Supplemental_Type_Certificates__STC___5[[#This Row],[First]]&amp;": "&amp;_xlfn.TEXTJOIN(", ",TRUE,INDIRECT(Supplemental_Type_Certificates__STC___5[[#This Row],[Range]])),"")</f>
        <v/>
      </c>
      <c r="J1383"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384" spans="1:10" x14ac:dyDescent="0.25">
      <c r="A1384" s="1" t="s">
        <v>144</v>
      </c>
      <c r="B1384"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GROB Aircraft AG\GROB G115A</v>
      </c>
      <c r="C1384" s="1" t="s">
        <v>1129</v>
      </c>
      <c r="D1384" s="1" t="str">
        <f>LEFT(Supplemental_Type_Certificates__STC___5[[#This Row],[Column1]],SEARCH("\",Supplemental_Type_Certificates__STC___5[[#This Row],[Column1]])-1)</f>
        <v>GROB Aircraft AG</v>
      </c>
      <c r="E1384" s="1" t="str">
        <f>RIGHT(Supplemental_Type_Certificates__STC___5[[#This Row],[Column1]],LEN(Supplemental_Type_Certificates__STC___5[[#This Row],[Column1]])-SEARCH("\",Supplemental_Type_Certificates__STC___5[[#This Row],[Column1]]))</f>
        <v>GROB G115A</v>
      </c>
      <c r="F1384" s="1" t="str">
        <f>INDEX(Sheet1!A:D,MATCH(Supplemental_Type_Certificates__STC___5[[#This Row],[Make]],Sheet1!D:D,0),1)</f>
        <v>GROB</v>
      </c>
      <c r="G1384"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384"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E1382:E1390</v>
      </c>
      <c r="I1384" s="1" t="str">
        <f ca="1">IF(LEN(Supplemental_Type_Certificates__STC___5[[#This Row],[First]])&lt;&gt;0,Supplemental_Type_Certificates__STC___5[[#This Row],[First]]&amp;": "&amp;_xlfn.TEXTJOIN(", ",TRUE,INDIRECT(Supplemental_Type_Certificates__STC___5[[#This Row],[Range]])),"")</f>
        <v/>
      </c>
      <c r="J1384"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385" spans="1:10" x14ac:dyDescent="0.25">
      <c r="A1385" s="1" t="s">
        <v>144</v>
      </c>
      <c r="B1385"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GROB Aircraft AG\GROB G115B</v>
      </c>
      <c r="C1385" s="1" t="s">
        <v>1130</v>
      </c>
      <c r="D1385" s="1" t="str">
        <f>LEFT(Supplemental_Type_Certificates__STC___5[[#This Row],[Column1]],SEARCH("\",Supplemental_Type_Certificates__STC___5[[#This Row],[Column1]])-1)</f>
        <v>GROB Aircraft AG</v>
      </c>
      <c r="E1385" s="1" t="str">
        <f>RIGHT(Supplemental_Type_Certificates__STC___5[[#This Row],[Column1]],LEN(Supplemental_Type_Certificates__STC___5[[#This Row],[Column1]])-SEARCH("\",Supplemental_Type_Certificates__STC___5[[#This Row],[Column1]]))</f>
        <v>GROB G115B</v>
      </c>
      <c r="F1385" s="1" t="str">
        <f>INDEX(Sheet1!A:D,MATCH(Supplemental_Type_Certificates__STC___5[[#This Row],[Make]],Sheet1!D:D,0),1)</f>
        <v>GROB</v>
      </c>
      <c r="G1385"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385"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E1382:E1390</v>
      </c>
      <c r="I1385" s="1" t="str">
        <f ca="1">IF(LEN(Supplemental_Type_Certificates__STC___5[[#This Row],[First]])&lt;&gt;0,Supplemental_Type_Certificates__STC___5[[#This Row],[First]]&amp;": "&amp;_xlfn.TEXTJOIN(", ",TRUE,INDIRECT(Supplemental_Type_Certificates__STC___5[[#This Row],[Range]])),"")</f>
        <v/>
      </c>
      <c r="J1385"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386" spans="1:10" x14ac:dyDescent="0.25">
      <c r="A1386" s="1" t="s">
        <v>144</v>
      </c>
      <c r="B1386"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GROB Aircraft AG\GROB G115C</v>
      </c>
      <c r="C1386" s="1" t="s">
        <v>1131</v>
      </c>
      <c r="D1386" s="1" t="str">
        <f>LEFT(Supplemental_Type_Certificates__STC___5[[#This Row],[Column1]],SEARCH("\",Supplemental_Type_Certificates__STC___5[[#This Row],[Column1]])-1)</f>
        <v>GROB Aircraft AG</v>
      </c>
      <c r="E1386" s="1" t="str">
        <f>RIGHT(Supplemental_Type_Certificates__STC___5[[#This Row],[Column1]],LEN(Supplemental_Type_Certificates__STC___5[[#This Row],[Column1]])-SEARCH("\",Supplemental_Type_Certificates__STC___5[[#This Row],[Column1]]))</f>
        <v>GROB G115C</v>
      </c>
      <c r="F1386" s="1" t="str">
        <f>INDEX(Sheet1!A:D,MATCH(Supplemental_Type_Certificates__STC___5[[#This Row],[Make]],Sheet1!D:D,0),1)</f>
        <v>GROB</v>
      </c>
      <c r="G1386"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386"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E1382:E1390</v>
      </c>
      <c r="I1386" s="1" t="str">
        <f ca="1">IF(LEN(Supplemental_Type_Certificates__STC___5[[#This Row],[First]])&lt;&gt;0,Supplemental_Type_Certificates__STC___5[[#This Row],[First]]&amp;": "&amp;_xlfn.TEXTJOIN(", ",TRUE,INDIRECT(Supplemental_Type_Certificates__STC___5[[#This Row],[Range]])),"")</f>
        <v/>
      </c>
      <c r="J1386"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387" spans="1:10" x14ac:dyDescent="0.25">
      <c r="A1387" s="1" t="s">
        <v>144</v>
      </c>
      <c r="B1387"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GROB Aircraft AG\GROB G115C2</v>
      </c>
      <c r="C1387" s="1" t="s">
        <v>1132</v>
      </c>
      <c r="D1387" s="1" t="str">
        <f>LEFT(Supplemental_Type_Certificates__STC___5[[#This Row],[Column1]],SEARCH("\",Supplemental_Type_Certificates__STC___5[[#This Row],[Column1]])-1)</f>
        <v>GROB Aircraft AG</v>
      </c>
      <c r="E1387" s="1" t="str">
        <f>RIGHT(Supplemental_Type_Certificates__STC___5[[#This Row],[Column1]],LEN(Supplemental_Type_Certificates__STC___5[[#This Row],[Column1]])-SEARCH("\",Supplemental_Type_Certificates__STC___5[[#This Row],[Column1]]))</f>
        <v>GROB G115C2</v>
      </c>
      <c r="F1387" s="1" t="str">
        <f>INDEX(Sheet1!A:D,MATCH(Supplemental_Type_Certificates__STC___5[[#This Row],[Make]],Sheet1!D:D,0),1)</f>
        <v>GROB</v>
      </c>
      <c r="G1387"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387"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E1382:E1390</v>
      </c>
      <c r="I1387" s="1" t="str">
        <f ca="1">IF(LEN(Supplemental_Type_Certificates__STC___5[[#This Row],[First]])&lt;&gt;0,Supplemental_Type_Certificates__STC___5[[#This Row],[First]]&amp;": "&amp;_xlfn.TEXTJOIN(", ",TRUE,INDIRECT(Supplemental_Type_Certificates__STC___5[[#This Row],[Range]])),"")</f>
        <v/>
      </c>
      <c r="J1387"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388" spans="1:10" x14ac:dyDescent="0.25">
      <c r="A1388" s="1" t="s">
        <v>144</v>
      </c>
      <c r="B1388"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GROB Aircraft AG\GROB G115D</v>
      </c>
      <c r="C1388" s="1" t="s">
        <v>1133</v>
      </c>
      <c r="D1388" s="1" t="str">
        <f>LEFT(Supplemental_Type_Certificates__STC___5[[#This Row],[Column1]],SEARCH("\",Supplemental_Type_Certificates__STC___5[[#This Row],[Column1]])-1)</f>
        <v>GROB Aircraft AG</v>
      </c>
      <c r="E1388" s="1" t="str">
        <f>RIGHT(Supplemental_Type_Certificates__STC___5[[#This Row],[Column1]],LEN(Supplemental_Type_Certificates__STC___5[[#This Row],[Column1]])-SEARCH("\",Supplemental_Type_Certificates__STC___5[[#This Row],[Column1]]))</f>
        <v>GROB G115D</v>
      </c>
      <c r="F1388" s="1" t="str">
        <f>INDEX(Sheet1!A:D,MATCH(Supplemental_Type_Certificates__STC___5[[#This Row],[Make]],Sheet1!D:D,0),1)</f>
        <v>GROB</v>
      </c>
      <c r="G1388"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388"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E1382:E1390</v>
      </c>
      <c r="I1388" s="1" t="str">
        <f ca="1">IF(LEN(Supplemental_Type_Certificates__STC___5[[#This Row],[First]])&lt;&gt;0,Supplemental_Type_Certificates__STC___5[[#This Row],[First]]&amp;": "&amp;_xlfn.TEXTJOIN(", ",TRUE,INDIRECT(Supplemental_Type_Certificates__STC___5[[#This Row],[Range]])),"")</f>
        <v/>
      </c>
      <c r="J1388"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389" spans="1:10" x14ac:dyDescent="0.25">
      <c r="A1389" s="1" t="s">
        <v>144</v>
      </c>
      <c r="B1389"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GROB Aircraft AG\GROB G115D2</v>
      </c>
      <c r="C1389" s="1" t="s">
        <v>1134</v>
      </c>
      <c r="D1389" s="1" t="str">
        <f>LEFT(Supplemental_Type_Certificates__STC___5[[#This Row],[Column1]],SEARCH("\",Supplemental_Type_Certificates__STC___5[[#This Row],[Column1]])-1)</f>
        <v>GROB Aircraft AG</v>
      </c>
      <c r="E1389" s="1" t="str">
        <f>RIGHT(Supplemental_Type_Certificates__STC___5[[#This Row],[Column1]],LEN(Supplemental_Type_Certificates__STC___5[[#This Row],[Column1]])-SEARCH("\",Supplemental_Type_Certificates__STC___5[[#This Row],[Column1]]))</f>
        <v>GROB G115D2</v>
      </c>
      <c r="F1389" s="1" t="str">
        <f>INDEX(Sheet1!A:D,MATCH(Supplemental_Type_Certificates__STC___5[[#This Row],[Make]],Sheet1!D:D,0),1)</f>
        <v>GROB</v>
      </c>
      <c r="G1389"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389"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E1382:E1390</v>
      </c>
      <c r="I1389" s="1" t="str">
        <f ca="1">IF(LEN(Supplemental_Type_Certificates__STC___5[[#This Row],[First]])&lt;&gt;0,Supplemental_Type_Certificates__STC___5[[#This Row],[First]]&amp;": "&amp;_xlfn.TEXTJOIN(", ",TRUE,INDIRECT(Supplemental_Type_Certificates__STC___5[[#This Row],[Range]])),"")</f>
        <v/>
      </c>
      <c r="J1389"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390" spans="1:10" x14ac:dyDescent="0.25">
      <c r="A1390" s="1" t="s">
        <v>144</v>
      </c>
      <c r="B1390"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GROB Aircraft AG\GROB G115EG</v>
      </c>
      <c r="C1390" s="1" t="s">
        <v>1135</v>
      </c>
      <c r="D1390" s="1" t="str">
        <f>LEFT(Supplemental_Type_Certificates__STC___5[[#This Row],[Column1]],SEARCH("\",Supplemental_Type_Certificates__STC___5[[#This Row],[Column1]])-1)</f>
        <v>GROB Aircraft AG</v>
      </c>
      <c r="E1390" s="1" t="str">
        <f>RIGHT(Supplemental_Type_Certificates__STC___5[[#This Row],[Column1]],LEN(Supplemental_Type_Certificates__STC___5[[#This Row],[Column1]])-SEARCH("\",Supplemental_Type_Certificates__STC___5[[#This Row],[Column1]]))</f>
        <v>GROB G115EG</v>
      </c>
      <c r="F1390" s="1" t="str">
        <f>INDEX(Sheet1!A:D,MATCH(Supplemental_Type_Certificates__STC___5[[#This Row],[Make]],Sheet1!D:D,0),1)</f>
        <v>GROB</v>
      </c>
      <c r="G1390"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390"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E1382:E1390</v>
      </c>
      <c r="I1390" s="1" t="str">
        <f ca="1">IF(LEN(Supplemental_Type_Certificates__STC___5[[#This Row],[First]])&lt;&gt;0,Supplemental_Type_Certificates__STC___5[[#This Row],[First]]&amp;": "&amp;_xlfn.TEXTJOIN(", ",TRUE,INDIRECT(Supplemental_Type_Certificates__STC___5[[#This Row],[Range]])),"")</f>
        <v/>
      </c>
      <c r="J1390"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391" spans="1:10" x14ac:dyDescent="0.25">
      <c r="A1391" s="1" t="s">
        <v>144</v>
      </c>
      <c r="B1391"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Howard Aircraft Foundation\DGA-15W</v>
      </c>
      <c r="C1391" s="1" t="s">
        <v>859</v>
      </c>
      <c r="D1391" s="1" t="str">
        <f>LEFT(Supplemental_Type_Certificates__STC___5[[#This Row],[Column1]],SEARCH("\",Supplemental_Type_Certificates__STC___5[[#This Row],[Column1]])-1)</f>
        <v>Howard Aircraft Foundation</v>
      </c>
      <c r="E1391" s="1" t="str">
        <f>RIGHT(Supplemental_Type_Certificates__STC___5[[#This Row],[Column1]],LEN(Supplemental_Type_Certificates__STC___5[[#This Row],[Column1]])-SEARCH("\",Supplemental_Type_Certificates__STC___5[[#This Row],[Column1]]))</f>
        <v>DGA-15W</v>
      </c>
      <c r="F1391" s="1" t="str">
        <f>INDEX(Sheet1!A:D,MATCH(Supplemental_Type_Certificates__STC___5[[#This Row],[Make]],Sheet1!D:D,0),1)</f>
        <v>Howard</v>
      </c>
      <c r="G1391"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Howard</v>
      </c>
      <c r="H1391"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E1391:E1391</v>
      </c>
      <c r="I1391" s="1" t="str">
        <f ca="1">IF(LEN(Supplemental_Type_Certificates__STC___5[[#This Row],[First]])&lt;&gt;0,Supplemental_Type_Certificates__STC___5[[#This Row],[First]]&amp;": "&amp;_xlfn.TEXTJOIN(", ",TRUE,INDIRECT(Supplemental_Type_Certificates__STC___5[[#This Row],[Range]])),"")</f>
        <v>Howard: DGA-15W</v>
      </c>
      <c r="J1391"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392" spans="1:10" x14ac:dyDescent="0.25">
      <c r="A1392" s="1" t="s">
        <v>144</v>
      </c>
      <c r="B1392"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Interceptor Aircraft Inc\200</v>
      </c>
      <c r="C1392" s="1" t="s">
        <v>860</v>
      </c>
      <c r="D1392" s="1" t="str">
        <f>LEFT(Supplemental_Type_Certificates__STC___5[[#This Row],[Column1]],SEARCH("\",Supplemental_Type_Certificates__STC___5[[#This Row],[Column1]])-1)</f>
        <v>Interceptor Aircraft Inc</v>
      </c>
      <c r="E1392" s="1" t="str">
        <f>RIGHT(Supplemental_Type_Certificates__STC___5[[#This Row],[Column1]],LEN(Supplemental_Type_Certificates__STC___5[[#This Row],[Column1]])-SEARCH("\",Supplemental_Type_Certificates__STC___5[[#This Row],[Column1]]))</f>
        <v>200</v>
      </c>
      <c r="F1392" s="1" t="str">
        <f>INDEX(Sheet1!A:D,MATCH(Supplemental_Type_Certificates__STC___5[[#This Row],[Make]],Sheet1!D:D,0),1)</f>
        <v>Interceptor</v>
      </c>
      <c r="G1392"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Interceptor</v>
      </c>
      <c r="H1392"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E1392:E1397</v>
      </c>
      <c r="I1392" s="1" t="str">
        <f ca="1">IF(LEN(Supplemental_Type_Certificates__STC___5[[#This Row],[First]])&lt;&gt;0,Supplemental_Type_Certificates__STC___5[[#This Row],[First]]&amp;": "&amp;_xlfn.TEXTJOIN(", ",TRUE,INDIRECT(Supplemental_Type_Certificates__STC___5[[#This Row],[Range]])),"")</f>
        <v>Interceptor: 200, 200A, 200B, 200C, 200D, 400</v>
      </c>
      <c r="J1392"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393" spans="1:10" x14ac:dyDescent="0.25">
      <c r="A1393" s="1" t="s">
        <v>144</v>
      </c>
      <c r="B1393"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Interceptor Aircraft Inc\200A</v>
      </c>
      <c r="C1393" s="1" t="s">
        <v>861</v>
      </c>
      <c r="D1393" s="1" t="str">
        <f>LEFT(Supplemental_Type_Certificates__STC___5[[#This Row],[Column1]],SEARCH("\",Supplemental_Type_Certificates__STC___5[[#This Row],[Column1]])-1)</f>
        <v>Interceptor Aircraft Inc</v>
      </c>
      <c r="E1393" s="1" t="str">
        <f>RIGHT(Supplemental_Type_Certificates__STC___5[[#This Row],[Column1]],LEN(Supplemental_Type_Certificates__STC___5[[#This Row],[Column1]])-SEARCH("\",Supplemental_Type_Certificates__STC___5[[#This Row],[Column1]]))</f>
        <v>200A</v>
      </c>
      <c r="F1393" s="1" t="str">
        <f>INDEX(Sheet1!A:D,MATCH(Supplemental_Type_Certificates__STC___5[[#This Row],[Make]],Sheet1!D:D,0),1)</f>
        <v>Interceptor</v>
      </c>
      <c r="G1393"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393"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E1392:E1397</v>
      </c>
      <c r="I1393" s="1" t="str">
        <f ca="1">IF(LEN(Supplemental_Type_Certificates__STC___5[[#This Row],[First]])&lt;&gt;0,Supplemental_Type_Certificates__STC___5[[#This Row],[First]]&amp;": "&amp;_xlfn.TEXTJOIN(", ",TRUE,INDIRECT(Supplemental_Type_Certificates__STC___5[[#This Row],[Range]])),"")</f>
        <v/>
      </c>
      <c r="J1393"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394" spans="1:10" x14ac:dyDescent="0.25">
      <c r="A1394" s="1" t="s">
        <v>144</v>
      </c>
      <c r="B1394"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Interceptor Aircraft Inc\200B</v>
      </c>
      <c r="C1394" s="1" t="s">
        <v>862</v>
      </c>
      <c r="D1394" s="1" t="str">
        <f>LEFT(Supplemental_Type_Certificates__STC___5[[#This Row],[Column1]],SEARCH("\",Supplemental_Type_Certificates__STC___5[[#This Row],[Column1]])-1)</f>
        <v>Interceptor Aircraft Inc</v>
      </c>
      <c r="E1394" s="1" t="str">
        <f>RIGHT(Supplemental_Type_Certificates__STC___5[[#This Row],[Column1]],LEN(Supplemental_Type_Certificates__STC___5[[#This Row],[Column1]])-SEARCH("\",Supplemental_Type_Certificates__STC___5[[#This Row],[Column1]]))</f>
        <v>200B</v>
      </c>
      <c r="F1394" s="1" t="str">
        <f>INDEX(Sheet1!A:D,MATCH(Supplemental_Type_Certificates__STC___5[[#This Row],[Make]],Sheet1!D:D,0),1)</f>
        <v>Interceptor</v>
      </c>
      <c r="G1394"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394"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E1392:E1397</v>
      </c>
      <c r="I1394" s="1" t="str">
        <f ca="1">IF(LEN(Supplemental_Type_Certificates__STC___5[[#This Row],[First]])&lt;&gt;0,Supplemental_Type_Certificates__STC___5[[#This Row],[First]]&amp;": "&amp;_xlfn.TEXTJOIN(", ",TRUE,INDIRECT(Supplemental_Type_Certificates__STC___5[[#This Row],[Range]])),"")</f>
        <v/>
      </c>
      <c r="J1394"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395" spans="1:10" x14ac:dyDescent="0.25">
      <c r="A1395" s="1" t="s">
        <v>144</v>
      </c>
      <c r="B1395"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Interceptor Aircraft Inc\200C</v>
      </c>
      <c r="C1395" s="1" t="s">
        <v>863</v>
      </c>
      <c r="D1395" s="1" t="str">
        <f>LEFT(Supplemental_Type_Certificates__STC___5[[#This Row],[Column1]],SEARCH("\",Supplemental_Type_Certificates__STC___5[[#This Row],[Column1]])-1)</f>
        <v>Interceptor Aircraft Inc</v>
      </c>
      <c r="E1395" s="1" t="str">
        <f>RIGHT(Supplemental_Type_Certificates__STC___5[[#This Row],[Column1]],LEN(Supplemental_Type_Certificates__STC___5[[#This Row],[Column1]])-SEARCH("\",Supplemental_Type_Certificates__STC___5[[#This Row],[Column1]]))</f>
        <v>200C</v>
      </c>
      <c r="F1395" s="1" t="str">
        <f>INDEX(Sheet1!A:D,MATCH(Supplemental_Type_Certificates__STC___5[[#This Row],[Make]],Sheet1!D:D,0),1)</f>
        <v>Interceptor</v>
      </c>
      <c r="G1395"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395"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E1392:E1397</v>
      </c>
      <c r="I1395" s="1" t="str">
        <f ca="1">IF(LEN(Supplemental_Type_Certificates__STC___5[[#This Row],[First]])&lt;&gt;0,Supplemental_Type_Certificates__STC___5[[#This Row],[First]]&amp;": "&amp;_xlfn.TEXTJOIN(", ",TRUE,INDIRECT(Supplemental_Type_Certificates__STC___5[[#This Row],[Range]])),"")</f>
        <v/>
      </c>
      <c r="J1395"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396" spans="1:10" x14ac:dyDescent="0.25">
      <c r="A1396" s="1" t="s">
        <v>144</v>
      </c>
      <c r="B1396"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Interceptor Aircraft Inc\200D</v>
      </c>
      <c r="C1396" s="1" t="s">
        <v>864</v>
      </c>
      <c r="D1396" s="1" t="str">
        <f>LEFT(Supplemental_Type_Certificates__STC___5[[#This Row],[Column1]],SEARCH("\",Supplemental_Type_Certificates__STC___5[[#This Row],[Column1]])-1)</f>
        <v>Interceptor Aircraft Inc</v>
      </c>
      <c r="E1396" s="1" t="str">
        <f>RIGHT(Supplemental_Type_Certificates__STC___5[[#This Row],[Column1]],LEN(Supplemental_Type_Certificates__STC___5[[#This Row],[Column1]])-SEARCH("\",Supplemental_Type_Certificates__STC___5[[#This Row],[Column1]]))</f>
        <v>200D</v>
      </c>
      <c r="F1396" s="1" t="str">
        <f>INDEX(Sheet1!A:D,MATCH(Supplemental_Type_Certificates__STC___5[[#This Row],[Make]],Sheet1!D:D,0),1)</f>
        <v>Interceptor</v>
      </c>
      <c r="G1396"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396"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E1392:E1397</v>
      </c>
      <c r="I1396" s="1" t="str">
        <f ca="1">IF(LEN(Supplemental_Type_Certificates__STC___5[[#This Row],[First]])&lt;&gt;0,Supplemental_Type_Certificates__STC___5[[#This Row],[First]]&amp;": "&amp;_xlfn.TEXTJOIN(", ",TRUE,INDIRECT(Supplemental_Type_Certificates__STC___5[[#This Row],[Range]])),"")</f>
        <v/>
      </c>
      <c r="J1396"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397" spans="1:10" x14ac:dyDescent="0.25">
      <c r="A1397" s="1" t="s">
        <v>144</v>
      </c>
      <c r="B1397"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Interceptor Aircraft Inc\400</v>
      </c>
      <c r="C1397" s="1" t="s">
        <v>1136</v>
      </c>
      <c r="D1397" s="1" t="str">
        <f>LEFT(Supplemental_Type_Certificates__STC___5[[#This Row],[Column1]],SEARCH("\",Supplemental_Type_Certificates__STC___5[[#This Row],[Column1]])-1)</f>
        <v>Interceptor Aircraft Inc</v>
      </c>
      <c r="E1397" s="1" t="str">
        <f>RIGHT(Supplemental_Type_Certificates__STC___5[[#This Row],[Column1]],LEN(Supplemental_Type_Certificates__STC___5[[#This Row],[Column1]])-SEARCH("\",Supplemental_Type_Certificates__STC___5[[#This Row],[Column1]]))</f>
        <v>400</v>
      </c>
      <c r="F1397" s="1" t="str">
        <f>INDEX(Sheet1!A:D,MATCH(Supplemental_Type_Certificates__STC___5[[#This Row],[Make]],Sheet1!D:D,0),1)</f>
        <v>Interceptor</v>
      </c>
      <c r="G1397"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397"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E1392:E1397</v>
      </c>
      <c r="I1397" s="1" t="str">
        <f ca="1">IF(LEN(Supplemental_Type_Certificates__STC___5[[#This Row],[First]])&lt;&gt;0,Supplemental_Type_Certificates__STC___5[[#This Row],[First]]&amp;": "&amp;_xlfn.TEXTJOIN(", ",TRUE,INDIRECT(Supplemental_Type_Certificates__STC___5[[#This Row],[Range]])),"")</f>
        <v/>
      </c>
      <c r="J1397"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398" spans="1:10" x14ac:dyDescent="0.25">
      <c r="A1398" s="1" t="s">
        <v>144</v>
      </c>
      <c r="B1398"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JGS Properties, LLC\11A</v>
      </c>
      <c r="C1398" s="1" t="s">
        <v>865</v>
      </c>
      <c r="D1398" s="1" t="str">
        <f>LEFT(Supplemental_Type_Certificates__STC___5[[#This Row],[Column1]],SEARCH("\",Supplemental_Type_Certificates__STC___5[[#This Row],[Column1]])-1)</f>
        <v>JGS Properties, LLC</v>
      </c>
      <c r="E1398" s="1" t="str">
        <f>RIGHT(Supplemental_Type_Certificates__STC___5[[#This Row],[Column1]],LEN(Supplemental_Type_Certificates__STC___5[[#This Row],[Column1]])-SEARCH("\",Supplemental_Type_Certificates__STC___5[[#This Row],[Column1]]))</f>
        <v>11A</v>
      </c>
      <c r="F1398" s="1" t="str">
        <f>INDEX(Sheet1!A:D,MATCH(Supplemental_Type_Certificates__STC___5[[#This Row],[Make]],Sheet1!D:D,0),1)</f>
        <v>JGS</v>
      </c>
      <c r="G1398"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JGS</v>
      </c>
      <c r="H1398"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E1398:E1399</v>
      </c>
      <c r="I1398" s="1" t="str">
        <f ca="1">IF(LEN(Supplemental_Type_Certificates__STC___5[[#This Row],[First]])&lt;&gt;0,Supplemental_Type_Certificates__STC___5[[#This Row],[First]]&amp;": "&amp;_xlfn.TEXTJOIN(", ",TRUE,INDIRECT(Supplemental_Type_Certificates__STC___5[[#This Row],[Range]])),"")</f>
        <v>JGS: 11A, 11E</v>
      </c>
      <c r="J1398"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399" spans="1:10" x14ac:dyDescent="0.25">
      <c r="A1399" s="1" t="s">
        <v>144</v>
      </c>
      <c r="B1399"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JGS Properties, LLC\11E</v>
      </c>
      <c r="C1399" s="1" t="s">
        <v>866</v>
      </c>
      <c r="D1399" s="1" t="str">
        <f>LEFT(Supplemental_Type_Certificates__STC___5[[#This Row],[Column1]],SEARCH("\",Supplemental_Type_Certificates__STC___5[[#This Row],[Column1]])-1)</f>
        <v>JGS Properties, LLC</v>
      </c>
      <c r="E1399" s="1" t="str">
        <f>RIGHT(Supplemental_Type_Certificates__STC___5[[#This Row],[Column1]],LEN(Supplemental_Type_Certificates__STC___5[[#This Row],[Column1]])-SEARCH("\",Supplemental_Type_Certificates__STC___5[[#This Row],[Column1]]))</f>
        <v>11E</v>
      </c>
      <c r="F1399" s="1" t="str">
        <f>INDEX(Sheet1!A:D,MATCH(Supplemental_Type_Certificates__STC___5[[#This Row],[Make]],Sheet1!D:D,0),1)</f>
        <v>JGS</v>
      </c>
      <c r="G1399"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399"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E1398:E1399</v>
      </c>
      <c r="I1399" s="1" t="str">
        <f ca="1">IF(LEN(Supplemental_Type_Certificates__STC___5[[#This Row],[First]])&lt;&gt;0,Supplemental_Type_Certificates__STC___5[[#This Row],[First]]&amp;": "&amp;_xlfn.TEXTJOIN(", ",TRUE,INDIRECT(Supplemental_Type_Certificates__STC___5[[#This Row],[Range]])),"")</f>
        <v/>
      </c>
      <c r="J1399"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400" spans="1:10" x14ac:dyDescent="0.25">
      <c r="A1400" s="1" t="s">
        <v>144</v>
      </c>
      <c r="B1400"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King's Engineering Fellowship, The\44</v>
      </c>
      <c r="C1400" s="1" t="s">
        <v>867</v>
      </c>
      <c r="D1400" s="1" t="str">
        <f>LEFT(Supplemental_Type_Certificates__STC___5[[#This Row],[Column1]],SEARCH("\",Supplemental_Type_Certificates__STC___5[[#This Row],[Column1]])-1)</f>
        <v>King's Engineering Fellowship, The</v>
      </c>
      <c r="E1400" s="1" t="str">
        <f>RIGHT(Supplemental_Type_Certificates__STC___5[[#This Row],[Column1]],LEN(Supplemental_Type_Certificates__STC___5[[#This Row],[Column1]])-SEARCH("\",Supplemental_Type_Certificates__STC___5[[#This Row],[Column1]]))</f>
        <v>44</v>
      </c>
      <c r="F1400" s="1" t="str">
        <f>INDEX(Sheet1!A:D,MATCH(Supplemental_Type_Certificates__STC___5[[#This Row],[Make]],Sheet1!D:D,0),1)</f>
        <v>King's</v>
      </c>
      <c r="G1400"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King's</v>
      </c>
      <c r="H1400"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E1400:E1400</v>
      </c>
      <c r="I1400" s="1" t="str">
        <f ca="1">IF(LEN(Supplemental_Type_Certificates__STC___5[[#This Row],[First]])&lt;&gt;0,Supplemental_Type_Certificates__STC___5[[#This Row],[First]]&amp;": "&amp;_xlfn.TEXTJOIN(", ",TRUE,INDIRECT(Supplemental_Type_Certificates__STC___5[[#This Row],[Range]])),"")</f>
        <v>King's: 44</v>
      </c>
      <c r="J1400"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401" spans="1:10" x14ac:dyDescent="0.25">
      <c r="A1401" s="1" t="s">
        <v>144</v>
      </c>
      <c r="B1401"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Legend Aviation &amp; Marine, LLC\UC-1</v>
      </c>
      <c r="C1401" s="1" t="s">
        <v>1137</v>
      </c>
      <c r="D1401" s="1" t="str">
        <f>LEFT(Supplemental_Type_Certificates__STC___5[[#This Row],[Column1]],SEARCH("\",Supplemental_Type_Certificates__STC___5[[#This Row],[Column1]])-1)</f>
        <v>Legend Aviation &amp; Marine, LLC</v>
      </c>
      <c r="E1401" s="1" t="str">
        <f>RIGHT(Supplemental_Type_Certificates__STC___5[[#This Row],[Column1]],LEN(Supplemental_Type_Certificates__STC___5[[#This Row],[Column1]])-SEARCH("\",Supplemental_Type_Certificates__STC___5[[#This Row],[Column1]]))</f>
        <v>UC-1</v>
      </c>
      <c r="F1401" s="1" t="str">
        <f>INDEX(Sheet1!A:D,MATCH(Supplemental_Type_Certificates__STC___5[[#This Row],[Make]],Sheet1!D:D,0),1)</f>
        <v>Legend Aviation</v>
      </c>
      <c r="G1401"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Legend Aviation</v>
      </c>
      <c r="H1401"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E1401:E1401</v>
      </c>
      <c r="I1401" s="1" t="str">
        <f ca="1">IF(LEN(Supplemental_Type_Certificates__STC___5[[#This Row],[First]])&lt;&gt;0,Supplemental_Type_Certificates__STC___5[[#This Row],[First]]&amp;": "&amp;_xlfn.TEXTJOIN(", ",TRUE,INDIRECT(Supplemental_Type_Certificates__STC___5[[#This Row],[Range]])),"")</f>
        <v>Legend Aviation: UC-1</v>
      </c>
      <c r="J1401"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402" spans="1:10" x14ac:dyDescent="0.25">
      <c r="A1402" s="1" t="s">
        <v>144</v>
      </c>
      <c r="B1402"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Mitsubishi Heavy Industries, Ltd.\MU-2B-10</v>
      </c>
      <c r="C1402" s="1" t="s">
        <v>1138</v>
      </c>
      <c r="D1402" s="1" t="str">
        <f>LEFT(Supplemental_Type_Certificates__STC___5[[#This Row],[Column1]],SEARCH("\",Supplemental_Type_Certificates__STC___5[[#This Row],[Column1]])-1)</f>
        <v>Mitsubishi Heavy Industries, Ltd.</v>
      </c>
      <c r="E1402" s="1" t="str">
        <f>RIGHT(Supplemental_Type_Certificates__STC___5[[#This Row],[Column1]],LEN(Supplemental_Type_Certificates__STC___5[[#This Row],[Column1]])-SEARCH("\",Supplemental_Type_Certificates__STC___5[[#This Row],[Column1]]))</f>
        <v>MU-2B-10</v>
      </c>
      <c r="F1402" s="1" t="str">
        <f>INDEX(Sheet1!A:D,MATCH(Supplemental_Type_Certificates__STC___5[[#This Row],[Make]],Sheet1!D:D,0),1)</f>
        <v>Mitsubishi</v>
      </c>
      <c r="G1402"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Mitsubishi</v>
      </c>
      <c r="H1402"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E1402:E1414</v>
      </c>
      <c r="I1402" s="1" t="str">
        <f ca="1">IF(LEN(Supplemental_Type_Certificates__STC___5[[#This Row],[First]])&lt;&gt;0,Supplemental_Type_Certificates__STC___5[[#This Row],[First]]&amp;": "&amp;_xlfn.TEXTJOIN(", ",TRUE,INDIRECT(Supplemental_Type_Certificates__STC___5[[#This Row],[Range]])),"")</f>
        <v>Mitsubishi: MU-2B-10, MU-2B-15, MU-2B-20, MU-2B-25, MU-2B-26, MU-2B-26A, MU-2B-30, MU-2B-35, MU-2B-36, MU-2B-36A, MU-2B-40, MU-2B-60, MU-2B</v>
      </c>
      <c r="J1402"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403" spans="1:10" x14ac:dyDescent="0.25">
      <c r="A1403" s="1" t="s">
        <v>144</v>
      </c>
      <c r="B1403"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Mitsubishi Heavy Industries, Ltd.\MU-2B-15</v>
      </c>
      <c r="C1403" s="1" t="s">
        <v>1139</v>
      </c>
      <c r="D1403" s="1" t="str">
        <f>LEFT(Supplemental_Type_Certificates__STC___5[[#This Row],[Column1]],SEARCH("\",Supplemental_Type_Certificates__STC___5[[#This Row],[Column1]])-1)</f>
        <v>Mitsubishi Heavy Industries, Ltd.</v>
      </c>
      <c r="E1403" s="1" t="str">
        <f>RIGHT(Supplemental_Type_Certificates__STC___5[[#This Row],[Column1]],LEN(Supplemental_Type_Certificates__STC___5[[#This Row],[Column1]])-SEARCH("\",Supplemental_Type_Certificates__STC___5[[#This Row],[Column1]]))</f>
        <v>MU-2B-15</v>
      </c>
      <c r="F1403" s="1" t="str">
        <f>INDEX(Sheet1!A:D,MATCH(Supplemental_Type_Certificates__STC___5[[#This Row],[Make]],Sheet1!D:D,0),1)</f>
        <v>Mitsubishi</v>
      </c>
      <c r="G1403"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403"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E1402:E1414</v>
      </c>
      <c r="I1403" s="1" t="str">
        <f ca="1">IF(LEN(Supplemental_Type_Certificates__STC___5[[#This Row],[First]])&lt;&gt;0,Supplemental_Type_Certificates__STC___5[[#This Row],[First]]&amp;": "&amp;_xlfn.TEXTJOIN(", ",TRUE,INDIRECT(Supplemental_Type_Certificates__STC___5[[#This Row],[Range]])),"")</f>
        <v/>
      </c>
      <c r="J1403"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404" spans="1:10" x14ac:dyDescent="0.25">
      <c r="A1404" s="1" t="s">
        <v>144</v>
      </c>
      <c r="B1404"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Mitsubishi Heavy Industries, Ltd.\MU-2B-20</v>
      </c>
      <c r="C1404" s="1" t="s">
        <v>1140</v>
      </c>
      <c r="D1404" s="1" t="str">
        <f>LEFT(Supplemental_Type_Certificates__STC___5[[#This Row],[Column1]],SEARCH("\",Supplemental_Type_Certificates__STC___5[[#This Row],[Column1]])-1)</f>
        <v>Mitsubishi Heavy Industries, Ltd.</v>
      </c>
      <c r="E1404" s="1" t="str">
        <f>RIGHT(Supplemental_Type_Certificates__STC___5[[#This Row],[Column1]],LEN(Supplemental_Type_Certificates__STC___5[[#This Row],[Column1]])-SEARCH("\",Supplemental_Type_Certificates__STC___5[[#This Row],[Column1]]))</f>
        <v>MU-2B-20</v>
      </c>
      <c r="F1404" s="1" t="str">
        <f>INDEX(Sheet1!A:D,MATCH(Supplemental_Type_Certificates__STC___5[[#This Row],[Make]],Sheet1!D:D,0),1)</f>
        <v>Mitsubishi</v>
      </c>
      <c r="G1404"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404"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E1402:E1414</v>
      </c>
      <c r="I1404" s="1" t="str">
        <f ca="1">IF(LEN(Supplemental_Type_Certificates__STC___5[[#This Row],[First]])&lt;&gt;0,Supplemental_Type_Certificates__STC___5[[#This Row],[First]]&amp;": "&amp;_xlfn.TEXTJOIN(", ",TRUE,INDIRECT(Supplemental_Type_Certificates__STC___5[[#This Row],[Range]])),"")</f>
        <v/>
      </c>
      <c r="J1404"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405" spans="1:10" x14ac:dyDescent="0.25">
      <c r="A1405" s="1" t="s">
        <v>144</v>
      </c>
      <c r="B1405"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Mitsubishi Heavy Industries, Ltd.\MU-2B-25</v>
      </c>
      <c r="C1405" s="1" t="s">
        <v>1141</v>
      </c>
      <c r="D1405" s="1" t="str">
        <f>LEFT(Supplemental_Type_Certificates__STC___5[[#This Row],[Column1]],SEARCH("\",Supplemental_Type_Certificates__STC___5[[#This Row],[Column1]])-1)</f>
        <v>Mitsubishi Heavy Industries, Ltd.</v>
      </c>
      <c r="E1405" s="1" t="str">
        <f>RIGHT(Supplemental_Type_Certificates__STC___5[[#This Row],[Column1]],LEN(Supplemental_Type_Certificates__STC___5[[#This Row],[Column1]])-SEARCH("\",Supplemental_Type_Certificates__STC___5[[#This Row],[Column1]]))</f>
        <v>MU-2B-25</v>
      </c>
      <c r="F1405" s="1" t="str">
        <f>INDEX(Sheet1!A:D,MATCH(Supplemental_Type_Certificates__STC___5[[#This Row],[Make]],Sheet1!D:D,0),1)</f>
        <v>Mitsubishi</v>
      </c>
      <c r="G1405"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405"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E1402:E1414</v>
      </c>
      <c r="I1405" s="1" t="str">
        <f ca="1">IF(LEN(Supplemental_Type_Certificates__STC___5[[#This Row],[First]])&lt;&gt;0,Supplemental_Type_Certificates__STC___5[[#This Row],[First]]&amp;": "&amp;_xlfn.TEXTJOIN(", ",TRUE,INDIRECT(Supplemental_Type_Certificates__STC___5[[#This Row],[Range]])),"")</f>
        <v/>
      </c>
      <c r="J1405"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406" spans="1:10" x14ac:dyDescent="0.25">
      <c r="A1406" s="1" t="s">
        <v>144</v>
      </c>
      <c r="B1406"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Mitsubishi Heavy Industries, Ltd.\MU-2B-26</v>
      </c>
      <c r="C1406" s="1" t="s">
        <v>1142</v>
      </c>
      <c r="D1406" s="1" t="str">
        <f>LEFT(Supplemental_Type_Certificates__STC___5[[#This Row],[Column1]],SEARCH("\",Supplemental_Type_Certificates__STC___5[[#This Row],[Column1]])-1)</f>
        <v>Mitsubishi Heavy Industries, Ltd.</v>
      </c>
      <c r="E1406" s="1" t="str">
        <f>RIGHT(Supplemental_Type_Certificates__STC___5[[#This Row],[Column1]],LEN(Supplemental_Type_Certificates__STC___5[[#This Row],[Column1]])-SEARCH("\",Supplemental_Type_Certificates__STC___5[[#This Row],[Column1]]))</f>
        <v>MU-2B-26</v>
      </c>
      <c r="F1406" s="1" t="str">
        <f>INDEX(Sheet1!A:D,MATCH(Supplemental_Type_Certificates__STC___5[[#This Row],[Make]],Sheet1!D:D,0),1)</f>
        <v>Mitsubishi</v>
      </c>
      <c r="G1406"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406"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E1402:E1414</v>
      </c>
      <c r="I1406" s="1" t="str">
        <f ca="1">IF(LEN(Supplemental_Type_Certificates__STC___5[[#This Row],[First]])&lt;&gt;0,Supplemental_Type_Certificates__STC___5[[#This Row],[First]]&amp;": "&amp;_xlfn.TEXTJOIN(", ",TRUE,INDIRECT(Supplemental_Type_Certificates__STC___5[[#This Row],[Range]])),"")</f>
        <v/>
      </c>
      <c r="J1406"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407" spans="1:10" x14ac:dyDescent="0.25">
      <c r="A1407" s="1" t="s">
        <v>144</v>
      </c>
      <c r="B1407"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Mitsubishi Heavy Industries, Ltd.\MU-2B-26A</v>
      </c>
      <c r="C1407" s="1" t="s">
        <v>1143</v>
      </c>
      <c r="D1407" s="1" t="str">
        <f>LEFT(Supplemental_Type_Certificates__STC___5[[#This Row],[Column1]],SEARCH("\",Supplemental_Type_Certificates__STC___5[[#This Row],[Column1]])-1)</f>
        <v>Mitsubishi Heavy Industries, Ltd.</v>
      </c>
      <c r="E1407" s="1" t="str">
        <f>RIGHT(Supplemental_Type_Certificates__STC___5[[#This Row],[Column1]],LEN(Supplemental_Type_Certificates__STC___5[[#This Row],[Column1]])-SEARCH("\",Supplemental_Type_Certificates__STC___5[[#This Row],[Column1]]))</f>
        <v>MU-2B-26A</v>
      </c>
      <c r="F1407" s="1" t="str">
        <f>INDEX(Sheet1!A:D,MATCH(Supplemental_Type_Certificates__STC___5[[#This Row],[Make]],Sheet1!D:D,0),1)</f>
        <v>Mitsubishi</v>
      </c>
      <c r="G1407"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407"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E1402:E1414</v>
      </c>
      <c r="I1407" s="1" t="str">
        <f ca="1">IF(LEN(Supplemental_Type_Certificates__STC___5[[#This Row],[First]])&lt;&gt;0,Supplemental_Type_Certificates__STC___5[[#This Row],[First]]&amp;": "&amp;_xlfn.TEXTJOIN(", ",TRUE,INDIRECT(Supplemental_Type_Certificates__STC___5[[#This Row],[Range]])),"")</f>
        <v/>
      </c>
      <c r="J1407"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408" spans="1:10" x14ac:dyDescent="0.25">
      <c r="A1408" s="1" t="s">
        <v>144</v>
      </c>
      <c r="B1408"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Mitsubishi Heavy Industries, Ltd.\MU-2B-30</v>
      </c>
      <c r="C1408" s="1" t="s">
        <v>1144</v>
      </c>
      <c r="D1408" s="1" t="str">
        <f>LEFT(Supplemental_Type_Certificates__STC___5[[#This Row],[Column1]],SEARCH("\",Supplemental_Type_Certificates__STC___5[[#This Row],[Column1]])-1)</f>
        <v>Mitsubishi Heavy Industries, Ltd.</v>
      </c>
      <c r="E1408" s="1" t="str">
        <f>RIGHT(Supplemental_Type_Certificates__STC___5[[#This Row],[Column1]],LEN(Supplemental_Type_Certificates__STC___5[[#This Row],[Column1]])-SEARCH("\",Supplemental_Type_Certificates__STC___5[[#This Row],[Column1]]))</f>
        <v>MU-2B-30</v>
      </c>
      <c r="F1408" s="1" t="str">
        <f>INDEX(Sheet1!A:D,MATCH(Supplemental_Type_Certificates__STC___5[[#This Row],[Make]],Sheet1!D:D,0),1)</f>
        <v>Mitsubishi</v>
      </c>
      <c r="G1408"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408"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E1402:E1414</v>
      </c>
      <c r="I1408" s="1" t="str">
        <f ca="1">IF(LEN(Supplemental_Type_Certificates__STC___5[[#This Row],[First]])&lt;&gt;0,Supplemental_Type_Certificates__STC___5[[#This Row],[First]]&amp;": "&amp;_xlfn.TEXTJOIN(", ",TRUE,INDIRECT(Supplemental_Type_Certificates__STC___5[[#This Row],[Range]])),"")</f>
        <v/>
      </c>
      <c r="J1408"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409" spans="1:10" x14ac:dyDescent="0.25">
      <c r="A1409" s="1" t="s">
        <v>144</v>
      </c>
      <c r="B1409"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Mitsubishi Heavy Industries, Ltd.\MU-2B-35</v>
      </c>
      <c r="C1409" s="1" t="s">
        <v>1145</v>
      </c>
      <c r="D1409" s="1" t="str">
        <f>LEFT(Supplemental_Type_Certificates__STC___5[[#This Row],[Column1]],SEARCH("\",Supplemental_Type_Certificates__STC___5[[#This Row],[Column1]])-1)</f>
        <v>Mitsubishi Heavy Industries, Ltd.</v>
      </c>
      <c r="E1409" s="1" t="str">
        <f>RIGHT(Supplemental_Type_Certificates__STC___5[[#This Row],[Column1]],LEN(Supplemental_Type_Certificates__STC___5[[#This Row],[Column1]])-SEARCH("\",Supplemental_Type_Certificates__STC___5[[#This Row],[Column1]]))</f>
        <v>MU-2B-35</v>
      </c>
      <c r="F1409" s="1" t="str">
        <f>INDEX(Sheet1!A:D,MATCH(Supplemental_Type_Certificates__STC___5[[#This Row],[Make]],Sheet1!D:D,0),1)</f>
        <v>Mitsubishi</v>
      </c>
      <c r="G1409"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409"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E1402:E1414</v>
      </c>
      <c r="I1409" s="1" t="str">
        <f ca="1">IF(LEN(Supplemental_Type_Certificates__STC___5[[#This Row],[First]])&lt;&gt;0,Supplemental_Type_Certificates__STC___5[[#This Row],[First]]&amp;": "&amp;_xlfn.TEXTJOIN(", ",TRUE,INDIRECT(Supplemental_Type_Certificates__STC___5[[#This Row],[Range]])),"")</f>
        <v/>
      </c>
      <c r="J1409"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410" spans="1:10" x14ac:dyDescent="0.25">
      <c r="A1410" s="1" t="s">
        <v>144</v>
      </c>
      <c r="B1410"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Mitsubishi Heavy Industries, Ltd.\MU-2B-36</v>
      </c>
      <c r="C1410" s="1" t="s">
        <v>1146</v>
      </c>
      <c r="D1410" s="1" t="str">
        <f>LEFT(Supplemental_Type_Certificates__STC___5[[#This Row],[Column1]],SEARCH("\",Supplemental_Type_Certificates__STC___5[[#This Row],[Column1]])-1)</f>
        <v>Mitsubishi Heavy Industries, Ltd.</v>
      </c>
      <c r="E1410" s="1" t="str">
        <f>RIGHT(Supplemental_Type_Certificates__STC___5[[#This Row],[Column1]],LEN(Supplemental_Type_Certificates__STC___5[[#This Row],[Column1]])-SEARCH("\",Supplemental_Type_Certificates__STC___5[[#This Row],[Column1]]))</f>
        <v>MU-2B-36</v>
      </c>
      <c r="F1410" s="1" t="str">
        <f>INDEX(Sheet1!A:D,MATCH(Supplemental_Type_Certificates__STC___5[[#This Row],[Make]],Sheet1!D:D,0),1)</f>
        <v>Mitsubishi</v>
      </c>
      <c r="G1410"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410"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E1402:E1414</v>
      </c>
      <c r="I1410" s="1" t="str">
        <f ca="1">IF(LEN(Supplemental_Type_Certificates__STC___5[[#This Row],[First]])&lt;&gt;0,Supplemental_Type_Certificates__STC___5[[#This Row],[First]]&amp;": "&amp;_xlfn.TEXTJOIN(", ",TRUE,INDIRECT(Supplemental_Type_Certificates__STC___5[[#This Row],[Range]])),"")</f>
        <v/>
      </c>
      <c r="J1410"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411" spans="1:10" x14ac:dyDescent="0.25">
      <c r="A1411" s="1" t="s">
        <v>144</v>
      </c>
      <c r="B1411"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Mitsubishi Heavy Industries, Ltd.\MU-2B-36A</v>
      </c>
      <c r="C1411" s="1" t="s">
        <v>1147</v>
      </c>
      <c r="D1411" s="1" t="str">
        <f>LEFT(Supplemental_Type_Certificates__STC___5[[#This Row],[Column1]],SEARCH("\",Supplemental_Type_Certificates__STC___5[[#This Row],[Column1]])-1)</f>
        <v>Mitsubishi Heavy Industries, Ltd.</v>
      </c>
      <c r="E1411" s="1" t="str">
        <f>RIGHT(Supplemental_Type_Certificates__STC___5[[#This Row],[Column1]],LEN(Supplemental_Type_Certificates__STC___5[[#This Row],[Column1]])-SEARCH("\",Supplemental_Type_Certificates__STC___5[[#This Row],[Column1]]))</f>
        <v>MU-2B-36A</v>
      </c>
      <c r="F1411" s="1" t="str">
        <f>INDEX(Sheet1!A:D,MATCH(Supplemental_Type_Certificates__STC___5[[#This Row],[Make]],Sheet1!D:D,0),1)</f>
        <v>Mitsubishi</v>
      </c>
      <c r="G1411"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411"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E1402:E1414</v>
      </c>
      <c r="I1411" s="1" t="str">
        <f ca="1">IF(LEN(Supplemental_Type_Certificates__STC___5[[#This Row],[First]])&lt;&gt;0,Supplemental_Type_Certificates__STC___5[[#This Row],[First]]&amp;": "&amp;_xlfn.TEXTJOIN(", ",TRUE,INDIRECT(Supplemental_Type_Certificates__STC___5[[#This Row],[Range]])),"")</f>
        <v/>
      </c>
      <c r="J1411"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412" spans="1:10" x14ac:dyDescent="0.25">
      <c r="A1412" s="1" t="s">
        <v>144</v>
      </c>
      <c r="B1412"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Mitsubishi Heavy Industries, Ltd.\MU-2B-40</v>
      </c>
      <c r="C1412" s="1" t="s">
        <v>1148</v>
      </c>
      <c r="D1412" s="1" t="str">
        <f>LEFT(Supplemental_Type_Certificates__STC___5[[#This Row],[Column1]],SEARCH("\",Supplemental_Type_Certificates__STC___5[[#This Row],[Column1]])-1)</f>
        <v>Mitsubishi Heavy Industries, Ltd.</v>
      </c>
      <c r="E1412" s="1" t="str">
        <f>RIGHT(Supplemental_Type_Certificates__STC___5[[#This Row],[Column1]],LEN(Supplemental_Type_Certificates__STC___5[[#This Row],[Column1]])-SEARCH("\",Supplemental_Type_Certificates__STC___5[[#This Row],[Column1]]))</f>
        <v>MU-2B-40</v>
      </c>
      <c r="F1412" s="1" t="str">
        <f>INDEX(Sheet1!A:D,MATCH(Supplemental_Type_Certificates__STC___5[[#This Row],[Make]],Sheet1!D:D,0),1)</f>
        <v>Mitsubishi</v>
      </c>
      <c r="G1412"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412"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E1402:E1414</v>
      </c>
      <c r="I1412" s="1" t="str">
        <f ca="1">IF(LEN(Supplemental_Type_Certificates__STC___5[[#This Row],[First]])&lt;&gt;0,Supplemental_Type_Certificates__STC___5[[#This Row],[First]]&amp;": "&amp;_xlfn.TEXTJOIN(", ",TRUE,INDIRECT(Supplemental_Type_Certificates__STC___5[[#This Row],[Range]])),"")</f>
        <v/>
      </c>
      <c r="J1412"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413" spans="1:10" x14ac:dyDescent="0.25">
      <c r="A1413" s="1" t="s">
        <v>144</v>
      </c>
      <c r="B1413"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Mitsubishi Heavy Industries, Ltd.\MU-2B-60</v>
      </c>
      <c r="C1413" s="1" t="s">
        <v>1149</v>
      </c>
      <c r="D1413" s="1" t="str">
        <f>LEFT(Supplemental_Type_Certificates__STC___5[[#This Row],[Column1]],SEARCH("\",Supplemental_Type_Certificates__STC___5[[#This Row],[Column1]])-1)</f>
        <v>Mitsubishi Heavy Industries, Ltd.</v>
      </c>
      <c r="E1413" s="1" t="str">
        <f>RIGHT(Supplemental_Type_Certificates__STC___5[[#This Row],[Column1]],LEN(Supplemental_Type_Certificates__STC___5[[#This Row],[Column1]])-SEARCH("\",Supplemental_Type_Certificates__STC___5[[#This Row],[Column1]]))</f>
        <v>MU-2B-60</v>
      </c>
      <c r="F1413" s="1" t="str">
        <f>INDEX(Sheet1!A:D,MATCH(Supplemental_Type_Certificates__STC___5[[#This Row],[Make]],Sheet1!D:D,0),1)</f>
        <v>Mitsubishi</v>
      </c>
      <c r="G1413"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413"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E1402:E1414</v>
      </c>
      <c r="I1413" s="1" t="str">
        <f ca="1">IF(LEN(Supplemental_Type_Certificates__STC___5[[#This Row],[First]])&lt;&gt;0,Supplemental_Type_Certificates__STC___5[[#This Row],[First]]&amp;": "&amp;_xlfn.TEXTJOIN(", ",TRUE,INDIRECT(Supplemental_Type_Certificates__STC___5[[#This Row],[Range]])),"")</f>
        <v/>
      </c>
      <c r="J1413"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414" spans="1:10" x14ac:dyDescent="0.25">
      <c r="A1414" s="1" t="s">
        <v>144</v>
      </c>
      <c r="B1414"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Mitsubishi Heavy Industries, Ltd.\MU-2B</v>
      </c>
      <c r="C1414" s="1" t="s">
        <v>1150</v>
      </c>
      <c r="D1414" s="1" t="str">
        <f>LEFT(Supplemental_Type_Certificates__STC___5[[#This Row],[Column1]],SEARCH("\",Supplemental_Type_Certificates__STC___5[[#This Row],[Column1]])-1)</f>
        <v>Mitsubishi Heavy Industries, Ltd.</v>
      </c>
      <c r="E1414" s="1" t="str">
        <f>RIGHT(Supplemental_Type_Certificates__STC___5[[#This Row],[Column1]],LEN(Supplemental_Type_Certificates__STC___5[[#This Row],[Column1]])-SEARCH("\",Supplemental_Type_Certificates__STC___5[[#This Row],[Column1]]))</f>
        <v>MU-2B</v>
      </c>
      <c r="F1414" s="1" t="str">
        <f>INDEX(Sheet1!A:D,MATCH(Supplemental_Type_Certificates__STC___5[[#This Row],[Make]],Sheet1!D:D,0),1)</f>
        <v>Mitsubishi</v>
      </c>
      <c r="G1414"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414"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E1402:E1414</v>
      </c>
      <c r="I1414" s="1" t="str">
        <f ca="1">IF(LEN(Supplemental_Type_Certificates__STC___5[[#This Row],[First]])&lt;&gt;0,Supplemental_Type_Certificates__STC___5[[#This Row],[First]]&amp;": "&amp;_xlfn.TEXTJOIN(", ",TRUE,INDIRECT(Supplemental_Type_Certificates__STC___5[[#This Row],[Range]])),"")</f>
        <v/>
      </c>
      <c r="J1414"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415" spans="1:10" x14ac:dyDescent="0.25">
      <c r="A1415" s="1" t="s">
        <v>144</v>
      </c>
      <c r="B1415"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MICCO Aircraft Company\MAC-125C</v>
      </c>
      <c r="C1415" s="1" t="s">
        <v>868</v>
      </c>
      <c r="D1415" s="1" t="str">
        <f>LEFT(Supplemental_Type_Certificates__STC___5[[#This Row],[Column1]],SEARCH("\",Supplemental_Type_Certificates__STC___5[[#This Row],[Column1]])-1)</f>
        <v>MICCO Aircraft Company</v>
      </c>
      <c r="E1415" s="1" t="str">
        <f>RIGHT(Supplemental_Type_Certificates__STC___5[[#This Row],[Column1]],LEN(Supplemental_Type_Certificates__STC___5[[#This Row],[Column1]])-SEARCH("\",Supplemental_Type_Certificates__STC___5[[#This Row],[Column1]]))</f>
        <v>MAC-125C</v>
      </c>
      <c r="F1415" s="1" t="str">
        <f>INDEX(Sheet1!A:D,MATCH(Supplemental_Type_Certificates__STC___5[[#This Row],[Make]],Sheet1!D:D,0),1)</f>
        <v>MICCO</v>
      </c>
      <c r="G1415"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MICCO</v>
      </c>
      <c r="H1415"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E1415:E1418</v>
      </c>
      <c r="I1415" s="1" t="str">
        <f ca="1">IF(LEN(Supplemental_Type_Certificates__STC___5[[#This Row],[First]])&lt;&gt;0,Supplemental_Type_Certificates__STC___5[[#This Row],[First]]&amp;": "&amp;_xlfn.TEXTJOIN(", ",TRUE,INDIRECT(Supplemental_Type_Certificates__STC___5[[#This Row],[Range]])),"")</f>
        <v>MICCO: MAC-125C, MAC-145, MAC-145A, MAC-145B</v>
      </c>
      <c r="J1415"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416" spans="1:10" x14ac:dyDescent="0.25">
      <c r="A1416" s="1" t="s">
        <v>144</v>
      </c>
      <c r="B1416"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MICCO Aircraft Company\MAC-145</v>
      </c>
      <c r="C1416" s="1" t="s">
        <v>869</v>
      </c>
      <c r="D1416" s="1" t="str">
        <f>LEFT(Supplemental_Type_Certificates__STC___5[[#This Row],[Column1]],SEARCH("\",Supplemental_Type_Certificates__STC___5[[#This Row],[Column1]])-1)</f>
        <v>MICCO Aircraft Company</v>
      </c>
      <c r="E1416" s="1" t="str">
        <f>RIGHT(Supplemental_Type_Certificates__STC___5[[#This Row],[Column1]],LEN(Supplemental_Type_Certificates__STC___5[[#This Row],[Column1]])-SEARCH("\",Supplemental_Type_Certificates__STC___5[[#This Row],[Column1]]))</f>
        <v>MAC-145</v>
      </c>
      <c r="F1416" s="1" t="str">
        <f>INDEX(Sheet1!A:D,MATCH(Supplemental_Type_Certificates__STC___5[[#This Row],[Make]],Sheet1!D:D,0),1)</f>
        <v>MICCO</v>
      </c>
      <c r="G1416"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416"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E1415:E1418</v>
      </c>
      <c r="I1416" s="1" t="str">
        <f ca="1">IF(LEN(Supplemental_Type_Certificates__STC___5[[#This Row],[First]])&lt;&gt;0,Supplemental_Type_Certificates__STC___5[[#This Row],[First]]&amp;": "&amp;_xlfn.TEXTJOIN(", ",TRUE,INDIRECT(Supplemental_Type_Certificates__STC___5[[#This Row],[Range]])),"")</f>
        <v/>
      </c>
      <c r="J1416"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417" spans="1:10" x14ac:dyDescent="0.25">
      <c r="A1417" s="1" t="s">
        <v>144</v>
      </c>
      <c r="B1417"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MICCO Aircraft Company\MAC-145A</v>
      </c>
      <c r="C1417" s="1" t="s">
        <v>870</v>
      </c>
      <c r="D1417" s="1" t="str">
        <f>LEFT(Supplemental_Type_Certificates__STC___5[[#This Row],[Column1]],SEARCH("\",Supplemental_Type_Certificates__STC___5[[#This Row],[Column1]])-1)</f>
        <v>MICCO Aircraft Company</v>
      </c>
      <c r="E1417" s="1" t="str">
        <f>RIGHT(Supplemental_Type_Certificates__STC___5[[#This Row],[Column1]],LEN(Supplemental_Type_Certificates__STC___5[[#This Row],[Column1]])-SEARCH("\",Supplemental_Type_Certificates__STC___5[[#This Row],[Column1]]))</f>
        <v>MAC-145A</v>
      </c>
      <c r="F1417" s="1" t="str">
        <f>INDEX(Sheet1!A:D,MATCH(Supplemental_Type_Certificates__STC___5[[#This Row],[Make]],Sheet1!D:D,0),1)</f>
        <v>MICCO</v>
      </c>
      <c r="G1417"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417"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E1415:E1418</v>
      </c>
      <c r="I1417" s="1" t="str">
        <f ca="1">IF(LEN(Supplemental_Type_Certificates__STC___5[[#This Row],[First]])&lt;&gt;0,Supplemental_Type_Certificates__STC___5[[#This Row],[First]]&amp;": "&amp;_xlfn.TEXTJOIN(", ",TRUE,INDIRECT(Supplemental_Type_Certificates__STC___5[[#This Row],[Range]])),"")</f>
        <v/>
      </c>
      <c r="J1417"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418" spans="1:10" x14ac:dyDescent="0.25">
      <c r="A1418" s="1" t="s">
        <v>144</v>
      </c>
      <c r="B1418"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MICCO Aircraft Company\MAC-145B</v>
      </c>
      <c r="C1418" s="1" t="s">
        <v>871</v>
      </c>
      <c r="D1418" s="1" t="str">
        <f>LEFT(Supplemental_Type_Certificates__STC___5[[#This Row],[Column1]],SEARCH("\",Supplemental_Type_Certificates__STC___5[[#This Row],[Column1]])-1)</f>
        <v>MICCO Aircraft Company</v>
      </c>
      <c r="E1418" s="1" t="str">
        <f>RIGHT(Supplemental_Type_Certificates__STC___5[[#This Row],[Column1]],LEN(Supplemental_Type_Certificates__STC___5[[#This Row],[Column1]])-SEARCH("\",Supplemental_Type_Certificates__STC___5[[#This Row],[Column1]]))</f>
        <v>MAC-145B</v>
      </c>
      <c r="F1418" s="1" t="str">
        <f>INDEX(Sheet1!A:D,MATCH(Supplemental_Type_Certificates__STC___5[[#This Row],[Make]],Sheet1!D:D,0),1)</f>
        <v>MICCO</v>
      </c>
      <c r="G1418"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418"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E1415:E1418</v>
      </c>
      <c r="I1418" s="1" t="str">
        <f ca="1">IF(LEN(Supplemental_Type_Certificates__STC___5[[#This Row],[First]])&lt;&gt;0,Supplemental_Type_Certificates__STC___5[[#This Row],[First]]&amp;": "&amp;_xlfn.TEXTJOIN(", ",TRUE,INDIRECT(Supplemental_Type_Certificates__STC___5[[#This Row],[Range]])),"")</f>
        <v/>
      </c>
      <c r="J1418"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419" spans="1:10" x14ac:dyDescent="0.25">
      <c r="A1419" s="1" t="s">
        <v>144</v>
      </c>
      <c r="B1419"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Mooney Aircraft Corporation\M22</v>
      </c>
      <c r="C1419" s="1" t="s">
        <v>872</v>
      </c>
      <c r="D1419" s="1" t="str">
        <f>LEFT(Supplemental_Type_Certificates__STC___5[[#This Row],[Column1]],SEARCH("\",Supplemental_Type_Certificates__STC___5[[#This Row],[Column1]])-1)</f>
        <v>Mooney Aircraft Corporation</v>
      </c>
      <c r="E1419" s="1" t="str">
        <f>RIGHT(Supplemental_Type_Certificates__STC___5[[#This Row],[Column1]],LEN(Supplemental_Type_Certificates__STC___5[[#This Row],[Column1]])-SEARCH("\",Supplemental_Type_Certificates__STC___5[[#This Row],[Column1]]))</f>
        <v>M22</v>
      </c>
      <c r="F1419" s="1" t="str">
        <f>INDEX(Sheet1!A:D,MATCH(Supplemental_Type_Certificates__STC___5[[#This Row],[Make]],Sheet1!D:D,0),1)</f>
        <v>Mooney</v>
      </c>
      <c r="G1419"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Mooney</v>
      </c>
      <c r="H1419"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E1419:E1433</v>
      </c>
      <c r="I1419" s="1" t="str">
        <f ca="1">IF(LEN(Supplemental_Type_Certificates__STC___5[[#This Row],[First]])&lt;&gt;0,Supplemental_Type_Certificates__STC___5[[#This Row],[First]]&amp;": "&amp;_xlfn.TEXTJOIN(", ",TRUE,INDIRECT(Supplemental_Type_Certificates__STC___5[[#This Row],[Range]])),"")</f>
        <v>Mooney: M22, M20, M20A, M20B, M20C, M20D, M20E, M20F, M20G, M20J, M20K, M20L, M20M, M20R, M20S</v>
      </c>
      <c r="J1419"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420" spans="1:10" x14ac:dyDescent="0.25">
      <c r="A1420" s="1" t="s">
        <v>144</v>
      </c>
      <c r="B1420"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Mooney International Corporation\M20</v>
      </c>
      <c r="C1420" s="1" t="s">
        <v>873</v>
      </c>
      <c r="D1420" s="1" t="str">
        <f>LEFT(Supplemental_Type_Certificates__STC___5[[#This Row],[Column1]],SEARCH("\",Supplemental_Type_Certificates__STC___5[[#This Row],[Column1]])-1)</f>
        <v>Mooney International Corporation</v>
      </c>
      <c r="E1420" s="1" t="str">
        <f>RIGHT(Supplemental_Type_Certificates__STC___5[[#This Row],[Column1]],LEN(Supplemental_Type_Certificates__STC___5[[#This Row],[Column1]])-SEARCH("\",Supplemental_Type_Certificates__STC___5[[#This Row],[Column1]]))</f>
        <v>M20</v>
      </c>
      <c r="F1420" s="1" t="str">
        <f>INDEX(Sheet1!A:D,MATCH(Supplemental_Type_Certificates__STC___5[[#This Row],[Make]],Sheet1!D:D,0),1)</f>
        <v>Mooney</v>
      </c>
      <c r="G1420"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420"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E1419:E1433</v>
      </c>
      <c r="I1420" s="1" t="str">
        <f ca="1">IF(LEN(Supplemental_Type_Certificates__STC___5[[#This Row],[First]])&lt;&gt;0,Supplemental_Type_Certificates__STC___5[[#This Row],[First]]&amp;": "&amp;_xlfn.TEXTJOIN(", ",TRUE,INDIRECT(Supplemental_Type_Certificates__STC___5[[#This Row],[Range]])),"")</f>
        <v/>
      </c>
      <c r="J1420"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421" spans="1:10" x14ac:dyDescent="0.25">
      <c r="A1421" s="1" t="s">
        <v>144</v>
      </c>
      <c r="B1421"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Mooney International Corporation\M20A</v>
      </c>
      <c r="C1421" s="1" t="s">
        <v>874</v>
      </c>
      <c r="D1421" s="1" t="str">
        <f>LEFT(Supplemental_Type_Certificates__STC___5[[#This Row],[Column1]],SEARCH("\",Supplemental_Type_Certificates__STC___5[[#This Row],[Column1]])-1)</f>
        <v>Mooney International Corporation</v>
      </c>
      <c r="E1421" s="1" t="str">
        <f>RIGHT(Supplemental_Type_Certificates__STC___5[[#This Row],[Column1]],LEN(Supplemental_Type_Certificates__STC___5[[#This Row],[Column1]])-SEARCH("\",Supplemental_Type_Certificates__STC___5[[#This Row],[Column1]]))</f>
        <v>M20A</v>
      </c>
      <c r="F1421" s="1" t="str">
        <f>INDEX(Sheet1!A:D,MATCH(Supplemental_Type_Certificates__STC___5[[#This Row],[Make]],Sheet1!D:D,0),1)</f>
        <v>Mooney</v>
      </c>
      <c r="G1421"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421"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E1419:E1433</v>
      </c>
      <c r="I1421" s="1" t="str">
        <f ca="1">IF(LEN(Supplemental_Type_Certificates__STC___5[[#This Row],[First]])&lt;&gt;0,Supplemental_Type_Certificates__STC___5[[#This Row],[First]]&amp;": "&amp;_xlfn.TEXTJOIN(", ",TRUE,INDIRECT(Supplemental_Type_Certificates__STC___5[[#This Row],[Range]])),"")</f>
        <v/>
      </c>
      <c r="J1421"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422" spans="1:10" x14ac:dyDescent="0.25">
      <c r="A1422" s="1" t="s">
        <v>144</v>
      </c>
      <c r="B1422"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Mooney International Corporation\M20B</v>
      </c>
      <c r="C1422" s="1" t="s">
        <v>875</v>
      </c>
      <c r="D1422" s="1" t="str">
        <f>LEFT(Supplemental_Type_Certificates__STC___5[[#This Row],[Column1]],SEARCH("\",Supplemental_Type_Certificates__STC___5[[#This Row],[Column1]])-1)</f>
        <v>Mooney International Corporation</v>
      </c>
      <c r="E1422" s="1" t="str">
        <f>RIGHT(Supplemental_Type_Certificates__STC___5[[#This Row],[Column1]],LEN(Supplemental_Type_Certificates__STC___5[[#This Row],[Column1]])-SEARCH("\",Supplemental_Type_Certificates__STC___5[[#This Row],[Column1]]))</f>
        <v>M20B</v>
      </c>
      <c r="F1422" s="1" t="str">
        <f>INDEX(Sheet1!A:D,MATCH(Supplemental_Type_Certificates__STC___5[[#This Row],[Make]],Sheet1!D:D,0),1)</f>
        <v>Mooney</v>
      </c>
      <c r="G1422"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422"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E1419:E1433</v>
      </c>
      <c r="I1422" s="1" t="str">
        <f ca="1">IF(LEN(Supplemental_Type_Certificates__STC___5[[#This Row],[First]])&lt;&gt;0,Supplemental_Type_Certificates__STC___5[[#This Row],[First]]&amp;": "&amp;_xlfn.TEXTJOIN(", ",TRUE,INDIRECT(Supplemental_Type_Certificates__STC___5[[#This Row],[Range]])),"")</f>
        <v/>
      </c>
      <c r="J1422"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423" spans="1:10" x14ac:dyDescent="0.25">
      <c r="A1423" s="1" t="s">
        <v>144</v>
      </c>
      <c r="B1423"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Mooney International Corporation\M20C</v>
      </c>
      <c r="C1423" s="1" t="s">
        <v>876</v>
      </c>
      <c r="D1423" s="1" t="str">
        <f>LEFT(Supplemental_Type_Certificates__STC___5[[#This Row],[Column1]],SEARCH("\",Supplemental_Type_Certificates__STC___5[[#This Row],[Column1]])-1)</f>
        <v>Mooney International Corporation</v>
      </c>
      <c r="E1423" s="1" t="str">
        <f>RIGHT(Supplemental_Type_Certificates__STC___5[[#This Row],[Column1]],LEN(Supplemental_Type_Certificates__STC___5[[#This Row],[Column1]])-SEARCH("\",Supplemental_Type_Certificates__STC___5[[#This Row],[Column1]]))</f>
        <v>M20C</v>
      </c>
      <c r="F1423" s="1" t="str">
        <f>INDEX(Sheet1!A:D,MATCH(Supplemental_Type_Certificates__STC___5[[#This Row],[Make]],Sheet1!D:D,0),1)</f>
        <v>Mooney</v>
      </c>
      <c r="G1423"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423"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E1419:E1433</v>
      </c>
      <c r="I1423" s="1" t="str">
        <f ca="1">IF(LEN(Supplemental_Type_Certificates__STC___5[[#This Row],[First]])&lt;&gt;0,Supplemental_Type_Certificates__STC___5[[#This Row],[First]]&amp;": "&amp;_xlfn.TEXTJOIN(", ",TRUE,INDIRECT(Supplemental_Type_Certificates__STC___5[[#This Row],[Range]])),"")</f>
        <v/>
      </c>
      <c r="J1423"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424" spans="1:10" x14ac:dyDescent="0.25">
      <c r="A1424" s="1" t="s">
        <v>144</v>
      </c>
      <c r="B1424"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Mooney International Corporation\M20D</v>
      </c>
      <c r="C1424" s="1" t="s">
        <v>877</v>
      </c>
      <c r="D1424" s="1" t="str">
        <f>LEFT(Supplemental_Type_Certificates__STC___5[[#This Row],[Column1]],SEARCH("\",Supplemental_Type_Certificates__STC___5[[#This Row],[Column1]])-1)</f>
        <v>Mooney International Corporation</v>
      </c>
      <c r="E1424" s="1" t="str">
        <f>RIGHT(Supplemental_Type_Certificates__STC___5[[#This Row],[Column1]],LEN(Supplemental_Type_Certificates__STC___5[[#This Row],[Column1]])-SEARCH("\",Supplemental_Type_Certificates__STC___5[[#This Row],[Column1]]))</f>
        <v>M20D</v>
      </c>
      <c r="F1424" s="1" t="str">
        <f>INDEX(Sheet1!A:D,MATCH(Supplemental_Type_Certificates__STC___5[[#This Row],[Make]],Sheet1!D:D,0),1)</f>
        <v>Mooney</v>
      </c>
      <c r="G1424"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424"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E1419:E1433</v>
      </c>
      <c r="I1424" s="1" t="str">
        <f ca="1">IF(LEN(Supplemental_Type_Certificates__STC___5[[#This Row],[First]])&lt;&gt;0,Supplemental_Type_Certificates__STC___5[[#This Row],[First]]&amp;": "&amp;_xlfn.TEXTJOIN(", ",TRUE,INDIRECT(Supplemental_Type_Certificates__STC___5[[#This Row],[Range]])),"")</f>
        <v/>
      </c>
      <c r="J1424"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425" spans="1:10" x14ac:dyDescent="0.25">
      <c r="A1425" s="1" t="s">
        <v>144</v>
      </c>
      <c r="B1425"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Mooney International Corporation\M20E</v>
      </c>
      <c r="C1425" s="1" t="s">
        <v>878</v>
      </c>
      <c r="D1425" s="1" t="str">
        <f>LEFT(Supplemental_Type_Certificates__STC___5[[#This Row],[Column1]],SEARCH("\",Supplemental_Type_Certificates__STC___5[[#This Row],[Column1]])-1)</f>
        <v>Mooney International Corporation</v>
      </c>
      <c r="E1425" s="1" t="str">
        <f>RIGHT(Supplemental_Type_Certificates__STC___5[[#This Row],[Column1]],LEN(Supplemental_Type_Certificates__STC___5[[#This Row],[Column1]])-SEARCH("\",Supplemental_Type_Certificates__STC___5[[#This Row],[Column1]]))</f>
        <v>M20E</v>
      </c>
      <c r="F1425" s="1" t="str">
        <f>INDEX(Sheet1!A:D,MATCH(Supplemental_Type_Certificates__STC___5[[#This Row],[Make]],Sheet1!D:D,0),1)</f>
        <v>Mooney</v>
      </c>
      <c r="G1425"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425"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E1419:E1433</v>
      </c>
      <c r="I1425" s="1" t="str">
        <f ca="1">IF(LEN(Supplemental_Type_Certificates__STC___5[[#This Row],[First]])&lt;&gt;0,Supplemental_Type_Certificates__STC___5[[#This Row],[First]]&amp;": "&amp;_xlfn.TEXTJOIN(", ",TRUE,INDIRECT(Supplemental_Type_Certificates__STC___5[[#This Row],[Range]])),"")</f>
        <v/>
      </c>
      <c r="J1425"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426" spans="1:10" x14ac:dyDescent="0.25">
      <c r="A1426" s="1" t="s">
        <v>144</v>
      </c>
      <c r="B1426"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Mooney International Corporation\M20F</v>
      </c>
      <c r="C1426" s="1" t="s">
        <v>879</v>
      </c>
      <c r="D1426" s="1" t="str">
        <f>LEFT(Supplemental_Type_Certificates__STC___5[[#This Row],[Column1]],SEARCH("\",Supplemental_Type_Certificates__STC___5[[#This Row],[Column1]])-1)</f>
        <v>Mooney International Corporation</v>
      </c>
      <c r="E1426" s="1" t="str">
        <f>RIGHT(Supplemental_Type_Certificates__STC___5[[#This Row],[Column1]],LEN(Supplemental_Type_Certificates__STC___5[[#This Row],[Column1]])-SEARCH("\",Supplemental_Type_Certificates__STC___5[[#This Row],[Column1]]))</f>
        <v>M20F</v>
      </c>
      <c r="F1426" s="1" t="str">
        <f>INDEX(Sheet1!A:D,MATCH(Supplemental_Type_Certificates__STC___5[[#This Row],[Make]],Sheet1!D:D,0),1)</f>
        <v>Mooney</v>
      </c>
      <c r="G1426"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426"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E1419:E1433</v>
      </c>
      <c r="I1426" s="1" t="str">
        <f ca="1">IF(LEN(Supplemental_Type_Certificates__STC___5[[#This Row],[First]])&lt;&gt;0,Supplemental_Type_Certificates__STC___5[[#This Row],[First]]&amp;": "&amp;_xlfn.TEXTJOIN(", ",TRUE,INDIRECT(Supplemental_Type_Certificates__STC___5[[#This Row],[Range]])),"")</f>
        <v/>
      </c>
      <c r="J1426"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427" spans="1:10" x14ac:dyDescent="0.25">
      <c r="A1427" s="1" t="s">
        <v>144</v>
      </c>
      <c r="B1427"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Mooney International Corporation\M20G</v>
      </c>
      <c r="C1427" s="1" t="s">
        <v>880</v>
      </c>
      <c r="D1427" s="1" t="str">
        <f>LEFT(Supplemental_Type_Certificates__STC___5[[#This Row],[Column1]],SEARCH("\",Supplemental_Type_Certificates__STC___5[[#This Row],[Column1]])-1)</f>
        <v>Mooney International Corporation</v>
      </c>
      <c r="E1427" s="1" t="str">
        <f>RIGHT(Supplemental_Type_Certificates__STC___5[[#This Row],[Column1]],LEN(Supplemental_Type_Certificates__STC___5[[#This Row],[Column1]])-SEARCH("\",Supplemental_Type_Certificates__STC___5[[#This Row],[Column1]]))</f>
        <v>M20G</v>
      </c>
      <c r="F1427" s="1" t="str">
        <f>INDEX(Sheet1!A:D,MATCH(Supplemental_Type_Certificates__STC___5[[#This Row],[Make]],Sheet1!D:D,0),1)</f>
        <v>Mooney</v>
      </c>
      <c r="G1427"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427"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E1419:E1433</v>
      </c>
      <c r="I1427" s="1" t="str">
        <f ca="1">IF(LEN(Supplemental_Type_Certificates__STC___5[[#This Row],[First]])&lt;&gt;0,Supplemental_Type_Certificates__STC___5[[#This Row],[First]]&amp;": "&amp;_xlfn.TEXTJOIN(", ",TRUE,INDIRECT(Supplemental_Type_Certificates__STC___5[[#This Row],[Range]])),"")</f>
        <v/>
      </c>
      <c r="J1427"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428" spans="1:10" x14ac:dyDescent="0.25">
      <c r="A1428" s="1" t="s">
        <v>144</v>
      </c>
      <c r="B1428"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Mooney International Corporation\M20J</v>
      </c>
      <c r="C1428" s="1" t="s">
        <v>881</v>
      </c>
      <c r="D1428" s="1" t="str">
        <f>LEFT(Supplemental_Type_Certificates__STC___5[[#This Row],[Column1]],SEARCH("\",Supplemental_Type_Certificates__STC___5[[#This Row],[Column1]])-1)</f>
        <v>Mooney International Corporation</v>
      </c>
      <c r="E1428" s="1" t="str">
        <f>RIGHT(Supplemental_Type_Certificates__STC___5[[#This Row],[Column1]],LEN(Supplemental_Type_Certificates__STC___5[[#This Row],[Column1]])-SEARCH("\",Supplemental_Type_Certificates__STC___5[[#This Row],[Column1]]))</f>
        <v>M20J</v>
      </c>
      <c r="F1428" s="1" t="str">
        <f>INDEX(Sheet1!A:D,MATCH(Supplemental_Type_Certificates__STC___5[[#This Row],[Make]],Sheet1!D:D,0),1)</f>
        <v>Mooney</v>
      </c>
      <c r="G1428"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428"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E1419:E1433</v>
      </c>
      <c r="I1428" s="1" t="str">
        <f ca="1">IF(LEN(Supplemental_Type_Certificates__STC___5[[#This Row],[First]])&lt;&gt;0,Supplemental_Type_Certificates__STC___5[[#This Row],[First]]&amp;": "&amp;_xlfn.TEXTJOIN(", ",TRUE,INDIRECT(Supplemental_Type_Certificates__STC___5[[#This Row],[Range]])),"")</f>
        <v/>
      </c>
      <c r="J1428"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429" spans="1:10" x14ac:dyDescent="0.25">
      <c r="A1429" s="1" t="s">
        <v>144</v>
      </c>
      <c r="B1429"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Mooney International Corporation\M20K</v>
      </c>
      <c r="C1429" s="1" t="s">
        <v>882</v>
      </c>
      <c r="D1429" s="1" t="str">
        <f>LEFT(Supplemental_Type_Certificates__STC___5[[#This Row],[Column1]],SEARCH("\",Supplemental_Type_Certificates__STC___5[[#This Row],[Column1]])-1)</f>
        <v>Mooney International Corporation</v>
      </c>
      <c r="E1429" s="1" t="str">
        <f>RIGHT(Supplemental_Type_Certificates__STC___5[[#This Row],[Column1]],LEN(Supplemental_Type_Certificates__STC___5[[#This Row],[Column1]])-SEARCH("\",Supplemental_Type_Certificates__STC___5[[#This Row],[Column1]]))</f>
        <v>M20K</v>
      </c>
      <c r="F1429" s="1" t="str">
        <f>INDEX(Sheet1!A:D,MATCH(Supplemental_Type_Certificates__STC___5[[#This Row],[Make]],Sheet1!D:D,0),1)</f>
        <v>Mooney</v>
      </c>
      <c r="G1429"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429"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E1419:E1433</v>
      </c>
      <c r="I1429" s="1" t="str">
        <f ca="1">IF(LEN(Supplemental_Type_Certificates__STC___5[[#This Row],[First]])&lt;&gt;0,Supplemental_Type_Certificates__STC___5[[#This Row],[First]]&amp;": "&amp;_xlfn.TEXTJOIN(", ",TRUE,INDIRECT(Supplemental_Type_Certificates__STC___5[[#This Row],[Range]])),"")</f>
        <v/>
      </c>
      <c r="J1429"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430" spans="1:10" x14ac:dyDescent="0.25">
      <c r="A1430" s="1" t="s">
        <v>144</v>
      </c>
      <c r="B1430"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Mooney International Corporation\M20L</v>
      </c>
      <c r="C1430" s="1" t="s">
        <v>883</v>
      </c>
      <c r="D1430" s="1" t="str">
        <f>LEFT(Supplemental_Type_Certificates__STC___5[[#This Row],[Column1]],SEARCH("\",Supplemental_Type_Certificates__STC___5[[#This Row],[Column1]])-1)</f>
        <v>Mooney International Corporation</v>
      </c>
      <c r="E1430" s="1" t="str">
        <f>RIGHT(Supplemental_Type_Certificates__STC___5[[#This Row],[Column1]],LEN(Supplemental_Type_Certificates__STC___5[[#This Row],[Column1]])-SEARCH("\",Supplemental_Type_Certificates__STC___5[[#This Row],[Column1]]))</f>
        <v>M20L</v>
      </c>
      <c r="F1430" s="1" t="str">
        <f>INDEX(Sheet1!A:D,MATCH(Supplemental_Type_Certificates__STC___5[[#This Row],[Make]],Sheet1!D:D,0),1)</f>
        <v>Mooney</v>
      </c>
      <c r="G1430"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430"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E1419:E1433</v>
      </c>
      <c r="I1430" s="1" t="str">
        <f ca="1">IF(LEN(Supplemental_Type_Certificates__STC___5[[#This Row],[First]])&lt;&gt;0,Supplemental_Type_Certificates__STC___5[[#This Row],[First]]&amp;": "&amp;_xlfn.TEXTJOIN(", ",TRUE,INDIRECT(Supplemental_Type_Certificates__STC___5[[#This Row],[Range]])),"")</f>
        <v/>
      </c>
      <c r="J1430"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431" spans="1:10" x14ac:dyDescent="0.25">
      <c r="A1431" s="1" t="s">
        <v>144</v>
      </c>
      <c r="B1431"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Mooney International Corporation\M20M</v>
      </c>
      <c r="C1431" s="1" t="s">
        <v>884</v>
      </c>
      <c r="D1431" s="1" t="str">
        <f>LEFT(Supplemental_Type_Certificates__STC___5[[#This Row],[Column1]],SEARCH("\",Supplemental_Type_Certificates__STC___5[[#This Row],[Column1]])-1)</f>
        <v>Mooney International Corporation</v>
      </c>
      <c r="E1431" s="1" t="str">
        <f>RIGHT(Supplemental_Type_Certificates__STC___5[[#This Row],[Column1]],LEN(Supplemental_Type_Certificates__STC___5[[#This Row],[Column1]])-SEARCH("\",Supplemental_Type_Certificates__STC___5[[#This Row],[Column1]]))</f>
        <v>M20M</v>
      </c>
      <c r="F1431" s="1" t="str">
        <f>INDEX(Sheet1!A:D,MATCH(Supplemental_Type_Certificates__STC___5[[#This Row],[Make]],Sheet1!D:D,0),1)</f>
        <v>Mooney</v>
      </c>
      <c r="G1431"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431"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E1419:E1433</v>
      </c>
      <c r="I1431" s="1" t="str">
        <f ca="1">IF(LEN(Supplemental_Type_Certificates__STC___5[[#This Row],[First]])&lt;&gt;0,Supplemental_Type_Certificates__STC___5[[#This Row],[First]]&amp;": "&amp;_xlfn.TEXTJOIN(", ",TRUE,INDIRECT(Supplemental_Type_Certificates__STC___5[[#This Row],[Range]])),"")</f>
        <v/>
      </c>
      <c r="J1431"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432" spans="1:10" x14ac:dyDescent="0.25">
      <c r="A1432" s="1" t="s">
        <v>144</v>
      </c>
      <c r="B1432"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Mooney International Corporation\M20R</v>
      </c>
      <c r="C1432" s="1" t="s">
        <v>885</v>
      </c>
      <c r="D1432" s="1" t="str">
        <f>LEFT(Supplemental_Type_Certificates__STC___5[[#This Row],[Column1]],SEARCH("\",Supplemental_Type_Certificates__STC___5[[#This Row],[Column1]])-1)</f>
        <v>Mooney International Corporation</v>
      </c>
      <c r="E1432" s="1" t="str">
        <f>RIGHT(Supplemental_Type_Certificates__STC___5[[#This Row],[Column1]],LEN(Supplemental_Type_Certificates__STC___5[[#This Row],[Column1]])-SEARCH("\",Supplemental_Type_Certificates__STC___5[[#This Row],[Column1]]))</f>
        <v>M20R</v>
      </c>
      <c r="F1432" s="1" t="str">
        <f>INDEX(Sheet1!A:D,MATCH(Supplemental_Type_Certificates__STC___5[[#This Row],[Make]],Sheet1!D:D,0),1)</f>
        <v>Mooney</v>
      </c>
      <c r="G1432"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432"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E1419:E1433</v>
      </c>
      <c r="I1432" s="1" t="str">
        <f ca="1">IF(LEN(Supplemental_Type_Certificates__STC___5[[#This Row],[First]])&lt;&gt;0,Supplemental_Type_Certificates__STC___5[[#This Row],[First]]&amp;": "&amp;_xlfn.TEXTJOIN(", ",TRUE,INDIRECT(Supplemental_Type_Certificates__STC___5[[#This Row],[Range]])),"")</f>
        <v/>
      </c>
      <c r="J1432"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433" spans="1:10" x14ac:dyDescent="0.25">
      <c r="A1433" s="1" t="s">
        <v>144</v>
      </c>
      <c r="B1433"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Mooney International Corporation\M20S</v>
      </c>
      <c r="C1433" s="1" t="s">
        <v>886</v>
      </c>
      <c r="D1433" s="1" t="str">
        <f>LEFT(Supplemental_Type_Certificates__STC___5[[#This Row],[Column1]],SEARCH("\",Supplemental_Type_Certificates__STC___5[[#This Row],[Column1]])-1)</f>
        <v>Mooney International Corporation</v>
      </c>
      <c r="E1433" s="1" t="str">
        <f>RIGHT(Supplemental_Type_Certificates__STC___5[[#This Row],[Column1]],LEN(Supplemental_Type_Certificates__STC___5[[#This Row],[Column1]])-SEARCH("\",Supplemental_Type_Certificates__STC___5[[#This Row],[Column1]]))</f>
        <v>M20S</v>
      </c>
      <c r="F1433" s="1" t="str">
        <f>INDEX(Sheet1!A:D,MATCH(Supplemental_Type_Certificates__STC___5[[#This Row],[Make]],Sheet1!D:D,0),1)</f>
        <v>Mooney</v>
      </c>
      <c r="G1433"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433"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E1419:E1433</v>
      </c>
      <c r="I1433" s="1" t="str">
        <f ca="1">IF(LEN(Supplemental_Type_Certificates__STC___5[[#This Row],[First]])&lt;&gt;0,Supplemental_Type_Certificates__STC___5[[#This Row],[First]]&amp;": "&amp;_xlfn.TEXTJOIN(", ",TRUE,INDIRECT(Supplemental_Type_Certificates__STC___5[[#This Row],[Range]])),"")</f>
        <v/>
      </c>
      <c r="J1433"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434" spans="1:10" x14ac:dyDescent="0.25">
      <c r="A1434" s="1" t="s">
        <v>144</v>
      </c>
      <c r="B1434"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Nardi S.A.\FN-333</v>
      </c>
      <c r="C1434" s="1" t="s">
        <v>888</v>
      </c>
      <c r="D1434" s="1" t="str">
        <f>LEFT(Supplemental_Type_Certificates__STC___5[[#This Row],[Column1]],SEARCH("\",Supplemental_Type_Certificates__STC___5[[#This Row],[Column1]])-1)</f>
        <v>Nardi S.A.</v>
      </c>
      <c r="E1434" s="1" t="str">
        <f>RIGHT(Supplemental_Type_Certificates__STC___5[[#This Row],[Column1]],LEN(Supplemental_Type_Certificates__STC___5[[#This Row],[Column1]])-SEARCH("\",Supplemental_Type_Certificates__STC___5[[#This Row],[Column1]]))</f>
        <v>FN-333</v>
      </c>
      <c r="F1434" s="1" t="str">
        <f>INDEX(Sheet1!A:D,MATCH(Supplemental_Type_Certificates__STC___5[[#This Row],[Make]],Sheet1!D:D,0),1)</f>
        <v>Nardi</v>
      </c>
      <c r="G1434"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Nardi</v>
      </c>
      <c r="H1434"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E1434:E1434</v>
      </c>
      <c r="I1434" s="1" t="str">
        <f ca="1">IF(LEN(Supplemental_Type_Certificates__STC___5[[#This Row],[First]])&lt;&gt;0,Supplemental_Type_Certificates__STC___5[[#This Row],[First]]&amp;": "&amp;_xlfn.TEXTJOIN(", ",TRUE,INDIRECT(Supplemental_Type_Certificates__STC___5[[#This Row],[Range]])),"")</f>
        <v>Nardi: FN-333</v>
      </c>
      <c r="J1434"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435" spans="1:10" x14ac:dyDescent="0.25">
      <c r="A1435" s="1" t="s">
        <v>144</v>
      </c>
      <c r="B1435"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Pacific Aerospace Limited\750XL</v>
      </c>
      <c r="C1435" s="1" t="s">
        <v>1151</v>
      </c>
      <c r="D1435" s="1" t="str">
        <f>LEFT(Supplemental_Type_Certificates__STC___5[[#This Row],[Column1]],SEARCH("\",Supplemental_Type_Certificates__STC___5[[#This Row],[Column1]])-1)</f>
        <v>Pacific Aerospace Limited</v>
      </c>
      <c r="E1435" s="1" t="str">
        <f>RIGHT(Supplemental_Type_Certificates__STC___5[[#This Row],[Column1]],LEN(Supplemental_Type_Certificates__STC___5[[#This Row],[Column1]])-SEARCH("\",Supplemental_Type_Certificates__STC___5[[#This Row],[Column1]]))</f>
        <v>750XL</v>
      </c>
      <c r="F1435" s="1" t="str">
        <f>INDEX(Sheet1!A:D,MATCH(Supplemental_Type_Certificates__STC___5[[#This Row],[Make]],Sheet1!D:D,0),1)</f>
        <v>Pacific Aerospace</v>
      </c>
      <c r="G1435"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Pacific Aerospace</v>
      </c>
      <c r="H1435"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E1435:E1435</v>
      </c>
      <c r="I1435" s="1" t="str">
        <f ca="1">IF(LEN(Supplemental_Type_Certificates__STC___5[[#This Row],[First]])&lt;&gt;0,Supplemental_Type_Certificates__STC___5[[#This Row],[First]]&amp;": "&amp;_xlfn.TEXTJOIN(", ",TRUE,INDIRECT(Supplemental_Type_Certificates__STC___5[[#This Row],[Range]])),"")</f>
        <v>Pacific Aerospace: 750XL</v>
      </c>
      <c r="J1435"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436" spans="1:10" x14ac:dyDescent="0.25">
      <c r="A1436" s="1" t="s">
        <v>144</v>
      </c>
      <c r="B1436"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Piaggio &amp; C.\P.136-L</v>
      </c>
      <c r="C1436" s="1" t="s">
        <v>889</v>
      </c>
      <c r="D1436" s="1" t="str">
        <f>LEFT(Supplemental_Type_Certificates__STC___5[[#This Row],[Column1]],SEARCH("\",Supplemental_Type_Certificates__STC___5[[#This Row],[Column1]])-1)</f>
        <v>Piaggio &amp; C.</v>
      </c>
      <c r="E1436" s="1" t="str">
        <f>RIGHT(Supplemental_Type_Certificates__STC___5[[#This Row],[Column1]],LEN(Supplemental_Type_Certificates__STC___5[[#This Row],[Column1]])-SEARCH("\",Supplemental_Type_Certificates__STC___5[[#This Row],[Column1]]))</f>
        <v>P.136-L</v>
      </c>
      <c r="F1436" s="1" t="str">
        <f>INDEX(Sheet1!A:D,MATCH(Supplemental_Type_Certificates__STC___5[[#This Row],[Make]],Sheet1!D:D,0),1)</f>
        <v>Piaggio</v>
      </c>
      <c r="G1436"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Piaggio</v>
      </c>
      <c r="H1436"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E1436:E1438</v>
      </c>
      <c r="I1436" s="1" t="str">
        <f ca="1">IF(LEN(Supplemental_Type_Certificates__STC___5[[#This Row],[First]])&lt;&gt;0,Supplemental_Type_Certificates__STC___5[[#This Row],[First]]&amp;": "&amp;_xlfn.TEXTJOIN(", ",TRUE,INDIRECT(Supplemental_Type_Certificates__STC___5[[#This Row],[Range]])),"")</f>
        <v>Piaggio: P.136-L, P.136-L1, P.136-L2</v>
      </c>
      <c r="J1436"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437" spans="1:10" x14ac:dyDescent="0.25">
      <c r="A1437" s="1" t="s">
        <v>144</v>
      </c>
      <c r="B1437"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Piaggio &amp; C.\P.136-L1</v>
      </c>
      <c r="C1437" s="1" t="s">
        <v>890</v>
      </c>
      <c r="D1437" s="1" t="str">
        <f>LEFT(Supplemental_Type_Certificates__STC___5[[#This Row],[Column1]],SEARCH("\",Supplemental_Type_Certificates__STC___5[[#This Row],[Column1]])-1)</f>
        <v>Piaggio &amp; C.</v>
      </c>
      <c r="E1437" s="1" t="str">
        <f>RIGHT(Supplemental_Type_Certificates__STC___5[[#This Row],[Column1]],LEN(Supplemental_Type_Certificates__STC___5[[#This Row],[Column1]])-SEARCH("\",Supplemental_Type_Certificates__STC___5[[#This Row],[Column1]]))</f>
        <v>P.136-L1</v>
      </c>
      <c r="F1437" s="1" t="str">
        <f>INDEX(Sheet1!A:D,MATCH(Supplemental_Type_Certificates__STC___5[[#This Row],[Make]],Sheet1!D:D,0),1)</f>
        <v>Piaggio</v>
      </c>
      <c r="G1437"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437"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E1436:E1438</v>
      </c>
      <c r="I1437" s="1" t="str">
        <f ca="1">IF(LEN(Supplemental_Type_Certificates__STC___5[[#This Row],[First]])&lt;&gt;0,Supplemental_Type_Certificates__STC___5[[#This Row],[First]]&amp;": "&amp;_xlfn.TEXTJOIN(", ",TRUE,INDIRECT(Supplemental_Type_Certificates__STC___5[[#This Row],[Range]])),"")</f>
        <v/>
      </c>
      <c r="J1437"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438" spans="1:10" x14ac:dyDescent="0.25">
      <c r="A1438" s="1" t="s">
        <v>144</v>
      </c>
      <c r="B1438"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Piaggio &amp; C.\P.136-L2</v>
      </c>
      <c r="C1438" s="1" t="s">
        <v>891</v>
      </c>
      <c r="D1438" s="1" t="str">
        <f>LEFT(Supplemental_Type_Certificates__STC___5[[#This Row],[Column1]],SEARCH("\",Supplemental_Type_Certificates__STC___5[[#This Row],[Column1]])-1)</f>
        <v>Piaggio &amp; C.</v>
      </c>
      <c r="E1438" s="1" t="str">
        <f>RIGHT(Supplemental_Type_Certificates__STC___5[[#This Row],[Column1]],LEN(Supplemental_Type_Certificates__STC___5[[#This Row],[Column1]])-SEARCH("\",Supplemental_Type_Certificates__STC___5[[#This Row],[Column1]]))</f>
        <v>P.136-L2</v>
      </c>
      <c r="F1438" s="1" t="str">
        <f>INDEX(Sheet1!A:D,MATCH(Supplemental_Type_Certificates__STC___5[[#This Row],[Make]],Sheet1!D:D,0),1)</f>
        <v>Piaggio</v>
      </c>
      <c r="G1438"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438"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E1436:E1438</v>
      </c>
      <c r="I1438" s="1" t="str">
        <f ca="1">IF(LEN(Supplemental_Type_Certificates__STC___5[[#This Row],[First]])&lt;&gt;0,Supplemental_Type_Certificates__STC___5[[#This Row],[First]]&amp;": "&amp;_xlfn.TEXTJOIN(", ",TRUE,INDIRECT(Supplemental_Type_Certificates__STC___5[[#This Row],[Range]])),"")</f>
        <v/>
      </c>
      <c r="J1438"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439" spans="1:10" x14ac:dyDescent="0.25">
      <c r="A1439" s="1" t="s">
        <v>144</v>
      </c>
      <c r="B1439"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Pilatus Aircraft Limited\PC-12</v>
      </c>
      <c r="C1439" s="1" t="s">
        <v>1152</v>
      </c>
      <c r="D1439" s="1" t="str">
        <f>LEFT(Supplemental_Type_Certificates__STC___5[[#This Row],[Column1]],SEARCH("\",Supplemental_Type_Certificates__STC___5[[#This Row],[Column1]])-1)</f>
        <v>Pilatus Aircraft Limited</v>
      </c>
      <c r="E1439" s="1" t="str">
        <f>RIGHT(Supplemental_Type_Certificates__STC___5[[#This Row],[Column1]],LEN(Supplemental_Type_Certificates__STC___5[[#This Row],[Column1]])-SEARCH("\",Supplemental_Type_Certificates__STC___5[[#This Row],[Column1]]))</f>
        <v>PC-12</v>
      </c>
      <c r="F1439" s="1" t="str">
        <f>INDEX(Sheet1!A:D,MATCH(Supplemental_Type_Certificates__STC___5[[#This Row],[Make]],Sheet1!D:D,0),1)</f>
        <v>Pilatus</v>
      </c>
      <c r="G1439"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Pilatus</v>
      </c>
      <c r="H1439"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E1439:E1457</v>
      </c>
      <c r="I1439" s="1" t="str">
        <f ca="1">IF(LEN(Supplemental_Type_Certificates__STC___5[[#This Row],[First]])&lt;&gt;0,Supplemental_Type_Certificates__STC___5[[#This Row],[First]]&amp;": "&amp;_xlfn.TEXTJOIN(", ",TRUE,INDIRECT(Supplemental_Type_Certificates__STC___5[[#This Row],[Range]])),"")</f>
        <v>Pilatus: PC-12, PC-12/45, PC-12/47, PC-12/47E, PC-6-H1, PC-6-H2, PC-6, PC-6/350-H1, PC-6/350-H2, PC-6/350, PC-6/A-H1, PC-6/A-H2, PC-6/A, PC-6/B-H2, PC-6/B1-H2, PC-6/B2-H2, PC-6/B2-H4, PC-6/C-H2, PC-6/C1-H2</v>
      </c>
      <c r="J1439"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440" spans="1:10" x14ac:dyDescent="0.25">
      <c r="A1440" s="1" t="s">
        <v>144</v>
      </c>
      <c r="B1440"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Pilatus Aircraft Limited\PC-12/45</v>
      </c>
      <c r="C1440" s="1" t="s">
        <v>1153</v>
      </c>
      <c r="D1440" s="1" t="str">
        <f>LEFT(Supplemental_Type_Certificates__STC___5[[#This Row],[Column1]],SEARCH("\",Supplemental_Type_Certificates__STC___5[[#This Row],[Column1]])-1)</f>
        <v>Pilatus Aircraft Limited</v>
      </c>
      <c r="E1440" s="1" t="str">
        <f>RIGHT(Supplemental_Type_Certificates__STC___5[[#This Row],[Column1]],LEN(Supplemental_Type_Certificates__STC___5[[#This Row],[Column1]])-SEARCH("\",Supplemental_Type_Certificates__STC___5[[#This Row],[Column1]]))</f>
        <v>PC-12/45</v>
      </c>
      <c r="F1440" s="1" t="str">
        <f>INDEX(Sheet1!A:D,MATCH(Supplemental_Type_Certificates__STC___5[[#This Row],[Make]],Sheet1!D:D,0),1)</f>
        <v>Pilatus</v>
      </c>
      <c r="G1440"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440"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E1439:E1457</v>
      </c>
      <c r="I1440" s="1" t="str">
        <f ca="1">IF(LEN(Supplemental_Type_Certificates__STC___5[[#This Row],[First]])&lt;&gt;0,Supplemental_Type_Certificates__STC___5[[#This Row],[First]]&amp;": "&amp;_xlfn.TEXTJOIN(", ",TRUE,INDIRECT(Supplemental_Type_Certificates__STC___5[[#This Row],[Range]])),"")</f>
        <v/>
      </c>
      <c r="J1440"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441" spans="1:10" x14ac:dyDescent="0.25">
      <c r="A1441" s="1" t="s">
        <v>144</v>
      </c>
      <c r="B1441"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Pilatus Aircraft Limited\PC-12/47</v>
      </c>
      <c r="C1441" s="1" t="s">
        <v>1154</v>
      </c>
      <c r="D1441" s="1" t="str">
        <f>LEFT(Supplemental_Type_Certificates__STC___5[[#This Row],[Column1]],SEARCH("\",Supplemental_Type_Certificates__STC___5[[#This Row],[Column1]])-1)</f>
        <v>Pilatus Aircraft Limited</v>
      </c>
      <c r="E1441" s="1" t="str">
        <f>RIGHT(Supplemental_Type_Certificates__STC___5[[#This Row],[Column1]],LEN(Supplemental_Type_Certificates__STC___5[[#This Row],[Column1]])-SEARCH("\",Supplemental_Type_Certificates__STC___5[[#This Row],[Column1]]))</f>
        <v>PC-12/47</v>
      </c>
      <c r="F1441" s="1" t="str">
        <f>INDEX(Sheet1!A:D,MATCH(Supplemental_Type_Certificates__STC___5[[#This Row],[Make]],Sheet1!D:D,0),1)</f>
        <v>Pilatus</v>
      </c>
      <c r="G1441"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441"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E1439:E1457</v>
      </c>
      <c r="I1441" s="1" t="str">
        <f ca="1">IF(LEN(Supplemental_Type_Certificates__STC___5[[#This Row],[First]])&lt;&gt;0,Supplemental_Type_Certificates__STC___5[[#This Row],[First]]&amp;": "&amp;_xlfn.TEXTJOIN(", ",TRUE,INDIRECT(Supplemental_Type_Certificates__STC___5[[#This Row],[Range]])),"")</f>
        <v/>
      </c>
      <c r="J1441"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442" spans="1:10" x14ac:dyDescent="0.25">
      <c r="A1442" s="1" t="s">
        <v>144</v>
      </c>
      <c r="B1442"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Pilatus Aircraft Limited\PC-12/47E</v>
      </c>
      <c r="C1442" s="1" t="s">
        <v>1155</v>
      </c>
      <c r="D1442" s="1" t="str">
        <f>LEFT(Supplemental_Type_Certificates__STC___5[[#This Row],[Column1]],SEARCH("\",Supplemental_Type_Certificates__STC___5[[#This Row],[Column1]])-1)</f>
        <v>Pilatus Aircraft Limited</v>
      </c>
      <c r="E1442" s="1" t="str">
        <f>RIGHT(Supplemental_Type_Certificates__STC___5[[#This Row],[Column1]],LEN(Supplemental_Type_Certificates__STC___5[[#This Row],[Column1]])-SEARCH("\",Supplemental_Type_Certificates__STC___5[[#This Row],[Column1]]))</f>
        <v>PC-12/47E</v>
      </c>
      <c r="F1442" s="1" t="str">
        <f>INDEX(Sheet1!A:D,MATCH(Supplemental_Type_Certificates__STC___5[[#This Row],[Make]],Sheet1!D:D,0),1)</f>
        <v>Pilatus</v>
      </c>
      <c r="G1442"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442"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E1439:E1457</v>
      </c>
      <c r="I1442" s="1" t="str">
        <f ca="1">IF(LEN(Supplemental_Type_Certificates__STC___5[[#This Row],[First]])&lt;&gt;0,Supplemental_Type_Certificates__STC___5[[#This Row],[First]]&amp;": "&amp;_xlfn.TEXTJOIN(", ",TRUE,INDIRECT(Supplemental_Type_Certificates__STC___5[[#This Row],[Range]])),"")</f>
        <v/>
      </c>
      <c r="J1442"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443" spans="1:10" x14ac:dyDescent="0.25">
      <c r="A1443" s="1" t="s">
        <v>144</v>
      </c>
      <c r="B1443"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Pilatus Aircraft Limited\PC-6-H1</v>
      </c>
      <c r="C1443" s="1" t="s">
        <v>892</v>
      </c>
      <c r="D1443" s="1" t="str">
        <f>LEFT(Supplemental_Type_Certificates__STC___5[[#This Row],[Column1]],SEARCH("\",Supplemental_Type_Certificates__STC___5[[#This Row],[Column1]])-1)</f>
        <v>Pilatus Aircraft Limited</v>
      </c>
      <c r="E1443" s="1" t="str">
        <f>RIGHT(Supplemental_Type_Certificates__STC___5[[#This Row],[Column1]],LEN(Supplemental_Type_Certificates__STC___5[[#This Row],[Column1]])-SEARCH("\",Supplemental_Type_Certificates__STC___5[[#This Row],[Column1]]))</f>
        <v>PC-6-H1</v>
      </c>
      <c r="F1443" s="1" t="str">
        <f>INDEX(Sheet1!A:D,MATCH(Supplemental_Type_Certificates__STC___5[[#This Row],[Make]],Sheet1!D:D,0),1)</f>
        <v>Pilatus</v>
      </c>
      <c r="G1443"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443"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E1439:E1457</v>
      </c>
      <c r="I1443" s="1" t="str">
        <f ca="1">IF(LEN(Supplemental_Type_Certificates__STC___5[[#This Row],[First]])&lt;&gt;0,Supplemental_Type_Certificates__STC___5[[#This Row],[First]]&amp;": "&amp;_xlfn.TEXTJOIN(", ",TRUE,INDIRECT(Supplemental_Type_Certificates__STC___5[[#This Row],[Range]])),"")</f>
        <v/>
      </c>
      <c r="J1443"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444" spans="1:10" x14ac:dyDescent="0.25">
      <c r="A1444" s="1" t="s">
        <v>144</v>
      </c>
      <c r="B1444"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Pilatus Aircraft Limited\PC-6-H2</v>
      </c>
      <c r="C1444" s="1" t="s">
        <v>893</v>
      </c>
      <c r="D1444" s="1" t="str">
        <f>LEFT(Supplemental_Type_Certificates__STC___5[[#This Row],[Column1]],SEARCH("\",Supplemental_Type_Certificates__STC___5[[#This Row],[Column1]])-1)</f>
        <v>Pilatus Aircraft Limited</v>
      </c>
      <c r="E1444" s="1" t="str">
        <f>RIGHT(Supplemental_Type_Certificates__STC___5[[#This Row],[Column1]],LEN(Supplemental_Type_Certificates__STC___5[[#This Row],[Column1]])-SEARCH("\",Supplemental_Type_Certificates__STC___5[[#This Row],[Column1]]))</f>
        <v>PC-6-H2</v>
      </c>
      <c r="F1444" s="1" t="str">
        <f>INDEX(Sheet1!A:D,MATCH(Supplemental_Type_Certificates__STC___5[[#This Row],[Make]],Sheet1!D:D,0),1)</f>
        <v>Pilatus</v>
      </c>
      <c r="G1444"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444"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E1439:E1457</v>
      </c>
      <c r="I1444" s="1" t="str">
        <f ca="1">IF(LEN(Supplemental_Type_Certificates__STC___5[[#This Row],[First]])&lt;&gt;0,Supplemental_Type_Certificates__STC___5[[#This Row],[First]]&amp;": "&amp;_xlfn.TEXTJOIN(", ",TRUE,INDIRECT(Supplemental_Type_Certificates__STC___5[[#This Row],[Range]])),"")</f>
        <v/>
      </c>
      <c r="J1444"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445" spans="1:10" x14ac:dyDescent="0.25">
      <c r="A1445" s="1" t="s">
        <v>144</v>
      </c>
      <c r="B1445"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Pilatus Aircraft Limited\PC-6</v>
      </c>
      <c r="C1445" s="1" t="s">
        <v>894</v>
      </c>
      <c r="D1445" s="1" t="str">
        <f>LEFT(Supplemental_Type_Certificates__STC___5[[#This Row],[Column1]],SEARCH("\",Supplemental_Type_Certificates__STC___5[[#This Row],[Column1]])-1)</f>
        <v>Pilatus Aircraft Limited</v>
      </c>
      <c r="E1445" s="1" t="str">
        <f>RIGHT(Supplemental_Type_Certificates__STC___5[[#This Row],[Column1]],LEN(Supplemental_Type_Certificates__STC___5[[#This Row],[Column1]])-SEARCH("\",Supplemental_Type_Certificates__STC___5[[#This Row],[Column1]]))</f>
        <v>PC-6</v>
      </c>
      <c r="F1445" s="1" t="str">
        <f>INDEX(Sheet1!A:D,MATCH(Supplemental_Type_Certificates__STC___5[[#This Row],[Make]],Sheet1!D:D,0),1)</f>
        <v>Pilatus</v>
      </c>
      <c r="G1445"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445"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E1439:E1457</v>
      </c>
      <c r="I1445" s="1" t="str">
        <f ca="1">IF(LEN(Supplemental_Type_Certificates__STC___5[[#This Row],[First]])&lt;&gt;0,Supplemental_Type_Certificates__STC___5[[#This Row],[First]]&amp;": "&amp;_xlfn.TEXTJOIN(", ",TRUE,INDIRECT(Supplemental_Type_Certificates__STC___5[[#This Row],[Range]])),"")</f>
        <v/>
      </c>
      <c r="J1445"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446" spans="1:10" x14ac:dyDescent="0.25">
      <c r="A1446" s="1" t="s">
        <v>144</v>
      </c>
      <c r="B1446"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Pilatus Aircraft Limited\PC-6/350-H1</v>
      </c>
      <c r="C1446" s="1" t="s">
        <v>895</v>
      </c>
      <c r="D1446" s="1" t="str">
        <f>LEFT(Supplemental_Type_Certificates__STC___5[[#This Row],[Column1]],SEARCH("\",Supplemental_Type_Certificates__STC___5[[#This Row],[Column1]])-1)</f>
        <v>Pilatus Aircraft Limited</v>
      </c>
      <c r="E1446" s="1" t="str">
        <f>RIGHT(Supplemental_Type_Certificates__STC___5[[#This Row],[Column1]],LEN(Supplemental_Type_Certificates__STC___5[[#This Row],[Column1]])-SEARCH("\",Supplemental_Type_Certificates__STC___5[[#This Row],[Column1]]))</f>
        <v>PC-6/350-H1</v>
      </c>
      <c r="F1446" s="1" t="str">
        <f>INDEX(Sheet1!A:D,MATCH(Supplemental_Type_Certificates__STC___5[[#This Row],[Make]],Sheet1!D:D,0),1)</f>
        <v>Pilatus</v>
      </c>
      <c r="G1446"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446"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E1439:E1457</v>
      </c>
      <c r="I1446" s="1" t="str">
        <f ca="1">IF(LEN(Supplemental_Type_Certificates__STC___5[[#This Row],[First]])&lt;&gt;0,Supplemental_Type_Certificates__STC___5[[#This Row],[First]]&amp;": "&amp;_xlfn.TEXTJOIN(", ",TRUE,INDIRECT(Supplemental_Type_Certificates__STC___5[[#This Row],[Range]])),"")</f>
        <v/>
      </c>
      <c r="J1446"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447" spans="1:10" x14ac:dyDescent="0.25">
      <c r="A1447" s="1" t="s">
        <v>144</v>
      </c>
      <c r="B1447"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Pilatus Aircraft Limited\PC-6/350-H2</v>
      </c>
      <c r="C1447" s="1" t="s">
        <v>896</v>
      </c>
      <c r="D1447" s="1" t="str">
        <f>LEFT(Supplemental_Type_Certificates__STC___5[[#This Row],[Column1]],SEARCH("\",Supplemental_Type_Certificates__STC___5[[#This Row],[Column1]])-1)</f>
        <v>Pilatus Aircraft Limited</v>
      </c>
      <c r="E1447" s="1" t="str">
        <f>RIGHT(Supplemental_Type_Certificates__STC___5[[#This Row],[Column1]],LEN(Supplemental_Type_Certificates__STC___5[[#This Row],[Column1]])-SEARCH("\",Supplemental_Type_Certificates__STC___5[[#This Row],[Column1]]))</f>
        <v>PC-6/350-H2</v>
      </c>
      <c r="F1447" s="1" t="str">
        <f>INDEX(Sheet1!A:D,MATCH(Supplemental_Type_Certificates__STC___5[[#This Row],[Make]],Sheet1!D:D,0),1)</f>
        <v>Pilatus</v>
      </c>
      <c r="G1447"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447"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E1439:E1457</v>
      </c>
      <c r="I1447" s="1" t="str">
        <f ca="1">IF(LEN(Supplemental_Type_Certificates__STC___5[[#This Row],[First]])&lt;&gt;0,Supplemental_Type_Certificates__STC___5[[#This Row],[First]]&amp;": "&amp;_xlfn.TEXTJOIN(", ",TRUE,INDIRECT(Supplemental_Type_Certificates__STC___5[[#This Row],[Range]])),"")</f>
        <v/>
      </c>
      <c r="J1447"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448" spans="1:10" x14ac:dyDescent="0.25">
      <c r="A1448" s="1" t="s">
        <v>144</v>
      </c>
      <c r="B1448"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Pilatus Aircraft Limited\PC-6/350</v>
      </c>
      <c r="C1448" s="1" t="s">
        <v>897</v>
      </c>
      <c r="D1448" s="1" t="str">
        <f>LEFT(Supplemental_Type_Certificates__STC___5[[#This Row],[Column1]],SEARCH("\",Supplemental_Type_Certificates__STC___5[[#This Row],[Column1]])-1)</f>
        <v>Pilatus Aircraft Limited</v>
      </c>
      <c r="E1448" s="1" t="str">
        <f>RIGHT(Supplemental_Type_Certificates__STC___5[[#This Row],[Column1]],LEN(Supplemental_Type_Certificates__STC___5[[#This Row],[Column1]])-SEARCH("\",Supplemental_Type_Certificates__STC___5[[#This Row],[Column1]]))</f>
        <v>PC-6/350</v>
      </c>
      <c r="F1448" s="1" t="str">
        <f>INDEX(Sheet1!A:D,MATCH(Supplemental_Type_Certificates__STC___5[[#This Row],[Make]],Sheet1!D:D,0),1)</f>
        <v>Pilatus</v>
      </c>
      <c r="G1448"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448"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E1439:E1457</v>
      </c>
      <c r="I1448" s="1" t="str">
        <f ca="1">IF(LEN(Supplemental_Type_Certificates__STC___5[[#This Row],[First]])&lt;&gt;0,Supplemental_Type_Certificates__STC___5[[#This Row],[First]]&amp;": "&amp;_xlfn.TEXTJOIN(", ",TRUE,INDIRECT(Supplemental_Type_Certificates__STC___5[[#This Row],[Range]])),"")</f>
        <v/>
      </c>
      <c r="J1448"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449" spans="1:10" x14ac:dyDescent="0.25">
      <c r="A1449" s="1" t="s">
        <v>144</v>
      </c>
      <c r="B1449"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Pilatus Aircraft Limited\PC-6/A-H1</v>
      </c>
      <c r="C1449" s="1" t="s">
        <v>1156</v>
      </c>
      <c r="D1449" s="1" t="str">
        <f>LEFT(Supplemental_Type_Certificates__STC___5[[#This Row],[Column1]],SEARCH("\",Supplemental_Type_Certificates__STC___5[[#This Row],[Column1]])-1)</f>
        <v>Pilatus Aircraft Limited</v>
      </c>
      <c r="E1449" s="1" t="str">
        <f>RIGHT(Supplemental_Type_Certificates__STC___5[[#This Row],[Column1]],LEN(Supplemental_Type_Certificates__STC___5[[#This Row],[Column1]])-SEARCH("\",Supplemental_Type_Certificates__STC___5[[#This Row],[Column1]]))</f>
        <v>PC-6/A-H1</v>
      </c>
      <c r="F1449" s="1" t="str">
        <f>INDEX(Sheet1!A:D,MATCH(Supplemental_Type_Certificates__STC___5[[#This Row],[Make]],Sheet1!D:D,0),1)</f>
        <v>Pilatus</v>
      </c>
      <c r="G1449"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449"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E1439:E1457</v>
      </c>
      <c r="I1449" s="1" t="str">
        <f ca="1">IF(LEN(Supplemental_Type_Certificates__STC___5[[#This Row],[First]])&lt;&gt;0,Supplemental_Type_Certificates__STC___5[[#This Row],[First]]&amp;": "&amp;_xlfn.TEXTJOIN(", ",TRUE,INDIRECT(Supplemental_Type_Certificates__STC___5[[#This Row],[Range]])),"")</f>
        <v/>
      </c>
      <c r="J1449"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450" spans="1:10" x14ac:dyDescent="0.25">
      <c r="A1450" s="1" t="s">
        <v>144</v>
      </c>
      <c r="B1450"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Pilatus Aircraft Limited\PC-6/A-H2</v>
      </c>
      <c r="C1450" s="1" t="s">
        <v>1157</v>
      </c>
      <c r="D1450" s="1" t="str">
        <f>LEFT(Supplemental_Type_Certificates__STC___5[[#This Row],[Column1]],SEARCH("\",Supplemental_Type_Certificates__STC___5[[#This Row],[Column1]])-1)</f>
        <v>Pilatus Aircraft Limited</v>
      </c>
      <c r="E1450" s="1" t="str">
        <f>RIGHT(Supplemental_Type_Certificates__STC___5[[#This Row],[Column1]],LEN(Supplemental_Type_Certificates__STC___5[[#This Row],[Column1]])-SEARCH("\",Supplemental_Type_Certificates__STC___5[[#This Row],[Column1]]))</f>
        <v>PC-6/A-H2</v>
      </c>
      <c r="F1450" s="1" t="str">
        <f>INDEX(Sheet1!A:D,MATCH(Supplemental_Type_Certificates__STC___5[[#This Row],[Make]],Sheet1!D:D,0),1)</f>
        <v>Pilatus</v>
      </c>
      <c r="G1450"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450"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E1439:E1457</v>
      </c>
      <c r="I1450" s="1" t="str">
        <f ca="1">IF(LEN(Supplemental_Type_Certificates__STC___5[[#This Row],[First]])&lt;&gt;0,Supplemental_Type_Certificates__STC___5[[#This Row],[First]]&amp;": "&amp;_xlfn.TEXTJOIN(", ",TRUE,INDIRECT(Supplemental_Type_Certificates__STC___5[[#This Row],[Range]])),"")</f>
        <v/>
      </c>
      <c r="J1450"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451" spans="1:10" x14ac:dyDescent="0.25">
      <c r="A1451" s="1" t="s">
        <v>144</v>
      </c>
      <c r="B1451"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Pilatus Aircraft Limited\PC-6/A</v>
      </c>
      <c r="C1451" s="1" t="s">
        <v>1158</v>
      </c>
      <c r="D1451" s="1" t="str">
        <f>LEFT(Supplemental_Type_Certificates__STC___5[[#This Row],[Column1]],SEARCH("\",Supplemental_Type_Certificates__STC___5[[#This Row],[Column1]])-1)</f>
        <v>Pilatus Aircraft Limited</v>
      </c>
      <c r="E1451" s="1" t="str">
        <f>RIGHT(Supplemental_Type_Certificates__STC___5[[#This Row],[Column1]],LEN(Supplemental_Type_Certificates__STC___5[[#This Row],[Column1]])-SEARCH("\",Supplemental_Type_Certificates__STC___5[[#This Row],[Column1]]))</f>
        <v>PC-6/A</v>
      </c>
      <c r="F1451" s="1" t="str">
        <f>INDEX(Sheet1!A:D,MATCH(Supplemental_Type_Certificates__STC___5[[#This Row],[Make]],Sheet1!D:D,0),1)</f>
        <v>Pilatus</v>
      </c>
      <c r="G1451"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451"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E1439:E1457</v>
      </c>
      <c r="I1451" s="1" t="str">
        <f ca="1">IF(LEN(Supplemental_Type_Certificates__STC___5[[#This Row],[First]])&lt;&gt;0,Supplemental_Type_Certificates__STC___5[[#This Row],[First]]&amp;": "&amp;_xlfn.TEXTJOIN(", ",TRUE,INDIRECT(Supplemental_Type_Certificates__STC___5[[#This Row],[Range]])),"")</f>
        <v/>
      </c>
      <c r="J1451"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452" spans="1:10" x14ac:dyDescent="0.25">
      <c r="A1452" s="1" t="s">
        <v>144</v>
      </c>
      <c r="B1452"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Pilatus Aircraft Limited\PC-6/B-H2</v>
      </c>
      <c r="C1452" s="1" t="s">
        <v>1159</v>
      </c>
      <c r="D1452" s="1" t="str">
        <f>LEFT(Supplemental_Type_Certificates__STC___5[[#This Row],[Column1]],SEARCH("\",Supplemental_Type_Certificates__STC___5[[#This Row],[Column1]])-1)</f>
        <v>Pilatus Aircraft Limited</v>
      </c>
      <c r="E1452" s="1" t="str">
        <f>RIGHT(Supplemental_Type_Certificates__STC___5[[#This Row],[Column1]],LEN(Supplemental_Type_Certificates__STC___5[[#This Row],[Column1]])-SEARCH("\",Supplemental_Type_Certificates__STC___5[[#This Row],[Column1]]))</f>
        <v>PC-6/B-H2</v>
      </c>
      <c r="F1452" s="1" t="str">
        <f>INDEX(Sheet1!A:D,MATCH(Supplemental_Type_Certificates__STC___5[[#This Row],[Make]],Sheet1!D:D,0),1)</f>
        <v>Pilatus</v>
      </c>
      <c r="G1452"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452"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E1439:E1457</v>
      </c>
      <c r="I1452" s="1" t="str">
        <f ca="1">IF(LEN(Supplemental_Type_Certificates__STC___5[[#This Row],[First]])&lt;&gt;0,Supplemental_Type_Certificates__STC___5[[#This Row],[First]]&amp;": "&amp;_xlfn.TEXTJOIN(", ",TRUE,INDIRECT(Supplemental_Type_Certificates__STC___5[[#This Row],[Range]])),"")</f>
        <v/>
      </c>
      <c r="J1452"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453" spans="1:10" x14ac:dyDescent="0.25">
      <c r="A1453" s="1" t="s">
        <v>144</v>
      </c>
      <c r="B1453"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Pilatus Aircraft Limited\PC-6/B1-H2</v>
      </c>
      <c r="C1453" s="1" t="s">
        <v>1160</v>
      </c>
      <c r="D1453" s="1" t="str">
        <f>LEFT(Supplemental_Type_Certificates__STC___5[[#This Row],[Column1]],SEARCH("\",Supplemental_Type_Certificates__STC___5[[#This Row],[Column1]])-1)</f>
        <v>Pilatus Aircraft Limited</v>
      </c>
      <c r="E1453" s="1" t="str">
        <f>RIGHT(Supplemental_Type_Certificates__STC___5[[#This Row],[Column1]],LEN(Supplemental_Type_Certificates__STC___5[[#This Row],[Column1]])-SEARCH("\",Supplemental_Type_Certificates__STC___5[[#This Row],[Column1]]))</f>
        <v>PC-6/B1-H2</v>
      </c>
      <c r="F1453" s="1" t="str">
        <f>INDEX(Sheet1!A:D,MATCH(Supplemental_Type_Certificates__STC___5[[#This Row],[Make]],Sheet1!D:D,0),1)</f>
        <v>Pilatus</v>
      </c>
      <c r="G1453"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453"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E1439:E1457</v>
      </c>
      <c r="I1453" s="1" t="str">
        <f ca="1">IF(LEN(Supplemental_Type_Certificates__STC___5[[#This Row],[First]])&lt;&gt;0,Supplemental_Type_Certificates__STC___5[[#This Row],[First]]&amp;": "&amp;_xlfn.TEXTJOIN(", ",TRUE,INDIRECT(Supplemental_Type_Certificates__STC___5[[#This Row],[Range]])),"")</f>
        <v/>
      </c>
      <c r="J1453"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454" spans="1:10" x14ac:dyDescent="0.25">
      <c r="A1454" s="1" t="s">
        <v>144</v>
      </c>
      <c r="B1454"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Pilatus Aircraft Limited\PC-6/B2-H2</v>
      </c>
      <c r="C1454" s="1" t="s">
        <v>1161</v>
      </c>
      <c r="D1454" s="1" t="str">
        <f>LEFT(Supplemental_Type_Certificates__STC___5[[#This Row],[Column1]],SEARCH("\",Supplemental_Type_Certificates__STC___5[[#This Row],[Column1]])-1)</f>
        <v>Pilatus Aircraft Limited</v>
      </c>
      <c r="E1454" s="1" t="str">
        <f>RIGHT(Supplemental_Type_Certificates__STC___5[[#This Row],[Column1]],LEN(Supplemental_Type_Certificates__STC___5[[#This Row],[Column1]])-SEARCH("\",Supplemental_Type_Certificates__STC___5[[#This Row],[Column1]]))</f>
        <v>PC-6/B2-H2</v>
      </c>
      <c r="F1454" s="1" t="str">
        <f>INDEX(Sheet1!A:D,MATCH(Supplemental_Type_Certificates__STC___5[[#This Row],[Make]],Sheet1!D:D,0),1)</f>
        <v>Pilatus</v>
      </c>
      <c r="G1454"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454"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E1439:E1457</v>
      </c>
      <c r="I1454" s="1" t="str">
        <f ca="1">IF(LEN(Supplemental_Type_Certificates__STC___5[[#This Row],[First]])&lt;&gt;0,Supplemental_Type_Certificates__STC___5[[#This Row],[First]]&amp;": "&amp;_xlfn.TEXTJOIN(", ",TRUE,INDIRECT(Supplemental_Type_Certificates__STC___5[[#This Row],[Range]])),"")</f>
        <v/>
      </c>
      <c r="J1454"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455" spans="1:10" x14ac:dyDescent="0.25">
      <c r="A1455" s="1" t="s">
        <v>144</v>
      </c>
      <c r="B1455"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Pilatus Aircraft Limited\PC-6/B2-H4</v>
      </c>
      <c r="C1455" s="1" t="s">
        <v>1162</v>
      </c>
      <c r="D1455" s="1" t="str">
        <f>LEFT(Supplemental_Type_Certificates__STC___5[[#This Row],[Column1]],SEARCH("\",Supplemental_Type_Certificates__STC___5[[#This Row],[Column1]])-1)</f>
        <v>Pilatus Aircraft Limited</v>
      </c>
      <c r="E1455" s="1" t="str">
        <f>RIGHT(Supplemental_Type_Certificates__STC___5[[#This Row],[Column1]],LEN(Supplemental_Type_Certificates__STC___5[[#This Row],[Column1]])-SEARCH("\",Supplemental_Type_Certificates__STC___5[[#This Row],[Column1]]))</f>
        <v>PC-6/B2-H4</v>
      </c>
      <c r="F1455" s="1" t="str">
        <f>INDEX(Sheet1!A:D,MATCH(Supplemental_Type_Certificates__STC___5[[#This Row],[Make]],Sheet1!D:D,0),1)</f>
        <v>Pilatus</v>
      </c>
      <c r="G1455"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455"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E1439:E1457</v>
      </c>
      <c r="I1455" s="1" t="str">
        <f ca="1">IF(LEN(Supplemental_Type_Certificates__STC___5[[#This Row],[First]])&lt;&gt;0,Supplemental_Type_Certificates__STC___5[[#This Row],[First]]&amp;": "&amp;_xlfn.TEXTJOIN(", ",TRUE,INDIRECT(Supplemental_Type_Certificates__STC___5[[#This Row],[Range]])),"")</f>
        <v/>
      </c>
      <c r="J1455"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456" spans="1:10" x14ac:dyDescent="0.25">
      <c r="A1456" s="1" t="s">
        <v>144</v>
      </c>
      <c r="B1456"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Pilatus Aircraft Limited\PC-6/C-H2</v>
      </c>
      <c r="C1456" s="1" t="s">
        <v>1163</v>
      </c>
      <c r="D1456" s="1" t="str">
        <f>LEFT(Supplemental_Type_Certificates__STC___5[[#This Row],[Column1]],SEARCH("\",Supplemental_Type_Certificates__STC___5[[#This Row],[Column1]])-1)</f>
        <v>Pilatus Aircraft Limited</v>
      </c>
      <c r="E1456" s="1" t="str">
        <f>RIGHT(Supplemental_Type_Certificates__STC___5[[#This Row],[Column1]],LEN(Supplemental_Type_Certificates__STC___5[[#This Row],[Column1]])-SEARCH("\",Supplemental_Type_Certificates__STC___5[[#This Row],[Column1]]))</f>
        <v>PC-6/C-H2</v>
      </c>
      <c r="F1456" s="1" t="str">
        <f>INDEX(Sheet1!A:D,MATCH(Supplemental_Type_Certificates__STC___5[[#This Row],[Make]],Sheet1!D:D,0),1)</f>
        <v>Pilatus</v>
      </c>
      <c r="G1456"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456"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E1439:E1457</v>
      </c>
      <c r="I1456" s="1" t="str">
        <f ca="1">IF(LEN(Supplemental_Type_Certificates__STC___5[[#This Row],[First]])&lt;&gt;0,Supplemental_Type_Certificates__STC___5[[#This Row],[First]]&amp;": "&amp;_xlfn.TEXTJOIN(", ",TRUE,INDIRECT(Supplemental_Type_Certificates__STC___5[[#This Row],[Range]])),"")</f>
        <v/>
      </c>
      <c r="J1456"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457" spans="1:10" x14ac:dyDescent="0.25">
      <c r="A1457" s="1" t="s">
        <v>144</v>
      </c>
      <c r="B1457"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Pilatus Aircraft Limited\PC-6/C1-H2</v>
      </c>
      <c r="C1457" s="1" t="s">
        <v>1164</v>
      </c>
      <c r="D1457" s="1" t="str">
        <f>LEFT(Supplemental_Type_Certificates__STC___5[[#This Row],[Column1]],SEARCH("\",Supplemental_Type_Certificates__STC___5[[#This Row],[Column1]])-1)</f>
        <v>Pilatus Aircraft Limited</v>
      </c>
      <c r="E1457" s="1" t="str">
        <f>RIGHT(Supplemental_Type_Certificates__STC___5[[#This Row],[Column1]],LEN(Supplemental_Type_Certificates__STC___5[[#This Row],[Column1]])-SEARCH("\",Supplemental_Type_Certificates__STC___5[[#This Row],[Column1]]))</f>
        <v>PC-6/C1-H2</v>
      </c>
      <c r="F1457" s="1" t="str">
        <f>INDEX(Sheet1!A:D,MATCH(Supplemental_Type_Certificates__STC___5[[#This Row],[Make]],Sheet1!D:D,0),1)</f>
        <v>Pilatus</v>
      </c>
      <c r="G1457"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457"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E1439:E1457</v>
      </c>
      <c r="I1457" s="1" t="str">
        <f ca="1">IF(LEN(Supplemental_Type_Certificates__STC___5[[#This Row],[First]])&lt;&gt;0,Supplemental_Type_Certificates__STC___5[[#This Row],[First]]&amp;": "&amp;_xlfn.TEXTJOIN(", ",TRUE,INDIRECT(Supplemental_Type_Certificates__STC___5[[#This Row],[Range]])),"")</f>
        <v/>
      </c>
      <c r="J1457"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458" spans="1:10" x14ac:dyDescent="0.25">
      <c r="A1458" s="1" t="s">
        <v>144</v>
      </c>
      <c r="B1458"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Piper Aircraft, Inc.\PA-20-115</v>
      </c>
      <c r="C1458" s="1" t="s">
        <v>898</v>
      </c>
      <c r="D1458" s="1" t="str">
        <f>LEFT(Supplemental_Type_Certificates__STC___5[[#This Row],[Column1]],SEARCH("\",Supplemental_Type_Certificates__STC___5[[#This Row],[Column1]])-1)</f>
        <v>Piper Aircraft, Inc.</v>
      </c>
      <c r="E1458" s="1" t="str">
        <f>RIGHT(Supplemental_Type_Certificates__STC___5[[#This Row],[Column1]],LEN(Supplemental_Type_Certificates__STC___5[[#This Row],[Column1]])-SEARCH("\",Supplemental_Type_Certificates__STC___5[[#This Row],[Column1]]))</f>
        <v>PA-20-115</v>
      </c>
      <c r="F1458" s="1" t="str">
        <f>INDEX(Sheet1!A:D,MATCH(Supplemental_Type_Certificates__STC___5[[#This Row],[Make]],Sheet1!D:D,0),1)</f>
        <v>Piper</v>
      </c>
      <c r="G1458"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Piper</v>
      </c>
      <c r="H1458"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E1458:E1534</v>
      </c>
      <c r="I1458" s="1" t="str">
        <f ca="1">IF(LEN(Supplemental_Type_Certificates__STC___5[[#This Row],[First]])&lt;&gt;0,Supplemental_Type_Certificates__STC___5[[#This Row],[First]]&amp;": "&amp;_xlfn.TEXTJOIN(", ",TRUE,INDIRECT(Supplemental_Type_Certificates__STC___5[[#This Row],[Range]])),"")</f>
        <v>Piper: PA-20-115, PA-20-135, PA-20, PA-20S-115, PA-20S-135, PA-20S, PA-22-108, PA-22-135, PA-22-150, PA-22-160, PA-22, PA-22S-135, PA-22S-150, PA-22S-160, PA-23-160, PA-23-235, PA-23-250, PA-23, PA-24-250, PA-24-260, PA-24-400, PA-24, PA-28-140, PA-28-150, PA-28-151, PA-28-160, PA-28-161, PA-28-180, PA-28-181, PA-28-201T, PA-28-235, PA-28-236, PA-28R-180, PA-28R-200, PA-28R-201, PA-28R-201T, PA-28RT-201, PA-28RT-201T, PA-28S-160, PA-28S-180, PA-30, PA-31-300, PA-31-325, PA-31-350, PA-31, PA-31P-350, PA-31P, PA-31T, PA-31T1, PA-31T2, PA-31T3, PA-32-260, PA-32-300, PA-32-301, PA-32-301FT, PA-32-301T, PA-32-301XTC, PA-32R-300, PA-32R-301 (HP), PA-32R-301 (SP), PA-32R-301T, PA-32RT-300, PA-32RT-300T, PA-32S-300, PA-34-200, PA-34-200T, PA-34-220T, PA-38-112, PA-39, PA-40, PA-44-180, PA-44-180T, PA-46-310P, PA-46-350P, PA-46-500TP, PA-46R-350T, PA-E23-250</v>
      </c>
      <c r="J1458"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459" spans="1:10" x14ac:dyDescent="0.25">
      <c r="A1459" s="1" t="s">
        <v>144</v>
      </c>
      <c r="B1459"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Piper Aircraft, Inc.\PA-20-135</v>
      </c>
      <c r="C1459" s="1" t="s">
        <v>899</v>
      </c>
      <c r="D1459" s="1" t="str">
        <f>LEFT(Supplemental_Type_Certificates__STC___5[[#This Row],[Column1]],SEARCH("\",Supplemental_Type_Certificates__STC___5[[#This Row],[Column1]])-1)</f>
        <v>Piper Aircraft, Inc.</v>
      </c>
      <c r="E1459" s="1" t="str">
        <f>RIGHT(Supplemental_Type_Certificates__STC___5[[#This Row],[Column1]],LEN(Supplemental_Type_Certificates__STC___5[[#This Row],[Column1]])-SEARCH("\",Supplemental_Type_Certificates__STC___5[[#This Row],[Column1]]))</f>
        <v>PA-20-135</v>
      </c>
      <c r="F1459" s="1" t="str">
        <f>INDEX(Sheet1!A:D,MATCH(Supplemental_Type_Certificates__STC___5[[#This Row],[Make]],Sheet1!D:D,0),1)</f>
        <v>Piper</v>
      </c>
      <c r="G1459"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459"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E1458:E1534</v>
      </c>
      <c r="I1459" s="1" t="str">
        <f ca="1">IF(LEN(Supplemental_Type_Certificates__STC___5[[#This Row],[First]])&lt;&gt;0,Supplemental_Type_Certificates__STC___5[[#This Row],[First]]&amp;": "&amp;_xlfn.TEXTJOIN(", ",TRUE,INDIRECT(Supplemental_Type_Certificates__STC___5[[#This Row],[Range]])),"")</f>
        <v/>
      </c>
      <c r="J1459"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460" spans="1:10" x14ac:dyDescent="0.25">
      <c r="A1460" s="1" t="s">
        <v>144</v>
      </c>
      <c r="B1460"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Piper Aircraft, Inc.\PA-20</v>
      </c>
      <c r="C1460" s="1" t="s">
        <v>900</v>
      </c>
      <c r="D1460" s="1" t="str">
        <f>LEFT(Supplemental_Type_Certificates__STC___5[[#This Row],[Column1]],SEARCH("\",Supplemental_Type_Certificates__STC___5[[#This Row],[Column1]])-1)</f>
        <v>Piper Aircraft, Inc.</v>
      </c>
      <c r="E1460" s="1" t="str">
        <f>RIGHT(Supplemental_Type_Certificates__STC___5[[#This Row],[Column1]],LEN(Supplemental_Type_Certificates__STC___5[[#This Row],[Column1]])-SEARCH("\",Supplemental_Type_Certificates__STC___5[[#This Row],[Column1]]))</f>
        <v>PA-20</v>
      </c>
      <c r="F1460" s="1" t="str">
        <f>INDEX(Sheet1!A:D,MATCH(Supplemental_Type_Certificates__STC___5[[#This Row],[Make]],Sheet1!D:D,0),1)</f>
        <v>Piper</v>
      </c>
      <c r="G1460"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460"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E1458:E1534</v>
      </c>
      <c r="I1460" s="1" t="str">
        <f ca="1">IF(LEN(Supplemental_Type_Certificates__STC___5[[#This Row],[First]])&lt;&gt;0,Supplemental_Type_Certificates__STC___5[[#This Row],[First]]&amp;": "&amp;_xlfn.TEXTJOIN(", ",TRUE,INDIRECT(Supplemental_Type_Certificates__STC___5[[#This Row],[Range]])),"")</f>
        <v/>
      </c>
      <c r="J1460"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461" spans="1:10" x14ac:dyDescent="0.25">
      <c r="A1461" s="1" t="s">
        <v>144</v>
      </c>
      <c r="B1461"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Piper Aircraft, Inc.\PA-20S-115</v>
      </c>
      <c r="C1461" s="1" t="s">
        <v>901</v>
      </c>
      <c r="D1461" s="1" t="str">
        <f>LEFT(Supplemental_Type_Certificates__STC___5[[#This Row],[Column1]],SEARCH("\",Supplemental_Type_Certificates__STC___5[[#This Row],[Column1]])-1)</f>
        <v>Piper Aircraft, Inc.</v>
      </c>
      <c r="E1461" s="1" t="str">
        <f>RIGHT(Supplemental_Type_Certificates__STC___5[[#This Row],[Column1]],LEN(Supplemental_Type_Certificates__STC___5[[#This Row],[Column1]])-SEARCH("\",Supplemental_Type_Certificates__STC___5[[#This Row],[Column1]]))</f>
        <v>PA-20S-115</v>
      </c>
      <c r="F1461" s="1" t="str">
        <f>INDEX(Sheet1!A:D,MATCH(Supplemental_Type_Certificates__STC___5[[#This Row],[Make]],Sheet1!D:D,0),1)</f>
        <v>Piper</v>
      </c>
      <c r="G1461"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461"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E1458:E1534</v>
      </c>
      <c r="I1461" s="1" t="str">
        <f ca="1">IF(LEN(Supplemental_Type_Certificates__STC___5[[#This Row],[First]])&lt;&gt;0,Supplemental_Type_Certificates__STC___5[[#This Row],[First]]&amp;": "&amp;_xlfn.TEXTJOIN(", ",TRUE,INDIRECT(Supplemental_Type_Certificates__STC___5[[#This Row],[Range]])),"")</f>
        <v/>
      </c>
      <c r="J1461"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462" spans="1:10" x14ac:dyDescent="0.25">
      <c r="A1462" s="1" t="s">
        <v>144</v>
      </c>
      <c r="B1462"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Piper Aircraft, Inc.\PA-20S-135</v>
      </c>
      <c r="C1462" s="1" t="s">
        <v>902</v>
      </c>
      <c r="D1462" s="1" t="str">
        <f>LEFT(Supplemental_Type_Certificates__STC___5[[#This Row],[Column1]],SEARCH("\",Supplemental_Type_Certificates__STC___5[[#This Row],[Column1]])-1)</f>
        <v>Piper Aircraft, Inc.</v>
      </c>
      <c r="E1462" s="1" t="str">
        <f>RIGHT(Supplemental_Type_Certificates__STC___5[[#This Row],[Column1]],LEN(Supplemental_Type_Certificates__STC___5[[#This Row],[Column1]])-SEARCH("\",Supplemental_Type_Certificates__STC___5[[#This Row],[Column1]]))</f>
        <v>PA-20S-135</v>
      </c>
      <c r="F1462" s="1" t="str">
        <f>INDEX(Sheet1!A:D,MATCH(Supplemental_Type_Certificates__STC___5[[#This Row],[Make]],Sheet1!D:D,0),1)</f>
        <v>Piper</v>
      </c>
      <c r="G1462"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462"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E1458:E1534</v>
      </c>
      <c r="I1462" s="1" t="str">
        <f ca="1">IF(LEN(Supplemental_Type_Certificates__STC___5[[#This Row],[First]])&lt;&gt;0,Supplemental_Type_Certificates__STC___5[[#This Row],[First]]&amp;": "&amp;_xlfn.TEXTJOIN(", ",TRUE,INDIRECT(Supplemental_Type_Certificates__STC___5[[#This Row],[Range]])),"")</f>
        <v/>
      </c>
      <c r="J1462"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463" spans="1:10" x14ac:dyDescent="0.25">
      <c r="A1463" s="1" t="s">
        <v>144</v>
      </c>
      <c r="B1463"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Piper Aircraft, Inc.\PA-20S</v>
      </c>
      <c r="C1463" s="1" t="s">
        <v>903</v>
      </c>
      <c r="D1463" s="1" t="str">
        <f>LEFT(Supplemental_Type_Certificates__STC___5[[#This Row],[Column1]],SEARCH("\",Supplemental_Type_Certificates__STC___5[[#This Row],[Column1]])-1)</f>
        <v>Piper Aircraft, Inc.</v>
      </c>
      <c r="E1463" s="1" t="str">
        <f>RIGHT(Supplemental_Type_Certificates__STC___5[[#This Row],[Column1]],LEN(Supplemental_Type_Certificates__STC___5[[#This Row],[Column1]])-SEARCH("\",Supplemental_Type_Certificates__STC___5[[#This Row],[Column1]]))</f>
        <v>PA-20S</v>
      </c>
      <c r="F1463" s="1" t="str">
        <f>INDEX(Sheet1!A:D,MATCH(Supplemental_Type_Certificates__STC___5[[#This Row],[Make]],Sheet1!D:D,0),1)</f>
        <v>Piper</v>
      </c>
      <c r="G1463"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463"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E1458:E1534</v>
      </c>
      <c r="I1463" s="1" t="str">
        <f ca="1">IF(LEN(Supplemental_Type_Certificates__STC___5[[#This Row],[First]])&lt;&gt;0,Supplemental_Type_Certificates__STC___5[[#This Row],[First]]&amp;": "&amp;_xlfn.TEXTJOIN(", ",TRUE,INDIRECT(Supplemental_Type_Certificates__STC___5[[#This Row],[Range]])),"")</f>
        <v/>
      </c>
      <c r="J1463"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464" spans="1:10" x14ac:dyDescent="0.25">
      <c r="A1464" s="1" t="s">
        <v>144</v>
      </c>
      <c r="B1464"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Piper Aircraft, Inc.\PA-22-108</v>
      </c>
      <c r="C1464" s="1" t="s">
        <v>904</v>
      </c>
      <c r="D1464" s="1" t="str">
        <f>LEFT(Supplemental_Type_Certificates__STC___5[[#This Row],[Column1]],SEARCH("\",Supplemental_Type_Certificates__STC___5[[#This Row],[Column1]])-1)</f>
        <v>Piper Aircraft, Inc.</v>
      </c>
      <c r="E1464" s="1" t="str">
        <f>RIGHT(Supplemental_Type_Certificates__STC___5[[#This Row],[Column1]],LEN(Supplemental_Type_Certificates__STC___5[[#This Row],[Column1]])-SEARCH("\",Supplemental_Type_Certificates__STC___5[[#This Row],[Column1]]))</f>
        <v>PA-22-108</v>
      </c>
      <c r="F1464" s="1" t="str">
        <f>INDEX(Sheet1!A:D,MATCH(Supplemental_Type_Certificates__STC___5[[#This Row],[Make]],Sheet1!D:D,0),1)</f>
        <v>Piper</v>
      </c>
      <c r="G1464"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464"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E1458:E1534</v>
      </c>
      <c r="I1464" s="1" t="str">
        <f ca="1">IF(LEN(Supplemental_Type_Certificates__STC___5[[#This Row],[First]])&lt;&gt;0,Supplemental_Type_Certificates__STC___5[[#This Row],[First]]&amp;": "&amp;_xlfn.TEXTJOIN(", ",TRUE,INDIRECT(Supplemental_Type_Certificates__STC___5[[#This Row],[Range]])),"")</f>
        <v/>
      </c>
      <c r="J1464"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465" spans="1:10" x14ac:dyDescent="0.25">
      <c r="A1465" s="1" t="s">
        <v>144</v>
      </c>
      <c r="B1465"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Piper Aircraft, Inc.\PA-22-135</v>
      </c>
      <c r="C1465" s="1" t="s">
        <v>905</v>
      </c>
      <c r="D1465" s="1" t="str">
        <f>LEFT(Supplemental_Type_Certificates__STC___5[[#This Row],[Column1]],SEARCH("\",Supplemental_Type_Certificates__STC___5[[#This Row],[Column1]])-1)</f>
        <v>Piper Aircraft, Inc.</v>
      </c>
      <c r="E1465" s="1" t="str">
        <f>RIGHT(Supplemental_Type_Certificates__STC___5[[#This Row],[Column1]],LEN(Supplemental_Type_Certificates__STC___5[[#This Row],[Column1]])-SEARCH("\",Supplemental_Type_Certificates__STC___5[[#This Row],[Column1]]))</f>
        <v>PA-22-135</v>
      </c>
      <c r="F1465" s="1" t="str">
        <f>INDEX(Sheet1!A:D,MATCH(Supplemental_Type_Certificates__STC___5[[#This Row],[Make]],Sheet1!D:D,0),1)</f>
        <v>Piper</v>
      </c>
      <c r="G1465"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465"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E1458:E1534</v>
      </c>
      <c r="I1465" s="1" t="str">
        <f ca="1">IF(LEN(Supplemental_Type_Certificates__STC___5[[#This Row],[First]])&lt;&gt;0,Supplemental_Type_Certificates__STC___5[[#This Row],[First]]&amp;": "&amp;_xlfn.TEXTJOIN(", ",TRUE,INDIRECT(Supplemental_Type_Certificates__STC___5[[#This Row],[Range]])),"")</f>
        <v/>
      </c>
      <c r="J1465"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466" spans="1:10" x14ac:dyDescent="0.25">
      <c r="A1466" s="1" t="s">
        <v>144</v>
      </c>
      <c r="B1466"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Piper Aircraft, Inc.\PA-22-150</v>
      </c>
      <c r="C1466" s="1" t="s">
        <v>906</v>
      </c>
      <c r="D1466" s="1" t="str">
        <f>LEFT(Supplemental_Type_Certificates__STC___5[[#This Row],[Column1]],SEARCH("\",Supplemental_Type_Certificates__STC___5[[#This Row],[Column1]])-1)</f>
        <v>Piper Aircraft, Inc.</v>
      </c>
      <c r="E1466" s="1" t="str">
        <f>RIGHT(Supplemental_Type_Certificates__STC___5[[#This Row],[Column1]],LEN(Supplemental_Type_Certificates__STC___5[[#This Row],[Column1]])-SEARCH("\",Supplemental_Type_Certificates__STC___5[[#This Row],[Column1]]))</f>
        <v>PA-22-150</v>
      </c>
      <c r="F1466" s="1" t="str">
        <f>INDEX(Sheet1!A:D,MATCH(Supplemental_Type_Certificates__STC___5[[#This Row],[Make]],Sheet1!D:D,0),1)</f>
        <v>Piper</v>
      </c>
      <c r="G1466"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466"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E1458:E1534</v>
      </c>
      <c r="I1466" s="1" t="str">
        <f ca="1">IF(LEN(Supplemental_Type_Certificates__STC___5[[#This Row],[First]])&lt;&gt;0,Supplemental_Type_Certificates__STC___5[[#This Row],[First]]&amp;": "&amp;_xlfn.TEXTJOIN(", ",TRUE,INDIRECT(Supplemental_Type_Certificates__STC___5[[#This Row],[Range]])),"")</f>
        <v/>
      </c>
      <c r="J1466"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467" spans="1:10" x14ac:dyDescent="0.25">
      <c r="A1467" s="1" t="s">
        <v>144</v>
      </c>
      <c r="B1467"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Piper Aircraft, Inc.\PA-22-160</v>
      </c>
      <c r="C1467" s="1" t="s">
        <v>907</v>
      </c>
      <c r="D1467" s="1" t="str">
        <f>LEFT(Supplemental_Type_Certificates__STC___5[[#This Row],[Column1]],SEARCH("\",Supplemental_Type_Certificates__STC___5[[#This Row],[Column1]])-1)</f>
        <v>Piper Aircraft, Inc.</v>
      </c>
      <c r="E1467" s="1" t="str">
        <f>RIGHT(Supplemental_Type_Certificates__STC___5[[#This Row],[Column1]],LEN(Supplemental_Type_Certificates__STC___5[[#This Row],[Column1]])-SEARCH("\",Supplemental_Type_Certificates__STC___5[[#This Row],[Column1]]))</f>
        <v>PA-22-160</v>
      </c>
      <c r="F1467" s="1" t="str">
        <f>INDEX(Sheet1!A:D,MATCH(Supplemental_Type_Certificates__STC___5[[#This Row],[Make]],Sheet1!D:D,0),1)</f>
        <v>Piper</v>
      </c>
      <c r="G1467"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467"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E1458:E1534</v>
      </c>
      <c r="I1467" s="1" t="str">
        <f ca="1">IF(LEN(Supplemental_Type_Certificates__STC___5[[#This Row],[First]])&lt;&gt;0,Supplemental_Type_Certificates__STC___5[[#This Row],[First]]&amp;": "&amp;_xlfn.TEXTJOIN(", ",TRUE,INDIRECT(Supplemental_Type_Certificates__STC___5[[#This Row],[Range]])),"")</f>
        <v/>
      </c>
      <c r="J1467"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468" spans="1:10" x14ac:dyDescent="0.25">
      <c r="A1468" s="1" t="s">
        <v>144</v>
      </c>
      <c r="B1468"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Piper Aircraft, Inc.\PA-22</v>
      </c>
      <c r="C1468" s="1" t="s">
        <v>908</v>
      </c>
      <c r="D1468" s="1" t="str">
        <f>LEFT(Supplemental_Type_Certificates__STC___5[[#This Row],[Column1]],SEARCH("\",Supplemental_Type_Certificates__STC___5[[#This Row],[Column1]])-1)</f>
        <v>Piper Aircraft, Inc.</v>
      </c>
      <c r="E1468" s="1" t="str">
        <f>RIGHT(Supplemental_Type_Certificates__STC___5[[#This Row],[Column1]],LEN(Supplemental_Type_Certificates__STC___5[[#This Row],[Column1]])-SEARCH("\",Supplemental_Type_Certificates__STC___5[[#This Row],[Column1]]))</f>
        <v>PA-22</v>
      </c>
      <c r="F1468" s="1" t="str">
        <f>INDEX(Sheet1!A:D,MATCH(Supplemental_Type_Certificates__STC___5[[#This Row],[Make]],Sheet1!D:D,0),1)</f>
        <v>Piper</v>
      </c>
      <c r="G1468"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468"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E1458:E1534</v>
      </c>
      <c r="I1468" s="1" t="str">
        <f ca="1">IF(LEN(Supplemental_Type_Certificates__STC___5[[#This Row],[First]])&lt;&gt;0,Supplemental_Type_Certificates__STC___5[[#This Row],[First]]&amp;": "&amp;_xlfn.TEXTJOIN(", ",TRUE,INDIRECT(Supplemental_Type_Certificates__STC___5[[#This Row],[Range]])),"")</f>
        <v/>
      </c>
      <c r="J1468"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469" spans="1:10" x14ac:dyDescent="0.25">
      <c r="A1469" s="1" t="s">
        <v>144</v>
      </c>
      <c r="B1469"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Piper Aircraft, Inc.\PA-22S-135</v>
      </c>
      <c r="C1469" s="1" t="s">
        <v>909</v>
      </c>
      <c r="D1469" s="1" t="str">
        <f>LEFT(Supplemental_Type_Certificates__STC___5[[#This Row],[Column1]],SEARCH("\",Supplemental_Type_Certificates__STC___5[[#This Row],[Column1]])-1)</f>
        <v>Piper Aircraft, Inc.</v>
      </c>
      <c r="E1469" s="1" t="str">
        <f>RIGHT(Supplemental_Type_Certificates__STC___5[[#This Row],[Column1]],LEN(Supplemental_Type_Certificates__STC___5[[#This Row],[Column1]])-SEARCH("\",Supplemental_Type_Certificates__STC___5[[#This Row],[Column1]]))</f>
        <v>PA-22S-135</v>
      </c>
      <c r="F1469" s="1" t="str">
        <f>INDEX(Sheet1!A:D,MATCH(Supplemental_Type_Certificates__STC___5[[#This Row],[Make]],Sheet1!D:D,0),1)</f>
        <v>Piper</v>
      </c>
      <c r="G1469"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469"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E1458:E1534</v>
      </c>
      <c r="I1469" s="1" t="str">
        <f ca="1">IF(LEN(Supplemental_Type_Certificates__STC___5[[#This Row],[First]])&lt;&gt;0,Supplemental_Type_Certificates__STC___5[[#This Row],[First]]&amp;": "&amp;_xlfn.TEXTJOIN(", ",TRUE,INDIRECT(Supplemental_Type_Certificates__STC___5[[#This Row],[Range]])),"")</f>
        <v/>
      </c>
      <c r="J1469"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470" spans="1:10" x14ac:dyDescent="0.25">
      <c r="A1470" s="1" t="s">
        <v>144</v>
      </c>
      <c r="B1470"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Piper Aircraft, Inc.\PA-22S-150</v>
      </c>
      <c r="C1470" s="1" t="s">
        <v>910</v>
      </c>
      <c r="D1470" s="1" t="str">
        <f>LEFT(Supplemental_Type_Certificates__STC___5[[#This Row],[Column1]],SEARCH("\",Supplemental_Type_Certificates__STC___5[[#This Row],[Column1]])-1)</f>
        <v>Piper Aircraft, Inc.</v>
      </c>
      <c r="E1470" s="1" t="str">
        <f>RIGHT(Supplemental_Type_Certificates__STC___5[[#This Row],[Column1]],LEN(Supplemental_Type_Certificates__STC___5[[#This Row],[Column1]])-SEARCH("\",Supplemental_Type_Certificates__STC___5[[#This Row],[Column1]]))</f>
        <v>PA-22S-150</v>
      </c>
      <c r="F1470" s="1" t="str">
        <f>INDEX(Sheet1!A:D,MATCH(Supplemental_Type_Certificates__STC___5[[#This Row],[Make]],Sheet1!D:D,0),1)</f>
        <v>Piper</v>
      </c>
      <c r="G1470"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470"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E1458:E1534</v>
      </c>
      <c r="I1470" s="1" t="str">
        <f ca="1">IF(LEN(Supplemental_Type_Certificates__STC___5[[#This Row],[First]])&lt;&gt;0,Supplemental_Type_Certificates__STC___5[[#This Row],[First]]&amp;": "&amp;_xlfn.TEXTJOIN(", ",TRUE,INDIRECT(Supplemental_Type_Certificates__STC___5[[#This Row],[Range]])),"")</f>
        <v/>
      </c>
      <c r="J1470"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471" spans="1:10" x14ac:dyDescent="0.25">
      <c r="A1471" s="1" t="s">
        <v>144</v>
      </c>
      <c r="B1471"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Piper Aircraft, Inc.\PA-22S-160</v>
      </c>
      <c r="C1471" s="1" t="s">
        <v>911</v>
      </c>
      <c r="D1471" s="1" t="str">
        <f>LEFT(Supplemental_Type_Certificates__STC___5[[#This Row],[Column1]],SEARCH("\",Supplemental_Type_Certificates__STC___5[[#This Row],[Column1]])-1)</f>
        <v>Piper Aircraft, Inc.</v>
      </c>
      <c r="E1471" s="1" t="str">
        <f>RIGHT(Supplemental_Type_Certificates__STC___5[[#This Row],[Column1]],LEN(Supplemental_Type_Certificates__STC___5[[#This Row],[Column1]])-SEARCH("\",Supplemental_Type_Certificates__STC___5[[#This Row],[Column1]]))</f>
        <v>PA-22S-160</v>
      </c>
      <c r="F1471" s="1" t="str">
        <f>INDEX(Sheet1!A:D,MATCH(Supplemental_Type_Certificates__STC___5[[#This Row],[Make]],Sheet1!D:D,0),1)</f>
        <v>Piper</v>
      </c>
      <c r="G1471"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471"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E1458:E1534</v>
      </c>
      <c r="I1471" s="1" t="str">
        <f ca="1">IF(LEN(Supplemental_Type_Certificates__STC___5[[#This Row],[First]])&lt;&gt;0,Supplemental_Type_Certificates__STC___5[[#This Row],[First]]&amp;": "&amp;_xlfn.TEXTJOIN(", ",TRUE,INDIRECT(Supplemental_Type_Certificates__STC___5[[#This Row],[Range]])),"")</f>
        <v/>
      </c>
      <c r="J1471"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472" spans="1:10" x14ac:dyDescent="0.25">
      <c r="A1472" s="1" t="s">
        <v>144</v>
      </c>
      <c r="B1472"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Piper Aircraft, Inc.\PA-23-160</v>
      </c>
      <c r="C1472" s="1" t="s">
        <v>912</v>
      </c>
      <c r="D1472" s="1" t="str">
        <f>LEFT(Supplemental_Type_Certificates__STC___5[[#This Row],[Column1]],SEARCH("\",Supplemental_Type_Certificates__STC___5[[#This Row],[Column1]])-1)</f>
        <v>Piper Aircraft, Inc.</v>
      </c>
      <c r="E1472" s="1" t="str">
        <f>RIGHT(Supplemental_Type_Certificates__STC___5[[#This Row],[Column1]],LEN(Supplemental_Type_Certificates__STC___5[[#This Row],[Column1]])-SEARCH("\",Supplemental_Type_Certificates__STC___5[[#This Row],[Column1]]))</f>
        <v>PA-23-160</v>
      </c>
      <c r="F1472" s="1" t="str">
        <f>INDEX(Sheet1!A:D,MATCH(Supplemental_Type_Certificates__STC___5[[#This Row],[Make]],Sheet1!D:D,0),1)</f>
        <v>Piper</v>
      </c>
      <c r="G1472"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472"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E1458:E1534</v>
      </c>
      <c r="I1472" s="1" t="str">
        <f ca="1">IF(LEN(Supplemental_Type_Certificates__STC___5[[#This Row],[First]])&lt;&gt;0,Supplemental_Type_Certificates__STC___5[[#This Row],[First]]&amp;": "&amp;_xlfn.TEXTJOIN(", ",TRUE,INDIRECT(Supplemental_Type_Certificates__STC___5[[#This Row],[Range]])),"")</f>
        <v/>
      </c>
      <c r="J1472"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473" spans="1:10" x14ac:dyDescent="0.25">
      <c r="A1473" s="1" t="s">
        <v>144</v>
      </c>
      <c r="B1473"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Piper Aircraft, Inc.\PA-23-235</v>
      </c>
      <c r="C1473" s="1" t="s">
        <v>913</v>
      </c>
      <c r="D1473" s="1" t="str">
        <f>LEFT(Supplemental_Type_Certificates__STC___5[[#This Row],[Column1]],SEARCH("\",Supplemental_Type_Certificates__STC___5[[#This Row],[Column1]])-1)</f>
        <v>Piper Aircraft, Inc.</v>
      </c>
      <c r="E1473" s="1" t="str">
        <f>RIGHT(Supplemental_Type_Certificates__STC___5[[#This Row],[Column1]],LEN(Supplemental_Type_Certificates__STC___5[[#This Row],[Column1]])-SEARCH("\",Supplemental_Type_Certificates__STC___5[[#This Row],[Column1]]))</f>
        <v>PA-23-235</v>
      </c>
      <c r="F1473" s="1" t="str">
        <f>INDEX(Sheet1!A:D,MATCH(Supplemental_Type_Certificates__STC___5[[#This Row],[Make]],Sheet1!D:D,0),1)</f>
        <v>Piper</v>
      </c>
      <c r="G1473"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473"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E1458:E1534</v>
      </c>
      <c r="I1473" s="1" t="str">
        <f ca="1">IF(LEN(Supplemental_Type_Certificates__STC___5[[#This Row],[First]])&lt;&gt;0,Supplemental_Type_Certificates__STC___5[[#This Row],[First]]&amp;": "&amp;_xlfn.TEXTJOIN(", ",TRUE,INDIRECT(Supplemental_Type_Certificates__STC___5[[#This Row],[Range]])),"")</f>
        <v/>
      </c>
      <c r="J1473"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474" spans="1:10" x14ac:dyDescent="0.25">
      <c r="A1474" s="1" t="s">
        <v>144</v>
      </c>
      <c r="B1474"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Piper Aircraft, Inc.\PA-23-250</v>
      </c>
      <c r="C1474" s="1" t="s">
        <v>914</v>
      </c>
      <c r="D1474" s="1" t="str">
        <f>LEFT(Supplemental_Type_Certificates__STC___5[[#This Row],[Column1]],SEARCH("\",Supplemental_Type_Certificates__STC___5[[#This Row],[Column1]])-1)</f>
        <v>Piper Aircraft, Inc.</v>
      </c>
      <c r="E1474" s="1" t="str">
        <f>RIGHT(Supplemental_Type_Certificates__STC___5[[#This Row],[Column1]],LEN(Supplemental_Type_Certificates__STC___5[[#This Row],[Column1]])-SEARCH("\",Supplemental_Type_Certificates__STC___5[[#This Row],[Column1]]))</f>
        <v>PA-23-250</v>
      </c>
      <c r="F1474" s="1" t="str">
        <f>INDEX(Sheet1!A:D,MATCH(Supplemental_Type_Certificates__STC___5[[#This Row],[Make]],Sheet1!D:D,0),1)</f>
        <v>Piper</v>
      </c>
      <c r="G1474"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474"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E1458:E1534</v>
      </c>
      <c r="I1474" s="1" t="str">
        <f ca="1">IF(LEN(Supplemental_Type_Certificates__STC___5[[#This Row],[First]])&lt;&gt;0,Supplemental_Type_Certificates__STC___5[[#This Row],[First]]&amp;": "&amp;_xlfn.TEXTJOIN(", ",TRUE,INDIRECT(Supplemental_Type_Certificates__STC___5[[#This Row],[Range]])),"")</f>
        <v/>
      </c>
      <c r="J1474"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475" spans="1:10" x14ac:dyDescent="0.25">
      <c r="A1475" s="1" t="s">
        <v>144</v>
      </c>
      <c r="B1475"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Piper Aircraft, Inc.\PA-23</v>
      </c>
      <c r="C1475" s="1" t="s">
        <v>915</v>
      </c>
      <c r="D1475" s="1" t="str">
        <f>LEFT(Supplemental_Type_Certificates__STC___5[[#This Row],[Column1]],SEARCH("\",Supplemental_Type_Certificates__STC___5[[#This Row],[Column1]])-1)</f>
        <v>Piper Aircraft, Inc.</v>
      </c>
      <c r="E1475" s="1" t="str">
        <f>RIGHT(Supplemental_Type_Certificates__STC___5[[#This Row],[Column1]],LEN(Supplemental_Type_Certificates__STC___5[[#This Row],[Column1]])-SEARCH("\",Supplemental_Type_Certificates__STC___5[[#This Row],[Column1]]))</f>
        <v>PA-23</v>
      </c>
      <c r="F1475" s="1" t="str">
        <f>INDEX(Sheet1!A:D,MATCH(Supplemental_Type_Certificates__STC___5[[#This Row],[Make]],Sheet1!D:D,0),1)</f>
        <v>Piper</v>
      </c>
      <c r="G1475"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475"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E1458:E1534</v>
      </c>
      <c r="I1475" s="1" t="str">
        <f ca="1">IF(LEN(Supplemental_Type_Certificates__STC___5[[#This Row],[First]])&lt;&gt;0,Supplemental_Type_Certificates__STC___5[[#This Row],[First]]&amp;": "&amp;_xlfn.TEXTJOIN(", ",TRUE,INDIRECT(Supplemental_Type_Certificates__STC___5[[#This Row],[Range]])),"")</f>
        <v/>
      </c>
      <c r="J1475"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476" spans="1:10" x14ac:dyDescent="0.25">
      <c r="A1476" s="1" t="s">
        <v>144</v>
      </c>
      <c r="B1476"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Piper Aircraft, Inc.\PA-24-250</v>
      </c>
      <c r="C1476" s="1" t="s">
        <v>916</v>
      </c>
      <c r="D1476" s="1" t="str">
        <f>LEFT(Supplemental_Type_Certificates__STC___5[[#This Row],[Column1]],SEARCH("\",Supplemental_Type_Certificates__STC___5[[#This Row],[Column1]])-1)</f>
        <v>Piper Aircraft, Inc.</v>
      </c>
      <c r="E1476" s="1" t="str">
        <f>RIGHT(Supplemental_Type_Certificates__STC___5[[#This Row],[Column1]],LEN(Supplemental_Type_Certificates__STC___5[[#This Row],[Column1]])-SEARCH("\",Supplemental_Type_Certificates__STC___5[[#This Row],[Column1]]))</f>
        <v>PA-24-250</v>
      </c>
      <c r="F1476" s="1" t="str">
        <f>INDEX(Sheet1!A:D,MATCH(Supplemental_Type_Certificates__STC___5[[#This Row],[Make]],Sheet1!D:D,0),1)</f>
        <v>Piper</v>
      </c>
      <c r="G1476"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476"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E1458:E1534</v>
      </c>
      <c r="I1476" s="1" t="str">
        <f ca="1">IF(LEN(Supplemental_Type_Certificates__STC___5[[#This Row],[First]])&lt;&gt;0,Supplemental_Type_Certificates__STC___5[[#This Row],[First]]&amp;": "&amp;_xlfn.TEXTJOIN(", ",TRUE,INDIRECT(Supplemental_Type_Certificates__STC___5[[#This Row],[Range]])),"")</f>
        <v/>
      </c>
      <c r="J1476"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477" spans="1:10" x14ac:dyDescent="0.25">
      <c r="A1477" s="1" t="s">
        <v>144</v>
      </c>
      <c r="B1477"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Piper Aircraft, Inc.\PA-24-260</v>
      </c>
      <c r="C1477" s="1" t="s">
        <v>917</v>
      </c>
      <c r="D1477" s="1" t="str">
        <f>LEFT(Supplemental_Type_Certificates__STC___5[[#This Row],[Column1]],SEARCH("\",Supplemental_Type_Certificates__STC___5[[#This Row],[Column1]])-1)</f>
        <v>Piper Aircraft, Inc.</v>
      </c>
      <c r="E1477" s="1" t="str">
        <f>RIGHT(Supplemental_Type_Certificates__STC___5[[#This Row],[Column1]],LEN(Supplemental_Type_Certificates__STC___5[[#This Row],[Column1]])-SEARCH("\",Supplemental_Type_Certificates__STC___5[[#This Row],[Column1]]))</f>
        <v>PA-24-260</v>
      </c>
      <c r="F1477" s="1" t="str">
        <f>INDEX(Sheet1!A:D,MATCH(Supplemental_Type_Certificates__STC___5[[#This Row],[Make]],Sheet1!D:D,0),1)</f>
        <v>Piper</v>
      </c>
      <c r="G1477"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477"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E1458:E1534</v>
      </c>
      <c r="I1477" s="1" t="str">
        <f ca="1">IF(LEN(Supplemental_Type_Certificates__STC___5[[#This Row],[First]])&lt;&gt;0,Supplemental_Type_Certificates__STC___5[[#This Row],[First]]&amp;": "&amp;_xlfn.TEXTJOIN(", ",TRUE,INDIRECT(Supplemental_Type_Certificates__STC___5[[#This Row],[Range]])),"")</f>
        <v/>
      </c>
      <c r="J1477"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478" spans="1:10" x14ac:dyDescent="0.25">
      <c r="A1478" s="1" t="s">
        <v>144</v>
      </c>
      <c r="B1478"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Piper Aircraft, Inc.\PA-24-400</v>
      </c>
      <c r="C1478" s="1" t="s">
        <v>918</v>
      </c>
      <c r="D1478" s="1" t="str">
        <f>LEFT(Supplemental_Type_Certificates__STC___5[[#This Row],[Column1]],SEARCH("\",Supplemental_Type_Certificates__STC___5[[#This Row],[Column1]])-1)</f>
        <v>Piper Aircraft, Inc.</v>
      </c>
      <c r="E1478" s="1" t="str">
        <f>RIGHT(Supplemental_Type_Certificates__STC___5[[#This Row],[Column1]],LEN(Supplemental_Type_Certificates__STC___5[[#This Row],[Column1]])-SEARCH("\",Supplemental_Type_Certificates__STC___5[[#This Row],[Column1]]))</f>
        <v>PA-24-400</v>
      </c>
      <c r="F1478" s="1" t="str">
        <f>INDEX(Sheet1!A:D,MATCH(Supplemental_Type_Certificates__STC___5[[#This Row],[Make]],Sheet1!D:D,0),1)</f>
        <v>Piper</v>
      </c>
      <c r="G1478"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478"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E1458:E1534</v>
      </c>
      <c r="I1478" s="1" t="str">
        <f ca="1">IF(LEN(Supplemental_Type_Certificates__STC___5[[#This Row],[First]])&lt;&gt;0,Supplemental_Type_Certificates__STC___5[[#This Row],[First]]&amp;": "&amp;_xlfn.TEXTJOIN(", ",TRUE,INDIRECT(Supplemental_Type_Certificates__STC___5[[#This Row],[Range]])),"")</f>
        <v/>
      </c>
      <c r="J1478"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479" spans="1:10" x14ac:dyDescent="0.25">
      <c r="A1479" s="1" t="s">
        <v>144</v>
      </c>
      <c r="B1479"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Piper Aircraft, Inc.\PA-24</v>
      </c>
      <c r="C1479" s="1" t="s">
        <v>919</v>
      </c>
      <c r="D1479" s="1" t="str">
        <f>LEFT(Supplemental_Type_Certificates__STC___5[[#This Row],[Column1]],SEARCH("\",Supplemental_Type_Certificates__STC___5[[#This Row],[Column1]])-1)</f>
        <v>Piper Aircraft, Inc.</v>
      </c>
      <c r="E1479" s="1" t="str">
        <f>RIGHT(Supplemental_Type_Certificates__STC___5[[#This Row],[Column1]],LEN(Supplemental_Type_Certificates__STC___5[[#This Row],[Column1]])-SEARCH("\",Supplemental_Type_Certificates__STC___5[[#This Row],[Column1]]))</f>
        <v>PA-24</v>
      </c>
      <c r="F1479" s="1" t="str">
        <f>INDEX(Sheet1!A:D,MATCH(Supplemental_Type_Certificates__STC___5[[#This Row],[Make]],Sheet1!D:D,0),1)</f>
        <v>Piper</v>
      </c>
      <c r="G1479"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479"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E1458:E1534</v>
      </c>
      <c r="I1479" s="1" t="str">
        <f ca="1">IF(LEN(Supplemental_Type_Certificates__STC___5[[#This Row],[First]])&lt;&gt;0,Supplemental_Type_Certificates__STC___5[[#This Row],[First]]&amp;": "&amp;_xlfn.TEXTJOIN(", ",TRUE,INDIRECT(Supplemental_Type_Certificates__STC___5[[#This Row],[Range]])),"")</f>
        <v/>
      </c>
      <c r="J1479"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480" spans="1:10" x14ac:dyDescent="0.25">
      <c r="A1480" s="1" t="s">
        <v>144</v>
      </c>
      <c r="B1480"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Piper Aircraft, Inc.\PA-28-140</v>
      </c>
      <c r="C1480" s="1" t="s">
        <v>920</v>
      </c>
      <c r="D1480" s="1" t="str">
        <f>LEFT(Supplemental_Type_Certificates__STC___5[[#This Row],[Column1]],SEARCH("\",Supplemental_Type_Certificates__STC___5[[#This Row],[Column1]])-1)</f>
        <v>Piper Aircraft, Inc.</v>
      </c>
      <c r="E1480" s="1" t="str">
        <f>RIGHT(Supplemental_Type_Certificates__STC___5[[#This Row],[Column1]],LEN(Supplemental_Type_Certificates__STC___5[[#This Row],[Column1]])-SEARCH("\",Supplemental_Type_Certificates__STC___5[[#This Row],[Column1]]))</f>
        <v>PA-28-140</v>
      </c>
      <c r="F1480" s="1" t="str">
        <f>INDEX(Sheet1!A:D,MATCH(Supplemental_Type_Certificates__STC___5[[#This Row],[Make]],Sheet1!D:D,0),1)</f>
        <v>Piper</v>
      </c>
      <c r="G1480"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480"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E1458:E1534</v>
      </c>
      <c r="I1480" s="1" t="str">
        <f ca="1">IF(LEN(Supplemental_Type_Certificates__STC___5[[#This Row],[First]])&lt;&gt;0,Supplemental_Type_Certificates__STC___5[[#This Row],[First]]&amp;": "&amp;_xlfn.TEXTJOIN(", ",TRUE,INDIRECT(Supplemental_Type_Certificates__STC___5[[#This Row],[Range]])),"")</f>
        <v/>
      </c>
      <c r="J1480"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481" spans="1:10" x14ac:dyDescent="0.25">
      <c r="A1481" s="1" t="s">
        <v>144</v>
      </c>
      <c r="B1481"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Piper Aircraft, Inc.\PA-28-150</v>
      </c>
      <c r="C1481" s="1" t="s">
        <v>921</v>
      </c>
      <c r="D1481" s="1" t="str">
        <f>LEFT(Supplemental_Type_Certificates__STC___5[[#This Row],[Column1]],SEARCH("\",Supplemental_Type_Certificates__STC___5[[#This Row],[Column1]])-1)</f>
        <v>Piper Aircraft, Inc.</v>
      </c>
      <c r="E1481" s="1" t="str">
        <f>RIGHT(Supplemental_Type_Certificates__STC___5[[#This Row],[Column1]],LEN(Supplemental_Type_Certificates__STC___5[[#This Row],[Column1]])-SEARCH("\",Supplemental_Type_Certificates__STC___5[[#This Row],[Column1]]))</f>
        <v>PA-28-150</v>
      </c>
      <c r="F1481" s="1" t="str">
        <f>INDEX(Sheet1!A:D,MATCH(Supplemental_Type_Certificates__STC___5[[#This Row],[Make]],Sheet1!D:D,0),1)</f>
        <v>Piper</v>
      </c>
      <c r="G1481"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481"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E1458:E1534</v>
      </c>
      <c r="I1481" s="1" t="str">
        <f ca="1">IF(LEN(Supplemental_Type_Certificates__STC___5[[#This Row],[First]])&lt;&gt;0,Supplemental_Type_Certificates__STC___5[[#This Row],[First]]&amp;": "&amp;_xlfn.TEXTJOIN(", ",TRUE,INDIRECT(Supplemental_Type_Certificates__STC___5[[#This Row],[Range]])),"")</f>
        <v/>
      </c>
      <c r="J1481"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482" spans="1:10" x14ac:dyDescent="0.25">
      <c r="A1482" s="1" t="s">
        <v>144</v>
      </c>
      <c r="B1482"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Piper Aircraft, Inc.\PA-28-151</v>
      </c>
      <c r="C1482" s="1" t="s">
        <v>922</v>
      </c>
      <c r="D1482" s="1" t="str">
        <f>LEFT(Supplemental_Type_Certificates__STC___5[[#This Row],[Column1]],SEARCH("\",Supplemental_Type_Certificates__STC___5[[#This Row],[Column1]])-1)</f>
        <v>Piper Aircraft, Inc.</v>
      </c>
      <c r="E1482" s="1" t="str">
        <f>RIGHT(Supplemental_Type_Certificates__STC___5[[#This Row],[Column1]],LEN(Supplemental_Type_Certificates__STC___5[[#This Row],[Column1]])-SEARCH("\",Supplemental_Type_Certificates__STC___5[[#This Row],[Column1]]))</f>
        <v>PA-28-151</v>
      </c>
      <c r="F1482" s="1" t="str">
        <f>INDEX(Sheet1!A:D,MATCH(Supplemental_Type_Certificates__STC___5[[#This Row],[Make]],Sheet1!D:D,0),1)</f>
        <v>Piper</v>
      </c>
      <c r="G1482"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482"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E1458:E1534</v>
      </c>
      <c r="I1482" s="1" t="str">
        <f ca="1">IF(LEN(Supplemental_Type_Certificates__STC___5[[#This Row],[First]])&lt;&gt;0,Supplemental_Type_Certificates__STC___5[[#This Row],[First]]&amp;": "&amp;_xlfn.TEXTJOIN(", ",TRUE,INDIRECT(Supplemental_Type_Certificates__STC___5[[#This Row],[Range]])),"")</f>
        <v/>
      </c>
      <c r="J1482"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483" spans="1:10" x14ac:dyDescent="0.25">
      <c r="A1483" s="1" t="s">
        <v>144</v>
      </c>
      <c r="B1483"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Piper Aircraft, Inc.\PA-28-160</v>
      </c>
      <c r="C1483" s="1" t="s">
        <v>923</v>
      </c>
      <c r="D1483" s="1" t="str">
        <f>LEFT(Supplemental_Type_Certificates__STC___5[[#This Row],[Column1]],SEARCH("\",Supplemental_Type_Certificates__STC___5[[#This Row],[Column1]])-1)</f>
        <v>Piper Aircraft, Inc.</v>
      </c>
      <c r="E1483" s="1" t="str">
        <f>RIGHT(Supplemental_Type_Certificates__STC___5[[#This Row],[Column1]],LEN(Supplemental_Type_Certificates__STC___5[[#This Row],[Column1]])-SEARCH("\",Supplemental_Type_Certificates__STC___5[[#This Row],[Column1]]))</f>
        <v>PA-28-160</v>
      </c>
      <c r="F1483" s="1" t="str">
        <f>INDEX(Sheet1!A:D,MATCH(Supplemental_Type_Certificates__STC___5[[#This Row],[Make]],Sheet1!D:D,0),1)</f>
        <v>Piper</v>
      </c>
      <c r="G1483"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483"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E1458:E1534</v>
      </c>
      <c r="I1483" s="1" t="str">
        <f ca="1">IF(LEN(Supplemental_Type_Certificates__STC___5[[#This Row],[First]])&lt;&gt;0,Supplemental_Type_Certificates__STC___5[[#This Row],[First]]&amp;": "&amp;_xlfn.TEXTJOIN(", ",TRUE,INDIRECT(Supplemental_Type_Certificates__STC___5[[#This Row],[Range]])),"")</f>
        <v/>
      </c>
      <c r="J1483"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484" spans="1:10" x14ac:dyDescent="0.25">
      <c r="A1484" s="1" t="s">
        <v>144</v>
      </c>
      <c r="B1484"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Piper Aircraft, Inc.\PA-28-161</v>
      </c>
      <c r="C1484" s="1" t="s">
        <v>924</v>
      </c>
      <c r="D1484" s="1" t="str">
        <f>LEFT(Supplemental_Type_Certificates__STC___5[[#This Row],[Column1]],SEARCH("\",Supplemental_Type_Certificates__STC___5[[#This Row],[Column1]])-1)</f>
        <v>Piper Aircraft, Inc.</v>
      </c>
      <c r="E1484" s="1" t="str">
        <f>RIGHT(Supplemental_Type_Certificates__STC___5[[#This Row],[Column1]],LEN(Supplemental_Type_Certificates__STC___5[[#This Row],[Column1]])-SEARCH("\",Supplemental_Type_Certificates__STC___5[[#This Row],[Column1]]))</f>
        <v>PA-28-161</v>
      </c>
      <c r="F1484" s="1" t="str">
        <f>INDEX(Sheet1!A:D,MATCH(Supplemental_Type_Certificates__STC___5[[#This Row],[Make]],Sheet1!D:D,0),1)</f>
        <v>Piper</v>
      </c>
      <c r="G1484"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484"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E1458:E1534</v>
      </c>
      <c r="I1484" s="1" t="str">
        <f ca="1">IF(LEN(Supplemental_Type_Certificates__STC___5[[#This Row],[First]])&lt;&gt;0,Supplemental_Type_Certificates__STC___5[[#This Row],[First]]&amp;": "&amp;_xlfn.TEXTJOIN(", ",TRUE,INDIRECT(Supplemental_Type_Certificates__STC___5[[#This Row],[Range]])),"")</f>
        <v/>
      </c>
      <c r="J1484"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485" spans="1:10" x14ac:dyDescent="0.25">
      <c r="A1485" s="1" t="s">
        <v>144</v>
      </c>
      <c r="B1485"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Piper Aircraft, Inc.\PA-28-180</v>
      </c>
      <c r="C1485" s="1" t="s">
        <v>925</v>
      </c>
      <c r="D1485" s="1" t="str">
        <f>LEFT(Supplemental_Type_Certificates__STC___5[[#This Row],[Column1]],SEARCH("\",Supplemental_Type_Certificates__STC___5[[#This Row],[Column1]])-1)</f>
        <v>Piper Aircraft, Inc.</v>
      </c>
      <c r="E1485" s="1" t="str">
        <f>RIGHT(Supplemental_Type_Certificates__STC___5[[#This Row],[Column1]],LEN(Supplemental_Type_Certificates__STC___5[[#This Row],[Column1]])-SEARCH("\",Supplemental_Type_Certificates__STC___5[[#This Row],[Column1]]))</f>
        <v>PA-28-180</v>
      </c>
      <c r="F1485" s="1" t="str">
        <f>INDEX(Sheet1!A:D,MATCH(Supplemental_Type_Certificates__STC___5[[#This Row],[Make]],Sheet1!D:D,0),1)</f>
        <v>Piper</v>
      </c>
      <c r="G1485"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485"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E1458:E1534</v>
      </c>
      <c r="I1485" s="1" t="str">
        <f ca="1">IF(LEN(Supplemental_Type_Certificates__STC___5[[#This Row],[First]])&lt;&gt;0,Supplemental_Type_Certificates__STC___5[[#This Row],[First]]&amp;": "&amp;_xlfn.TEXTJOIN(", ",TRUE,INDIRECT(Supplemental_Type_Certificates__STC___5[[#This Row],[Range]])),"")</f>
        <v/>
      </c>
      <c r="J1485"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486" spans="1:10" x14ac:dyDescent="0.25">
      <c r="A1486" s="1" t="s">
        <v>144</v>
      </c>
      <c r="B1486"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Piper Aircraft, Inc.\PA-28-181</v>
      </c>
      <c r="C1486" s="1" t="s">
        <v>926</v>
      </c>
      <c r="D1486" s="1" t="str">
        <f>LEFT(Supplemental_Type_Certificates__STC___5[[#This Row],[Column1]],SEARCH("\",Supplemental_Type_Certificates__STC___5[[#This Row],[Column1]])-1)</f>
        <v>Piper Aircraft, Inc.</v>
      </c>
      <c r="E1486" s="1" t="str">
        <f>RIGHT(Supplemental_Type_Certificates__STC___5[[#This Row],[Column1]],LEN(Supplemental_Type_Certificates__STC___5[[#This Row],[Column1]])-SEARCH("\",Supplemental_Type_Certificates__STC___5[[#This Row],[Column1]]))</f>
        <v>PA-28-181</v>
      </c>
      <c r="F1486" s="1" t="str">
        <f>INDEX(Sheet1!A:D,MATCH(Supplemental_Type_Certificates__STC___5[[#This Row],[Make]],Sheet1!D:D,0),1)</f>
        <v>Piper</v>
      </c>
      <c r="G1486"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486"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E1458:E1534</v>
      </c>
      <c r="I1486" s="1" t="str">
        <f ca="1">IF(LEN(Supplemental_Type_Certificates__STC___5[[#This Row],[First]])&lt;&gt;0,Supplemental_Type_Certificates__STC___5[[#This Row],[First]]&amp;": "&amp;_xlfn.TEXTJOIN(", ",TRUE,INDIRECT(Supplemental_Type_Certificates__STC___5[[#This Row],[Range]])),"")</f>
        <v/>
      </c>
      <c r="J1486"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487" spans="1:10" x14ac:dyDescent="0.25">
      <c r="A1487" s="1" t="s">
        <v>144</v>
      </c>
      <c r="B1487"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Piper Aircraft, Inc.\PA-28-201T</v>
      </c>
      <c r="C1487" s="1" t="s">
        <v>927</v>
      </c>
      <c r="D1487" s="1" t="str">
        <f>LEFT(Supplemental_Type_Certificates__STC___5[[#This Row],[Column1]],SEARCH("\",Supplemental_Type_Certificates__STC___5[[#This Row],[Column1]])-1)</f>
        <v>Piper Aircraft, Inc.</v>
      </c>
      <c r="E1487" s="1" t="str">
        <f>RIGHT(Supplemental_Type_Certificates__STC___5[[#This Row],[Column1]],LEN(Supplemental_Type_Certificates__STC___5[[#This Row],[Column1]])-SEARCH("\",Supplemental_Type_Certificates__STC___5[[#This Row],[Column1]]))</f>
        <v>PA-28-201T</v>
      </c>
      <c r="F1487" s="1" t="str">
        <f>INDEX(Sheet1!A:D,MATCH(Supplemental_Type_Certificates__STC___5[[#This Row],[Make]],Sheet1!D:D,0),1)</f>
        <v>Piper</v>
      </c>
      <c r="G1487"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487"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E1458:E1534</v>
      </c>
      <c r="I1487" s="1" t="str">
        <f ca="1">IF(LEN(Supplemental_Type_Certificates__STC___5[[#This Row],[First]])&lt;&gt;0,Supplemental_Type_Certificates__STC___5[[#This Row],[First]]&amp;": "&amp;_xlfn.TEXTJOIN(", ",TRUE,INDIRECT(Supplemental_Type_Certificates__STC___5[[#This Row],[Range]])),"")</f>
        <v/>
      </c>
      <c r="J1487"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488" spans="1:10" x14ac:dyDescent="0.25">
      <c r="A1488" s="1" t="s">
        <v>144</v>
      </c>
      <c r="B1488"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Piper Aircraft, Inc.\PA-28-235</v>
      </c>
      <c r="C1488" s="1" t="s">
        <v>928</v>
      </c>
      <c r="D1488" s="1" t="str">
        <f>LEFT(Supplemental_Type_Certificates__STC___5[[#This Row],[Column1]],SEARCH("\",Supplemental_Type_Certificates__STC___5[[#This Row],[Column1]])-1)</f>
        <v>Piper Aircraft, Inc.</v>
      </c>
      <c r="E1488" s="1" t="str">
        <f>RIGHT(Supplemental_Type_Certificates__STC___5[[#This Row],[Column1]],LEN(Supplemental_Type_Certificates__STC___5[[#This Row],[Column1]])-SEARCH("\",Supplemental_Type_Certificates__STC___5[[#This Row],[Column1]]))</f>
        <v>PA-28-235</v>
      </c>
      <c r="F1488" s="1" t="str">
        <f>INDEX(Sheet1!A:D,MATCH(Supplemental_Type_Certificates__STC___5[[#This Row],[Make]],Sheet1!D:D,0),1)</f>
        <v>Piper</v>
      </c>
      <c r="G1488"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488"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E1458:E1534</v>
      </c>
      <c r="I1488" s="1" t="str">
        <f ca="1">IF(LEN(Supplemental_Type_Certificates__STC___5[[#This Row],[First]])&lt;&gt;0,Supplemental_Type_Certificates__STC___5[[#This Row],[First]]&amp;": "&amp;_xlfn.TEXTJOIN(", ",TRUE,INDIRECT(Supplemental_Type_Certificates__STC___5[[#This Row],[Range]])),"")</f>
        <v/>
      </c>
      <c r="J1488"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489" spans="1:10" x14ac:dyDescent="0.25">
      <c r="A1489" s="1" t="s">
        <v>144</v>
      </c>
      <c r="B1489"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Piper Aircraft, Inc.\PA-28-236</v>
      </c>
      <c r="C1489" s="1" t="s">
        <v>929</v>
      </c>
      <c r="D1489" s="1" t="str">
        <f>LEFT(Supplemental_Type_Certificates__STC___5[[#This Row],[Column1]],SEARCH("\",Supplemental_Type_Certificates__STC___5[[#This Row],[Column1]])-1)</f>
        <v>Piper Aircraft, Inc.</v>
      </c>
      <c r="E1489" s="1" t="str">
        <f>RIGHT(Supplemental_Type_Certificates__STC___5[[#This Row],[Column1]],LEN(Supplemental_Type_Certificates__STC___5[[#This Row],[Column1]])-SEARCH("\",Supplemental_Type_Certificates__STC___5[[#This Row],[Column1]]))</f>
        <v>PA-28-236</v>
      </c>
      <c r="F1489" s="1" t="str">
        <f>INDEX(Sheet1!A:D,MATCH(Supplemental_Type_Certificates__STC___5[[#This Row],[Make]],Sheet1!D:D,0),1)</f>
        <v>Piper</v>
      </c>
      <c r="G1489"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489"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E1458:E1534</v>
      </c>
      <c r="I1489" s="1" t="str">
        <f ca="1">IF(LEN(Supplemental_Type_Certificates__STC___5[[#This Row],[First]])&lt;&gt;0,Supplemental_Type_Certificates__STC___5[[#This Row],[First]]&amp;": "&amp;_xlfn.TEXTJOIN(", ",TRUE,INDIRECT(Supplemental_Type_Certificates__STC___5[[#This Row],[Range]])),"")</f>
        <v/>
      </c>
      <c r="J1489"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490" spans="1:10" x14ac:dyDescent="0.25">
      <c r="A1490" s="1" t="s">
        <v>144</v>
      </c>
      <c r="B1490"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Piper Aircraft, Inc.\PA-28R-180</v>
      </c>
      <c r="C1490" s="1" t="s">
        <v>930</v>
      </c>
      <c r="D1490" s="1" t="str">
        <f>LEFT(Supplemental_Type_Certificates__STC___5[[#This Row],[Column1]],SEARCH("\",Supplemental_Type_Certificates__STC___5[[#This Row],[Column1]])-1)</f>
        <v>Piper Aircraft, Inc.</v>
      </c>
      <c r="E1490" s="1" t="str">
        <f>RIGHT(Supplemental_Type_Certificates__STC___5[[#This Row],[Column1]],LEN(Supplemental_Type_Certificates__STC___5[[#This Row],[Column1]])-SEARCH("\",Supplemental_Type_Certificates__STC___5[[#This Row],[Column1]]))</f>
        <v>PA-28R-180</v>
      </c>
      <c r="F1490" s="1" t="str">
        <f>INDEX(Sheet1!A:D,MATCH(Supplemental_Type_Certificates__STC___5[[#This Row],[Make]],Sheet1!D:D,0),1)</f>
        <v>Piper</v>
      </c>
      <c r="G1490"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490"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E1458:E1534</v>
      </c>
      <c r="I1490" s="1" t="str">
        <f ca="1">IF(LEN(Supplemental_Type_Certificates__STC___5[[#This Row],[First]])&lt;&gt;0,Supplemental_Type_Certificates__STC___5[[#This Row],[First]]&amp;": "&amp;_xlfn.TEXTJOIN(", ",TRUE,INDIRECT(Supplemental_Type_Certificates__STC___5[[#This Row],[Range]])),"")</f>
        <v/>
      </c>
      <c r="J1490"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491" spans="1:10" x14ac:dyDescent="0.25">
      <c r="A1491" s="1" t="s">
        <v>144</v>
      </c>
      <c r="B1491"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Piper Aircraft, Inc.\PA-28R-200</v>
      </c>
      <c r="C1491" s="1" t="s">
        <v>931</v>
      </c>
      <c r="D1491" s="1" t="str">
        <f>LEFT(Supplemental_Type_Certificates__STC___5[[#This Row],[Column1]],SEARCH("\",Supplemental_Type_Certificates__STC___5[[#This Row],[Column1]])-1)</f>
        <v>Piper Aircraft, Inc.</v>
      </c>
      <c r="E1491" s="1" t="str">
        <f>RIGHT(Supplemental_Type_Certificates__STC___5[[#This Row],[Column1]],LEN(Supplemental_Type_Certificates__STC___5[[#This Row],[Column1]])-SEARCH("\",Supplemental_Type_Certificates__STC___5[[#This Row],[Column1]]))</f>
        <v>PA-28R-200</v>
      </c>
      <c r="F1491" s="1" t="str">
        <f>INDEX(Sheet1!A:D,MATCH(Supplemental_Type_Certificates__STC___5[[#This Row],[Make]],Sheet1!D:D,0),1)</f>
        <v>Piper</v>
      </c>
      <c r="G1491"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491"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E1458:E1534</v>
      </c>
      <c r="I1491" s="1" t="str">
        <f ca="1">IF(LEN(Supplemental_Type_Certificates__STC___5[[#This Row],[First]])&lt;&gt;0,Supplemental_Type_Certificates__STC___5[[#This Row],[First]]&amp;": "&amp;_xlfn.TEXTJOIN(", ",TRUE,INDIRECT(Supplemental_Type_Certificates__STC___5[[#This Row],[Range]])),"")</f>
        <v/>
      </c>
      <c r="J1491"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492" spans="1:10" x14ac:dyDescent="0.25">
      <c r="A1492" s="1" t="s">
        <v>144</v>
      </c>
      <c r="B1492"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Piper Aircraft, Inc.\PA-28R-201</v>
      </c>
      <c r="C1492" s="1" t="s">
        <v>932</v>
      </c>
      <c r="D1492" s="1" t="str">
        <f>LEFT(Supplemental_Type_Certificates__STC___5[[#This Row],[Column1]],SEARCH("\",Supplemental_Type_Certificates__STC___5[[#This Row],[Column1]])-1)</f>
        <v>Piper Aircraft, Inc.</v>
      </c>
      <c r="E1492" s="1" t="str">
        <f>RIGHT(Supplemental_Type_Certificates__STC___5[[#This Row],[Column1]],LEN(Supplemental_Type_Certificates__STC___5[[#This Row],[Column1]])-SEARCH("\",Supplemental_Type_Certificates__STC___5[[#This Row],[Column1]]))</f>
        <v>PA-28R-201</v>
      </c>
      <c r="F1492" s="1" t="str">
        <f>INDEX(Sheet1!A:D,MATCH(Supplemental_Type_Certificates__STC___5[[#This Row],[Make]],Sheet1!D:D,0),1)</f>
        <v>Piper</v>
      </c>
      <c r="G1492"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492"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E1458:E1534</v>
      </c>
      <c r="I1492" s="1" t="str">
        <f ca="1">IF(LEN(Supplemental_Type_Certificates__STC___5[[#This Row],[First]])&lt;&gt;0,Supplemental_Type_Certificates__STC___5[[#This Row],[First]]&amp;": "&amp;_xlfn.TEXTJOIN(", ",TRUE,INDIRECT(Supplemental_Type_Certificates__STC___5[[#This Row],[Range]])),"")</f>
        <v/>
      </c>
      <c r="J1492"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493" spans="1:10" x14ac:dyDescent="0.25">
      <c r="A1493" s="1" t="s">
        <v>144</v>
      </c>
      <c r="B1493"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Piper Aircraft, Inc.\PA-28R-201T</v>
      </c>
      <c r="C1493" s="1" t="s">
        <v>933</v>
      </c>
      <c r="D1493" s="1" t="str">
        <f>LEFT(Supplemental_Type_Certificates__STC___5[[#This Row],[Column1]],SEARCH("\",Supplemental_Type_Certificates__STC___5[[#This Row],[Column1]])-1)</f>
        <v>Piper Aircraft, Inc.</v>
      </c>
      <c r="E1493" s="1" t="str">
        <f>RIGHT(Supplemental_Type_Certificates__STC___5[[#This Row],[Column1]],LEN(Supplemental_Type_Certificates__STC___5[[#This Row],[Column1]])-SEARCH("\",Supplemental_Type_Certificates__STC___5[[#This Row],[Column1]]))</f>
        <v>PA-28R-201T</v>
      </c>
      <c r="F1493" s="1" t="str">
        <f>INDEX(Sheet1!A:D,MATCH(Supplemental_Type_Certificates__STC___5[[#This Row],[Make]],Sheet1!D:D,0),1)</f>
        <v>Piper</v>
      </c>
      <c r="G1493"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493"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E1458:E1534</v>
      </c>
      <c r="I1493" s="1" t="str">
        <f ca="1">IF(LEN(Supplemental_Type_Certificates__STC___5[[#This Row],[First]])&lt;&gt;0,Supplemental_Type_Certificates__STC___5[[#This Row],[First]]&amp;": "&amp;_xlfn.TEXTJOIN(", ",TRUE,INDIRECT(Supplemental_Type_Certificates__STC___5[[#This Row],[Range]])),"")</f>
        <v/>
      </c>
      <c r="J1493"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494" spans="1:10" x14ac:dyDescent="0.25">
      <c r="A1494" s="1" t="s">
        <v>144</v>
      </c>
      <c r="B1494"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Piper Aircraft, Inc.\PA-28RT-201</v>
      </c>
      <c r="C1494" s="1" t="s">
        <v>934</v>
      </c>
      <c r="D1494" s="1" t="str">
        <f>LEFT(Supplemental_Type_Certificates__STC___5[[#This Row],[Column1]],SEARCH("\",Supplemental_Type_Certificates__STC___5[[#This Row],[Column1]])-1)</f>
        <v>Piper Aircraft, Inc.</v>
      </c>
      <c r="E1494" s="1" t="str">
        <f>RIGHT(Supplemental_Type_Certificates__STC___5[[#This Row],[Column1]],LEN(Supplemental_Type_Certificates__STC___5[[#This Row],[Column1]])-SEARCH("\",Supplemental_Type_Certificates__STC___5[[#This Row],[Column1]]))</f>
        <v>PA-28RT-201</v>
      </c>
      <c r="F1494" s="1" t="str">
        <f>INDEX(Sheet1!A:D,MATCH(Supplemental_Type_Certificates__STC___5[[#This Row],[Make]],Sheet1!D:D,0),1)</f>
        <v>Piper</v>
      </c>
      <c r="G1494"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494"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E1458:E1534</v>
      </c>
      <c r="I1494" s="1" t="str">
        <f ca="1">IF(LEN(Supplemental_Type_Certificates__STC___5[[#This Row],[First]])&lt;&gt;0,Supplemental_Type_Certificates__STC___5[[#This Row],[First]]&amp;": "&amp;_xlfn.TEXTJOIN(", ",TRUE,INDIRECT(Supplemental_Type_Certificates__STC___5[[#This Row],[Range]])),"")</f>
        <v/>
      </c>
      <c r="J1494"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495" spans="1:10" x14ac:dyDescent="0.25">
      <c r="A1495" s="1" t="s">
        <v>144</v>
      </c>
      <c r="B1495"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Piper Aircraft, Inc.\PA-28RT-201T</v>
      </c>
      <c r="C1495" s="1" t="s">
        <v>935</v>
      </c>
      <c r="D1495" s="1" t="str">
        <f>LEFT(Supplemental_Type_Certificates__STC___5[[#This Row],[Column1]],SEARCH("\",Supplemental_Type_Certificates__STC___5[[#This Row],[Column1]])-1)</f>
        <v>Piper Aircraft, Inc.</v>
      </c>
      <c r="E1495" s="1" t="str">
        <f>RIGHT(Supplemental_Type_Certificates__STC___5[[#This Row],[Column1]],LEN(Supplemental_Type_Certificates__STC___5[[#This Row],[Column1]])-SEARCH("\",Supplemental_Type_Certificates__STC___5[[#This Row],[Column1]]))</f>
        <v>PA-28RT-201T</v>
      </c>
      <c r="F1495" s="1" t="str">
        <f>INDEX(Sheet1!A:D,MATCH(Supplemental_Type_Certificates__STC___5[[#This Row],[Make]],Sheet1!D:D,0),1)</f>
        <v>Piper</v>
      </c>
      <c r="G1495"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495"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E1458:E1534</v>
      </c>
      <c r="I1495" s="1" t="str">
        <f ca="1">IF(LEN(Supplemental_Type_Certificates__STC___5[[#This Row],[First]])&lt;&gt;0,Supplemental_Type_Certificates__STC___5[[#This Row],[First]]&amp;": "&amp;_xlfn.TEXTJOIN(", ",TRUE,INDIRECT(Supplemental_Type_Certificates__STC___5[[#This Row],[Range]])),"")</f>
        <v/>
      </c>
      <c r="J1495"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496" spans="1:10" x14ac:dyDescent="0.25">
      <c r="A1496" s="1" t="s">
        <v>144</v>
      </c>
      <c r="B1496"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Piper Aircraft, Inc.\PA-28S-160</v>
      </c>
      <c r="C1496" s="1" t="s">
        <v>936</v>
      </c>
      <c r="D1496" s="1" t="str">
        <f>LEFT(Supplemental_Type_Certificates__STC___5[[#This Row],[Column1]],SEARCH("\",Supplemental_Type_Certificates__STC___5[[#This Row],[Column1]])-1)</f>
        <v>Piper Aircraft, Inc.</v>
      </c>
      <c r="E1496" s="1" t="str">
        <f>RIGHT(Supplemental_Type_Certificates__STC___5[[#This Row],[Column1]],LEN(Supplemental_Type_Certificates__STC___5[[#This Row],[Column1]])-SEARCH("\",Supplemental_Type_Certificates__STC___5[[#This Row],[Column1]]))</f>
        <v>PA-28S-160</v>
      </c>
      <c r="F1496" s="1" t="str">
        <f>INDEX(Sheet1!A:D,MATCH(Supplemental_Type_Certificates__STC___5[[#This Row],[Make]],Sheet1!D:D,0),1)</f>
        <v>Piper</v>
      </c>
      <c r="G1496"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496"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E1458:E1534</v>
      </c>
      <c r="I1496" s="1" t="str">
        <f ca="1">IF(LEN(Supplemental_Type_Certificates__STC___5[[#This Row],[First]])&lt;&gt;0,Supplemental_Type_Certificates__STC___5[[#This Row],[First]]&amp;": "&amp;_xlfn.TEXTJOIN(", ",TRUE,INDIRECT(Supplemental_Type_Certificates__STC___5[[#This Row],[Range]])),"")</f>
        <v/>
      </c>
      <c r="J1496"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497" spans="1:10" x14ac:dyDescent="0.25">
      <c r="A1497" s="1" t="s">
        <v>144</v>
      </c>
      <c r="B1497"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Piper Aircraft, Inc.\PA-28S-180</v>
      </c>
      <c r="C1497" s="1" t="s">
        <v>937</v>
      </c>
      <c r="D1497" s="1" t="str">
        <f>LEFT(Supplemental_Type_Certificates__STC___5[[#This Row],[Column1]],SEARCH("\",Supplemental_Type_Certificates__STC___5[[#This Row],[Column1]])-1)</f>
        <v>Piper Aircraft, Inc.</v>
      </c>
      <c r="E1497" s="1" t="str">
        <f>RIGHT(Supplemental_Type_Certificates__STC___5[[#This Row],[Column1]],LEN(Supplemental_Type_Certificates__STC___5[[#This Row],[Column1]])-SEARCH("\",Supplemental_Type_Certificates__STC___5[[#This Row],[Column1]]))</f>
        <v>PA-28S-180</v>
      </c>
      <c r="F1497" s="1" t="str">
        <f>INDEX(Sheet1!A:D,MATCH(Supplemental_Type_Certificates__STC___5[[#This Row],[Make]],Sheet1!D:D,0),1)</f>
        <v>Piper</v>
      </c>
      <c r="G1497"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497"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E1458:E1534</v>
      </c>
      <c r="I1497" s="1" t="str">
        <f ca="1">IF(LEN(Supplemental_Type_Certificates__STC___5[[#This Row],[First]])&lt;&gt;0,Supplemental_Type_Certificates__STC___5[[#This Row],[First]]&amp;": "&amp;_xlfn.TEXTJOIN(", ",TRUE,INDIRECT(Supplemental_Type_Certificates__STC___5[[#This Row],[Range]])),"")</f>
        <v/>
      </c>
      <c r="J1497"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498" spans="1:10" x14ac:dyDescent="0.25">
      <c r="A1498" s="1" t="s">
        <v>144</v>
      </c>
      <c r="B1498"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Piper Aircraft, Inc.\PA-30</v>
      </c>
      <c r="C1498" s="1" t="s">
        <v>938</v>
      </c>
      <c r="D1498" s="1" t="str">
        <f>LEFT(Supplemental_Type_Certificates__STC___5[[#This Row],[Column1]],SEARCH("\",Supplemental_Type_Certificates__STC___5[[#This Row],[Column1]])-1)</f>
        <v>Piper Aircraft, Inc.</v>
      </c>
      <c r="E1498" s="1" t="str">
        <f>RIGHT(Supplemental_Type_Certificates__STC___5[[#This Row],[Column1]],LEN(Supplemental_Type_Certificates__STC___5[[#This Row],[Column1]])-SEARCH("\",Supplemental_Type_Certificates__STC___5[[#This Row],[Column1]]))</f>
        <v>PA-30</v>
      </c>
      <c r="F1498" s="1" t="str">
        <f>INDEX(Sheet1!A:D,MATCH(Supplemental_Type_Certificates__STC___5[[#This Row],[Make]],Sheet1!D:D,0),1)</f>
        <v>Piper</v>
      </c>
      <c r="G1498"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498"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E1458:E1534</v>
      </c>
      <c r="I1498" s="1" t="str">
        <f ca="1">IF(LEN(Supplemental_Type_Certificates__STC___5[[#This Row],[First]])&lt;&gt;0,Supplemental_Type_Certificates__STC___5[[#This Row],[First]]&amp;": "&amp;_xlfn.TEXTJOIN(", ",TRUE,INDIRECT(Supplemental_Type_Certificates__STC___5[[#This Row],[Range]])),"")</f>
        <v/>
      </c>
      <c r="J1498"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499" spans="1:10" x14ac:dyDescent="0.25">
      <c r="A1499" s="1" t="s">
        <v>144</v>
      </c>
      <c r="B1499"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Piper Aircraft, Inc.\PA-31-300</v>
      </c>
      <c r="C1499" s="1" t="s">
        <v>939</v>
      </c>
      <c r="D1499" s="1" t="str">
        <f>LEFT(Supplemental_Type_Certificates__STC___5[[#This Row],[Column1]],SEARCH("\",Supplemental_Type_Certificates__STC___5[[#This Row],[Column1]])-1)</f>
        <v>Piper Aircraft, Inc.</v>
      </c>
      <c r="E1499" s="1" t="str">
        <f>RIGHT(Supplemental_Type_Certificates__STC___5[[#This Row],[Column1]],LEN(Supplemental_Type_Certificates__STC___5[[#This Row],[Column1]])-SEARCH("\",Supplemental_Type_Certificates__STC___5[[#This Row],[Column1]]))</f>
        <v>PA-31-300</v>
      </c>
      <c r="F1499" s="1" t="str">
        <f>INDEX(Sheet1!A:D,MATCH(Supplemental_Type_Certificates__STC___5[[#This Row],[Make]],Sheet1!D:D,0),1)</f>
        <v>Piper</v>
      </c>
      <c r="G1499"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499"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E1458:E1534</v>
      </c>
      <c r="I1499" s="1" t="str">
        <f ca="1">IF(LEN(Supplemental_Type_Certificates__STC___5[[#This Row],[First]])&lt;&gt;0,Supplemental_Type_Certificates__STC___5[[#This Row],[First]]&amp;": "&amp;_xlfn.TEXTJOIN(", ",TRUE,INDIRECT(Supplemental_Type_Certificates__STC___5[[#This Row],[Range]])),"")</f>
        <v/>
      </c>
      <c r="J1499"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500" spans="1:10" x14ac:dyDescent="0.25">
      <c r="A1500" s="1" t="s">
        <v>144</v>
      </c>
      <c r="B1500"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Piper Aircraft, Inc.\PA-31-325</v>
      </c>
      <c r="C1500" s="1" t="s">
        <v>940</v>
      </c>
      <c r="D1500" s="1" t="str">
        <f>LEFT(Supplemental_Type_Certificates__STC___5[[#This Row],[Column1]],SEARCH("\",Supplemental_Type_Certificates__STC___5[[#This Row],[Column1]])-1)</f>
        <v>Piper Aircraft, Inc.</v>
      </c>
      <c r="E1500" s="1" t="str">
        <f>RIGHT(Supplemental_Type_Certificates__STC___5[[#This Row],[Column1]],LEN(Supplemental_Type_Certificates__STC___5[[#This Row],[Column1]])-SEARCH("\",Supplemental_Type_Certificates__STC___5[[#This Row],[Column1]]))</f>
        <v>PA-31-325</v>
      </c>
      <c r="F1500" s="1" t="str">
        <f>INDEX(Sheet1!A:D,MATCH(Supplemental_Type_Certificates__STC___5[[#This Row],[Make]],Sheet1!D:D,0),1)</f>
        <v>Piper</v>
      </c>
      <c r="G1500"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500"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E1458:E1534</v>
      </c>
      <c r="I1500" s="1" t="str">
        <f ca="1">IF(LEN(Supplemental_Type_Certificates__STC___5[[#This Row],[First]])&lt;&gt;0,Supplemental_Type_Certificates__STC___5[[#This Row],[First]]&amp;": "&amp;_xlfn.TEXTJOIN(", ",TRUE,INDIRECT(Supplemental_Type_Certificates__STC___5[[#This Row],[Range]])),"")</f>
        <v/>
      </c>
      <c r="J1500"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501" spans="1:10" x14ac:dyDescent="0.25">
      <c r="A1501" s="1" t="s">
        <v>144</v>
      </c>
      <c r="B1501"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Piper Aircraft, Inc.\PA-31-350</v>
      </c>
      <c r="C1501" s="1" t="s">
        <v>941</v>
      </c>
      <c r="D1501" s="1" t="str">
        <f>LEFT(Supplemental_Type_Certificates__STC___5[[#This Row],[Column1]],SEARCH("\",Supplemental_Type_Certificates__STC___5[[#This Row],[Column1]])-1)</f>
        <v>Piper Aircraft, Inc.</v>
      </c>
      <c r="E1501" s="1" t="str">
        <f>RIGHT(Supplemental_Type_Certificates__STC___5[[#This Row],[Column1]],LEN(Supplemental_Type_Certificates__STC___5[[#This Row],[Column1]])-SEARCH("\",Supplemental_Type_Certificates__STC___5[[#This Row],[Column1]]))</f>
        <v>PA-31-350</v>
      </c>
      <c r="F1501" s="1" t="str">
        <f>INDEX(Sheet1!A:D,MATCH(Supplemental_Type_Certificates__STC___5[[#This Row],[Make]],Sheet1!D:D,0),1)</f>
        <v>Piper</v>
      </c>
      <c r="G1501"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501"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E1458:E1534</v>
      </c>
      <c r="I1501" s="1" t="str">
        <f ca="1">IF(LEN(Supplemental_Type_Certificates__STC___5[[#This Row],[First]])&lt;&gt;0,Supplemental_Type_Certificates__STC___5[[#This Row],[First]]&amp;": "&amp;_xlfn.TEXTJOIN(", ",TRUE,INDIRECT(Supplemental_Type_Certificates__STC___5[[#This Row],[Range]])),"")</f>
        <v/>
      </c>
      <c r="J1501"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502" spans="1:10" x14ac:dyDescent="0.25">
      <c r="A1502" s="1" t="s">
        <v>144</v>
      </c>
      <c r="B1502"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Piper Aircraft, Inc.\PA-31</v>
      </c>
      <c r="C1502" s="1" t="s">
        <v>942</v>
      </c>
      <c r="D1502" s="1" t="str">
        <f>LEFT(Supplemental_Type_Certificates__STC___5[[#This Row],[Column1]],SEARCH("\",Supplemental_Type_Certificates__STC___5[[#This Row],[Column1]])-1)</f>
        <v>Piper Aircraft, Inc.</v>
      </c>
      <c r="E1502" s="1" t="str">
        <f>RIGHT(Supplemental_Type_Certificates__STC___5[[#This Row],[Column1]],LEN(Supplemental_Type_Certificates__STC___5[[#This Row],[Column1]])-SEARCH("\",Supplemental_Type_Certificates__STC___5[[#This Row],[Column1]]))</f>
        <v>PA-31</v>
      </c>
      <c r="F1502" s="1" t="str">
        <f>INDEX(Sheet1!A:D,MATCH(Supplemental_Type_Certificates__STC___5[[#This Row],[Make]],Sheet1!D:D,0),1)</f>
        <v>Piper</v>
      </c>
      <c r="G1502"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502"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E1458:E1534</v>
      </c>
      <c r="I1502" s="1" t="str">
        <f ca="1">IF(LEN(Supplemental_Type_Certificates__STC___5[[#This Row],[First]])&lt;&gt;0,Supplemental_Type_Certificates__STC___5[[#This Row],[First]]&amp;": "&amp;_xlfn.TEXTJOIN(", ",TRUE,INDIRECT(Supplemental_Type_Certificates__STC___5[[#This Row],[Range]])),"")</f>
        <v/>
      </c>
      <c r="J1502"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503" spans="1:10" x14ac:dyDescent="0.25">
      <c r="A1503" s="1" t="s">
        <v>144</v>
      </c>
      <c r="B1503"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Piper Aircraft, Inc.\PA-31P-350</v>
      </c>
      <c r="C1503" s="1" t="s">
        <v>943</v>
      </c>
      <c r="D1503" s="1" t="str">
        <f>LEFT(Supplemental_Type_Certificates__STC___5[[#This Row],[Column1]],SEARCH("\",Supplemental_Type_Certificates__STC___5[[#This Row],[Column1]])-1)</f>
        <v>Piper Aircraft, Inc.</v>
      </c>
      <c r="E1503" s="1" t="str">
        <f>RIGHT(Supplemental_Type_Certificates__STC___5[[#This Row],[Column1]],LEN(Supplemental_Type_Certificates__STC___5[[#This Row],[Column1]])-SEARCH("\",Supplemental_Type_Certificates__STC___5[[#This Row],[Column1]]))</f>
        <v>PA-31P-350</v>
      </c>
      <c r="F1503" s="1" t="str">
        <f>INDEX(Sheet1!A:D,MATCH(Supplemental_Type_Certificates__STC___5[[#This Row],[Make]],Sheet1!D:D,0),1)</f>
        <v>Piper</v>
      </c>
      <c r="G1503"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503"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E1458:E1534</v>
      </c>
      <c r="I1503" s="1" t="str">
        <f ca="1">IF(LEN(Supplemental_Type_Certificates__STC___5[[#This Row],[First]])&lt;&gt;0,Supplemental_Type_Certificates__STC___5[[#This Row],[First]]&amp;": "&amp;_xlfn.TEXTJOIN(", ",TRUE,INDIRECT(Supplemental_Type_Certificates__STC___5[[#This Row],[Range]])),"")</f>
        <v/>
      </c>
      <c r="J1503"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504" spans="1:10" x14ac:dyDescent="0.25">
      <c r="A1504" s="1" t="s">
        <v>144</v>
      </c>
      <c r="B1504"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Piper Aircraft, Inc.\PA-31P</v>
      </c>
      <c r="C1504" s="1" t="s">
        <v>944</v>
      </c>
      <c r="D1504" s="1" t="str">
        <f>LEFT(Supplemental_Type_Certificates__STC___5[[#This Row],[Column1]],SEARCH("\",Supplemental_Type_Certificates__STC___5[[#This Row],[Column1]])-1)</f>
        <v>Piper Aircraft, Inc.</v>
      </c>
      <c r="E1504" s="1" t="str">
        <f>RIGHT(Supplemental_Type_Certificates__STC___5[[#This Row],[Column1]],LEN(Supplemental_Type_Certificates__STC___5[[#This Row],[Column1]])-SEARCH("\",Supplemental_Type_Certificates__STC___5[[#This Row],[Column1]]))</f>
        <v>PA-31P</v>
      </c>
      <c r="F1504" s="1" t="str">
        <f>INDEX(Sheet1!A:D,MATCH(Supplemental_Type_Certificates__STC___5[[#This Row],[Make]],Sheet1!D:D,0),1)</f>
        <v>Piper</v>
      </c>
      <c r="G1504"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504"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E1458:E1534</v>
      </c>
      <c r="I1504" s="1" t="str">
        <f ca="1">IF(LEN(Supplemental_Type_Certificates__STC___5[[#This Row],[First]])&lt;&gt;0,Supplemental_Type_Certificates__STC___5[[#This Row],[First]]&amp;": "&amp;_xlfn.TEXTJOIN(", ",TRUE,INDIRECT(Supplemental_Type_Certificates__STC___5[[#This Row],[Range]])),"")</f>
        <v/>
      </c>
      <c r="J1504"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505" spans="1:10" x14ac:dyDescent="0.25">
      <c r="A1505" s="1" t="s">
        <v>144</v>
      </c>
      <c r="B1505"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Piper Aircraft, Inc.\PA-31T</v>
      </c>
      <c r="C1505" s="1" t="s">
        <v>1165</v>
      </c>
      <c r="D1505" s="1" t="str">
        <f>LEFT(Supplemental_Type_Certificates__STC___5[[#This Row],[Column1]],SEARCH("\",Supplemental_Type_Certificates__STC___5[[#This Row],[Column1]])-1)</f>
        <v>Piper Aircraft, Inc.</v>
      </c>
      <c r="E1505" s="1" t="str">
        <f>RIGHT(Supplemental_Type_Certificates__STC___5[[#This Row],[Column1]],LEN(Supplemental_Type_Certificates__STC___5[[#This Row],[Column1]])-SEARCH("\",Supplemental_Type_Certificates__STC___5[[#This Row],[Column1]]))</f>
        <v>PA-31T</v>
      </c>
      <c r="F1505" s="1" t="str">
        <f>INDEX(Sheet1!A:D,MATCH(Supplemental_Type_Certificates__STC___5[[#This Row],[Make]],Sheet1!D:D,0),1)</f>
        <v>Piper</v>
      </c>
      <c r="G1505"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505"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E1458:E1534</v>
      </c>
      <c r="I1505" s="1" t="str">
        <f ca="1">IF(LEN(Supplemental_Type_Certificates__STC___5[[#This Row],[First]])&lt;&gt;0,Supplemental_Type_Certificates__STC___5[[#This Row],[First]]&amp;": "&amp;_xlfn.TEXTJOIN(", ",TRUE,INDIRECT(Supplemental_Type_Certificates__STC___5[[#This Row],[Range]])),"")</f>
        <v/>
      </c>
      <c r="J1505"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506" spans="1:10" x14ac:dyDescent="0.25">
      <c r="A1506" s="1" t="s">
        <v>144</v>
      </c>
      <c r="B1506"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Piper Aircraft, Inc.\PA-31T1</v>
      </c>
      <c r="C1506" s="1" t="s">
        <v>1166</v>
      </c>
      <c r="D1506" s="1" t="str">
        <f>LEFT(Supplemental_Type_Certificates__STC___5[[#This Row],[Column1]],SEARCH("\",Supplemental_Type_Certificates__STC___5[[#This Row],[Column1]])-1)</f>
        <v>Piper Aircraft, Inc.</v>
      </c>
      <c r="E1506" s="1" t="str">
        <f>RIGHT(Supplemental_Type_Certificates__STC___5[[#This Row],[Column1]],LEN(Supplemental_Type_Certificates__STC___5[[#This Row],[Column1]])-SEARCH("\",Supplemental_Type_Certificates__STC___5[[#This Row],[Column1]]))</f>
        <v>PA-31T1</v>
      </c>
      <c r="F1506" s="1" t="str">
        <f>INDEX(Sheet1!A:D,MATCH(Supplemental_Type_Certificates__STC___5[[#This Row],[Make]],Sheet1!D:D,0),1)</f>
        <v>Piper</v>
      </c>
      <c r="G1506"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506"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E1458:E1534</v>
      </c>
      <c r="I1506" s="1" t="str">
        <f ca="1">IF(LEN(Supplemental_Type_Certificates__STC___5[[#This Row],[First]])&lt;&gt;0,Supplemental_Type_Certificates__STC___5[[#This Row],[First]]&amp;": "&amp;_xlfn.TEXTJOIN(", ",TRUE,INDIRECT(Supplemental_Type_Certificates__STC___5[[#This Row],[Range]])),"")</f>
        <v/>
      </c>
      <c r="J1506"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507" spans="1:10" x14ac:dyDescent="0.25">
      <c r="A1507" s="1" t="s">
        <v>144</v>
      </c>
      <c r="B1507"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Piper Aircraft, Inc.\PA-31T2</v>
      </c>
      <c r="C1507" s="1" t="s">
        <v>1167</v>
      </c>
      <c r="D1507" s="1" t="str">
        <f>LEFT(Supplemental_Type_Certificates__STC___5[[#This Row],[Column1]],SEARCH("\",Supplemental_Type_Certificates__STC___5[[#This Row],[Column1]])-1)</f>
        <v>Piper Aircraft, Inc.</v>
      </c>
      <c r="E1507" s="1" t="str">
        <f>RIGHT(Supplemental_Type_Certificates__STC___5[[#This Row],[Column1]],LEN(Supplemental_Type_Certificates__STC___5[[#This Row],[Column1]])-SEARCH("\",Supplemental_Type_Certificates__STC___5[[#This Row],[Column1]]))</f>
        <v>PA-31T2</v>
      </c>
      <c r="F1507" s="1" t="str">
        <f>INDEX(Sheet1!A:D,MATCH(Supplemental_Type_Certificates__STC___5[[#This Row],[Make]],Sheet1!D:D,0),1)</f>
        <v>Piper</v>
      </c>
      <c r="G1507"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507"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E1458:E1534</v>
      </c>
      <c r="I1507" s="1" t="str">
        <f ca="1">IF(LEN(Supplemental_Type_Certificates__STC___5[[#This Row],[First]])&lt;&gt;0,Supplemental_Type_Certificates__STC___5[[#This Row],[First]]&amp;": "&amp;_xlfn.TEXTJOIN(", ",TRUE,INDIRECT(Supplemental_Type_Certificates__STC___5[[#This Row],[Range]])),"")</f>
        <v/>
      </c>
      <c r="J1507"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508" spans="1:10" x14ac:dyDescent="0.25">
      <c r="A1508" s="1" t="s">
        <v>144</v>
      </c>
      <c r="B1508"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Piper Aircraft, Inc.\PA-31T3</v>
      </c>
      <c r="C1508" s="1" t="s">
        <v>1168</v>
      </c>
      <c r="D1508" s="1" t="str">
        <f>LEFT(Supplemental_Type_Certificates__STC___5[[#This Row],[Column1]],SEARCH("\",Supplemental_Type_Certificates__STC___5[[#This Row],[Column1]])-1)</f>
        <v>Piper Aircraft, Inc.</v>
      </c>
      <c r="E1508" s="1" t="str">
        <f>RIGHT(Supplemental_Type_Certificates__STC___5[[#This Row],[Column1]],LEN(Supplemental_Type_Certificates__STC___5[[#This Row],[Column1]])-SEARCH("\",Supplemental_Type_Certificates__STC___5[[#This Row],[Column1]]))</f>
        <v>PA-31T3</v>
      </c>
      <c r="F1508" s="1" t="str">
        <f>INDEX(Sheet1!A:D,MATCH(Supplemental_Type_Certificates__STC___5[[#This Row],[Make]],Sheet1!D:D,0),1)</f>
        <v>Piper</v>
      </c>
      <c r="G1508"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508"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E1458:E1534</v>
      </c>
      <c r="I1508" s="1" t="str">
        <f ca="1">IF(LEN(Supplemental_Type_Certificates__STC___5[[#This Row],[First]])&lt;&gt;0,Supplemental_Type_Certificates__STC___5[[#This Row],[First]]&amp;": "&amp;_xlfn.TEXTJOIN(", ",TRUE,INDIRECT(Supplemental_Type_Certificates__STC___5[[#This Row],[Range]])),"")</f>
        <v/>
      </c>
      <c r="J1508"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509" spans="1:10" x14ac:dyDescent="0.25">
      <c r="A1509" s="1" t="s">
        <v>144</v>
      </c>
      <c r="B1509"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Piper Aircraft, Inc.\PA-32-260</v>
      </c>
      <c r="C1509" s="1" t="s">
        <v>945</v>
      </c>
      <c r="D1509" s="1" t="str">
        <f>LEFT(Supplemental_Type_Certificates__STC___5[[#This Row],[Column1]],SEARCH("\",Supplemental_Type_Certificates__STC___5[[#This Row],[Column1]])-1)</f>
        <v>Piper Aircraft, Inc.</v>
      </c>
      <c r="E1509" s="1" t="str">
        <f>RIGHT(Supplemental_Type_Certificates__STC___5[[#This Row],[Column1]],LEN(Supplemental_Type_Certificates__STC___5[[#This Row],[Column1]])-SEARCH("\",Supplemental_Type_Certificates__STC___5[[#This Row],[Column1]]))</f>
        <v>PA-32-260</v>
      </c>
      <c r="F1509" s="1" t="str">
        <f>INDEX(Sheet1!A:D,MATCH(Supplemental_Type_Certificates__STC___5[[#This Row],[Make]],Sheet1!D:D,0),1)</f>
        <v>Piper</v>
      </c>
      <c r="G1509"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509"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E1458:E1534</v>
      </c>
      <c r="I1509" s="1" t="str">
        <f ca="1">IF(LEN(Supplemental_Type_Certificates__STC___5[[#This Row],[First]])&lt;&gt;0,Supplemental_Type_Certificates__STC___5[[#This Row],[First]]&amp;": "&amp;_xlfn.TEXTJOIN(", ",TRUE,INDIRECT(Supplemental_Type_Certificates__STC___5[[#This Row],[Range]])),"")</f>
        <v/>
      </c>
      <c r="J1509"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510" spans="1:10" x14ac:dyDescent="0.25">
      <c r="A1510" s="1" t="s">
        <v>144</v>
      </c>
      <c r="B1510"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Piper Aircraft, Inc.\PA-32-300</v>
      </c>
      <c r="C1510" s="1" t="s">
        <v>946</v>
      </c>
      <c r="D1510" s="1" t="str">
        <f>LEFT(Supplemental_Type_Certificates__STC___5[[#This Row],[Column1]],SEARCH("\",Supplemental_Type_Certificates__STC___5[[#This Row],[Column1]])-1)</f>
        <v>Piper Aircraft, Inc.</v>
      </c>
      <c r="E1510" s="1" t="str">
        <f>RIGHT(Supplemental_Type_Certificates__STC___5[[#This Row],[Column1]],LEN(Supplemental_Type_Certificates__STC___5[[#This Row],[Column1]])-SEARCH("\",Supplemental_Type_Certificates__STC___5[[#This Row],[Column1]]))</f>
        <v>PA-32-300</v>
      </c>
      <c r="F1510" s="1" t="str">
        <f>INDEX(Sheet1!A:D,MATCH(Supplemental_Type_Certificates__STC___5[[#This Row],[Make]],Sheet1!D:D,0),1)</f>
        <v>Piper</v>
      </c>
      <c r="G1510"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510"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E1458:E1534</v>
      </c>
      <c r="I1510" s="1" t="str">
        <f ca="1">IF(LEN(Supplemental_Type_Certificates__STC___5[[#This Row],[First]])&lt;&gt;0,Supplemental_Type_Certificates__STC___5[[#This Row],[First]]&amp;": "&amp;_xlfn.TEXTJOIN(", ",TRUE,INDIRECT(Supplemental_Type_Certificates__STC___5[[#This Row],[Range]])),"")</f>
        <v/>
      </c>
      <c r="J1510"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511" spans="1:10" x14ac:dyDescent="0.25">
      <c r="A1511" s="1" t="s">
        <v>144</v>
      </c>
      <c r="B1511"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Piper Aircraft, Inc.\PA-32-301</v>
      </c>
      <c r="C1511" s="1" t="s">
        <v>947</v>
      </c>
      <c r="D1511" s="1" t="str">
        <f>LEFT(Supplemental_Type_Certificates__STC___5[[#This Row],[Column1]],SEARCH("\",Supplemental_Type_Certificates__STC___5[[#This Row],[Column1]])-1)</f>
        <v>Piper Aircraft, Inc.</v>
      </c>
      <c r="E1511" s="1" t="str">
        <f>RIGHT(Supplemental_Type_Certificates__STC___5[[#This Row],[Column1]],LEN(Supplemental_Type_Certificates__STC___5[[#This Row],[Column1]])-SEARCH("\",Supplemental_Type_Certificates__STC___5[[#This Row],[Column1]]))</f>
        <v>PA-32-301</v>
      </c>
      <c r="F1511" s="1" t="str">
        <f>INDEX(Sheet1!A:D,MATCH(Supplemental_Type_Certificates__STC___5[[#This Row],[Make]],Sheet1!D:D,0),1)</f>
        <v>Piper</v>
      </c>
      <c r="G1511"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511"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E1458:E1534</v>
      </c>
      <c r="I1511" s="1" t="str">
        <f ca="1">IF(LEN(Supplemental_Type_Certificates__STC___5[[#This Row],[First]])&lt;&gt;0,Supplemental_Type_Certificates__STC___5[[#This Row],[First]]&amp;": "&amp;_xlfn.TEXTJOIN(", ",TRUE,INDIRECT(Supplemental_Type_Certificates__STC___5[[#This Row],[Range]])),"")</f>
        <v/>
      </c>
      <c r="J1511"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512" spans="1:10" x14ac:dyDescent="0.25">
      <c r="A1512" s="1" t="s">
        <v>144</v>
      </c>
      <c r="B1512"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Piper Aircraft, Inc.\PA-32-301FT</v>
      </c>
      <c r="C1512" s="1" t="s">
        <v>948</v>
      </c>
      <c r="D1512" s="1" t="str">
        <f>LEFT(Supplemental_Type_Certificates__STC___5[[#This Row],[Column1]],SEARCH("\",Supplemental_Type_Certificates__STC___5[[#This Row],[Column1]])-1)</f>
        <v>Piper Aircraft, Inc.</v>
      </c>
      <c r="E1512" s="1" t="str">
        <f>RIGHT(Supplemental_Type_Certificates__STC___5[[#This Row],[Column1]],LEN(Supplemental_Type_Certificates__STC___5[[#This Row],[Column1]])-SEARCH("\",Supplemental_Type_Certificates__STC___5[[#This Row],[Column1]]))</f>
        <v>PA-32-301FT</v>
      </c>
      <c r="F1512" s="1" t="str">
        <f>INDEX(Sheet1!A:D,MATCH(Supplemental_Type_Certificates__STC___5[[#This Row],[Make]],Sheet1!D:D,0),1)</f>
        <v>Piper</v>
      </c>
      <c r="G1512"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512"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E1458:E1534</v>
      </c>
      <c r="I1512" s="1" t="str">
        <f ca="1">IF(LEN(Supplemental_Type_Certificates__STC___5[[#This Row],[First]])&lt;&gt;0,Supplemental_Type_Certificates__STC___5[[#This Row],[First]]&amp;": "&amp;_xlfn.TEXTJOIN(", ",TRUE,INDIRECT(Supplemental_Type_Certificates__STC___5[[#This Row],[Range]])),"")</f>
        <v/>
      </c>
      <c r="J1512"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513" spans="1:10" x14ac:dyDescent="0.25">
      <c r="A1513" s="1" t="s">
        <v>144</v>
      </c>
      <c r="B1513"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Piper Aircraft, Inc.\PA-32-301T</v>
      </c>
      <c r="C1513" s="1" t="s">
        <v>949</v>
      </c>
      <c r="D1513" s="1" t="str">
        <f>LEFT(Supplemental_Type_Certificates__STC___5[[#This Row],[Column1]],SEARCH("\",Supplemental_Type_Certificates__STC___5[[#This Row],[Column1]])-1)</f>
        <v>Piper Aircraft, Inc.</v>
      </c>
      <c r="E1513" s="1" t="str">
        <f>RIGHT(Supplemental_Type_Certificates__STC___5[[#This Row],[Column1]],LEN(Supplemental_Type_Certificates__STC___5[[#This Row],[Column1]])-SEARCH("\",Supplemental_Type_Certificates__STC___5[[#This Row],[Column1]]))</f>
        <v>PA-32-301T</v>
      </c>
      <c r="F1513" s="1" t="str">
        <f>INDEX(Sheet1!A:D,MATCH(Supplemental_Type_Certificates__STC___5[[#This Row],[Make]],Sheet1!D:D,0),1)</f>
        <v>Piper</v>
      </c>
      <c r="G1513"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513"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E1458:E1534</v>
      </c>
      <c r="I1513" s="1" t="str">
        <f ca="1">IF(LEN(Supplemental_Type_Certificates__STC___5[[#This Row],[First]])&lt;&gt;0,Supplemental_Type_Certificates__STC___5[[#This Row],[First]]&amp;": "&amp;_xlfn.TEXTJOIN(", ",TRUE,INDIRECT(Supplemental_Type_Certificates__STC___5[[#This Row],[Range]])),"")</f>
        <v/>
      </c>
      <c r="J1513"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514" spans="1:10" x14ac:dyDescent="0.25">
      <c r="A1514" s="1" t="s">
        <v>144</v>
      </c>
      <c r="B1514"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Piper Aircraft, Inc.\PA-32-301XTC</v>
      </c>
      <c r="C1514" s="1" t="s">
        <v>950</v>
      </c>
      <c r="D1514" s="1" t="str">
        <f>LEFT(Supplemental_Type_Certificates__STC___5[[#This Row],[Column1]],SEARCH("\",Supplemental_Type_Certificates__STC___5[[#This Row],[Column1]])-1)</f>
        <v>Piper Aircraft, Inc.</v>
      </c>
      <c r="E1514" s="1" t="str">
        <f>RIGHT(Supplemental_Type_Certificates__STC___5[[#This Row],[Column1]],LEN(Supplemental_Type_Certificates__STC___5[[#This Row],[Column1]])-SEARCH("\",Supplemental_Type_Certificates__STC___5[[#This Row],[Column1]]))</f>
        <v>PA-32-301XTC</v>
      </c>
      <c r="F1514" s="1" t="str">
        <f>INDEX(Sheet1!A:D,MATCH(Supplemental_Type_Certificates__STC___5[[#This Row],[Make]],Sheet1!D:D,0),1)</f>
        <v>Piper</v>
      </c>
      <c r="G1514"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514"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E1458:E1534</v>
      </c>
      <c r="I1514" s="1" t="str">
        <f ca="1">IF(LEN(Supplemental_Type_Certificates__STC___5[[#This Row],[First]])&lt;&gt;0,Supplemental_Type_Certificates__STC___5[[#This Row],[First]]&amp;": "&amp;_xlfn.TEXTJOIN(", ",TRUE,INDIRECT(Supplemental_Type_Certificates__STC___5[[#This Row],[Range]])),"")</f>
        <v/>
      </c>
      <c r="J1514"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515" spans="1:10" x14ac:dyDescent="0.25">
      <c r="A1515" s="1" t="s">
        <v>144</v>
      </c>
      <c r="B1515"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Piper Aircraft, Inc.\PA-32R-300</v>
      </c>
      <c r="C1515" s="1" t="s">
        <v>951</v>
      </c>
      <c r="D1515" s="1" t="str">
        <f>LEFT(Supplemental_Type_Certificates__STC___5[[#This Row],[Column1]],SEARCH("\",Supplemental_Type_Certificates__STC___5[[#This Row],[Column1]])-1)</f>
        <v>Piper Aircraft, Inc.</v>
      </c>
      <c r="E1515" s="1" t="str">
        <f>RIGHT(Supplemental_Type_Certificates__STC___5[[#This Row],[Column1]],LEN(Supplemental_Type_Certificates__STC___5[[#This Row],[Column1]])-SEARCH("\",Supplemental_Type_Certificates__STC___5[[#This Row],[Column1]]))</f>
        <v>PA-32R-300</v>
      </c>
      <c r="F1515" s="1" t="str">
        <f>INDEX(Sheet1!A:D,MATCH(Supplemental_Type_Certificates__STC___5[[#This Row],[Make]],Sheet1!D:D,0),1)</f>
        <v>Piper</v>
      </c>
      <c r="G1515"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515"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E1458:E1534</v>
      </c>
      <c r="I1515" s="1" t="str">
        <f ca="1">IF(LEN(Supplemental_Type_Certificates__STC___5[[#This Row],[First]])&lt;&gt;0,Supplemental_Type_Certificates__STC___5[[#This Row],[First]]&amp;": "&amp;_xlfn.TEXTJOIN(", ",TRUE,INDIRECT(Supplemental_Type_Certificates__STC___5[[#This Row],[Range]])),"")</f>
        <v/>
      </c>
      <c r="J1515"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516" spans="1:10" x14ac:dyDescent="0.25">
      <c r="A1516" s="1" t="s">
        <v>144</v>
      </c>
      <c r="B1516"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Piper Aircraft, Inc.\PA-32R-301 (HP)</v>
      </c>
      <c r="C1516" s="1" t="s">
        <v>952</v>
      </c>
      <c r="D1516" s="1" t="str">
        <f>LEFT(Supplemental_Type_Certificates__STC___5[[#This Row],[Column1]],SEARCH("\",Supplemental_Type_Certificates__STC___5[[#This Row],[Column1]])-1)</f>
        <v>Piper Aircraft, Inc.</v>
      </c>
      <c r="E1516" s="1" t="str">
        <f>RIGHT(Supplemental_Type_Certificates__STC___5[[#This Row],[Column1]],LEN(Supplemental_Type_Certificates__STC___5[[#This Row],[Column1]])-SEARCH("\",Supplemental_Type_Certificates__STC___5[[#This Row],[Column1]]))</f>
        <v>PA-32R-301 (HP)</v>
      </c>
      <c r="F1516" s="1" t="str">
        <f>INDEX(Sheet1!A:D,MATCH(Supplemental_Type_Certificates__STC___5[[#This Row],[Make]],Sheet1!D:D,0),1)</f>
        <v>Piper</v>
      </c>
      <c r="G1516"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516"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E1458:E1534</v>
      </c>
      <c r="I1516" s="1" t="str">
        <f ca="1">IF(LEN(Supplemental_Type_Certificates__STC___5[[#This Row],[First]])&lt;&gt;0,Supplemental_Type_Certificates__STC___5[[#This Row],[First]]&amp;": "&amp;_xlfn.TEXTJOIN(", ",TRUE,INDIRECT(Supplemental_Type_Certificates__STC___5[[#This Row],[Range]])),"")</f>
        <v/>
      </c>
      <c r="J1516"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517" spans="1:10" x14ac:dyDescent="0.25">
      <c r="A1517" s="1" t="s">
        <v>144</v>
      </c>
      <c r="B1517"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Piper Aircraft, Inc.\PA-32R-301 (SP)</v>
      </c>
      <c r="C1517" s="1" t="s">
        <v>953</v>
      </c>
      <c r="D1517" s="1" t="str">
        <f>LEFT(Supplemental_Type_Certificates__STC___5[[#This Row],[Column1]],SEARCH("\",Supplemental_Type_Certificates__STC___5[[#This Row],[Column1]])-1)</f>
        <v>Piper Aircraft, Inc.</v>
      </c>
      <c r="E1517" s="1" t="str">
        <f>RIGHT(Supplemental_Type_Certificates__STC___5[[#This Row],[Column1]],LEN(Supplemental_Type_Certificates__STC___5[[#This Row],[Column1]])-SEARCH("\",Supplemental_Type_Certificates__STC___5[[#This Row],[Column1]]))</f>
        <v>PA-32R-301 (SP)</v>
      </c>
      <c r="F1517" s="1" t="str">
        <f>INDEX(Sheet1!A:D,MATCH(Supplemental_Type_Certificates__STC___5[[#This Row],[Make]],Sheet1!D:D,0),1)</f>
        <v>Piper</v>
      </c>
      <c r="G1517"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517"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E1458:E1534</v>
      </c>
      <c r="I1517" s="1" t="str">
        <f ca="1">IF(LEN(Supplemental_Type_Certificates__STC___5[[#This Row],[First]])&lt;&gt;0,Supplemental_Type_Certificates__STC___5[[#This Row],[First]]&amp;": "&amp;_xlfn.TEXTJOIN(", ",TRUE,INDIRECT(Supplemental_Type_Certificates__STC___5[[#This Row],[Range]])),"")</f>
        <v/>
      </c>
      <c r="J1517"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518" spans="1:10" x14ac:dyDescent="0.25">
      <c r="A1518" s="1" t="s">
        <v>144</v>
      </c>
      <c r="B1518"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Piper Aircraft, Inc.\PA-32R-301T</v>
      </c>
      <c r="C1518" s="1" t="s">
        <v>954</v>
      </c>
      <c r="D1518" s="1" t="str">
        <f>LEFT(Supplemental_Type_Certificates__STC___5[[#This Row],[Column1]],SEARCH("\",Supplemental_Type_Certificates__STC___5[[#This Row],[Column1]])-1)</f>
        <v>Piper Aircraft, Inc.</v>
      </c>
      <c r="E1518" s="1" t="str">
        <f>RIGHT(Supplemental_Type_Certificates__STC___5[[#This Row],[Column1]],LEN(Supplemental_Type_Certificates__STC___5[[#This Row],[Column1]])-SEARCH("\",Supplemental_Type_Certificates__STC___5[[#This Row],[Column1]]))</f>
        <v>PA-32R-301T</v>
      </c>
      <c r="F1518" s="1" t="str">
        <f>INDEX(Sheet1!A:D,MATCH(Supplemental_Type_Certificates__STC___5[[#This Row],[Make]],Sheet1!D:D,0),1)</f>
        <v>Piper</v>
      </c>
      <c r="G1518"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518"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E1458:E1534</v>
      </c>
      <c r="I1518" s="1" t="str">
        <f ca="1">IF(LEN(Supplemental_Type_Certificates__STC___5[[#This Row],[First]])&lt;&gt;0,Supplemental_Type_Certificates__STC___5[[#This Row],[First]]&amp;": "&amp;_xlfn.TEXTJOIN(", ",TRUE,INDIRECT(Supplemental_Type_Certificates__STC___5[[#This Row],[Range]])),"")</f>
        <v/>
      </c>
      <c r="J1518"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519" spans="1:10" x14ac:dyDescent="0.25">
      <c r="A1519" s="1" t="s">
        <v>144</v>
      </c>
      <c r="B1519"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Piper Aircraft, Inc.\PA-32RT-300</v>
      </c>
      <c r="C1519" s="1" t="s">
        <v>955</v>
      </c>
      <c r="D1519" s="1" t="str">
        <f>LEFT(Supplemental_Type_Certificates__STC___5[[#This Row],[Column1]],SEARCH("\",Supplemental_Type_Certificates__STC___5[[#This Row],[Column1]])-1)</f>
        <v>Piper Aircraft, Inc.</v>
      </c>
      <c r="E1519" s="1" t="str">
        <f>RIGHT(Supplemental_Type_Certificates__STC___5[[#This Row],[Column1]],LEN(Supplemental_Type_Certificates__STC___5[[#This Row],[Column1]])-SEARCH("\",Supplemental_Type_Certificates__STC___5[[#This Row],[Column1]]))</f>
        <v>PA-32RT-300</v>
      </c>
      <c r="F1519" s="1" t="str">
        <f>INDEX(Sheet1!A:D,MATCH(Supplemental_Type_Certificates__STC___5[[#This Row],[Make]],Sheet1!D:D,0),1)</f>
        <v>Piper</v>
      </c>
      <c r="G1519"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519"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E1458:E1534</v>
      </c>
      <c r="I1519" s="1" t="str">
        <f ca="1">IF(LEN(Supplemental_Type_Certificates__STC___5[[#This Row],[First]])&lt;&gt;0,Supplemental_Type_Certificates__STC___5[[#This Row],[First]]&amp;": "&amp;_xlfn.TEXTJOIN(", ",TRUE,INDIRECT(Supplemental_Type_Certificates__STC___5[[#This Row],[Range]])),"")</f>
        <v/>
      </c>
      <c r="J1519"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520" spans="1:10" x14ac:dyDescent="0.25">
      <c r="A1520" s="1" t="s">
        <v>144</v>
      </c>
      <c r="B1520"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Piper Aircraft, Inc.\PA-32RT-300T</v>
      </c>
      <c r="C1520" s="1" t="s">
        <v>956</v>
      </c>
      <c r="D1520" s="1" t="str">
        <f>LEFT(Supplemental_Type_Certificates__STC___5[[#This Row],[Column1]],SEARCH("\",Supplemental_Type_Certificates__STC___5[[#This Row],[Column1]])-1)</f>
        <v>Piper Aircraft, Inc.</v>
      </c>
      <c r="E1520" s="1" t="str">
        <f>RIGHT(Supplemental_Type_Certificates__STC___5[[#This Row],[Column1]],LEN(Supplemental_Type_Certificates__STC___5[[#This Row],[Column1]])-SEARCH("\",Supplemental_Type_Certificates__STC___5[[#This Row],[Column1]]))</f>
        <v>PA-32RT-300T</v>
      </c>
      <c r="F1520" s="1" t="str">
        <f>INDEX(Sheet1!A:D,MATCH(Supplemental_Type_Certificates__STC___5[[#This Row],[Make]],Sheet1!D:D,0),1)</f>
        <v>Piper</v>
      </c>
      <c r="G1520"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520"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E1458:E1534</v>
      </c>
      <c r="I1520" s="1" t="str">
        <f ca="1">IF(LEN(Supplemental_Type_Certificates__STC___5[[#This Row],[First]])&lt;&gt;0,Supplemental_Type_Certificates__STC___5[[#This Row],[First]]&amp;": "&amp;_xlfn.TEXTJOIN(", ",TRUE,INDIRECT(Supplemental_Type_Certificates__STC___5[[#This Row],[Range]])),"")</f>
        <v/>
      </c>
      <c r="J1520"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521" spans="1:10" x14ac:dyDescent="0.25">
      <c r="A1521" s="1" t="s">
        <v>144</v>
      </c>
      <c r="B1521"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Piper Aircraft, Inc.\PA-32S-300</v>
      </c>
      <c r="C1521" s="1" t="s">
        <v>957</v>
      </c>
      <c r="D1521" s="1" t="str">
        <f>LEFT(Supplemental_Type_Certificates__STC___5[[#This Row],[Column1]],SEARCH("\",Supplemental_Type_Certificates__STC___5[[#This Row],[Column1]])-1)</f>
        <v>Piper Aircraft, Inc.</v>
      </c>
      <c r="E1521" s="1" t="str">
        <f>RIGHT(Supplemental_Type_Certificates__STC___5[[#This Row],[Column1]],LEN(Supplemental_Type_Certificates__STC___5[[#This Row],[Column1]])-SEARCH("\",Supplemental_Type_Certificates__STC___5[[#This Row],[Column1]]))</f>
        <v>PA-32S-300</v>
      </c>
      <c r="F1521" s="1" t="str">
        <f>INDEX(Sheet1!A:D,MATCH(Supplemental_Type_Certificates__STC___5[[#This Row],[Make]],Sheet1!D:D,0),1)</f>
        <v>Piper</v>
      </c>
      <c r="G1521"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521"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E1458:E1534</v>
      </c>
      <c r="I1521" s="1" t="str">
        <f ca="1">IF(LEN(Supplemental_Type_Certificates__STC___5[[#This Row],[First]])&lt;&gt;0,Supplemental_Type_Certificates__STC___5[[#This Row],[First]]&amp;": "&amp;_xlfn.TEXTJOIN(", ",TRUE,INDIRECT(Supplemental_Type_Certificates__STC___5[[#This Row],[Range]])),"")</f>
        <v/>
      </c>
      <c r="J1521"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522" spans="1:10" x14ac:dyDescent="0.25">
      <c r="A1522" s="1" t="s">
        <v>144</v>
      </c>
      <c r="B1522"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Piper Aircraft, Inc.\PA-34-200</v>
      </c>
      <c r="C1522" s="1" t="s">
        <v>958</v>
      </c>
      <c r="D1522" s="1" t="str">
        <f>LEFT(Supplemental_Type_Certificates__STC___5[[#This Row],[Column1]],SEARCH("\",Supplemental_Type_Certificates__STC___5[[#This Row],[Column1]])-1)</f>
        <v>Piper Aircraft, Inc.</v>
      </c>
      <c r="E1522" s="1" t="str">
        <f>RIGHT(Supplemental_Type_Certificates__STC___5[[#This Row],[Column1]],LEN(Supplemental_Type_Certificates__STC___5[[#This Row],[Column1]])-SEARCH("\",Supplemental_Type_Certificates__STC___5[[#This Row],[Column1]]))</f>
        <v>PA-34-200</v>
      </c>
      <c r="F1522" s="1" t="str">
        <f>INDEX(Sheet1!A:D,MATCH(Supplemental_Type_Certificates__STC___5[[#This Row],[Make]],Sheet1!D:D,0),1)</f>
        <v>Piper</v>
      </c>
      <c r="G1522"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522"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E1458:E1534</v>
      </c>
      <c r="I1522" s="1" t="str">
        <f ca="1">IF(LEN(Supplemental_Type_Certificates__STC___5[[#This Row],[First]])&lt;&gt;0,Supplemental_Type_Certificates__STC___5[[#This Row],[First]]&amp;": "&amp;_xlfn.TEXTJOIN(", ",TRUE,INDIRECT(Supplemental_Type_Certificates__STC___5[[#This Row],[Range]])),"")</f>
        <v/>
      </c>
      <c r="J1522"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523" spans="1:10" x14ac:dyDescent="0.25">
      <c r="A1523" s="1" t="s">
        <v>144</v>
      </c>
      <c r="B1523"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Piper Aircraft, Inc.\PA-34-200T</v>
      </c>
      <c r="C1523" s="1" t="s">
        <v>959</v>
      </c>
      <c r="D1523" s="1" t="str">
        <f>LEFT(Supplemental_Type_Certificates__STC___5[[#This Row],[Column1]],SEARCH("\",Supplemental_Type_Certificates__STC___5[[#This Row],[Column1]])-1)</f>
        <v>Piper Aircraft, Inc.</v>
      </c>
      <c r="E1523" s="1" t="str">
        <f>RIGHT(Supplemental_Type_Certificates__STC___5[[#This Row],[Column1]],LEN(Supplemental_Type_Certificates__STC___5[[#This Row],[Column1]])-SEARCH("\",Supplemental_Type_Certificates__STC___5[[#This Row],[Column1]]))</f>
        <v>PA-34-200T</v>
      </c>
      <c r="F1523" s="1" t="str">
        <f>INDEX(Sheet1!A:D,MATCH(Supplemental_Type_Certificates__STC___5[[#This Row],[Make]],Sheet1!D:D,0),1)</f>
        <v>Piper</v>
      </c>
      <c r="G1523"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523"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E1458:E1534</v>
      </c>
      <c r="I1523" s="1" t="str">
        <f ca="1">IF(LEN(Supplemental_Type_Certificates__STC___5[[#This Row],[First]])&lt;&gt;0,Supplemental_Type_Certificates__STC___5[[#This Row],[First]]&amp;": "&amp;_xlfn.TEXTJOIN(", ",TRUE,INDIRECT(Supplemental_Type_Certificates__STC___5[[#This Row],[Range]])),"")</f>
        <v/>
      </c>
      <c r="J1523"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524" spans="1:10" x14ac:dyDescent="0.25">
      <c r="A1524" s="1" t="s">
        <v>144</v>
      </c>
      <c r="B1524"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Piper Aircraft, Inc.\PA-34-220T</v>
      </c>
      <c r="C1524" s="1" t="s">
        <v>960</v>
      </c>
      <c r="D1524" s="1" t="str">
        <f>LEFT(Supplemental_Type_Certificates__STC___5[[#This Row],[Column1]],SEARCH("\",Supplemental_Type_Certificates__STC___5[[#This Row],[Column1]])-1)</f>
        <v>Piper Aircraft, Inc.</v>
      </c>
      <c r="E1524" s="1" t="str">
        <f>RIGHT(Supplemental_Type_Certificates__STC___5[[#This Row],[Column1]],LEN(Supplemental_Type_Certificates__STC___5[[#This Row],[Column1]])-SEARCH("\",Supplemental_Type_Certificates__STC___5[[#This Row],[Column1]]))</f>
        <v>PA-34-220T</v>
      </c>
      <c r="F1524" s="1" t="str">
        <f>INDEX(Sheet1!A:D,MATCH(Supplemental_Type_Certificates__STC___5[[#This Row],[Make]],Sheet1!D:D,0),1)</f>
        <v>Piper</v>
      </c>
      <c r="G1524"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524"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E1458:E1534</v>
      </c>
      <c r="I1524" s="1" t="str">
        <f ca="1">IF(LEN(Supplemental_Type_Certificates__STC___5[[#This Row],[First]])&lt;&gt;0,Supplemental_Type_Certificates__STC___5[[#This Row],[First]]&amp;": "&amp;_xlfn.TEXTJOIN(", ",TRUE,INDIRECT(Supplemental_Type_Certificates__STC___5[[#This Row],[Range]])),"")</f>
        <v/>
      </c>
      <c r="J1524"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525" spans="1:10" x14ac:dyDescent="0.25">
      <c r="A1525" s="1" t="s">
        <v>144</v>
      </c>
      <c r="B1525"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Piper Aircraft, Inc.\PA-38-112</v>
      </c>
      <c r="C1525" s="1" t="s">
        <v>961</v>
      </c>
      <c r="D1525" s="1" t="str">
        <f>LEFT(Supplemental_Type_Certificates__STC___5[[#This Row],[Column1]],SEARCH("\",Supplemental_Type_Certificates__STC___5[[#This Row],[Column1]])-1)</f>
        <v>Piper Aircraft, Inc.</v>
      </c>
      <c r="E1525" s="1" t="str">
        <f>RIGHT(Supplemental_Type_Certificates__STC___5[[#This Row],[Column1]],LEN(Supplemental_Type_Certificates__STC___5[[#This Row],[Column1]])-SEARCH("\",Supplemental_Type_Certificates__STC___5[[#This Row],[Column1]]))</f>
        <v>PA-38-112</v>
      </c>
      <c r="F1525" s="1" t="str">
        <f>INDEX(Sheet1!A:D,MATCH(Supplemental_Type_Certificates__STC___5[[#This Row],[Make]],Sheet1!D:D,0),1)</f>
        <v>Piper</v>
      </c>
      <c r="G1525"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525"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E1458:E1534</v>
      </c>
      <c r="I1525" s="1" t="str">
        <f ca="1">IF(LEN(Supplemental_Type_Certificates__STC___5[[#This Row],[First]])&lt;&gt;0,Supplemental_Type_Certificates__STC___5[[#This Row],[First]]&amp;": "&amp;_xlfn.TEXTJOIN(", ",TRUE,INDIRECT(Supplemental_Type_Certificates__STC___5[[#This Row],[Range]])),"")</f>
        <v/>
      </c>
      <c r="J1525"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526" spans="1:10" x14ac:dyDescent="0.25">
      <c r="A1526" s="1" t="s">
        <v>144</v>
      </c>
      <c r="B1526"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Piper Aircraft, Inc.\PA-39</v>
      </c>
      <c r="C1526" s="1" t="s">
        <v>1116</v>
      </c>
      <c r="D1526" s="1" t="str">
        <f>LEFT(Supplemental_Type_Certificates__STC___5[[#This Row],[Column1]],SEARCH("\",Supplemental_Type_Certificates__STC___5[[#This Row],[Column1]])-1)</f>
        <v>Piper Aircraft, Inc.</v>
      </c>
      <c r="E1526" s="1" t="str">
        <f>RIGHT(Supplemental_Type_Certificates__STC___5[[#This Row],[Column1]],LEN(Supplemental_Type_Certificates__STC___5[[#This Row],[Column1]])-SEARCH("\",Supplemental_Type_Certificates__STC___5[[#This Row],[Column1]]))</f>
        <v>PA-39</v>
      </c>
      <c r="F1526" s="1" t="str">
        <f>INDEX(Sheet1!A:D,MATCH(Supplemental_Type_Certificates__STC___5[[#This Row],[Make]],Sheet1!D:D,0),1)</f>
        <v>Piper</v>
      </c>
      <c r="G1526"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526"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E1458:E1534</v>
      </c>
      <c r="I1526" s="1" t="str">
        <f ca="1">IF(LEN(Supplemental_Type_Certificates__STC___5[[#This Row],[First]])&lt;&gt;0,Supplemental_Type_Certificates__STC___5[[#This Row],[First]]&amp;": "&amp;_xlfn.TEXTJOIN(", ",TRUE,INDIRECT(Supplemental_Type_Certificates__STC___5[[#This Row],[Range]])),"")</f>
        <v/>
      </c>
      <c r="J1526"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527" spans="1:10" x14ac:dyDescent="0.25">
      <c r="A1527" s="1" t="s">
        <v>144</v>
      </c>
      <c r="B1527"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Piper Aircraft, Inc.\PA-40</v>
      </c>
      <c r="C1527" s="1" t="s">
        <v>963</v>
      </c>
      <c r="D1527" s="1" t="str">
        <f>LEFT(Supplemental_Type_Certificates__STC___5[[#This Row],[Column1]],SEARCH("\",Supplemental_Type_Certificates__STC___5[[#This Row],[Column1]])-1)</f>
        <v>Piper Aircraft, Inc.</v>
      </c>
      <c r="E1527" s="1" t="str">
        <f>RIGHT(Supplemental_Type_Certificates__STC___5[[#This Row],[Column1]],LEN(Supplemental_Type_Certificates__STC___5[[#This Row],[Column1]])-SEARCH("\",Supplemental_Type_Certificates__STC___5[[#This Row],[Column1]]))</f>
        <v>PA-40</v>
      </c>
      <c r="F1527" s="1" t="str">
        <f>INDEX(Sheet1!A:D,MATCH(Supplemental_Type_Certificates__STC___5[[#This Row],[Make]],Sheet1!D:D,0),1)</f>
        <v>Piper</v>
      </c>
      <c r="G1527"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527"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E1458:E1534</v>
      </c>
      <c r="I1527" s="1" t="str">
        <f ca="1">IF(LEN(Supplemental_Type_Certificates__STC___5[[#This Row],[First]])&lt;&gt;0,Supplemental_Type_Certificates__STC___5[[#This Row],[First]]&amp;": "&amp;_xlfn.TEXTJOIN(", ",TRUE,INDIRECT(Supplemental_Type_Certificates__STC___5[[#This Row],[Range]])),"")</f>
        <v/>
      </c>
      <c r="J1527"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528" spans="1:10" x14ac:dyDescent="0.25">
      <c r="A1528" s="1" t="s">
        <v>144</v>
      </c>
      <c r="B1528"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Piper Aircraft, Inc.\PA-44-180</v>
      </c>
      <c r="C1528" s="1" t="s">
        <v>964</v>
      </c>
      <c r="D1528" s="1" t="str">
        <f>LEFT(Supplemental_Type_Certificates__STC___5[[#This Row],[Column1]],SEARCH("\",Supplemental_Type_Certificates__STC___5[[#This Row],[Column1]])-1)</f>
        <v>Piper Aircraft, Inc.</v>
      </c>
      <c r="E1528" s="1" t="str">
        <f>RIGHT(Supplemental_Type_Certificates__STC___5[[#This Row],[Column1]],LEN(Supplemental_Type_Certificates__STC___5[[#This Row],[Column1]])-SEARCH("\",Supplemental_Type_Certificates__STC___5[[#This Row],[Column1]]))</f>
        <v>PA-44-180</v>
      </c>
      <c r="F1528" s="1" t="str">
        <f>INDEX(Sheet1!A:D,MATCH(Supplemental_Type_Certificates__STC___5[[#This Row],[Make]],Sheet1!D:D,0),1)</f>
        <v>Piper</v>
      </c>
      <c r="G1528"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528"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E1458:E1534</v>
      </c>
      <c r="I1528" s="1" t="str">
        <f ca="1">IF(LEN(Supplemental_Type_Certificates__STC___5[[#This Row],[First]])&lt;&gt;0,Supplemental_Type_Certificates__STC___5[[#This Row],[First]]&amp;": "&amp;_xlfn.TEXTJOIN(", ",TRUE,INDIRECT(Supplemental_Type_Certificates__STC___5[[#This Row],[Range]])),"")</f>
        <v/>
      </c>
      <c r="J1528"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529" spans="1:10" x14ac:dyDescent="0.25">
      <c r="A1529" s="1" t="s">
        <v>144</v>
      </c>
      <c r="B1529"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Piper Aircraft, Inc.\PA-44-180T</v>
      </c>
      <c r="C1529" s="1" t="s">
        <v>965</v>
      </c>
      <c r="D1529" s="1" t="str">
        <f>LEFT(Supplemental_Type_Certificates__STC___5[[#This Row],[Column1]],SEARCH("\",Supplemental_Type_Certificates__STC___5[[#This Row],[Column1]])-1)</f>
        <v>Piper Aircraft, Inc.</v>
      </c>
      <c r="E1529" s="1" t="str">
        <f>RIGHT(Supplemental_Type_Certificates__STC___5[[#This Row],[Column1]],LEN(Supplemental_Type_Certificates__STC___5[[#This Row],[Column1]])-SEARCH("\",Supplemental_Type_Certificates__STC___5[[#This Row],[Column1]]))</f>
        <v>PA-44-180T</v>
      </c>
      <c r="F1529" s="1" t="str">
        <f>INDEX(Sheet1!A:D,MATCH(Supplemental_Type_Certificates__STC___5[[#This Row],[Make]],Sheet1!D:D,0),1)</f>
        <v>Piper</v>
      </c>
      <c r="G1529"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529"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E1458:E1534</v>
      </c>
      <c r="I1529" s="1" t="str">
        <f ca="1">IF(LEN(Supplemental_Type_Certificates__STC___5[[#This Row],[First]])&lt;&gt;0,Supplemental_Type_Certificates__STC___5[[#This Row],[First]]&amp;": "&amp;_xlfn.TEXTJOIN(", ",TRUE,INDIRECT(Supplemental_Type_Certificates__STC___5[[#This Row],[Range]])),"")</f>
        <v/>
      </c>
      <c r="J1529"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530" spans="1:10" x14ac:dyDescent="0.25">
      <c r="A1530" s="1" t="s">
        <v>144</v>
      </c>
      <c r="B1530"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Piper Aircraft, Inc.\PA-46-310P</v>
      </c>
      <c r="C1530" s="1" t="s">
        <v>966</v>
      </c>
      <c r="D1530" s="1" t="str">
        <f>LEFT(Supplemental_Type_Certificates__STC___5[[#This Row],[Column1]],SEARCH("\",Supplemental_Type_Certificates__STC___5[[#This Row],[Column1]])-1)</f>
        <v>Piper Aircraft, Inc.</v>
      </c>
      <c r="E1530" s="1" t="str">
        <f>RIGHT(Supplemental_Type_Certificates__STC___5[[#This Row],[Column1]],LEN(Supplemental_Type_Certificates__STC___5[[#This Row],[Column1]])-SEARCH("\",Supplemental_Type_Certificates__STC___5[[#This Row],[Column1]]))</f>
        <v>PA-46-310P</v>
      </c>
      <c r="F1530" s="1" t="str">
        <f>INDEX(Sheet1!A:D,MATCH(Supplemental_Type_Certificates__STC___5[[#This Row],[Make]],Sheet1!D:D,0),1)</f>
        <v>Piper</v>
      </c>
      <c r="G1530"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530"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E1458:E1534</v>
      </c>
      <c r="I1530" s="1" t="str">
        <f ca="1">IF(LEN(Supplemental_Type_Certificates__STC___5[[#This Row],[First]])&lt;&gt;0,Supplemental_Type_Certificates__STC___5[[#This Row],[First]]&amp;": "&amp;_xlfn.TEXTJOIN(", ",TRUE,INDIRECT(Supplemental_Type_Certificates__STC___5[[#This Row],[Range]])),"")</f>
        <v/>
      </c>
      <c r="J1530"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531" spans="1:10" x14ac:dyDescent="0.25">
      <c r="A1531" s="1" t="s">
        <v>144</v>
      </c>
      <c r="B1531"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Piper Aircraft, Inc.\PA-46-350P</v>
      </c>
      <c r="C1531" s="1" t="s">
        <v>967</v>
      </c>
      <c r="D1531" s="1" t="str">
        <f>LEFT(Supplemental_Type_Certificates__STC___5[[#This Row],[Column1]],SEARCH("\",Supplemental_Type_Certificates__STC___5[[#This Row],[Column1]])-1)</f>
        <v>Piper Aircraft, Inc.</v>
      </c>
      <c r="E1531" s="1" t="str">
        <f>RIGHT(Supplemental_Type_Certificates__STC___5[[#This Row],[Column1]],LEN(Supplemental_Type_Certificates__STC___5[[#This Row],[Column1]])-SEARCH("\",Supplemental_Type_Certificates__STC___5[[#This Row],[Column1]]))</f>
        <v>PA-46-350P</v>
      </c>
      <c r="F1531" s="1" t="str">
        <f>INDEX(Sheet1!A:D,MATCH(Supplemental_Type_Certificates__STC___5[[#This Row],[Make]],Sheet1!D:D,0),1)</f>
        <v>Piper</v>
      </c>
      <c r="G1531"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531"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E1458:E1534</v>
      </c>
      <c r="I1531" s="1" t="str">
        <f ca="1">IF(LEN(Supplemental_Type_Certificates__STC___5[[#This Row],[First]])&lt;&gt;0,Supplemental_Type_Certificates__STC___5[[#This Row],[First]]&amp;": "&amp;_xlfn.TEXTJOIN(", ",TRUE,INDIRECT(Supplemental_Type_Certificates__STC___5[[#This Row],[Range]])),"")</f>
        <v/>
      </c>
      <c r="J1531"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532" spans="1:10" x14ac:dyDescent="0.25">
      <c r="A1532" s="1" t="s">
        <v>144</v>
      </c>
      <c r="B1532"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Piper Aircraft, Inc.\PA-46-500TP</v>
      </c>
      <c r="C1532" s="1" t="s">
        <v>1169</v>
      </c>
      <c r="D1532" s="1" t="str">
        <f>LEFT(Supplemental_Type_Certificates__STC___5[[#This Row],[Column1]],SEARCH("\",Supplemental_Type_Certificates__STC___5[[#This Row],[Column1]])-1)</f>
        <v>Piper Aircraft, Inc.</v>
      </c>
      <c r="E1532" s="1" t="str">
        <f>RIGHT(Supplemental_Type_Certificates__STC___5[[#This Row],[Column1]],LEN(Supplemental_Type_Certificates__STC___5[[#This Row],[Column1]])-SEARCH("\",Supplemental_Type_Certificates__STC___5[[#This Row],[Column1]]))</f>
        <v>PA-46-500TP</v>
      </c>
      <c r="F1532" s="1" t="str">
        <f>INDEX(Sheet1!A:D,MATCH(Supplemental_Type_Certificates__STC___5[[#This Row],[Make]],Sheet1!D:D,0),1)</f>
        <v>Piper</v>
      </c>
      <c r="G1532"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532"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E1458:E1534</v>
      </c>
      <c r="I1532" s="1" t="str">
        <f ca="1">IF(LEN(Supplemental_Type_Certificates__STC___5[[#This Row],[First]])&lt;&gt;0,Supplemental_Type_Certificates__STC___5[[#This Row],[First]]&amp;": "&amp;_xlfn.TEXTJOIN(", ",TRUE,INDIRECT(Supplemental_Type_Certificates__STC___5[[#This Row],[Range]])),"")</f>
        <v/>
      </c>
      <c r="J1532"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533" spans="1:10" x14ac:dyDescent="0.25">
      <c r="A1533" s="1" t="s">
        <v>144</v>
      </c>
      <c r="B1533"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Piper Aircraft, Inc.\PA-46R-350T</v>
      </c>
      <c r="C1533" s="1" t="s">
        <v>968</v>
      </c>
      <c r="D1533" s="1" t="str">
        <f>LEFT(Supplemental_Type_Certificates__STC___5[[#This Row],[Column1]],SEARCH("\",Supplemental_Type_Certificates__STC___5[[#This Row],[Column1]])-1)</f>
        <v>Piper Aircraft, Inc.</v>
      </c>
      <c r="E1533" s="1" t="str">
        <f>RIGHT(Supplemental_Type_Certificates__STC___5[[#This Row],[Column1]],LEN(Supplemental_Type_Certificates__STC___5[[#This Row],[Column1]])-SEARCH("\",Supplemental_Type_Certificates__STC___5[[#This Row],[Column1]]))</f>
        <v>PA-46R-350T</v>
      </c>
      <c r="F1533" s="1" t="str">
        <f>INDEX(Sheet1!A:D,MATCH(Supplemental_Type_Certificates__STC___5[[#This Row],[Make]],Sheet1!D:D,0),1)</f>
        <v>Piper</v>
      </c>
      <c r="G1533"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533"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E1458:E1534</v>
      </c>
      <c r="I1533" s="1" t="str">
        <f ca="1">IF(LEN(Supplemental_Type_Certificates__STC___5[[#This Row],[First]])&lt;&gt;0,Supplemental_Type_Certificates__STC___5[[#This Row],[First]]&amp;": "&amp;_xlfn.TEXTJOIN(", ",TRUE,INDIRECT(Supplemental_Type_Certificates__STC___5[[#This Row],[Range]])),"")</f>
        <v/>
      </c>
      <c r="J1533"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534" spans="1:10" x14ac:dyDescent="0.25">
      <c r="A1534" s="1" t="s">
        <v>144</v>
      </c>
      <c r="B1534"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Piper Aircraft, Inc.\PA-E23-250</v>
      </c>
      <c r="C1534" s="1" t="s">
        <v>969</v>
      </c>
      <c r="D1534" s="1" t="str">
        <f>LEFT(Supplemental_Type_Certificates__STC___5[[#This Row],[Column1]],SEARCH("\",Supplemental_Type_Certificates__STC___5[[#This Row],[Column1]])-1)</f>
        <v>Piper Aircraft, Inc.</v>
      </c>
      <c r="E1534" s="1" t="str">
        <f>RIGHT(Supplemental_Type_Certificates__STC___5[[#This Row],[Column1]],LEN(Supplemental_Type_Certificates__STC___5[[#This Row],[Column1]])-SEARCH("\",Supplemental_Type_Certificates__STC___5[[#This Row],[Column1]]))</f>
        <v>PA-E23-250</v>
      </c>
      <c r="F1534" s="1" t="str">
        <f>INDEX(Sheet1!A:D,MATCH(Supplemental_Type_Certificates__STC___5[[#This Row],[Make]],Sheet1!D:D,0),1)</f>
        <v>Piper</v>
      </c>
      <c r="G1534"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534"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E1458:E1534</v>
      </c>
      <c r="I1534" s="1" t="str">
        <f ca="1">IF(LEN(Supplemental_Type_Certificates__STC___5[[#This Row],[First]])&lt;&gt;0,Supplemental_Type_Certificates__STC___5[[#This Row],[First]]&amp;": "&amp;_xlfn.TEXTJOIN(", ",TRUE,INDIRECT(Supplemental_Type_Certificates__STC___5[[#This Row],[Range]])),"")</f>
        <v/>
      </c>
      <c r="J1534"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535" spans="1:10" x14ac:dyDescent="0.25">
      <c r="A1535" s="1" t="s">
        <v>144</v>
      </c>
      <c r="B1535"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Polskie Zaklady Lotnieze Spolka zo.o\PZL M26 01</v>
      </c>
      <c r="C1535" s="1" t="s">
        <v>970</v>
      </c>
      <c r="D1535" s="1" t="str">
        <f>LEFT(Supplemental_Type_Certificates__STC___5[[#This Row],[Column1]],SEARCH("\",Supplemental_Type_Certificates__STC___5[[#This Row],[Column1]])-1)</f>
        <v>Polskie Zaklady Lotnieze Spolka zo.o</v>
      </c>
      <c r="E1535" s="1" t="str">
        <f>RIGHT(Supplemental_Type_Certificates__STC___5[[#This Row],[Column1]],LEN(Supplemental_Type_Certificates__STC___5[[#This Row],[Column1]])-SEARCH("\",Supplemental_Type_Certificates__STC___5[[#This Row],[Column1]]))</f>
        <v>PZL M26 01</v>
      </c>
      <c r="F1535" s="1" t="str">
        <f>INDEX(Sheet1!A:D,MATCH(Supplemental_Type_Certificates__STC___5[[#This Row],[Make]],Sheet1!D:D,0),1)</f>
        <v>PZL</v>
      </c>
      <c r="G1535"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PZL</v>
      </c>
      <c r="H1535"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E1535:E1535</v>
      </c>
      <c r="I1535" s="1" t="str">
        <f ca="1">IF(LEN(Supplemental_Type_Certificates__STC___5[[#This Row],[First]])&lt;&gt;0,Supplemental_Type_Certificates__STC___5[[#This Row],[First]]&amp;": "&amp;_xlfn.TEXTJOIN(", ",TRUE,INDIRECT(Supplemental_Type_Certificates__STC___5[[#This Row],[Range]])),"")</f>
        <v>PZL: PZL M26 01</v>
      </c>
      <c r="J1535"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536" spans="1:10" x14ac:dyDescent="0.25">
      <c r="A1536" s="1" t="s">
        <v>144</v>
      </c>
      <c r="B1536"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Reims Aviation S.A.\F406</v>
      </c>
      <c r="C1536" s="1" t="s">
        <v>1170</v>
      </c>
      <c r="D1536" s="1" t="str">
        <f>LEFT(Supplemental_Type_Certificates__STC___5[[#This Row],[Column1]],SEARCH("\",Supplemental_Type_Certificates__STC___5[[#This Row],[Column1]])-1)</f>
        <v>Reims Aviation S.A.</v>
      </c>
      <c r="E1536" s="1" t="str">
        <f>RIGHT(Supplemental_Type_Certificates__STC___5[[#This Row],[Column1]],LEN(Supplemental_Type_Certificates__STC___5[[#This Row],[Column1]])-SEARCH("\",Supplemental_Type_Certificates__STC___5[[#This Row],[Column1]]))</f>
        <v>F406</v>
      </c>
      <c r="F1536" s="1" t="str">
        <f>INDEX(Sheet1!A:D,MATCH(Supplemental_Type_Certificates__STC___5[[#This Row],[Make]],Sheet1!D:D,0),1)</f>
        <v>Reims</v>
      </c>
      <c r="G1536"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Reims</v>
      </c>
      <c r="H1536"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E1536:E1536</v>
      </c>
      <c r="I1536" s="1" t="str">
        <f ca="1">IF(LEN(Supplemental_Type_Certificates__STC___5[[#This Row],[First]])&lt;&gt;0,Supplemental_Type_Certificates__STC___5[[#This Row],[First]]&amp;": "&amp;_xlfn.TEXTJOIN(", ",TRUE,INDIRECT(Supplemental_Type_Certificates__STC___5[[#This Row],[Range]])),"")</f>
        <v>Reims: F406</v>
      </c>
      <c r="J1536"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537" spans="1:10" x14ac:dyDescent="0.25">
      <c r="A1537" s="1" t="s">
        <v>144</v>
      </c>
      <c r="B1537"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Revo, Incorporated\Colonial C-1</v>
      </c>
      <c r="C1537" s="1" t="s">
        <v>971</v>
      </c>
      <c r="D1537" s="1" t="str">
        <f>LEFT(Supplemental_Type_Certificates__STC___5[[#This Row],[Column1]],SEARCH("\",Supplemental_Type_Certificates__STC___5[[#This Row],[Column1]])-1)</f>
        <v>Revo, Incorporated</v>
      </c>
      <c r="E1537" s="1" t="str">
        <f>RIGHT(Supplemental_Type_Certificates__STC___5[[#This Row],[Column1]],LEN(Supplemental_Type_Certificates__STC___5[[#This Row],[Column1]])-SEARCH("\",Supplemental_Type_Certificates__STC___5[[#This Row],[Column1]]))</f>
        <v>Colonial C-1</v>
      </c>
      <c r="F1537" s="1" t="str">
        <f>INDEX(Sheet1!A:D,MATCH(Supplemental_Type_Certificates__STC___5[[#This Row],[Make]],Sheet1!D:D,0),1)</f>
        <v>Revo</v>
      </c>
      <c r="G1537"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Revo</v>
      </c>
      <c r="H1537"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E1537:E1543</v>
      </c>
      <c r="I1537" s="1" t="str">
        <f ca="1">IF(LEN(Supplemental_Type_Certificates__STC___5[[#This Row],[First]])&lt;&gt;0,Supplemental_Type_Certificates__STC___5[[#This Row],[First]]&amp;": "&amp;_xlfn.TEXTJOIN(", ",TRUE,INDIRECT(Supplemental_Type_Certificates__STC___5[[#This Row],[Range]])),"")</f>
        <v>Revo: Colonial C-1, Colonial C-2, Lake LA-4-200, Lake LA-4, Lake LA-4A, Lake LA-4P, Lake Model 250</v>
      </c>
      <c r="J1537"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538" spans="1:10" x14ac:dyDescent="0.25">
      <c r="A1538" s="1" t="s">
        <v>144</v>
      </c>
      <c r="B1538"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Revo, Incorporated\Colonial C-2</v>
      </c>
      <c r="C1538" s="1" t="s">
        <v>972</v>
      </c>
      <c r="D1538" s="1" t="str">
        <f>LEFT(Supplemental_Type_Certificates__STC___5[[#This Row],[Column1]],SEARCH("\",Supplemental_Type_Certificates__STC___5[[#This Row],[Column1]])-1)</f>
        <v>Revo, Incorporated</v>
      </c>
      <c r="E1538" s="1" t="str">
        <f>RIGHT(Supplemental_Type_Certificates__STC___5[[#This Row],[Column1]],LEN(Supplemental_Type_Certificates__STC___5[[#This Row],[Column1]])-SEARCH("\",Supplemental_Type_Certificates__STC___5[[#This Row],[Column1]]))</f>
        <v>Colonial C-2</v>
      </c>
      <c r="F1538" s="1" t="str">
        <f>INDEX(Sheet1!A:D,MATCH(Supplemental_Type_Certificates__STC___5[[#This Row],[Make]],Sheet1!D:D,0),1)</f>
        <v>Revo</v>
      </c>
      <c r="G1538"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538"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E1537:E1543</v>
      </c>
      <c r="I1538" s="1" t="str">
        <f ca="1">IF(LEN(Supplemental_Type_Certificates__STC___5[[#This Row],[First]])&lt;&gt;0,Supplemental_Type_Certificates__STC___5[[#This Row],[First]]&amp;": "&amp;_xlfn.TEXTJOIN(", ",TRUE,INDIRECT(Supplemental_Type_Certificates__STC___5[[#This Row],[Range]])),"")</f>
        <v/>
      </c>
      <c r="J1538"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539" spans="1:10" x14ac:dyDescent="0.25">
      <c r="A1539" s="1" t="s">
        <v>144</v>
      </c>
      <c r="B1539"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Revo, Incorporated\Lake LA-4-200</v>
      </c>
      <c r="C1539" s="1" t="s">
        <v>973</v>
      </c>
      <c r="D1539" s="1" t="str">
        <f>LEFT(Supplemental_Type_Certificates__STC___5[[#This Row],[Column1]],SEARCH("\",Supplemental_Type_Certificates__STC___5[[#This Row],[Column1]])-1)</f>
        <v>Revo, Incorporated</v>
      </c>
      <c r="E1539" s="1" t="str">
        <f>RIGHT(Supplemental_Type_Certificates__STC___5[[#This Row],[Column1]],LEN(Supplemental_Type_Certificates__STC___5[[#This Row],[Column1]])-SEARCH("\",Supplemental_Type_Certificates__STC___5[[#This Row],[Column1]]))</f>
        <v>Lake LA-4-200</v>
      </c>
      <c r="F1539" s="1" t="str">
        <f>INDEX(Sheet1!A:D,MATCH(Supplemental_Type_Certificates__STC___5[[#This Row],[Make]],Sheet1!D:D,0),1)</f>
        <v>Revo</v>
      </c>
      <c r="G1539"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539"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E1537:E1543</v>
      </c>
      <c r="I1539" s="1" t="str">
        <f ca="1">IF(LEN(Supplemental_Type_Certificates__STC___5[[#This Row],[First]])&lt;&gt;0,Supplemental_Type_Certificates__STC___5[[#This Row],[First]]&amp;": "&amp;_xlfn.TEXTJOIN(", ",TRUE,INDIRECT(Supplemental_Type_Certificates__STC___5[[#This Row],[Range]])),"")</f>
        <v/>
      </c>
      <c r="J1539"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540" spans="1:10" x14ac:dyDescent="0.25">
      <c r="A1540" s="1" t="s">
        <v>144</v>
      </c>
      <c r="B1540"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Revo, Incorporated\Lake LA-4</v>
      </c>
      <c r="C1540" s="1" t="s">
        <v>974</v>
      </c>
      <c r="D1540" s="1" t="str">
        <f>LEFT(Supplemental_Type_Certificates__STC___5[[#This Row],[Column1]],SEARCH("\",Supplemental_Type_Certificates__STC___5[[#This Row],[Column1]])-1)</f>
        <v>Revo, Incorporated</v>
      </c>
      <c r="E1540" s="1" t="str">
        <f>RIGHT(Supplemental_Type_Certificates__STC___5[[#This Row],[Column1]],LEN(Supplemental_Type_Certificates__STC___5[[#This Row],[Column1]])-SEARCH("\",Supplemental_Type_Certificates__STC___5[[#This Row],[Column1]]))</f>
        <v>Lake LA-4</v>
      </c>
      <c r="F1540" s="1" t="str">
        <f>INDEX(Sheet1!A:D,MATCH(Supplemental_Type_Certificates__STC___5[[#This Row],[Make]],Sheet1!D:D,0),1)</f>
        <v>Revo</v>
      </c>
      <c r="G1540"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540"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E1537:E1543</v>
      </c>
      <c r="I1540" s="1" t="str">
        <f ca="1">IF(LEN(Supplemental_Type_Certificates__STC___5[[#This Row],[First]])&lt;&gt;0,Supplemental_Type_Certificates__STC___5[[#This Row],[First]]&amp;": "&amp;_xlfn.TEXTJOIN(", ",TRUE,INDIRECT(Supplemental_Type_Certificates__STC___5[[#This Row],[Range]])),"")</f>
        <v/>
      </c>
      <c r="J1540"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541" spans="1:10" x14ac:dyDescent="0.25">
      <c r="A1541" s="1" t="s">
        <v>144</v>
      </c>
      <c r="B1541"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Revo, Incorporated\Lake LA-4A</v>
      </c>
      <c r="C1541" s="1" t="s">
        <v>975</v>
      </c>
      <c r="D1541" s="1" t="str">
        <f>LEFT(Supplemental_Type_Certificates__STC___5[[#This Row],[Column1]],SEARCH("\",Supplemental_Type_Certificates__STC___5[[#This Row],[Column1]])-1)</f>
        <v>Revo, Incorporated</v>
      </c>
      <c r="E1541" s="1" t="str">
        <f>RIGHT(Supplemental_Type_Certificates__STC___5[[#This Row],[Column1]],LEN(Supplemental_Type_Certificates__STC___5[[#This Row],[Column1]])-SEARCH("\",Supplemental_Type_Certificates__STC___5[[#This Row],[Column1]]))</f>
        <v>Lake LA-4A</v>
      </c>
      <c r="F1541" s="1" t="str">
        <f>INDEX(Sheet1!A:D,MATCH(Supplemental_Type_Certificates__STC___5[[#This Row],[Make]],Sheet1!D:D,0),1)</f>
        <v>Revo</v>
      </c>
      <c r="G1541"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541"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E1537:E1543</v>
      </c>
      <c r="I1541" s="1" t="str">
        <f ca="1">IF(LEN(Supplemental_Type_Certificates__STC___5[[#This Row],[First]])&lt;&gt;0,Supplemental_Type_Certificates__STC___5[[#This Row],[First]]&amp;": "&amp;_xlfn.TEXTJOIN(", ",TRUE,INDIRECT(Supplemental_Type_Certificates__STC___5[[#This Row],[Range]])),"")</f>
        <v/>
      </c>
      <c r="J1541"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542" spans="1:10" x14ac:dyDescent="0.25">
      <c r="A1542" s="1" t="s">
        <v>144</v>
      </c>
      <c r="B1542"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Revo, Incorporated\Lake LA-4P</v>
      </c>
      <c r="C1542" s="1" t="s">
        <v>976</v>
      </c>
      <c r="D1542" s="1" t="str">
        <f>LEFT(Supplemental_Type_Certificates__STC___5[[#This Row],[Column1]],SEARCH("\",Supplemental_Type_Certificates__STC___5[[#This Row],[Column1]])-1)</f>
        <v>Revo, Incorporated</v>
      </c>
      <c r="E1542" s="1" t="str">
        <f>RIGHT(Supplemental_Type_Certificates__STC___5[[#This Row],[Column1]],LEN(Supplemental_Type_Certificates__STC___5[[#This Row],[Column1]])-SEARCH("\",Supplemental_Type_Certificates__STC___5[[#This Row],[Column1]]))</f>
        <v>Lake LA-4P</v>
      </c>
      <c r="F1542" s="1" t="str">
        <f>INDEX(Sheet1!A:D,MATCH(Supplemental_Type_Certificates__STC___5[[#This Row],[Make]],Sheet1!D:D,0),1)</f>
        <v>Revo</v>
      </c>
      <c r="G1542"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542"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E1537:E1543</v>
      </c>
      <c r="I1542" s="1" t="str">
        <f ca="1">IF(LEN(Supplemental_Type_Certificates__STC___5[[#This Row],[First]])&lt;&gt;0,Supplemental_Type_Certificates__STC___5[[#This Row],[First]]&amp;": "&amp;_xlfn.TEXTJOIN(", ",TRUE,INDIRECT(Supplemental_Type_Certificates__STC___5[[#This Row],[Range]])),"")</f>
        <v/>
      </c>
      <c r="J1542"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543" spans="1:10" x14ac:dyDescent="0.25">
      <c r="A1543" s="1" t="s">
        <v>144</v>
      </c>
      <c r="B1543"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Revo, Incorporated\Lake Model 250</v>
      </c>
      <c r="C1543" s="1" t="s">
        <v>977</v>
      </c>
      <c r="D1543" s="1" t="str">
        <f>LEFT(Supplemental_Type_Certificates__STC___5[[#This Row],[Column1]],SEARCH("\",Supplemental_Type_Certificates__STC___5[[#This Row],[Column1]])-1)</f>
        <v>Revo, Incorporated</v>
      </c>
      <c r="E1543" s="1" t="str">
        <f>RIGHT(Supplemental_Type_Certificates__STC___5[[#This Row],[Column1]],LEN(Supplemental_Type_Certificates__STC___5[[#This Row],[Column1]])-SEARCH("\",Supplemental_Type_Certificates__STC___5[[#This Row],[Column1]]))</f>
        <v>Lake Model 250</v>
      </c>
      <c r="F1543" s="1" t="str">
        <f>INDEX(Sheet1!A:D,MATCH(Supplemental_Type_Certificates__STC___5[[#This Row],[Make]],Sheet1!D:D,0),1)</f>
        <v>Revo</v>
      </c>
      <c r="G1543"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543"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E1537:E1543</v>
      </c>
      <c r="I1543" s="1" t="str">
        <f ca="1">IF(LEN(Supplemental_Type_Certificates__STC___5[[#This Row],[First]])&lt;&gt;0,Supplemental_Type_Certificates__STC___5[[#This Row],[First]]&amp;": "&amp;_xlfn.TEXTJOIN(", ",TRUE,INDIRECT(Supplemental_Type_Certificates__STC___5[[#This Row],[Range]])),"")</f>
        <v/>
      </c>
      <c r="J1543"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544" spans="1:10" x14ac:dyDescent="0.25">
      <c r="A1544" s="1" t="s">
        <v>144</v>
      </c>
      <c r="B1544"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RUAG Aerospace Services GmbH\Do 28 A-1</v>
      </c>
      <c r="C1544" s="1" t="s">
        <v>1171</v>
      </c>
      <c r="D1544" s="1" t="str">
        <f>LEFT(Supplemental_Type_Certificates__STC___5[[#This Row],[Column1]],SEARCH("\",Supplemental_Type_Certificates__STC___5[[#This Row],[Column1]])-1)</f>
        <v>RUAG Aerospace Services GmbH</v>
      </c>
      <c r="E1544" s="1" t="str">
        <f>RIGHT(Supplemental_Type_Certificates__STC___5[[#This Row],[Column1]],LEN(Supplemental_Type_Certificates__STC___5[[#This Row],[Column1]])-SEARCH("\",Supplemental_Type_Certificates__STC___5[[#This Row],[Column1]]))</f>
        <v>Do 28 A-1</v>
      </c>
      <c r="F1544" s="1" t="str">
        <f>INDEX(Sheet1!A:D,MATCH(Supplemental_Type_Certificates__STC___5[[#This Row],[Make]],Sheet1!D:D,0),1)</f>
        <v>RUAG</v>
      </c>
      <c r="G1544"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RUAG</v>
      </c>
      <c r="H1544"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E1544:E1549</v>
      </c>
      <c r="I1544" s="1" t="str">
        <f ca="1">IF(LEN(Supplemental_Type_Certificates__STC___5[[#This Row],[First]])&lt;&gt;0,Supplemental_Type_Certificates__STC___5[[#This Row],[First]]&amp;": "&amp;_xlfn.TEXTJOIN(", ",TRUE,INDIRECT(Supplemental_Type_Certificates__STC___5[[#This Row],[Range]])),"")</f>
        <v>RUAG: Do 28 A-1, Do 28 B-1, Do 28 D-1, Do 28 D, Dornier 228-100, Dornier 228-200</v>
      </c>
      <c r="J1544"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545" spans="1:10" x14ac:dyDescent="0.25">
      <c r="A1545" s="1" t="s">
        <v>144</v>
      </c>
      <c r="B1545"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RUAG Aerospace Services GmbH\Do 28 B-1</v>
      </c>
      <c r="C1545" s="1" t="s">
        <v>1172</v>
      </c>
      <c r="D1545" s="1" t="str">
        <f>LEFT(Supplemental_Type_Certificates__STC___5[[#This Row],[Column1]],SEARCH("\",Supplemental_Type_Certificates__STC___5[[#This Row],[Column1]])-1)</f>
        <v>RUAG Aerospace Services GmbH</v>
      </c>
      <c r="E1545" s="1" t="str">
        <f>RIGHT(Supplemental_Type_Certificates__STC___5[[#This Row],[Column1]],LEN(Supplemental_Type_Certificates__STC___5[[#This Row],[Column1]])-SEARCH("\",Supplemental_Type_Certificates__STC___5[[#This Row],[Column1]]))</f>
        <v>Do 28 B-1</v>
      </c>
      <c r="F1545" s="1" t="str">
        <f>INDEX(Sheet1!A:D,MATCH(Supplemental_Type_Certificates__STC___5[[#This Row],[Make]],Sheet1!D:D,0),1)</f>
        <v>RUAG</v>
      </c>
      <c r="G1545"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545"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E1544:E1549</v>
      </c>
      <c r="I1545" s="1" t="str">
        <f ca="1">IF(LEN(Supplemental_Type_Certificates__STC___5[[#This Row],[First]])&lt;&gt;0,Supplemental_Type_Certificates__STC___5[[#This Row],[First]]&amp;": "&amp;_xlfn.TEXTJOIN(", ",TRUE,INDIRECT(Supplemental_Type_Certificates__STC___5[[#This Row],[Range]])),"")</f>
        <v/>
      </c>
      <c r="J1545"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546" spans="1:10" x14ac:dyDescent="0.25">
      <c r="A1546" s="1" t="s">
        <v>144</v>
      </c>
      <c r="B1546"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RUAG Aerospace Services GmbH\Do 28 D-1</v>
      </c>
      <c r="C1546" s="1" t="s">
        <v>1173</v>
      </c>
      <c r="D1546" s="1" t="str">
        <f>LEFT(Supplemental_Type_Certificates__STC___5[[#This Row],[Column1]],SEARCH("\",Supplemental_Type_Certificates__STC___5[[#This Row],[Column1]])-1)</f>
        <v>RUAG Aerospace Services GmbH</v>
      </c>
      <c r="E1546" s="1" t="str">
        <f>RIGHT(Supplemental_Type_Certificates__STC___5[[#This Row],[Column1]],LEN(Supplemental_Type_Certificates__STC___5[[#This Row],[Column1]])-SEARCH("\",Supplemental_Type_Certificates__STC___5[[#This Row],[Column1]]))</f>
        <v>Do 28 D-1</v>
      </c>
      <c r="F1546" s="1" t="str">
        <f>INDEX(Sheet1!A:D,MATCH(Supplemental_Type_Certificates__STC___5[[#This Row],[Make]],Sheet1!D:D,0),1)</f>
        <v>RUAG</v>
      </c>
      <c r="G1546"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546"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E1544:E1549</v>
      </c>
      <c r="I1546" s="1" t="str">
        <f ca="1">IF(LEN(Supplemental_Type_Certificates__STC___5[[#This Row],[First]])&lt;&gt;0,Supplemental_Type_Certificates__STC___5[[#This Row],[First]]&amp;": "&amp;_xlfn.TEXTJOIN(", ",TRUE,INDIRECT(Supplemental_Type_Certificates__STC___5[[#This Row],[Range]])),"")</f>
        <v/>
      </c>
      <c r="J1546"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547" spans="1:10" x14ac:dyDescent="0.25">
      <c r="A1547" s="1" t="s">
        <v>144</v>
      </c>
      <c r="B1547"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RUAG Aerospace Services GmbH\Do 28 D</v>
      </c>
      <c r="C1547" s="1" t="s">
        <v>1174</v>
      </c>
      <c r="D1547" s="1" t="str">
        <f>LEFT(Supplemental_Type_Certificates__STC___5[[#This Row],[Column1]],SEARCH("\",Supplemental_Type_Certificates__STC___5[[#This Row],[Column1]])-1)</f>
        <v>RUAG Aerospace Services GmbH</v>
      </c>
      <c r="E1547" s="1" t="str">
        <f>RIGHT(Supplemental_Type_Certificates__STC___5[[#This Row],[Column1]],LEN(Supplemental_Type_Certificates__STC___5[[#This Row],[Column1]])-SEARCH("\",Supplemental_Type_Certificates__STC___5[[#This Row],[Column1]]))</f>
        <v>Do 28 D</v>
      </c>
      <c r="F1547" s="1" t="str">
        <f>INDEX(Sheet1!A:D,MATCH(Supplemental_Type_Certificates__STC___5[[#This Row],[Make]],Sheet1!D:D,0),1)</f>
        <v>RUAG</v>
      </c>
      <c r="G1547"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547"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E1544:E1549</v>
      </c>
      <c r="I1547" s="1" t="str">
        <f ca="1">IF(LEN(Supplemental_Type_Certificates__STC___5[[#This Row],[First]])&lt;&gt;0,Supplemental_Type_Certificates__STC___5[[#This Row],[First]]&amp;": "&amp;_xlfn.TEXTJOIN(", ",TRUE,INDIRECT(Supplemental_Type_Certificates__STC___5[[#This Row],[Range]])),"")</f>
        <v/>
      </c>
      <c r="J1547"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548" spans="1:10" x14ac:dyDescent="0.25">
      <c r="A1548" s="1" t="s">
        <v>144</v>
      </c>
      <c r="B1548"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RUAG Aerospace Services GmbH\Dornier 228-100</v>
      </c>
      <c r="C1548" s="1" t="s">
        <v>1175</v>
      </c>
      <c r="D1548" s="1" t="str">
        <f>LEFT(Supplemental_Type_Certificates__STC___5[[#This Row],[Column1]],SEARCH("\",Supplemental_Type_Certificates__STC___5[[#This Row],[Column1]])-1)</f>
        <v>RUAG Aerospace Services GmbH</v>
      </c>
      <c r="E1548" s="1" t="str">
        <f>RIGHT(Supplemental_Type_Certificates__STC___5[[#This Row],[Column1]],LEN(Supplemental_Type_Certificates__STC___5[[#This Row],[Column1]])-SEARCH("\",Supplemental_Type_Certificates__STC___5[[#This Row],[Column1]]))</f>
        <v>Dornier 228-100</v>
      </c>
      <c r="F1548" s="1" t="str">
        <f>INDEX(Sheet1!A:D,MATCH(Supplemental_Type_Certificates__STC___5[[#This Row],[Make]],Sheet1!D:D,0),1)</f>
        <v>RUAG</v>
      </c>
      <c r="G1548"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548"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E1544:E1549</v>
      </c>
      <c r="I1548" s="1" t="str">
        <f ca="1">IF(LEN(Supplemental_Type_Certificates__STC___5[[#This Row],[First]])&lt;&gt;0,Supplemental_Type_Certificates__STC___5[[#This Row],[First]]&amp;": "&amp;_xlfn.TEXTJOIN(", ",TRUE,INDIRECT(Supplemental_Type_Certificates__STC___5[[#This Row],[Range]])),"")</f>
        <v/>
      </c>
      <c r="J1548"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549" spans="1:10" x14ac:dyDescent="0.25">
      <c r="A1549" s="1" t="s">
        <v>144</v>
      </c>
      <c r="B1549"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RUAG Aerospace Services GmbH\Dornier 228-200</v>
      </c>
      <c r="C1549" s="1" t="s">
        <v>1176</v>
      </c>
      <c r="D1549" s="1" t="str">
        <f>LEFT(Supplemental_Type_Certificates__STC___5[[#This Row],[Column1]],SEARCH("\",Supplemental_Type_Certificates__STC___5[[#This Row],[Column1]])-1)</f>
        <v>RUAG Aerospace Services GmbH</v>
      </c>
      <c r="E1549" s="1" t="str">
        <f>RIGHT(Supplemental_Type_Certificates__STC___5[[#This Row],[Column1]],LEN(Supplemental_Type_Certificates__STC___5[[#This Row],[Column1]])-SEARCH("\",Supplemental_Type_Certificates__STC___5[[#This Row],[Column1]]))</f>
        <v>Dornier 228-200</v>
      </c>
      <c r="F1549" s="1" t="str">
        <f>INDEX(Sheet1!A:D,MATCH(Supplemental_Type_Certificates__STC___5[[#This Row],[Make]],Sheet1!D:D,0),1)</f>
        <v>RUAG</v>
      </c>
      <c r="G1549"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549"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E1544:E1549</v>
      </c>
      <c r="I1549" s="1" t="str">
        <f ca="1">IF(LEN(Supplemental_Type_Certificates__STC___5[[#This Row],[First]])&lt;&gt;0,Supplemental_Type_Certificates__STC___5[[#This Row],[First]]&amp;": "&amp;_xlfn.TEXTJOIN(", ",TRUE,INDIRECT(Supplemental_Type_Certificates__STC___5[[#This Row],[Range]])),"")</f>
        <v/>
      </c>
      <c r="J1549"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550" spans="1:10" x14ac:dyDescent="0.25">
      <c r="A1550" s="1" t="s">
        <v>144</v>
      </c>
      <c r="B1550"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Short Brothers &amp; Harland Ltd.\SC-7 Skyvan Series 2</v>
      </c>
      <c r="C1550" s="1" t="s">
        <v>1177</v>
      </c>
      <c r="D1550" s="1" t="str">
        <f>LEFT(Supplemental_Type_Certificates__STC___5[[#This Row],[Column1]],SEARCH("\",Supplemental_Type_Certificates__STC___5[[#This Row],[Column1]])-1)</f>
        <v>Short Brothers &amp; Harland Ltd.</v>
      </c>
      <c r="E1550" s="1" t="str">
        <f>RIGHT(Supplemental_Type_Certificates__STC___5[[#This Row],[Column1]],LEN(Supplemental_Type_Certificates__STC___5[[#This Row],[Column1]])-SEARCH("\",Supplemental_Type_Certificates__STC___5[[#This Row],[Column1]]))</f>
        <v>SC-7 Skyvan Series 2</v>
      </c>
      <c r="F1550" s="1" t="str">
        <f>INDEX(Sheet1!A:D,MATCH(Supplemental_Type_Certificates__STC___5[[#This Row],[Make]],Sheet1!D:D,0),1)</f>
        <v>Short</v>
      </c>
      <c r="G1550"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Short</v>
      </c>
      <c r="H1550"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E1550:E1551</v>
      </c>
      <c r="I1550" s="1" t="str">
        <f ca="1">IF(LEN(Supplemental_Type_Certificates__STC___5[[#This Row],[First]])&lt;&gt;0,Supplemental_Type_Certificates__STC___5[[#This Row],[First]]&amp;": "&amp;_xlfn.TEXTJOIN(", ",TRUE,INDIRECT(Supplemental_Type_Certificates__STC___5[[#This Row],[Range]])),"")</f>
        <v>Short: SC-7 Skyvan Series 2, SC-7 Skyvan Series 3</v>
      </c>
      <c r="J1550"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551" spans="1:10" x14ac:dyDescent="0.25">
      <c r="A1551" s="1" t="s">
        <v>144</v>
      </c>
      <c r="B1551"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Short Brothers &amp; Harland Ltd.\SC-7 Skyvan Series 3</v>
      </c>
      <c r="C1551" s="1" t="s">
        <v>1178</v>
      </c>
      <c r="D1551" s="1" t="str">
        <f>LEFT(Supplemental_Type_Certificates__STC___5[[#This Row],[Column1]],SEARCH("\",Supplemental_Type_Certificates__STC___5[[#This Row],[Column1]])-1)</f>
        <v>Short Brothers &amp; Harland Ltd.</v>
      </c>
      <c r="E1551" s="1" t="str">
        <f>RIGHT(Supplemental_Type_Certificates__STC___5[[#This Row],[Column1]],LEN(Supplemental_Type_Certificates__STC___5[[#This Row],[Column1]])-SEARCH("\",Supplemental_Type_Certificates__STC___5[[#This Row],[Column1]]))</f>
        <v>SC-7 Skyvan Series 3</v>
      </c>
      <c r="F1551" s="1" t="str">
        <f>INDEX(Sheet1!A:D,MATCH(Supplemental_Type_Certificates__STC___5[[#This Row],[Make]],Sheet1!D:D,0),1)</f>
        <v>Short</v>
      </c>
      <c r="G1551"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551"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E1550:E1551</v>
      </c>
      <c r="I1551" s="1" t="str">
        <f ca="1">IF(LEN(Supplemental_Type_Certificates__STC___5[[#This Row],[First]])&lt;&gt;0,Supplemental_Type_Certificates__STC___5[[#This Row],[First]]&amp;": "&amp;_xlfn.TEXTJOIN(", ",TRUE,INDIRECT(Supplemental_Type_Certificates__STC___5[[#This Row],[Range]])),"")</f>
        <v/>
      </c>
      <c r="J1551"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552" spans="1:10" x14ac:dyDescent="0.25">
      <c r="A1552" s="1" t="s">
        <v>144</v>
      </c>
      <c r="B1552"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Sierra Hotel Aero, Inc.\Navion (Army L-17A)</v>
      </c>
      <c r="C1552" s="1" t="s">
        <v>978</v>
      </c>
      <c r="D1552" s="1" t="str">
        <f>LEFT(Supplemental_Type_Certificates__STC___5[[#This Row],[Column1]],SEARCH("\",Supplemental_Type_Certificates__STC___5[[#This Row],[Column1]])-1)</f>
        <v>Sierra Hotel Aero, Inc.</v>
      </c>
      <c r="E1552" s="1" t="str">
        <f>RIGHT(Supplemental_Type_Certificates__STC___5[[#This Row],[Column1]],LEN(Supplemental_Type_Certificates__STC___5[[#This Row],[Column1]])-SEARCH("\",Supplemental_Type_Certificates__STC___5[[#This Row],[Column1]]))</f>
        <v>Navion (Army L-17A)</v>
      </c>
      <c r="F1552" s="1" t="str">
        <f>INDEX(Sheet1!A:D,MATCH(Supplemental_Type_Certificates__STC___5[[#This Row],[Make]],Sheet1!D:D,0),1)</f>
        <v>Sierra Hotel Aero</v>
      </c>
      <c r="G1552"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Sierra Hotel Aero</v>
      </c>
      <c r="H1552"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E1552:E1559</v>
      </c>
      <c r="I1552" s="1" t="str">
        <f ca="1">IF(LEN(Supplemental_Type_Certificates__STC___5[[#This Row],[First]])&lt;&gt;0,Supplemental_Type_Certificates__STC___5[[#This Row],[First]]&amp;": "&amp;_xlfn.TEXTJOIN(", ",TRUE,INDIRECT(Supplemental_Type_Certificates__STC___5[[#This Row],[Range]])),"")</f>
        <v>Sierra Hotel Aero: Navion (Army L-17A), Navion A (Army L-17B and L-17C), Navion B, Navion D, Navion E, Navion F, Navion G, Navion H</v>
      </c>
      <c r="J1552"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553" spans="1:10" x14ac:dyDescent="0.25">
      <c r="A1553" s="1" t="s">
        <v>144</v>
      </c>
      <c r="B1553"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Sierra Hotel Aero, Inc.\Navion A (Army L-17B and L-17C)</v>
      </c>
      <c r="C1553" s="1" t="s">
        <v>979</v>
      </c>
      <c r="D1553" s="1" t="str">
        <f>LEFT(Supplemental_Type_Certificates__STC___5[[#This Row],[Column1]],SEARCH("\",Supplemental_Type_Certificates__STC___5[[#This Row],[Column1]])-1)</f>
        <v>Sierra Hotel Aero, Inc.</v>
      </c>
      <c r="E1553" s="1" t="str">
        <f>RIGHT(Supplemental_Type_Certificates__STC___5[[#This Row],[Column1]],LEN(Supplemental_Type_Certificates__STC___5[[#This Row],[Column1]])-SEARCH("\",Supplemental_Type_Certificates__STC___5[[#This Row],[Column1]]))</f>
        <v>Navion A (Army L-17B and L-17C)</v>
      </c>
      <c r="F1553" s="1" t="str">
        <f>INDEX(Sheet1!A:D,MATCH(Supplemental_Type_Certificates__STC___5[[#This Row],[Make]],Sheet1!D:D,0),1)</f>
        <v>Sierra Hotel Aero</v>
      </c>
      <c r="G1553"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553"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E1552:E1559</v>
      </c>
      <c r="I1553" s="1" t="str">
        <f ca="1">IF(LEN(Supplemental_Type_Certificates__STC___5[[#This Row],[First]])&lt;&gt;0,Supplemental_Type_Certificates__STC___5[[#This Row],[First]]&amp;": "&amp;_xlfn.TEXTJOIN(", ",TRUE,INDIRECT(Supplemental_Type_Certificates__STC___5[[#This Row],[Range]])),"")</f>
        <v/>
      </c>
      <c r="J1553"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554" spans="1:10" x14ac:dyDescent="0.25">
      <c r="A1554" s="1" t="s">
        <v>144</v>
      </c>
      <c r="B1554"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Sierra Hotel Aero, Inc.\Navion B</v>
      </c>
      <c r="C1554" s="1" t="s">
        <v>980</v>
      </c>
      <c r="D1554" s="1" t="str">
        <f>LEFT(Supplemental_Type_Certificates__STC___5[[#This Row],[Column1]],SEARCH("\",Supplemental_Type_Certificates__STC___5[[#This Row],[Column1]])-1)</f>
        <v>Sierra Hotel Aero, Inc.</v>
      </c>
      <c r="E1554" s="1" t="str">
        <f>RIGHT(Supplemental_Type_Certificates__STC___5[[#This Row],[Column1]],LEN(Supplemental_Type_Certificates__STC___5[[#This Row],[Column1]])-SEARCH("\",Supplemental_Type_Certificates__STC___5[[#This Row],[Column1]]))</f>
        <v>Navion B</v>
      </c>
      <c r="F1554" s="1" t="str">
        <f>INDEX(Sheet1!A:D,MATCH(Supplemental_Type_Certificates__STC___5[[#This Row],[Make]],Sheet1!D:D,0),1)</f>
        <v>Sierra Hotel Aero</v>
      </c>
      <c r="G1554"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554"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E1552:E1559</v>
      </c>
      <c r="I1554" s="1" t="str">
        <f ca="1">IF(LEN(Supplemental_Type_Certificates__STC___5[[#This Row],[First]])&lt;&gt;0,Supplemental_Type_Certificates__STC___5[[#This Row],[First]]&amp;": "&amp;_xlfn.TEXTJOIN(", ",TRUE,INDIRECT(Supplemental_Type_Certificates__STC___5[[#This Row],[Range]])),"")</f>
        <v/>
      </c>
      <c r="J1554"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555" spans="1:10" x14ac:dyDescent="0.25">
      <c r="A1555" s="1" t="s">
        <v>144</v>
      </c>
      <c r="B1555"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Sierra Hotel Aero, Inc.\Navion D</v>
      </c>
      <c r="C1555" s="1" t="s">
        <v>981</v>
      </c>
      <c r="D1555" s="1" t="str">
        <f>LEFT(Supplemental_Type_Certificates__STC___5[[#This Row],[Column1]],SEARCH("\",Supplemental_Type_Certificates__STC___5[[#This Row],[Column1]])-1)</f>
        <v>Sierra Hotel Aero, Inc.</v>
      </c>
      <c r="E1555" s="1" t="str">
        <f>RIGHT(Supplemental_Type_Certificates__STC___5[[#This Row],[Column1]],LEN(Supplemental_Type_Certificates__STC___5[[#This Row],[Column1]])-SEARCH("\",Supplemental_Type_Certificates__STC___5[[#This Row],[Column1]]))</f>
        <v>Navion D</v>
      </c>
      <c r="F1555" s="1" t="str">
        <f>INDEX(Sheet1!A:D,MATCH(Supplemental_Type_Certificates__STC___5[[#This Row],[Make]],Sheet1!D:D,0),1)</f>
        <v>Sierra Hotel Aero</v>
      </c>
      <c r="G1555"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555"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E1552:E1559</v>
      </c>
      <c r="I1555" s="1" t="str">
        <f ca="1">IF(LEN(Supplemental_Type_Certificates__STC___5[[#This Row],[First]])&lt;&gt;0,Supplemental_Type_Certificates__STC___5[[#This Row],[First]]&amp;": "&amp;_xlfn.TEXTJOIN(", ",TRUE,INDIRECT(Supplemental_Type_Certificates__STC___5[[#This Row],[Range]])),"")</f>
        <v/>
      </c>
      <c r="J1555"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556" spans="1:10" x14ac:dyDescent="0.25">
      <c r="A1556" s="1" t="s">
        <v>144</v>
      </c>
      <c r="B1556"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Sierra Hotel Aero, Inc.\Navion E</v>
      </c>
      <c r="C1556" s="1" t="s">
        <v>982</v>
      </c>
      <c r="D1556" s="1" t="str">
        <f>LEFT(Supplemental_Type_Certificates__STC___5[[#This Row],[Column1]],SEARCH("\",Supplemental_Type_Certificates__STC___5[[#This Row],[Column1]])-1)</f>
        <v>Sierra Hotel Aero, Inc.</v>
      </c>
      <c r="E1556" s="1" t="str">
        <f>RIGHT(Supplemental_Type_Certificates__STC___5[[#This Row],[Column1]],LEN(Supplemental_Type_Certificates__STC___5[[#This Row],[Column1]])-SEARCH("\",Supplemental_Type_Certificates__STC___5[[#This Row],[Column1]]))</f>
        <v>Navion E</v>
      </c>
      <c r="F1556" s="1" t="str">
        <f>INDEX(Sheet1!A:D,MATCH(Supplemental_Type_Certificates__STC___5[[#This Row],[Make]],Sheet1!D:D,0),1)</f>
        <v>Sierra Hotel Aero</v>
      </c>
      <c r="G1556"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556"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E1552:E1559</v>
      </c>
      <c r="I1556" s="1" t="str">
        <f ca="1">IF(LEN(Supplemental_Type_Certificates__STC___5[[#This Row],[First]])&lt;&gt;0,Supplemental_Type_Certificates__STC___5[[#This Row],[First]]&amp;": "&amp;_xlfn.TEXTJOIN(", ",TRUE,INDIRECT(Supplemental_Type_Certificates__STC___5[[#This Row],[Range]])),"")</f>
        <v/>
      </c>
      <c r="J1556"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557" spans="1:10" x14ac:dyDescent="0.25">
      <c r="A1557" s="1" t="s">
        <v>144</v>
      </c>
      <c r="B1557"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Sierra Hotel Aero, Inc.\Navion F</v>
      </c>
      <c r="C1557" s="1" t="s">
        <v>983</v>
      </c>
      <c r="D1557" s="1" t="str">
        <f>LEFT(Supplemental_Type_Certificates__STC___5[[#This Row],[Column1]],SEARCH("\",Supplemental_Type_Certificates__STC___5[[#This Row],[Column1]])-1)</f>
        <v>Sierra Hotel Aero, Inc.</v>
      </c>
      <c r="E1557" s="1" t="str">
        <f>RIGHT(Supplemental_Type_Certificates__STC___5[[#This Row],[Column1]],LEN(Supplemental_Type_Certificates__STC___5[[#This Row],[Column1]])-SEARCH("\",Supplemental_Type_Certificates__STC___5[[#This Row],[Column1]]))</f>
        <v>Navion F</v>
      </c>
      <c r="F1557" s="1" t="str">
        <f>INDEX(Sheet1!A:D,MATCH(Supplemental_Type_Certificates__STC___5[[#This Row],[Make]],Sheet1!D:D,0),1)</f>
        <v>Sierra Hotel Aero</v>
      </c>
      <c r="G1557"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557"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E1552:E1559</v>
      </c>
      <c r="I1557" s="1" t="str">
        <f ca="1">IF(LEN(Supplemental_Type_Certificates__STC___5[[#This Row],[First]])&lt;&gt;0,Supplemental_Type_Certificates__STC___5[[#This Row],[First]]&amp;": "&amp;_xlfn.TEXTJOIN(", ",TRUE,INDIRECT(Supplemental_Type_Certificates__STC___5[[#This Row],[Range]])),"")</f>
        <v/>
      </c>
      <c r="J1557"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558" spans="1:10" x14ac:dyDescent="0.25">
      <c r="A1558" s="1" t="s">
        <v>144</v>
      </c>
      <c r="B1558"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Sierra Hotel Aero, Inc.\Navion G</v>
      </c>
      <c r="C1558" s="1" t="s">
        <v>984</v>
      </c>
      <c r="D1558" s="1" t="str">
        <f>LEFT(Supplemental_Type_Certificates__STC___5[[#This Row],[Column1]],SEARCH("\",Supplemental_Type_Certificates__STC___5[[#This Row],[Column1]])-1)</f>
        <v>Sierra Hotel Aero, Inc.</v>
      </c>
      <c r="E1558" s="1" t="str">
        <f>RIGHT(Supplemental_Type_Certificates__STC___5[[#This Row],[Column1]],LEN(Supplemental_Type_Certificates__STC___5[[#This Row],[Column1]])-SEARCH("\",Supplemental_Type_Certificates__STC___5[[#This Row],[Column1]]))</f>
        <v>Navion G</v>
      </c>
      <c r="F1558" s="1" t="str">
        <f>INDEX(Sheet1!A:D,MATCH(Supplemental_Type_Certificates__STC___5[[#This Row],[Make]],Sheet1!D:D,0),1)</f>
        <v>Sierra Hotel Aero</v>
      </c>
      <c r="G1558"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558"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E1552:E1559</v>
      </c>
      <c r="I1558" s="1" t="str">
        <f ca="1">IF(LEN(Supplemental_Type_Certificates__STC___5[[#This Row],[First]])&lt;&gt;0,Supplemental_Type_Certificates__STC___5[[#This Row],[First]]&amp;": "&amp;_xlfn.TEXTJOIN(", ",TRUE,INDIRECT(Supplemental_Type_Certificates__STC___5[[#This Row],[Range]])),"")</f>
        <v/>
      </c>
      <c r="J1558"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559" spans="1:10" x14ac:dyDescent="0.25">
      <c r="A1559" s="1" t="s">
        <v>144</v>
      </c>
      <c r="B1559"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Sierra Hotel Aero, Inc.\Navion H</v>
      </c>
      <c r="C1559" s="1" t="s">
        <v>985</v>
      </c>
      <c r="D1559" s="1" t="str">
        <f>LEFT(Supplemental_Type_Certificates__STC___5[[#This Row],[Column1]],SEARCH("\",Supplemental_Type_Certificates__STC___5[[#This Row],[Column1]])-1)</f>
        <v>Sierra Hotel Aero, Inc.</v>
      </c>
      <c r="E1559" s="1" t="str">
        <f>RIGHT(Supplemental_Type_Certificates__STC___5[[#This Row],[Column1]],LEN(Supplemental_Type_Certificates__STC___5[[#This Row],[Column1]])-SEARCH("\",Supplemental_Type_Certificates__STC___5[[#This Row],[Column1]]))</f>
        <v>Navion H</v>
      </c>
      <c r="F1559" s="1" t="str">
        <f>INDEX(Sheet1!A:D,MATCH(Supplemental_Type_Certificates__STC___5[[#This Row],[Make]],Sheet1!D:D,0),1)</f>
        <v>Sierra Hotel Aero</v>
      </c>
      <c r="G1559"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559"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E1552:E1559</v>
      </c>
      <c r="I1559" s="1" t="str">
        <f ca="1">IF(LEN(Supplemental_Type_Certificates__STC___5[[#This Row],[First]])&lt;&gt;0,Supplemental_Type_Certificates__STC___5[[#This Row],[First]]&amp;": "&amp;_xlfn.TEXTJOIN(", ",TRUE,INDIRECT(Supplemental_Type_Certificates__STC___5[[#This Row],[Range]])),"")</f>
        <v/>
      </c>
      <c r="J1559"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560" spans="1:10" x14ac:dyDescent="0.25">
      <c r="A1560" s="1" t="s">
        <v>144</v>
      </c>
      <c r="B1560"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Sky Enterprises, Inc.\RC-3</v>
      </c>
      <c r="C1560" s="1" t="s">
        <v>986</v>
      </c>
      <c r="D1560" s="1" t="str">
        <f>LEFT(Supplemental_Type_Certificates__STC___5[[#This Row],[Column1]],SEARCH("\",Supplemental_Type_Certificates__STC___5[[#This Row],[Column1]])-1)</f>
        <v>Sky Enterprises, Inc.</v>
      </c>
      <c r="E1560" s="1" t="str">
        <f>RIGHT(Supplemental_Type_Certificates__STC___5[[#This Row],[Column1]],LEN(Supplemental_Type_Certificates__STC___5[[#This Row],[Column1]])-SEARCH("\",Supplemental_Type_Certificates__STC___5[[#This Row],[Column1]]))</f>
        <v>RC-3</v>
      </c>
      <c r="F1560" s="1" t="str">
        <f>INDEX(Sheet1!A:D,MATCH(Supplemental_Type_Certificates__STC___5[[#This Row],[Make]],Sheet1!D:D,0),1)</f>
        <v>Sky Enterprises</v>
      </c>
      <c r="G1560"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Sky Enterprises</v>
      </c>
      <c r="H1560"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E1560:E1560</v>
      </c>
      <c r="I1560" s="1" t="str">
        <f ca="1">IF(LEN(Supplemental_Type_Certificates__STC___5[[#This Row],[First]])&lt;&gt;0,Supplemental_Type_Certificates__STC___5[[#This Row],[First]]&amp;": "&amp;_xlfn.TEXTJOIN(", ",TRUE,INDIRECT(Supplemental_Type_Certificates__STC___5[[#This Row],[Range]])),"")</f>
        <v>Sky Enterprises: RC-3</v>
      </c>
      <c r="J1560"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561" spans="1:10" x14ac:dyDescent="0.25">
      <c r="A1561" s="1" t="s">
        <v>144</v>
      </c>
      <c r="B1561"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Slingsby Aviation Ltd.\T67M260-T3A</v>
      </c>
      <c r="C1561" s="1" t="s">
        <v>987</v>
      </c>
      <c r="D1561" s="1" t="str">
        <f>LEFT(Supplemental_Type_Certificates__STC___5[[#This Row],[Column1]],SEARCH("\",Supplemental_Type_Certificates__STC___5[[#This Row],[Column1]])-1)</f>
        <v>Slingsby Aviation Ltd.</v>
      </c>
      <c r="E1561" s="1" t="str">
        <f>RIGHT(Supplemental_Type_Certificates__STC___5[[#This Row],[Column1]],LEN(Supplemental_Type_Certificates__STC___5[[#This Row],[Column1]])-SEARCH("\",Supplemental_Type_Certificates__STC___5[[#This Row],[Column1]]))</f>
        <v>T67M260-T3A</v>
      </c>
      <c r="F1561" s="1" t="str">
        <f>INDEX(Sheet1!A:D,MATCH(Supplemental_Type_Certificates__STC___5[[#This Row],[Make]],Sheet1!D:D,0),1)</f>
        <v>Slingsby</v>
      </c>
      <c r="G1561"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Slingsby</v>
      </c>
      <c r="H1561"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E1561:E1562</v>
      </c>
      <c r="I1561" s="1" t="str">
        <f ca="1">IF(LEN(Supplemental_Type_Certificates__STC___5[[#This Row],[First]])&lt;&gt;0,Supplemental_Type_Certificates__STC___5[[#This Row],[First]]&amp;": "&amp;_xlfn.TEXTJOIN(", ",TRUE,INDIRECT(Supplemental_Type_Certificates__STC___5[[#This Row],[Range]])),"")</f>
        <v>Slingsby: T67M260-T3A, T67M260</v>
      </c>
      <c r="J1561"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562" spans="1:10" x14ac:dyDescent="0.25">
      <c r="A1562" s="1" t="s">
        <v>144</v>
      </c>
      <c r="B1562"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Slingsby Aviation Ltd.\T67M260</v>
      </c>
      <c r="C1562" s="1" t="s">
        <v>988</v>
      </c>
      <c r="D1562" s="1" t="str">
        <f>LEFT(Supplemental_Type_Certificates__STC___5[[#This Row],[Column1]],SEARCH("\",Supplemental_Type_Certificates__STC___5[[#This Row],[Column1]])-1)</f>
        <v>Slingsby Aviation Ltd.</v>
      </c>
      <c r="E1562" s="1" t="str">
        <f>RIGHT(Supplemental_Type_Certificates__STC___5[[#This Row],[Column1]],LEN(Supplemental_Type_Certificates__STC___5[[#This Row],[Column1]])-SEARCH("\",Supplemental_Type_Certificates__STC___5[[#This Row],[Column1]]))</f>
        <v>T67M260</v>
      </c>
      <c r="F1562" s="1" t="str">
        <f>INDEX(Sheet1!A:D,MATCH(Supplemental_Type_Certificates__STC___5[[#This Row],[Make]],Sheet1!D:D,0),1)</f>
        <v>Slingsby</v>
      </c>
      <c r="G1562"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562"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E1561:E1562</v>
      </c>
      <c r="I1562" s="1" t="str">
        <f ca="1">IF(LEN(Supplemental_Type_Certificates__STC___5[[#This Row],[First]])&lt;&gt;0,Supplemental_Type_Certificates__STC___5[[#This Row],[First]]&amp;": "&amp;_xlfn.TEXTJOIN(", ",TRUE,INDIRECT(Supplemental_Type_Certificates__STC___5[[#This Row],[Range]])),"")</f>
        <v/>
      </c>
      <c r="J1562"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563" spans="1:10" x14ac:dyDescent="0.25">
      <c r="A1563" s="1" t="s">
        <v>144</v>
      </c>
      <c r="B1563"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SOCATA - Groupe Aerospatiale\GA-7</v>
      </c>
      <c r="C1563" s="1" t="s">
        <v>989</v>
      </c>
      <c r="D1563" s="1" t="str">
        <f>LEFT(Supplemental_Type_Certificates__STC___5[[#This Row],[Column1]],SEARCH("\",Supplemental_Type_Certificates__STC___5[[#This Row],[Column1]])-1)</f>
        <v>SOCATA - Groupe Aerospatiale</v>
      </c>
      <c r="E1563" s="1" t="str">
        <f>RIGHT(Supplemental_Type_Certificates__STC___5[[#This Row],[Column1]],LEN(Supplemental_Type_Certificates__STC___5[[#This Row],[Column1]])-SEARCH("\",Supplemental_Type_Certificates__STC___5[[#This Row],[Column1]]))</f>
        <v>GA-7</v>
      </c>
      <c r="F1563" s="1" t="str">
        <f>INDEX(Sheet1!A:D,MATCH(Supplemental_Type_Certificates__STC___5[[#This Row],[Make]],Sheet1!D:D,0),1)</f>
        <v>SOCATA</v>
      </c>
      <c r="G1563"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SOCATA</v>
      </c>
      <c r="H1563"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E1563:E1582</v>
      </c>
      <c r="I1563" s="1" t="str">
        <f ca="1">IF(LEN(Supplemental_Type_Certificates__STC___5[[#This Row],[First]])&lt;&gt;0,Supplemental_Type_Certificates__STC___5[[#This Row],[First]]&amp;": "&amp;_xlfn.TEXTJOIN(", ",TRUE,INDIRECT(Supplemental_Type_Certificates__STC___5[[#This Row],[Range]])),"")</f>
        <v>SOCATA: GA-7, MS 880B, MS 885, MS 892A-150, MS 892E-150, MS 893A, MS 893E, MS 894A, MS 894E, Rallye 100S, Rallye 150 ST, Rallye 150 T, Rallye 235 E, Rallye 235C, TB 10, TB 20, TB 200, TB 21, TB9, TBM 700</v>
      </c>
      <c r="J1563"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564" spans="1:10" x14ac:dyDescent="0.25">
      <c r="A1564" s="1" t="s">
        <v>144</v>
      </c>
      <c r="B1564"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SOCATA\MS 880B</v>
      </c>
      <c r="C1564" s="1" t="s">
        <v>990</v>
      </c>
      <c r="D1564" s="1" t="str">
        <f>LEFT(Supplemental_Type_Certificates__STC___5[[#This Row],[Column1]],SEARCH("\",Supplemental_Type_Certificates__STC___5[[#This Row],[Column1]])-1)</f>
        <v>SOCATA</v>
      </c>
      <c r="E1564" s="1" t="str">
        <f>RIGHT(Supplemental_Type_Certificates__STC___5[[#This Row],[Column1]],LEN(Supplemental_Type_Certificates__STC___5[[#This Row],[Column1]])-SEARCH("\",Supplemental_Type_Certificates__STC___5[[#This Row],[Column1]]))</f>
        <v>MS 880B</v>
      </c>
      <c r="F1564" s="1" t="str">
        <f>INDEX(Sheet1!A:D,MATCH(Supplemental_Type_Certificates__STC___5[[#This Row],[Make]],Sheet1!D:D,0),1)</f>
        <v>SOCATA</v>
      </c>
      <c r="G1564"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564"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E1563:E1582</v>
      </c>
      <c r="I1564" s="1" t="str">
        <f ca="1">IF(LEN(Supplemental_Type_Certificates__STC___5[[#This Row],[First]])&lt;&gt;0,Supplemental_Type_Certificates__STC___5[[#This Row],[First]]&amp;": "&amp;_xlfn.TEXTJOIN(", ",TRUE,INDIRECT(Supplemental_Type_Certificates__STC___5[[#This Row],[Range]])),"")</f>
        <v/>
      </c>
      <c r="J1564"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565" spans="1:10" x14ac:dyDescent="0.25">
      <c r="A1565" s="1" t="s">
        <v>144</v>
      </c>
      <c r="B1565"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SOCATA\MS 885</v>
      </c>
      <c r="C1565" s="1" t="s">
        <v>991</v>
      </c>
      <c r="D1565" s="1" t="str">
        <f>LEFT(Supplemental_Type_Certificates__STC___5[[#This Row],[Column1]],SEARCH("\",Supplemental_Type_Certificates__STC___5[[#This Row],[Column1]])-1)</f>
        <v>SOCATA</v>
      </c>
      <c r="E1565" s="1" t="str">
        <f>RIGHT(Supplemental_Type_Certificates__STC___5[[#This Row],[Column1]],LEN(Supplemental_Type_Certificates__STC___5[[#This Row],[Column1]])-SEARCH("\",Supplemental_Type_Certificates__STC___5[[#This Row],[Column1]]))</f>
        <v>MS 885</v>
      </c>
      <c r="F1565" s="1" t="str">
        <f>INDEX(Sheet1!A:D,MATCH(Supplemental_Type_Certificates__STC___5[[#This Row],[Make]],Sheet1!D:D,0),1)</f>
        <v>SOCATA</v>
      </c>
      <c r="G1565"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565"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E1563:E1582</v>
      </c>
      <c r="I1565" s="1" t="str">
        <f ca="1">IF(LEN(Supplemental_Type_Certificates__STC___5[[#This Row],[First]])&lt;&gt;0,Supplemental_Type_Certificates__STC___5[[#This Row],[First]]&amp;": "&amp;_xlfn.TEXTJOIN(", ",TRUE,INDIRECT(Supplemental_Type_Certificates__STC___5[[#This Row],[Range]])),"")</f>
        <v/>
      </c>
      <c r="J1565"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566" spans="1:10" x14ac:dyDescent="0.25">
      <c r="A1566" s="1" t="s">
        <v>144</v>
      </c>
      <c r="B1566"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SOCATA\MS 892A-150</v>
      </c>
      <c r="C1566" s="1" t="s">
        <v>992</v>
      </c>
      <c r="D1566" s="1" t="str">
        <f>LEFT(Supplemental_Type_Certificates__STC___5[[#This Row],[Column1]],SEARCH("\",Supplemental_Type_Certificates__STC___5[[#This Row],[Column1]])-1)</f>
        <v>SOCATA</v>
      </c>
      <c r="E1566" s="1" t="str">
        <f>RIGHT(Supplemental_Type_Certificates__STC___5[[#This Row],[Column1]],LEN(Supplemental_Type_Certificates__STC___5[[#This Row],[Column1]])-SEARCH("\",Supplemental_Type_Certificates__STC___5[[#This Row],[Column1]]))</f>
        <v>MS 892A-150</v>
      </c>
      <c r="F1566" s="1" t="str">
        <f>INDEX(Sheet1!A:D,MATCH(Supplemental_Type_Certificates__STC___5[[#This Row],[Make]],Sheet1!D:D,0),1)</f>
        <v>SOCATA</v>
      </c>
      <c r="G1566"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566"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E1563:E1582</v>
      </c>
      <c r="I1566" s="1" t="str">
        <f ca="1">IF(LEN(Supplemental_Type_Certificates__STC___5[[#This Row],[First]])&lt;&gt;0,Supplemental_Type_Certificates__STC___5[[#This Row],[First]]&amp;": "&amp;_xlfn.TEXTJOIN(", ",TRUE,INDIRECT(Supplemental_Type_Certificates__STC___5[[#This Row],[Range]])),"")</f>
        <v/>
      </c>
      <c r="J1566"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567" spans="1:10" x14ac:dyDescent="0.25">
      <c r="A1567" s="1" t="s">
        <v>144</v>
      </c>
      <c r="B1567"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SOCATA\MS 892E-150</v>
      </c>
      <c r="C1567" s="1" t="s">
        <v>993</v>
      </c>
      <c r="D1567" s="1" t="str">
        <f>LEFT(Supplemental_Type_Certificates__STC___5[[#This Row],[Column1]],SEARCH("\",Supplemental_Type_Certificates__STC___5[[#This Row],[Column1]])-1)</f>
        <v>SOCATA</v>
      </c>
      <c r="E1567" s="1" t="str">
        <f>RIGHT(Supplemental_Type_Certificates__STC___5[[#This Row],[Column1]],LEN(Supplemental_Type_Certificates__STC___5[[#This Row],[Column1]])-SEARCH("\",Supplemental_Type_Certificates__STC___5[[#This Row],[Column1]]))</f>
        <v>MS 892E-150</v>
      </c>
      <c r="F1567" s="1" t="str">
        <f>INDEX(Sheet1!A:D,MATCH(Supplemental_Type_Certificates__STC___5[[#This Row],[Make]],Sheet1!D:D,0),1)</f>
        <v>SOCATA</v>
      </c>
      <c r="G1567"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567"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E1563:E1582</v>
      </c>
      <c r="I1567" s="1" t="str">
        <f ca="1">IF(LEN(Supplemental_Type_Certificates__STC___5[[#This Row],[First]])&lt;&gt;0,Supplemental_Type_Certificates__STC___5[[#This Row],[First]]&amp;": "&amp;_xlfn.TEXTJOIN(", ",TRUE,INDIRECT(Supplemental_Type_Certificates__STC___5[[#This Row],[Range]])),"")</f>
        <v/>
      </c>
      <c r="J1567"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568" spans="1:10" x14ac:dyDescent="0.25">
      <c r="A1568" s="1" t="s">
        <v>144</v>
      </c>
      <c r="B1568"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SOCATA\MS 893A</v>
      </c>
      <c r="C1568" s="1" t="s">
        <v>1119</v>
      </c>
      <c r="D1568" s="1" t="str">
        <f>LEFT(Supplemental_Type_Certificates__STC___5[[#This Row],[Column1]],SEARCH("\",Supplemental_Type_Certificates__STC___5[[#This Row],[Column1]])-1)</f>
        <v>SOCATA</v>
      </c>
      <c r="E1568" s="1" t="str">
        <f>RIGHT(Supplemental_Type_Certificates__STC___5[[#This Row],[Column1]],LEN(Supplemental_Type_Certificates__STC___5[[#This Row],[Column1]])-SEARCH("\",Supplemental_Type_Certificates__STC___5[[#This Row],[Column1]]))</f>
        <v>MS 893A</v>
      </c>
      <c r="F1568" s="1" t="str">
        <f>INDEX(Sheet1!A:D,MATCH(Supplemental_Type_Certificates__STC___5[[#This Row],[Make]],Sheet1!D:D,0),1)</f>
        <v>SOCATA</v>
      </c>
      <c r="G1568"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568"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E1563:E1582</v>
      </c>
      <c r="I1568" s="1" t="str">
        <f ca="1">IF(LEN(Supplemental_Type_Certificates__STC___5[[#This Row],[First]])&lt;&gt;0,Supplemental_Type_Certificates__STC___5[[#This Row],[First]]&amp;": "&amp;_xlfn.TEXTJOIN(", ",TRUE,INDIRECT(Supplemental_Type_Certificates__STC___5[[#This Row],[Range]])),"")</f>
        <v/>
      </c>
      <c r="J1568"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569" spans="1:10" x14ac:dyDescent="0.25">
      <c r="A1569" s="1" t="s">
        <v>144</v>
      </c>
      <c r="B1569"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SOCATA\MS 893E</v>
      </c>
      <c r="C1569" s="1" t="s">
        <v>995</v>
      </c>
      <c r="D1569" s="1" t="str">
        <f>LEFT(Supplemental_Type_Certificates__STC___5[[#This Row],[Column1]],SEARCH("\",Supplemental_Type_Certificates__STC___5[[#This Row],[Column1]])-1)</f>
        <v>SOCATA</v>
      </c>
      <c r="E1569" s="1" t="str">
        <f>RIGHT(Supplemental_Type_Certificates__STC___5[[#This Row],[Column1]],LEN(Supplemental_Type_Certificates__STC___5[[#This Row],[Column1]])-SEARCH("\",Supplemental_Type_Certificates__STC___5[[#This Row],[Column1]]))</f>
        <v>MS 893E</v>
      </c>
      <c r="F1569" s="1" t="str">
        <f>INDEX(Sheet1!A:D,MATCH(Supplemental_Type_Certificates__STC___5[[#This Row],[Make]],Sheet1!D:D,0),1)</f>
        <v>SOCATA</v>
      </c>
      <c r="G1569"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569"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E1563:E1582</v>
      </c>
      <c r="I1569" s="1" t="str">
        <f ca="1">IF(LEN(Supplemental_Type_Certificates__STC___5[[#This Row],[First]])&lt;&gt;0,Supplemental_Type_Certificates__STC___5[[#This Row],[First]]&amp;": "&amp;_xlfn.TEXTJOIN(", ",TRUE,INDIRECT(Supplemental_Type_Certificates__STC___5[[#This Row],[Range]])),"")</f>
        <v/>
      </c>
      <c r="J1569"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570" spans="1:10" x14ac:dyDescent="0.25">
      <c r="A1570" s="1" t="s">
        <v>144</v>
      </c>
      <c r="B1570"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SOCATA\MS 894A</v>
      </c>
      <c r="C1570" s="1" t="s">
        <v>996</v>
      </c>
      <c r="D1570" s="1" t="str">
        <f>LEFT(Supplemental_Type_Certificates__STC___5[[#This Row],[Column1]],SEARCH("\",Supplemental_Type_Certificates__STC___5[[#This Row],[Column1]])-1)</f>
        <v>SOCATA</v>
      </c>
      <c r="E1570" s="1" t="str">
        <f>RIGHT(Supplemental_Type_Certificates__STC___5[[#This Row],[Column1]],LEN(Supplemental_Type_Certificates__STC___5[[#This Row],[Column1]])-SEARCH("\",Supplemental_Type_Certificates__STC___5[[#This Row],[Column1]]))</f>
        <v>MS 894A</v>
      </c>
      <c r="F1570" s="1" t="str">
        <f>INDEX(Sheet1!A:D,MATCH(Supplemental_Type_Certificates__STC___5[[#This Row],[Make]],Sheet1!D:D,0),1)</f>
        <v>SOCATA</v>
      </c>
      <c r="G1570"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570"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E1563:E1582</v>
      </c>
      <c r="I1570" s="1" t="str">
        <f ca="1">IF(LEN(Supplemental_Type_Certificates__STC___5[[#This Row],[First]])&lt;&gt;0,Supplemental_Type_Certificates__STC___5[[#This Row],[First]]&amp;": "&amp;_xlfn.TEXTJOIN(", ",TRUE,INDIRECT(Supplemental_Type_Certificates__STC___5[[#This Row],[Range]])),"")</f>
        <v/>
      </c>
      <c r="J1570"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571" spans="1:10" x14ac:dyDescent="0.25">
      <c r="A1571" s="1" t="s">
        <v>144</v>
      </c>
      <c r="B1571"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SOCATA\MS 894E</v>
      </c>
      <c r="C1571" s="1" t="s">
        <v>997</v>
      </c>
      <c r="D1571" s="1" t="str">
        <f>LEFT(Supplemental_Type_Certificates__STC___5[[#This Row],[Column1]],SEARCH("\",Supplemental_Type_Certificates__STC___5[[#This Row],[Column1]])-1)</f>
        <v>SOCATA</v>
      </c>
      <c r="E1571" s="1" t="str">
        <f>RIGHT(Supplemental_Type_Certificates__STC___5[[#This Row],[Column1]],LEN(Supplemental_Type_Certificates__STC___5[[#This Row],[Column1]])-SEARCH("\",Supplemental_Type_Certificates__STC___5[[#This Row],[Column1]]))</f>
        <v>MS 894E</v>
      </c>
      <c r="F1571" s="1" t="str">
        <f>INDEX(Sheet1!A:D,MATCH(Supplemental_Type_Certificates__STC___5[[#This Row],[Make]],Sheet1!D:D,0),1)</f>
        <v>SOCATA</v>
      </c>
      <c r="G1571"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571"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E1563:E1582</v>
      </c>
      <c r="I1571" s="1" t="str">
        <f ca="1">IF(LEN(Supplemental_Type_Certificates__STC___5[[#This Row],[First]])&lt;&gt;0,Supplemental_Type_Certificates__STC___5[[#This Row],[First]]&amp;": "&amp;_xlfn.TEXTJOIN(", ",TRUE,INDIRECT(Supplemental_Type_Certificates__STC___5[[#This Row],[Range]])),"")</f>
        <v/>
      </c>
      <c r="J1571"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572" spans="1:10" x14ac:dyDescent="0.25">
      <c r="A1572" s="1" t="s">
        <v>144</v>
      </c>
      <c r="B1572"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SOCATA\Rallye 100S</v>
      </c>
      <c r="C1572" s="1" t="s">
        <v>998</v>
      </c>
      <c r="D1572" s="1" t="str">
        <f>LEFT(Supplemental_Type_Certificates__STC___5[[#This Row],[Column1]],SEARCH("\",Supplemental_Type_Certificates__STC___5[[#This Row],[Column1]])-1)</f>
        <v>SOCATA</v>
      </c>
      <c r="E1572" s="1" t="str">
        <f>RIGHT(Supplemental_Type_Certificates__STC___5[[#This Row],[Column1]],LEN(Supplemental_Type_Certificates__STC___5[[#This Row],[Column1]])-SEARCH("\",Supplemental_Type_Certificates__STC___5[[#This Row],[Column1]]))</f>
        <v>Rallye 100S</v>
      </c>
      <c r="F1572" s="1" t="str">
        <f>INDEX(Sheet1!A:D,MATCH(Supplemental_Type_Certificates__STC___5[[#This Row],[Make]],Sheet1!D:D,0),1)</f>
        <v>SOCATA</v>
      </c>
      <c r="G1572"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572"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E1563:E1582</v>
      </c>
      <c r="I1572" s="1" t="str">
        <f ca="1">IF(LEN(Supplemental_Type_Certificates__STC___5[[#This Row],[First]])&lt;&gt;0,Supplemental_Type_Certificates__STC___5[[#This Row],[First]]&amp;": "&amp;_xlfn.TEXTJOIN(", ",TRUE,INDIRECT(Supplemental_Type_Certificates__STC___5[[#This Row],[Range]])),"")</f>
        <v/>
      </c>
      <c r="J1572"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573" spans="1:10" x14ac:dyDescent="0.25">
      <c r="A1573" s="1" t="s">
        <v>144</v>
      </c>
      <c r="B1573"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SOCATA\Rallye 150 ST</v>
      </c>
      <c r="C1573" s="1" t="s">
        <v>999</v>
      </c>
      <c r="D1573" s="1" t="str">
        <f>LEFT(Supplemental_Type_Certificates__STC___5[[#This Row],[Column1]],SEARCH("\",Supplemental_Type_Certificates__STC___5[[#This Row],[Column1]])-1)</f>
        <v>SOCATA</v>
      </c>
      <c r="E1573" s="1" t="str">
        <f>RIGHT(Supplemental_Type_Certificates__STC___5[[#This Row],[Column1]],LEN(Supplemental_Type_Certificates__STC___5[[#This Row],[Column1]])-SEARCH("\",Supplemental_Type_Certificates__STC___5[[#This Row],[Column1]]))</f>
        <v>Rallye 150 ST</v>
      </c>
      <c r="F1573" s="1" t="str">
        <f>INDEX(Sheet1!A:D,MATCH(Supplemental_Type_Certificates__STC___5[[#This Row],[Make]],Sheet1!D:D,0),1)</f>
        <v>SOCATA</v>
      </c>
      <c r="G1573"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573"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E1563:E1582</v>
      </c>
      <c r="I1573" s="1" t="str">
        <f ca="1">IF(LEN(Supplemental_Type_Certificates__STC___5[[#This Row],[First]])&lt;&gt;0,Supplemental_Type_Certificates__STC___5[[#This Row],[First]]&amp;": "&amp;_xlfn.TEXTJOIN(", ",TRUE,INDIRECT(Supplemental_Type_Certificates__STC___5[[#This Row],[Range]])),"")</f>
        <v/>
      </c>
      <c r="J1573"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574" spans="1:10" x14ac:dyDescent="0.25">
      <c r="A1574" s="1" t="s">
        <v>144</v>
      </c>
      <c r="B1574"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SOCATA\Rallye 150 T</v>
      </c>
      <c r="C1574" s="1" t="s">
        <v>1000</v>
      </c>
      <c r="D1574" s="1" t="str">
        <f>LEFT(Supplemental_Type_Certificates__STC___5[[#This Row],[Column1]],SEARCH("\",Supplemental_Type_Certificates__STC___5[[#This Row],[Column1]])-1)</f>
        <v>SOCATA</v>
      </c>
      <c r="E1574" s="1" t="str">
        <f>RIGHT(Supplemental_Type_Certificates__STC___5[[#This Row],[Column1]],LEN(Supplemental_Type_Certificates__STC___5[[#This Row],[Column1]])-SEARCH("\",Supplemental_Type_Certificates__STC___5[[#This Row],[Column1]]))</f>
        <v>Rallye 150 T</v>
      </c>
      <c r="F1574" s="1" t="str">
        <f>INDEX(Sheet1!A:D,MATCH(Supplemental_Type_Certificates__STC___5[[#This Row],[Make]],Sheet1!D:D,0),1)</f>
        <v>SOCATA</v>
      </c>
      <c r="G1574"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574"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E1563:E1582</v>
      </c>
      <c r="I1574" s="1" t="str">
        <f ca="1">IF(LEN(Supplemental_Type_Certificates__STC___5[[#This Row],[First]])&lt;&gt;0,Supplemental_Type_Certificates__STC___5[[#This Row],[First]]&amp;": "&amp;_xlfn.TEXTJOIN(", ",TRUE,INDIRECT(Supplemental_Type_Certificates__STC___5[[#This Row],[Range]])),"")</f>
        <v/>
      </c>
      <c r="J1574"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575" spans="1:10" x14ac:dyDescent="0.25">
      <c r="A1575" s="1" t="s">
        <v>144</v>
      </c>
      <c r="B1575"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SOCATA\Rallye 235 E</v>
      </c>
      <c r="C1575" s="1" t="s">
        <v>1001</v>
      </c>
      <c r="D1575" s="1" t="str">
        <f>LEFT(Supplemental_Type_Certificates__STC___5[[#This Row],[Column1]],SEARCH("\",Supplemental_Type_Certificates__STC___5[[#This Row],[Column1]])-1)</f>
        <v>SOCATA</v>
      </c>
      <c r="E1575" s="1" t="str">
        <f>RIGHT(Supplemental_Type_Certificates__STC___5[[#This Row],[Column1]],LEN(Supplemental_Type_Certificates__STC___5[[#This Row],[Column1]])-SEARCH("\",Supplemental_Type_Certificates__STC___5[[#This Row],[Column1]]))</f>
        <v>Rallye 235 E</v>
      </c>
      <c r="F1575" s="1" t="str">
        <f>INDEX(Sheet1!A:D,MATCH(Supplemental_Type_Certificates__STC___5[[#This Row],[Make]],Sheet1!D:D,0),1)</f>
        <v>SOCATA</v>
      </c>
      <c r="G1575"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575"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E1563:E1582</v>
      </c>
      <c r="I1575" s="1" t="str">
        <f ca="1">IF(LEN(Supplemental_Type_Certificates__STC___5[[#This Row],[First]])&lt;&gt;0,Supplemental_Type_Certificates__STC___5[[#This Row],[First]]&amp;": "&amp;_xlfn.TEXTJOIN(", ",TRUE,INDIRECT(Supplemental_Type_Certificates__STC___5[[#This Row],[Range]])),"")</f>
        <v/>
      </c>
      <c r="J1575"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576" spans="1:10" x14ac:dyDescent="0.25">
      <c r="A1576" s="1" t="s">
        <v>144</v>
      </c>
      <c r="B1576"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SOCATA\Rallye 235C</v>
      </c>
      <c r="C1576" s="1" t="s">
        <v>1002</v>
      </c>
      <c r="D1576" s="1" t="str">
        <f>LEFT(Supplemental_Type_Certificates__STC___5[[#This Row],[Column1]],SEARCH("\",Supplemental_Type_Certificates__STC___5[[#This Row],[Column1]])-1)</f>
        <v>SOCATA</v>
      </c>
      <c r="E1576" s="1" t="str">
        <f>RIGHT(Supplemental_Type_Certificates__STC___5[[#This Row],[Column1]],LEN(Supplemental_Type_Certificates__STC___5[[#This Row],[Column1]])-SEARCH("\",Supplemental_Type_Certificates__STC___5[[#This Row],[Column1]]))</f>
        <v>Rallye 235C</v>
      </c>
      <c r="F1576" s="1" t="str">
        <f>INDEX(Sheet1!A:D,MATCH(Supplemental_Type_Certificates__STC___5[[#This Row],[Make]],Sheet1!D:D,0),1)</f>
        <v>SOCATA</v>
      </c>
      <c r="G1576"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576"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E1563:E1582</v>
      </c>
      <c r="I1576" s="1" t="str">
        <f ca="1">IF(LEN(Supplemental_Type_Certificates__STC___5[[#This Row],[First]])&lt;&gt;0,Supplemental_Type_Certificates__STC___5[[#This Row],[First]]&amp;": "&amp;_xlfn.TEXTJOIN(", ",TRUE,INDIRECT(Supplemental_Type_Certificates__STC___5[[#This Row],[Range]])),"")</f>
        <v/>
      </c>
      <c r="J1576"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577" spans="1:10" x14ac:dyDescent="0.25">
      <c r="A1577" s="1" t="s">
        <v>144</v>
      </c>
      <c r="B1577"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SOCATA\TB 10</v>
      </c>
      <c r="C1577" s="1" t="s">
        <v>1003</v>
      </c>
      <c r="D1577" s="1" t="str">
        <f>LEFT(Supplemental_Type_Certificates__STC___5[[#This Row],[Column1]],SEARCH("\",Supplemental_Type_Certificates__STC___5[[#This Row],[Column1]])-1)</f>
        <v>SOCATA</v>
      </c>
      <c r="E1577" s="1" t="str">
        <f>RIGHT(Supplemental_Type_Certificates__STC___5[[#This Row],[Column1]],LEN(Supplemental_Type_Certificates__STC___5[[#This Row],[Column1]])-SEARCH("\",Supplemental_Type_Certificates__STC___5[[#This Row],[Column1]]))</f>
        <v>TB 10</v>
      </c>
      <c r="F1577" s="1" t="str">
        <f>INDEX(Sheet1!A:D,MATCH(Supplemental_Type_Certificates__STC___5[[#This Row],[Make]],Sheet1!D:D,0),1)</f>
        <v>SOCATA</v>
      </c>
      <c r="G1577"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577"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E1563:E1582</v>
      </c>
      <c r="I1577" s="1" t="str">
        <f ca="1">IF(LEN(Supplemental_Type_Certificates__STC___5[[#This Row],[First]])&lt;&gt;0,Supplemental_Type_Certificates__STC___5[[#This Row],[First]]&amp;": "&amp;_xlfn.TEXTJOIN(", ",TRUE,INDIRECT(Supplemental_Type_Certificates__STC___5[[#This Row],[Range]])),"")</f>
        <v/>
      </c>
      <c r="J1577"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578" spans="1:10" x14ac:dyDescent="0.25">
      <c r="A1578" s="1" t="s">
        <v>144</v>
      </c>
      <c r="B1578"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SOCATA\TB 20</v>
      </c>
      <c r="C1578" s="1" t="s">
        <v>1004</v>
      </c>
      <c r="D1578" s="1" t="str">
        <f>LEFT(Supplemental_Type_Certificates__STC___5[[#This Row],[Column1]],SEARCH("\",Supplemental_Type_Certificates__STC___5[[#This Row],[Column1]])-1)</f>
        <v>SOCATA</v>
      </c>
      <c r="E1578" s="1" t="str">
        <f>RIGHT(Supplemental_Type_Certificates__STC___5[[#This Row],[Column1]],LEN(Supplemental_Type_Certificates__STC___5[[#This Row],[Column1]])-SEARCH("\",Supplemental_Type_Certificates__STC___5[[#This Row],[Column1]]))</f>
        <v>TB 20</v>
      </c>
      <c r="F1578" s="1" t="str">
        <f>INDEX(Sheet1!A:D,MATCH(Supplemental_Type_Certificates__STC___5[[#This Row],[Make]],Sheet1!D:D,0),1)</f>
        <v>SOCATA</v>
      </c>
      <c r="G1578"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578"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E1563:E1582</v>
      </c>
      <c r="I1578" s="1" t="str">
        <f ca="1">IF(LEN(Supplemental_Type_Certificates__STC___5[[#This Row],[First]])&lt;&gt;0,Supplemental_Type_Certificates__STC___5[[#This Row],[First]]&amp;": "&amp;_xlfn.TEXTJOIN(", ",TRUE,INDIRECT(Supplemental_Type_Certificates__STC___5[[#This Row],[Range]])),"")</f>
        <v/>
      </c>
      <c r="J1578"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579" spans="1:10" x14ac:dyDescent="0.25">
      <c r="A1579" s="1" t="s">
        <v>144</v>
      </c>
      <c r="B1579"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SOCATA\TB 200</v>
      </c>
      <c r="C1579" s="1" t="s">
        <v>1005</v>
      </c>
      <c r="D1579" s="1" t="str">
        <f>LEFT(Supplemental_Type_Certificates__STC___5[[#This Row],[Column1]],SEARCH("\",Supplemental_Type_Certificates__STC___5[[#This Row],[Column1]])-1)</f>
        <v>SOCATA</v>
      </c>
      <c r="E1579" s="1" t="str">
        <f>RIGHT(Supplemental_Type_Certificates__STC___5[[#This Row],[Column1]],LEN(Supplemental_Type_Certificates__STC___5[[#This Row],[Column1]])-SEARCH("\",Supplemental_Type_Certificates__STC___5[[#This Row],[Column1]]))</f>
        <v>TB 200</v>
      </c>
      <c r="F1579" s="1" t="str">
        <f>INDEX(Sheet1!A:D,MATCH(Supplemental_Type_Certificates__STC___5[[#This Row],[Make]],Sheet1!D:D,0),1)</f>
        <v>SOCATA</v>
      </c>
      <c r="G1579"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579"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E1563:E1582</v>
      </c>
      <c r="I1579" s="1" t="str">
        <f ca="1">IF(LEN(Supplemental_Type_Certificates__STC___5[[#This Row],[First]])&lt;&gt;0,Supplemental_Type_Certificates__STC___5[[#This Row],[First]]&amp;": "&amp;_xlfn.TEXTJOIN(", ",TRUE,INDIRECT(Supplemental_Type_Certificates__STC___5[[#This Row],[Range]])),"")</f>
        <v/>
      </c>
      <c r="J1579"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580" spans="1:10" x14ac:dyDescent="0.25">
      <c r="A1580" s="1" t="s">
        <v>144</v>
      </c>
      <c r="B1580"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SOCATA\TB 21</v>
      </c>
      <c r="C1580" s="1" t="s">
        <v>1006</v>
      </c>
      <c r="D1580" s="1" t="str">
        <f>LEFT(Supplemental_Type_Certificates__STC___5[[#This Row],[Column1]],SEARCH("\",Supplemental_Type_Certificates__STC___5[[#This Row],[Column1]])-1)</f>
        <v>SOCATA</v>
      </c>
      <c r="E1580" s="1" t="str">
        <f>RIGHT(Supplemental_Type_Certificates__STC___5[[#This Row],[Column1]],LEN(Supplemental_Type_Certificates__STC___5[[#This Row],[Column1]])-SEARCH("\",Supplemental_Type_Certificates__STC___5[[#This Row],[Column1]]))</f>
        <v>TB 21</v>
      </c>
      <c r="F1580" s="1" t="str">
        <f>INDEX(Sheet1!A:D,MATCH(Supplemental_Type_Certificates__STC___5[[#This Row],[Make]],Sheet1!D:D,0),1)</f>
        <v>SOCATA</v>
      </c>
      <c r="G1580"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580"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E1563:E1582</v>
      </c>
      <c r="I1580" s="1" t="str">
        <f ca="1">IF(LEN(Supplemental_Type_Certificates__STC___5[[#This Row],[First]])&lt;&gt;0,Supplemental_Type_Certificates__STC___5[[#This Row],[First]]&amp;": "&amp;_xlfn.TEXTJOIN(", ",TRUE,INDIRECT(Supplemental_Type_Certificates__STC___5[[#This Row],[Range]])),"")</f>
        <v/>
      </c>
      <c r="J1580"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581" spans="1:10" x14ac:dyDescent="0.25">
      <c r="A1581" s="1" t="s">
        <v>144</v>
      </c>
      <c r="B1581"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SOCATA\TB9</v>
      </c>
      <c r="C1581" s="1" t="s">
        <v>1007</v>
      </c>
      <c r="D1581" s="1" t="str">
        <f>LEFT(Supplemental_Type_Certificates__STC___5[[#This Row],[Column1]],SEARCH("\",Supplemental_Type_Certificates__STC___5[[#This Row],[Column1]])-1)</f>
        <v>SOCATA</v>
      </c>
      <c r="E1581" s="1" t="str">
        <f>RIGHT(Supplemental_Type_Certificates__STC___5[[#This Row],[Column1]],LEN(Supplemental_Type_Certificates__STC___5[[#This Row],[Column1]])-SEARCH("\",Supplemental_Type_Certificates__STC___5[[#This Row],[Column1]]))</f>
        <v>TB9</v>
      </c>
      <c r="F1581" s="1" t="str">
        <f>INDEX(Sheet1!A:D,MATCH(Supplemental_Type_Certificates__STC___5[[#This Row],[Make]],Sheet1!D:D,0),1)</f>
        <v>SOCATA</v>
      </c>
      <c r="G1581"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581"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E1563:E1582</v>
      </c>
      <c r="I1581" s="1" t="str">
        <f ca="1">IF(LEN(Supplemental_Type_Certificates__STC___5[[#This Row],[First]])&lt;&gt;0,Supplemental_Type_Certificates__STC___5[[#This Row],[First]]&amp;": "&amp;_xlfn.TEXTJOIN(", ",TRUE,INDIRECT(Supplemental_Type_Certificates__STC___5[[#This Row],[Range]])),"")</f>
        <v/>
      </c>
      <c r="J1581"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582" spans="1:10" x14ac:dyDescent="0.25">
      <c r="A1582" s="1" t="s">
        <v>144</v>
      </c>
      <c r="B1582"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SOCATA\TBM 700</v>
      </c>
      <c r="C1582" s="1" t="s">
        <v>1179</v>
      </c>
      <c r="D1582" s="1" t="str">
        <f>LEFT(Supplemental_Type_Certificates__STC___5[[#This Row],[Column1]],SEARCH("\",Supplemental_Type_Certificates__STC___5[[#This Row],[Column1]])-1)</f>
        <v>SOCATA</v>
      </c>
      <c r="E1582" s="1" t="str">
        <f>RIGHT(Supplemental_Type_Certificates__STC___5[[#This Row],[Column1]],LEN(Supplemental_Type_Certificates__STC___5[[#This Row],[Column1]])-SEARCH("\",Supplemental_Type_Certificates__STC___5[[#This Row],[Column1]]))</f>
        <v>TBM 700</v>
      </c>
      <c r="F1582" s="1" t="str">
        <f>INDEX(Sheet1!A:D,MATCH(Supplemental_Type_Certificates__STC___5[[#This Row],[Make]],Sheet1!D:D,0),1)</f>
        <v>SOCATA</v>
      </c>
      <c r="G1582"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582"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E1563:E1582</v>
      </c>
      <c r="I1582" s="1" t="str">
        <f ca="1">IF(LEN(Supplemental_Type_Certificates__STC___5[[#This Row],[First]])&lt;&gt;0,Supplemental_Type_Certificates__STC___5[[#This Row],[First]]&amp;": "&amp;_xlfn.TEXTJOIN(", ",TRUE,INDIRECT(Supplemental_Type_Certificates__STC___5[[#This Row],[Range]])),"")</f>
        <v/>
      </c>
      <c r="J1582"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583" spans="1:10" x14ac:dyDescent="0.25">
      <c r="A1583" s="1" t="s">
        <v>144</v>
      </c>
      <c r="B1583"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Swift Museum Foundation, Inc.\GC-1A</v>
      </c>
      <c r="C1583" s="1" t="s">
        <v>1009</v>
      </c>
      <c r="D1583" s="1" t="str">
        <f>LEFT(Supplemental_Type_Certificates__STC___5[[#This Row],[Column1]],SEARCH("\",Supplemental_Type_Certificates__STC___5[[#This Row],[Column1]])-1)</f>
        <v>Swift Museum Foundation, Inc.</v>
      </c>
      <c r="E1583" s="1" t="str">
        <f>RIGHT(Supplemental_Type_Certificates__STC___5[[#This Row],[Column1]],LEN(Supplemental_Type_Certificates__STC___5[[#This Row],[Column1]])-SEARCH("\",Supplemental_Type_Certificates__STC___5[[#This Row],[Column1]]))</f>
        <v>GC-1A</v>
      </c>
      <c r="F1583" s="1" t="str">
        <f>INDEX(Sheet1!A:D,MATCH(Supplemental_Type_Certificates__STC___5[[#This Row],[Make]],Sheet1!D:D,0),1)</f>
        <v>Swift</v>
      </c>
      <c r="G1583"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Swift</v>
      </c>
      <c r="H1583"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E1583:E1584</v>
      </c>
      <c r="I1583" s="1" t="str">
        <f ca="1">IF(LEN(Supplemental_Type_Certificates__STC___5[[#This Row],[First]])&lt;&gt;0,Supplemental_Type_Certificates__STC___5[[#This Row],[First]]&amp;": "&amp;_xlfn.TEXTJOIN(", ",TRUE,INDIRECT(Supplemental_Type_Certificates__STC___5[[#This Row],[Range]])),"")</f>
        <v>Swift: GC-1A, GC-1B</v>
      </c>
      <c r="J1583"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584" spans="1:10" x14ac:dyDescent="0.25">
      <c r="A1584" s="1" t="s">
        <v>144</v>
      </c>
      <c r="B1584"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Swift Museum Foundation, Inc.\GC-1B</v>
      </c>
      <c r="C1584" s="1" t="s">
        <v>1010</v>
      </c>
      <c r="D1584" s="1" t="str">
        <f>LEFT(Supplemental_Type_Certificates__STC___5[[#This Row],[Column1]],SEARCH("\",Supplemental_Type_Certificates__STC___5[[#This Row],[Column1]])-1)</f>
        <v>Swift Museum Foundation, Inc.</v>
      </c>
      <c r="E1584" s="1" t="str">
        <f>RIGHT(Supplemental_Type_Certificates__STC___5[[#This Row],[Column1]],LEN(Supplemental_Type_Certificates__STC___5[[#This Row],[Column1]])-SEARCH("\",Supplemental_Type_Certificates__STC___5[[#This Row],[Column1]]))</f>
        <v>GC-1B</v>
      </c>
      <c r="F1584" s="1" t="str">
        <f>INDEX(Sheet1!A:D,MATCH(Supplemental_Type_Certificates__STC___5[[#This Row],[Make]],Sheet1!D:D,0),1)</f>
        <v>Swift</v>
      </c>
      <c r="G1584"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584"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E1583:E1584</v>
      </c>
      <c r="I1584" s="1" t="str">
        <f ca="1">IF(LEN(Supplemental_Type_Certificates__STC___5[[#This Row],[First]])&lt;&gt;0,Supplemental_Type_Certificates__STC___5[[#This Row],[First]]&amp;": "&amp;_xlfn.TEXTJOIN(", ",TRUE,INDIRECT(Supplemental_Type_Certificates__STC___5[[#This Row],[Range]])),"")</f>
        <v/>
      </c>
      <c r="J1584"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585" spans="1:10" x14ac:dyDescent="0.25">
      <c r="A1585" s="1" t="s">
        <v>144</v>
      </c>
      <c r="B1585"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Symphony Aircraft Industries Inc\OMF-100-160</v>
      </c>
      <c r="C1585" s="1" t="s">
        <v>1011</v>
      </c>
      <c r="D1585" s="1" t="str">
        <f>LEFT(Supplemental_Type_Certificates__STC___5[[#This Row],[Column1]],SEARCH("\",Supplemental_Type_Certificates__STC___5[[#This Row],[Column1]])-1)</f>
        <v>Symphony Aircraft Industries Inc</v>
      </c>
      <c r="E1585" s="1" t="str">
        <f>RIGHT(Supplemental_Type_Certificates__STC___5[[#This Row],[Column1]],LEN(Supplemental_Type_Certificates__STC___5[[#This Row],[Column1]])-SEARCH("\",Supplemental_Type_Certificates__STC___5[[#This Row],[Column1]]))</f>
        <v>OMF-100-160</v>
      </c>
      <c r="F1585" s="1" t="str">
        <f>INDEX(Sheet1!A:D,MATCH(Supplemental_Type_Certificates__STC___5[[#This Row],[Make]],Sheet1!D:D,0),1)</f>
        <v>Symphony</v>
      </c>
      <c r="G1585"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Symphony</v>
      </c>
      <c r="H1585"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E1585:E1586</v>
      </c>
      <c r="I1585" s="1" t="str">
        <f ca="1">IF(LEN(Supplemental_Type_Certificates__STC___5[[#This Row],[First]])&lt;&gt;0,Supplemental_Type_Certificates__STC___5[[#This Row],[First]]&amp;": "&amp;_xlfn.TEXTJOIN(", ",TRUE,INDIRECT(Supplemental_Type_Certificates__STC___5[[#This Row],[Range]])),"")</f>
        <v>Symphony: OMF-100-160, SA 160</v>
      </c>
      <c r="J1585"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586" spans="1:10" x14ac:dyDescent="0.25">
      <c r="A1586" s="1" t="s">
        <v>144</v>
      </c>
      <c r="B1586"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Symphony Aircraft Industries Inc\SA 160</v>
      </c>
      <c r="C1586" s="1" t="s">
        <v>1012</v>
      </c>
      <c r="D1586" s="1" t="str">
        <f>LEFT(Supplemental_Type_Certificates__STC___5[[#This Row],[Column1]],SEARCH("\",Supplemental_Type_Certificates__STC___5[[#This Row],[Column1]])-1)</f>
        <v>Symphony Aircraft Industries Inc</v>
      </c>
      <c r="E1586" s="1" t="str">
        <f>RIGHT(Supplemental_Type_Certificates__STC___5[[#This Row],[Column1]],LEN(Supplemental_Type_Certificates__STC___5[[#This Row],[Column1]])-SEARCH("\",Supplemental_Type_Certificates__STC___5[[#This Row],[Column1]]))</f>
        <v>SA 160</v>
      </c>
      <c r="F1586" s="1" t="str">
        <f>INDEX(Sheet1!A:D,MATCH(Supplemental_Type_Certificates__STC___5[[#This Row],[Make]],Sheet1!D:D,0),1)</f>
        <v>Symphony</v>
      </c>
      <c r="G1586"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586"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E1585:E1586</v>
      </c>
      <c r="I1586" s="1" t="str">
        <f ca="1">IF(LEN(Supplemental_Type_Certificates__STC___5[[#This Row],[First]])&lt;&gt;0,Supplemental_Type_Certificates__STC___5[[#This Row],[First]]&amp;": "&amp;_xlfn.TEXTJOIN(", ",TRUE,INDIRECT(Supplemental_Type_Certificates__STC___5[[#This Row],[Range]])),"")</f>
        <v/>
      </c>
      <c r="J1586"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587" spans="1:10" x14ac:dyDescent="0.25">
      <c r="A1587" s="1" t="s">
        <v>144</v>
      </c>
      <c r="B1587"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Inc.\120</v>
      </c>
      <c r="C1587" s="1" t="s">
        <v>1180</v>
      </c>
      <c r="D1587" s="1" t="str">
        <f>LEFT(Supplemental_Type_Certificates__STC___5[[#This Row],[Column1]],SEARCH("\",Supplemental_Type_Certificates__STC___5[[#This Row],[Column1]])-1)</f>
        <v>Textron Aviation Inc.</v>
      </c>
      <c r="E1587" s="1" t="str">
        <f>RIGHT(Supplemental_Type_Certificates__STC___5[[#This Row],[Column1]],LEN(Supplemental_Type_Certificates__STC___5[[#This Row],[Column1]])-SEARCH("\",Supplemental_Type_Certificates__STC___5[[#This Row],[Column1]]))</f>
        <v>120</v>
      </c>
      <c r="F1587" s="1" t="str">
        <f>INDEX(Sheet1!A:D,MATCH(Supplemental_Type_Certificates__STC___5[[#This Row],[Make]],Sheet1!D:D,0),1)</f>
        <v>Textron</v>
      </c>
      <c r="G1587"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Textron</v>
      </c>
      <c r="H1587"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E1587:E1976</v>
      </c>
      <c r="I1587" s="1" t="str">
        <f ca="1">IF(LEN(Supplemental_Type_Certificates__STC___5[[#This Row],[First]])&lt;&gt;0,Supplemental_Type_Certificates__STC___5[[#This Row],[First]]&amp;": "&amp;_xlfn.TEXTJOIN(", ",TRUE,INDIRECT(Supplemental_Type_Certificates__STC___5[[#This Row],[Range]])),"")</f>
        <v>Textron: 120, 140, 150, 150A, 150B, 150C, 150D, 150E, 150F, 150G, 150H, 150J, 150K, 150L, 150M, 152, 170, 170A, 170B, 172, 172A, 172B, 172C, 172D, 172E, 172F (USAF T-41A), 172G, 172H (USAF T-41A), 172I, 172K, 172L, 172M, 172N, 172P, 172Q, 172R, 172RG, 172S, 175, 175A, 175B, 175C, 177, 177A, 177B, 177RG, 180, 180A, 180B, 180C, 180D, 180E, 180F, 180G, 180H, 180J, 180K, 182, 182A, 182B, 182C, 182D, 182E, 182F, 182G, 182H, 182J, 182K, 182L, 182M, 182N, 182P, 182Q, 182R, 182S, 185, 185A, 185B, 185C, 185D, 185E, 190, 195, 195A, 195B, 19A, 200, 200C, 200CT, 200T, 206, 206H, 207, 207A, 208, 208B, 210-5 (205), 210-5A (205A), 210, 210A, 210B, 210C, 210D, 210E, 210F, 210G, 210H, 210J, 210K, 210L, 210M, 210N, 210R, 23, 310, 310A, 310B, 310C, 310D, 310E, 310F, 310G, 310H, 310I, 310J-1, 310J, 310K, 310L, 310N, 310P, 310Q, 310R, 320-1, 320, 320A, 320B, 320C, 320D, 320E, 320F, 335, 336, 337, 337A, 337B, 337C, 337D, 337E, 337F, 337G, 337H, 340, 340A, 35-33, 35-A33, 35-B33, 35-C33, 35-C33A, 35, 35R, 36, 401, 401A, 401B, 402, 402A, 402B, 402C, 404, 406, 411, 411A, 414, 414A, 421, 421A, 421B, 421C, 425, 441, 45 (Military YT-34), 50, 525, 525A, 56TC, 58, 58A, 58P, 58PA, 58TC, 58TCA, 60, 65-80, 65-88, 65-90, 65-A80-8800, 65-A80, 65-A90-1, 65-A90-2, 65-A90-3, 65-A90-4, 65-B80, 65, 70, 76, 77, 95-55, 95-A55, 95-B55, 95-B55A, 95-B55B, 95-C55, 95-C55A, 95, 99, 99A (FACH), 99A, A100-1 (U-21J), A150K, A150L, A150M, A152, A185E, A185F, A200 (C-12A), A200 (C-12C), A200C (UC-12B), A200CT (C-12D), A200CT (C-12F), A200CT (FWC-12D), A200CT (RC-12D), A200CT (RC-12G), A200CT (RC-12H), A23-19, A23-24, A23, A23A, A24, A24R, A35, A36, A36TC, A45 (Military T-34A, B-45), A56TC, A60, A65-8200, A65, A99, A99A, B100, B19, B200, B200C (C-12F), B200C (C-12R), B200C (UC-12F), B200C (UC-12M), B200C, B200CGT, B200CT, B200GT, B23, B24R, B35, B36TC, B50, B60, B90, B95, B95A, B99, C23, C24R, C35, C50, C90, C90A, C90GT, C90GTi, C99, D35, D45 (Military T-34B), D50, D50A, D50B, D50C, D50E-5990, D50E, D55, D55A, D95A, E310H, E310J, E33, E33A, E33C, E35, E50, E55, E55A, E90, E95, F33, F33A, F33C, F35, F50, F90, G17S, G33, G35, G50, H35, H50, H90, J35, J50, K35, M19A, M337B, M35, N35, P172D, P206, P206A, P206B, P206C, P206D, P206E, P210N, P210R, P337H, P35, R172E, R172F, R172G, R172H, R172J, R172K, R182, S35, T182, T182T, T206H, T207, T207A, T210F, T210G, T210H, T210J, T210K, T210L, T210M, T210N, T210R, T303, T310P, T310Q, T310R, T337B, T337C, T337D, T337E, T337F, T337G, T337H-SP, T337H, TP206A, TP206B, TP206C, TP206D, TP206E, TR182, TU206A, TU206B, TU206C, TU206D, TU206E, TU206F, TU206G, U206, U206A, U206B, U206C, U206D, U206E, U206F, U206G, V35, V35A, V35B</v>
      </c>
      <c r="J1587"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588" spans="1:10" x14ac:dyDescent="0.25">
      <c r="A1588" s="1" t="s">
        <v>144</v>
      </c>
      <c r="B1588"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Inc.\140</v>
      </c>
      <c r="C1588" s="1" t="s">
        <v>1181</v>
      </c>
      <c r="D1588" s="1" t="str">
        <f>LEFT(Supplemental_Type_Certificates__STC___5[[#This Row],[Column1]],SEARCH("\",Supplemental_Type_Certificates__STC___5[[#This Row],[Column1]])-1)</f>
        <v>Textron Aviation Inc.</v>
      </c>
      <c r="E1588" s="1" t="str">
        <f>RIGHT(Supplemental_Type_Certificates__STC___5[[#This Row],[Column1]],LEN(Supplemental_Type_Certificates__STC___5[[#This Row],[Column1]])-SEARCH("\",Supplemental_Type_Certificates__STC___5[[#This Row],[Column1]]))</f>
        <v>140</v>
      </c>
      <c r="F1588" s="1" t="str">
        <f>INDEX(Sheet1!A:D,MATCH(Supplemental_Type_Certificates__STC___5[[#This Row],[Make]],Sheet1!D:D,0),1)</f>
        <v>Textron</v>
      </c>
      <c r="G1588"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588"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E1587:E1976</v>
      </c>
      <c r="I1588" s="1" t="str">
        <f ca="1">IF(LEN(Supplemental_Type_Certificates__STC___5[[#This Row],[First]])&lt;&gt;0,Supplemental_Type_Certificates__STC___5[[#This Row],[First]]&amp;": "&amp;_xlfn.TEXTJOIN(", ",TRUE,INDIRECT(Supplemental_Type_Certificates__STC___5[[#This Row],[Range]])),"")</f>
        <v/>
      </c>
      <c r="J1588"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589" spans="1:10" x14ac:dyDescent="0.25">
      <c r="A1589" s="1" t="s">
        <v>144</v>
      </c>
      <c r="B1589"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Inc.\150</v>
      </c>
      <c r="C1589" s="1" t="s">
        <v>1182</v>
      </c>
      <c r="D1589" s="1" t="str">
        <f>LEFT(Supplemental_Type_Certificates__STC___5[[#This Row],[Column1]],SEARCH("\",Supplemental_Type_Certificates__STC___5[[#This Row],[Column1]])-1)</f>
        <v>Textron Aviation Inc.</v>
      </c>
      <c r="E1589" s="1" t="str">
        <f>RIGHT(Supplemental_Type_Certificates__STC___5[[#This Row],[Column1]],LEN(Supplemental_Type_Certificates__STC___5[[#This Row],[Column1]])-SEARCH("\",Supplemental_Type_Certificates__STC___5[[#This Row],[Column1]]))</f>
        <v>150</v>
      </c>
      <c r="F1589" s="1" t="str">
        <f>INDEX(Sheet1!A:D,MATCH(Supplemental_Type_Certificates__STC___5[[#This Row],[Make]],Sheet1!D:D,0),1)</f>
        <v>Textron</v>
      </c>
      <c r="G1589"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589"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E1587:E1976</v>
      </c>
      <c r="I1589" s="1" t="str">
        <f ca="1">IF(LEN(Supplemental_Type_Certificates__STC___5[[#This Row],[First]])&lt;&gt;0,Supplemental_Type_Certificates__STC___5[[#This Row],[First]]&amp;": "&amp;_xlfn.TEXTJOIN(", ",TRUE,INDIRECT(Supplemental_Type_Certificates__STC___5[[#This Row],[Range]])),"")</f>
        <v/>
      </c>
      <c r="J1589"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590" spans="1:10" x14ac:dyDescent="0.25">
      <c r="A1590" s="1" t="s">
        <v>144</v>
      </c>
      <c r="B1590"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Inc.\150A</v>
      </c>
      <c r="C1590" s="1" t="s">
        <v>1183</v>
      </c>
      <c r="D1590" s="1" t="str">
        <f>LEFT(Supplemental_Type_Certificates__STC___5[[#This Row],[Column1]],SEARCH("\",Supplemental_Type_Certificates__STC___5[[#This Row],[Column1]])-1)</f>
        <v>Textron Aviation Inc.</v>
      </c>
      <c r="E1590" s="1" t="str">
        <f>RIGHT(Supplemental_Type_Certificates__STC___5[[#This Row],[Column1]],LEN(Supplemental_Type_Certificates__STC___5[[#This Row],[Column1]])-SEARCH("\",Supplemental_Type_Certificates__STC___5[[#This Row],[Column1]]))</f>
        <v>150A</v>
      </c>
      <c r="F1590" s="1" t="str">
        <f>INDEX(Sheet1!A:D,MATCH(Supplemental_Type_Certificates__STC___5[[#This Row],[Make]],Sheet1!D:D,0),1)</f>
        <v>Textron</v>
      </c>
      <c r="G1590"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590"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E1587:E1976</v>
      </c>
      <c r="I1590" s="1" t="str">
        <f ca="1">IF(LEN(Supplemental_Type_Certificates__STC___5[[#This Row],[First]])&lt;&gt;0,Supplemental_Type_Certificates__STC___5[[#This Row],[First]]&amp;": "&amp;_xlfn.TEXTJOIN(", ",TRUE,INDIRECT(Supplemental_Type_Certificates__STC___5[[#This Row],[Range]])),"")</f>
        <v/>
      </c>
      <c r="J1590"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591" spans="1:10" x14ac:dyDescent="0.25">
      <c r="A1591" s="1" t="s">
        <v>144</v>
      </c>
      <c r="B1591"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Inc.\150B</v>
      </c>
      <c r="C1591" s="1" t="s">
        <v>1184</v>
      </c>
      <c r="D1591" s="1" t="str">
        <f>LEFT(Supplemental_Type_Certificates__STC___5[[#This Row],[Column1]],SEARCH("\",Supplemental_Type_Certificates__STC___5[[#This Row],[Column1]])-1)</f>
        <v>Textron Aviation Inc.</v>
      </c>
      <c r="E1591" s="1" t="str">
        <f>RIGHT(Supplemental_Type_Certificates__STC___5[[#This Row],[Column1]],LEN(Supplemental_Type_Certificates__STC___5[[#This Row],[Column1]])-SEARCH("\",Supplemental_Type_Certificates__STC___5[[#This Row],[Column1]]))</f>
        <v>150B</v>
      </c>
      <c r="F1591" s="1" t="str">
        <f>INDEX(Sheet1!A:D,MATCH(Supplemental_Type_Certificates__STC___5[[#This Row],[Make]],Sheet1!D:D,0),1)</f>
        <v>Textron</v>
      </c>
      <c r="G1591"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591"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E1587:E1976</v>
      </c>
      <c r="I1591" s="1" t="str">
        <f ca="1">IF(LEN(Supplemental_Type_Certificates__STC___5[[#This Row],[First]])&lt;&gt;0,Supplemental_Type_Certificates__STC___5[[#This Row],[First]]&amp;": "&amp;_xlfn.TEXTJOIN(", ",TRUE,INDIRECT(Supplemental_Type_Certificates__STC___5[[#This Row],[Range]])),"")</f>
        <v/>
      </c>
      <c r="J1591"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592" spans="1:10" x14ac:dyDescent="0.25">
      <c r="A1592" s="1" t="s">
        <v>144</v>
      </c>
      <c r="B1592"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Inc.\150C</v>
      </c>
      <c r="C1592" s="1" t="s">
        <v>1185</v>
      </c>
      <c r="D1592" s="1" t="str">
        <f>LEFT(Supplemental_Type_Certificates__STC___5[[#This Row],[Column1]],SEARCH("\",Supplemental_Type_Certificates__STC___5[[#This Row],[Column1]])-1)</f>
        <v>Textron Aviation Inc.</v>
      </c>
      <c r="E1592" s="1" t="str">
        <f>RIGHT(Supplemental_Type_Certificates__STC___5[[#This Row],[Column1]],LEN(Supplemental_Type_Certificates__STC___5[[#This Row],[Column1]])-SEARCH("\",Supplemental_Type_Certificates__STC___5[[#This Row],[Column1]]))</f>
        <v>150C</v>
      </c>
      <c r="F1592" s="1" t="str">
        <f>INDEX(Sheet1!A:D,MATCH(Supplemental_Type_Certificates__STC___5[[#This Row],[Make]],Sheet1!D:D,0),1)</f>
        <v>Textron</v>
      </c>
      <c r="G1592"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592"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E1587:E1976</v>
      </c>
      <c r="I1592" s="1" t="str">
        <f ca="1">IF(LEN(Supplemental_Type_Certificates__STC___5[[#This Row],[First]])&lt;&gt;0,Supplemental_Type_Certificates__STC___5[[#This Row],[First]]&amp;": "&amp;_xlfn.TEXTJOIN(", ",TRUE,INDIRECT(Supplemental_Type_Certificates__STC___5[[#This Row],[Range]])),"")</f>
        <v/>
      </c>
      <c r="J1592"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593" spans="1:10" x14ac:dyDescent="0.25">
      <c r="A1593" s="1" t="s">
        <v>144</v>
      </c>
      <c r="B1593"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Inc.\150D</v>
      </c>
      <c r="C1593" s="1" t="s">
        <v>1186</v>
      </c>
      <c r="D1593" s="1" t="str">
        <f>LEFT(Supplemental_Type_Certificates__STC___5[[#This Row],[Column1]],SEARCH("\",Supplemental_Type_Certificates__STC___5[[#This Row],[Column1]])-1)</f>
        <v>Textron Aviation Inc.</v>
      </c>
      <c r="E1593" s="1" t="str">
        <f>RIGHT(Supplemental_Type_Certificates__STC___5[[#This Row],[Column1]],LEN(Supplemental_Type_Certificates__STC___5[[#This Row],[Column1]])-SEARCH("\",Supplemental_Type_Certificates__STC___5[[#This Row],[Column1]]))</f>
        <v>150D</v>
      </c>
      <c r="F1593" s="1" t="str">
        <f>INDEX(Sheet1!A:D,MATCH(Supplemental_Type_Certificates__STC___5[[#This Row],[Make]],Sheet1!D:D,0),1)</f>
        <v>Textron</v>
      </c>
      <c r="G1593"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593"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E1587:E1976</v>
      </c>
      <c r="I1593" s="1" t="str">
        <f ca="1">IF(LEN(Supplemental_Type_Certificates__STC___5[[#This Row],[First]])&lt;&gt;0,Supplemental_Type_Certificates__STC___5[[#This Row],[First]]&amp;": "&amp;_xlfn.TEXTJOIN(", ",TRUE,INDIRECT(Supplemental_Type_Certificates__STC___5[[#This Row],[Range]])),"")</f>
        <v/>
      </c>
      <c r="J1593"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594" spans="1:10" x14ac:dyDescent="0.25">
      <c r="A1594" s="1" t="s">
        <v>144</v>
      </c>
      <c r="B1594"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Inc.\150E</v>
      </c>
      <c r="C1594" s="1" t="s">
        <v>1187</v>
      </c>
      <c r="D1594" s="1" t="str">
        <f>LEFT(Supplemental_Type_Certificates__STC___5[[#This Row],[Column1]],SEARCH("\",Supplemental_Type_Certificates__STC___5[[#This Row],[Column1]])-1)</f>
        <v>Textron Aviation Inc.</v>
      </c>
      <c r="E1594" s="1" t="str">
        <f>RIGHT(Supplemental_Type_Certificates__STC___5[[#This Row],[Column1]],LEN(Supplemental_Type_Certificates__STC___5[[#This Row],[Column1]])-SEARCH("\",Supplemental_Type_Certificates__STC___5[[#This Row],[Column1]]))</f>
        <v>150E</v>
      </c>
      <c r="F1594" s="1" t="str">
        <f>INDEX(Sheet1!A:D,MATCH(Supplemental_Type_Certificates__STC___5[[#This Row],[Make]],Sheet1!D:D,0),1)</f>
        <v>Textron</v>
      </c>
      <c r="G1594"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594"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E1587:E1976</v>
      </c>
      <c r="I1594" s="1" t="str">
        <f ca="1">IF(LEN(Supplemental_Type_Certificates__STC___5[[#This Row],[First]])&lt;&gt;0,Supplemental_Type_Certificates__STC___5[[#This Row],[First]]&amp;": "&amp;_xlfn.TEXTJOIN(", ",TRUE,INDIRECT(Supplemental_Type_Certificates__STC___5[[#This Row],[Range]])),"")</f>
        <v/>
      </c>
      <c r="J1594"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595" spans="1:10" x14ac:dyDescent="0.25">
      <c r="A1595" s="1" t="s">
        <v>144</v>
      </c>
      <c r="B1595"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Inc.\150F</v>
      </c>
      <c r="C1595" s="1" t="s">
        <v>1188</v>
      </c>
      <c r="D1595" s="1" t="str">
        <f>LEFT(Supplemental_Type_Certificates__STC___5[[#This Row],[Column1]],SEARCH("\",Supplemental_Type_Certificates__STC___5[[#This Row],[Column1]])-1)</f>
        <v>Textron Aviation Inc.</v>
      </c>
      <c r="E1595" s="1" t="str">
        <f>RIGHT(Supplemental_Type_Certificates__STC___5[[#This Row],[Column1]],LEN(Supplemental_Type_Certificates__STC___5[[#This Row],[Column1]])-SEARCH("\",Supplemental_Type_Certificates__STC___5[[#This Row],[Column1]]))</f>
        <v>150F</v>
      </c>
      <c r="F1595" s="1" t="str">
        <f>INDEX(Sheet1!A:D,MATCH(Supplemental_Type_Certificates__STC___5[[#This Row],[Make]],Sheet1!D:D,0),1)</f>
        <v>Textron</v>
      </c>
      <c r="G1595"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595"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E1587:E1976</v>
      </c>
      <c r="I1595" s="1" t="str">
        <f ca="1">IF(LEN(Supplemental_Type_Certificates__STC___5[[#This Row],[First]])&lt;&gt;0,Supplemental_Type_Certificates__STC___5[[#This Row],[First]]&amp;": "&amp;_xlfn.TEXTJOIN(", ",TRUE,INDIRECT(Supplemental_Type_Certificates__STC___5[[#This Row],[Range]])),"")</f>
        <v/>
      </c>
      <c r="J1595"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596" spans="1:10" x14ac:dyDescent="0.25">
      <c r="A1596" s="1" t="s">
        <v>144</v>
      </c>
      <c r="B1596"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Inc.\150G</v>
      </c>
      <c r="C1596" s="1" t="s">
        <v>1189</v>
      </c>
      <c r="D1596" s="1" t="str">
        <f>LEFT(Supplemental_Type_Certificates__STC___5[[#This Row],[Column1]],SEARCH("\",Supplemental_Type_Certificates__STC___5[[#This Row],[Column1]])-1)</f>
        <v>Textron Aviation Inc.</v>
      </c>
      <c r="E1596" s="1" t="str">
        <f>RIGHT(Supplemental_Type_Certificates__STC___5[[#This Row],[Column1]],LEN(Supplemental_Type_Certificates__STC___5[[#This Row],[Column1]])-SEARCH("\",Supplemental_Type_Certificates__STC___5[[#This Row],[Column1]]))</f>
        <v>150G</v>
      </c>
      <c r="F1596" s="1" t="str">
        <f>INDEX(Sheet1!A:D,MATCH(Supplemental_Type_Certificates__STC___5[[#This Row],[Make]],Sheet1!D:D,0),1)</f>
        <v>Textron</v>
      </c>
      <c r="G1596"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596"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E1587:E1976</v>
      </c>
      <c r="I1596" s="1" t="str">
        <f ca="1">IF(LEN(Supplemental_Type_Certificates__STC___5[[#This Row],[First]])&lt;&gt;0,Supplemental_Type_Certificates__STC___5[[#This Row],[First]]&amp;": "&amp;_xlfn.TEXTJOIN(", ",TRUE,INDIRECT(Supplemental_Type_Certificates__STC___5[[#This Row],[Range]])),"")</f>
        <v/>
      </c>
      <c r="J1596"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597" spans="1:10" x14ac:dyDescent="0.25">
      <c r="A1597" s="1" t="s">
        <v>144</v>
      </c>
      <c r="B1597"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Inc.\150H</v>
      </c>
      <c r="C1597" s="1" t="s">
        <v>1190</v>
      </c>
      <c r="D1597" s="1" t="str">
        <f>LEFT(Supplemental_Type_Certificates__STC___5[[#This Row],[Column1]],SEARCH("\",Supplemental_Type_Certificates__STC___5[[#This Row],[Column1]])-1)</f>
        <v>Textron Aviation Inc.</v>
      </c>
      <c r="E1597" s="1" t="str">
        <f>RIGHT(Supplemental_Type_Certificates__STC___5[[#This Row],[Column1]],LEN(Supplemental_Type_Certificates__STC___5[[#This Row],[Column1]])-SEARCH("\",Supplemental_Type_Certificates__STC___5[[#This Row],[Column1]]))</f>
        <v>150H</v>
      </c>
      <c r="F1597" s="1" t="str">
        <f>INDEX(Sheet1!A:D,MATCH(Supplemental_Type_Certificates__STC___5[[#This Row],[Make]],Sheet1!D:D,0),1)</f>
        <v>Textron</v>
      </c>
      <c r="G1597"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597"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E1587:E1976</v>
      </c>
      <c r="I1597" s="1" t="str">
        <f ca="1">IF(LEN(Supplemental_Type_Certificates__STC___5[[#This Row],[First]])&lt;&gt;0,Supplemental_Type_Certificates__STC___5[[#This Row],[First]]&amp;": "&amp;_xlfn.TEXTJOIN(", ",TRUE,INDIRECT(Supplemental_Type_Certificates__STC___5[[#This Row],[Range]])),"")</f>
        <v/>
      </c>
      <c r="J1597"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598" spans="1:10" x14ac:dyDescent="0.25">
      <c r="A1598" s="1" t="s">
        <v>144</v>
      </c>
      <c r="B1598"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Inc.\150J</v>
      </c>
      <c r="C1598" s="1" t="s">
        <v>1191</v>
      </c>
      <c r="D1598" s="1" t="str">
        <f>LEFT(Supplemental_Type_Certificates__STC___5[[#This Row],[Column1]],SEARCH("\",Supplemental_Type_Certificates__STC___5[[#This Row],[Column1]])-1)</f>
        <v>Textron Aviation Inc.</v>
      </c>
      <c r="E1598" s="1" t="str">
        <f>RIGHT(Supplemental_Type_Certificates__STC___5[[#This Row],[Column1]],LEN(Supplemental_Type_Certificates__STC___5[[#This Row],[Column1]])-SEARCH("\",Supplemental_Type_Certificates__STC___5[[#This Row],[Column1]]))</f>
        <v>150J</v>
      </c>
      <c r="F1598" s="1" t="str">
        <f>INDEX(Sheet1!A:D,MATCH(Supplemental_Type_Certificates__STC___5[[#This Row],[Make]],Sheet1!D:D,0),1)</f>
        <v>Textron</v>
      </c>
      <c r="G1598"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598"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E1587:E1976</v>
      </c>
      <c r="I1598" s="1" t="str">
        <f ca="1">IF(LEN(Supplemental_Type_Certificates__STC___5[[#This Row],[First]])&lt;&gt;0,Supplemental_Type_Certificates__STC___5[[#This Row],[First]]&amp;": "&amp;_xlfn.TEXTJOIN(", ",TRUE,INDIRECT(Supplemental_Type_Certificates__STC___5[[#This Row],[Range]])),"")</f>
        <v/>
      </c>
      <c r="J1598"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599" spans="1:10" x14ac:dyDescent="0.25">
      <c r="A1599" s="1" t="s">
        <v>144</v>
      </c>
      <c r="B1599"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Inc.\150K</v>
      </c>
      <c r="C1599" s="1" t="s">
        <v>1192</v>
      </c>
      <c r="D1599" s="1" t="str">
        <f>LEFT(Supplemental_Type_Certificates__STC___5[[#This Row],[Column1]],SEARCH("\",Supplemental_Type_Certificates__STC___5[[#This Row],[Column1]])-1)</f>
        <v>Textron Aviation Inc.</v>
      </c>
      <c r="E1599" s="1" t="str">
        <f>RIGHT(Supplemental_Type_Certificates__STC___5[[#This Row],[Column1]],LEN(Supplemental_Type_Certificates__STC___5[[#This Row],[Column1]])-SEARCH("\",Supplemental_Type_Certificates__STC___5[[#This Row],[Column1]]))</f>
        <v>150K</v>
      </c>
      <c r="F1599" s="1" t="str">
        <f>INDEX(Sheet1!A:D,MATCH(Supplemental_Type_Certificates__STC___5[[#This Row],[Make]],Sheet1!D:D,0),1)</f>
        <v>Textron</v>
      </c>
      <c r="G1599"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599"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E1587:E1976</v>
      </c>
      <c r="I1599" s="1" t="str">
        <f ca="1">IF(LEN(Supplemental_Type_Certificates__STC___5[[#This Row],[First]])&lt;&gt;0,Supplemental_Type_Certificates__STC___5[[#This Row],[First]]&amp;": "&amp;_xlfn.TEXTJOIN(", ",TRUE,INDIRECT(Supplemental_Type_Certificates__STC___5[[#This Row],[Range]])),"")</f>
        <v/>
      </c>
      <c r="J1599"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600" spans="1:10" x14ac:dyDescent="0.25">
      <c r="A1600" s="1" t="s">
        <v>144</v>
      </c>
      <c r="B1600"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Inc.\150L</v>
      </c>
      <c r="C1600" s="1" t="s">
        <v>1193</v>
      </c>
      <c r="D1600" s="1" t="str">
        <f>LEFT(Supplemental_Type_Certificates__STC___5[[#This Row],[Column1]],SEARCH("\",Supplemental_Type_Certificates__STC___5[[#This Row],[Column1]])-1)</f>
        <v>Textron Aviation Inc.</v>
      </c>
      <c r="E1600" s="1" t="str">
        <f>RIGHT(Supplemental_Type_Certificates__STC___5[[#This Row],[Column1]],LEN(Supplemental_Type_Certificates__STC___5[[#This Row],[Column1]])-SEARCH("\",Supplemental_Type_Certificates__STC___5[[#This Row],[Column1]]))</f>
        <v>150L</v>
      </c>
      <c r="F1600" s="1" t="str">
        <f>INDEX(Sheet1!A:D,MATCH(Supplemental_Type_Certificates__STC___5[[#This Row],[Make]],Sheet1!D:D,0),1)</f>
        <v>Textron</v>
      </c>
      <c r="G1600"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600"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E1587:E1976</v>
      </c>
      <c r="I1600" s="1" t="str">
        <f ca="1">IF(LEN(Supplemental_Type_Certificates__STC___5[[#This Row],[First]])&lt;&gt;0,Supplemental_Type_Certificates__STC___5[[#This Row],[First]]&amp;": "&amp;_xlfn.TEXTJOIN(", ",TRUE,INDIRECT(Supplemental_Type_Certificates__STC___5[[#This Row],[Range]])),"")</f>
        <v/>
      </c>
      <c r="J1600"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601" spans="1:10" x14ac:dyDescent="0.25">
      <c r="A1601" s="1" t="s">
        <v>144</v>
      </c>
      <c r="B1601"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Inc.\150M</v>
      </c>
      <c r="C1601" s="1" t="s">
        <v>1194</v>
      </c>
      <c r="D1601" s="1" t="str">
        <f>LEFT(Supplemental_Type_Certificates__STC___5[[#This Row],[Column1]],SEARCH("\",Supplemental_Type_Certificates__STC___5[[#This Row],[Column1]])-1)</f>
        <v>Textron Aviation Inc.</v>
      </c>
      <c r="E1601" s="1" t="str">
        <f>RIGHT(Supplemental_Type_Certificates__STC___5[[#This Row],[Column1]],LEN(Supplemental_Type_Certificates__STC___5[[#This Row],[Column1]])-SEARCH("\",Supplemental_Type_Certificates__STC___5[[#This Row],[Column1]]))</f>
        <v>150M</v>
      </c>
      <c r="F1601" s="1" t="str">
        <f>INDEX(Sheet1!A:D,MATCH(Supplemental_Type_Certificates__STC___5[[#This Row],[Make]],Sheet1!D:D,0),1)</f>
        <v>Textron</v>
      </c>
      <c r="G1601"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601"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E1587:E1976</v>
      </c>
      <c r="I1601" s="1" t="str">
        <f ca="1">IF(LEN(Supplemental_Type_Certificates__STC___5[[#This Row],[First]])&lt;&gt;0,Supplemental_Type_Certificates__STC___5[[#This Row],[First]]&amp;": "&amp;_xlfn.TEXTJOIN(", ",TRUE,INDIRECT(Supplemental_Type_Certificates__STC___5[[#This Row],[Range]])),"")</f>
        <v/>
      </c>
      <c r="J1601"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602" spans="1:10" x14ac:dyDescent="0.25">
      <c r="A1602" s="1" t="s">
        <v>144</v>
      </c>
      <c r="B1602"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Inc.\152</v>
      </c>
      <c r="C1602" s="1" t="s">
        <v>1195</v>
      </c>
      <c r="D1602" s="1" t="str">
        <f>LEFT(Supplemental_Type_Certificates__STC___5[[#This Row],[Column1]],SEARCH("\",Supplemental_Type_Certificates__STC___5[[#This Row],[Column1]])-1)</f>
        <v>Textron Aviation Inc.</v>
      </c>
      <c r="E1602" s="1" t="str">
        <f>RIGHT(Supplemental_Type_Certificates__STC___5[[#This Row],[Column1]],LEN(Supplemental_Type_Certificates__STC___5[[#This Row],[Column1]])-SEARCH("\",Supplemental_Type_Certificates__STC___5[[#This Row],[Column1]]))</f>
        <v>152</v>
      </c>
      <c r="F1602" s="1" t="str">
        <f>INDEX(Sheet1!A:D,MATCH(Supplemental_Type_Certificates__STC___5[[#This Row],[Make]],Sheet1!D:D,0),1)</f>
        <v>Textron</v>
      </c>
      <c r="G1602"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602"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E1587:E1976</v>
      </c>
      <c r="I1602" s="1" t="str">
        <f ca="1">IF(LEN(Supplemental_Type_Certificates__STC___5[[#This Row],[First]])&lt;&gt;0,Supplemental_Type_Certificates__STC___5[[#This Row],[First]]&amp;": "&amp;_xlfn.TEXTJOIN(", ",TRUE,INDIRECT(Supplemental_Type_Certificates__STC___5[[#This Row],[Range]])),"")</f>
        <v/>
      </c>
      <c r="J1602"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603" spans="1:10" x14ac:dyDescent="0.25">
      <c r="A1603" s="1" t="s">
        <v>144</v>
      </c>
      <c r="B1603"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Inc.\170</v>
      </c>
      <c r="C1603" s="1" t="s">
        <v>1196</v>
      </c>
      <c r="D1603" s="1" t="str">
        <f>LEFT(Supplemental_Type_Certificates__STC___5[[#This Row],[Column1]],SEARCH("\",Supplemental_Type_Certificates__STC___5[[#This Row],[Column1]])-1)</f>
        <v>Textron Aviation Inc.</v>
      </c>
      <c r="E1603" s="1" t="str">
        <f>RIGHT(Supplemental_Type_Certificates__STC___5[[#This Row],[Column1]],LEN(Supplemental_Type_Certificates__STC___5[[#This Row],[Column1]])-SEARCH("\",Supplemental_Type_Certificates__STC___5[[#This Row],[Column1]]))</f>
        <v>170</v>
      </c>
      <c r="F1603" s="1" t="str">
        <f>INDEX(Sheet1!A:D,MATCH(Supplemental_Type_Certificates__STC___5[[#This Row],[Make]],Sheet1!D:D,0),1)</f>
        <v>Textron</v>
      </c>
      <c r="G1603"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603"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E1587:E1976</v>
      </c>
      <c r="I1603" s="1" t="str">
        <f ca="1">IF(LEN(Supplemental_Type_Certificates__STC___5[[#This Row],[First]])&lt;&gt;0,Supplemental_Type_Certificates__STC___5[[#This Row],[First]]&amp;": "&amp;_xlfn.TEXTJOIN(", ",TRUE,INDIRECT(Supplemental_Type_Certificates__STC___5[[#This Row],[Range]])),"")</f>
        <v/>
      </c>
      <c r="J1603"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604" spans="1:10" x14ac:dyDescent="0.25">
      <c r="A1604" s="1" t="s">
        <v>144</v>
      </c>
      <c r="B1604"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Inc.\170A</v>
      </c>
      <c r="C1604" s="1" t="s">
        <v>1197</v>
      </c>
      <c r="D1604" s="1" t="str">
        <f>LEFT(Supplemental_Type_Certificates__STC___5[[#This Row],[Column1]],SEARCH("\",Supplemental_Type_Certificates__STC___5[[#This Row],[Column1]])-1)</f>
        <v>Textron Aviation Inc.</v>
      </c>
      <c r="E1604" s="1" t="str">
        <f>RIGHT(Supplemental_Type_Certificates__STC___5[[#This Row],[Column1]],LEN(Supplemental_Type_Certificates__STC___5[[#This Row],[Column1]])-SEARCH("\",Supplemental_Type_Certificates__STC___5[[#This Row],[Column1]]))</f>
        <v>170A</v>
      </c>
      <c r="F1604" s="1" t="str">
        <f>INDEX(Sheet1!A:D,MATCH(Supplemental_Type_Certificates__STC___5[[#This Row],[Make]],Sheet1!D:D,0),1)</f>
        <v>Textron</v>
      </c>
      <c r="G1604"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604"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E1587:E1976</v>
      </c>
      <c r="I1604" s="1" t="str">
        <f ca="1">IF(LEN(Supplemental_Type_Certificates__STC___5[[#This Row],[First]])&lt;&gt;0,Supplemental_Type_Certificates__STC___5[[#This Row],[First]]&amp;": "&amp;_xlfn.TEXTJOIN(", ",TRUE,INDIRECT(Supplemental_Type_Certificates__STC___5[[#This Row],[Range]])),"")</f>
        <v/>
      </c>
      <c r="J1604"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605" spans="1:10" x14ac:dyDescent="0.25">
      <c r="A1605" s="1" t="s">
        <v>144</v>
      </c>
      <c r="B1605"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Inc.\170B</v>
      </c>
      <c r="C1605" s="1" t="s">
        <v>1198</v>
      </c>
      <c r="D1605" s="1" t="str">
        <f>LEFT(Supplemental_Type_Certificates__STC___5[[#This Row],[Column1]],SEARCH("\",Supplemental_Type_Certificates__STC___5[[#This Row],[Column1]])-1)</f>
        <v>Textron Aviation Inc.</v>
      </c>
      <c r="E1605" s="1" t="str">
        <f>RIGHT(Supplemental_Type_Certificates__STC___5[[#This Row],[Column1]],LEN(Supplemental_Type_Certificates__STC___5[[#This Row],[Column1]])-SEARCH("\",Supplemental_Type_Certificates__STC___5[[#This Row],[Column1]]))</f>
        <v>170B</v>
      </c>
      <c r="F1605" s="1" t="str">
        <f>INDEX(Sheet1!A:D,MATCH(Supplemental_Type_Certificates__STC___5[[#This Row],[Make]],Sheet1!D:D,0),1)</f>
        <v>Textron</v>
      </c>
      <c r="G1605"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605"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E1587:E1976</v>
      </c>
      <c r="I1605" s="1" t="str">
        <f ca="1">IF(LEN(Supplemental_Type_Certificates__STC___5[[#This Row],[First]])&lt;&gt;0,Supplemental_Type_Certificates__STC___5[[#This Row],[First]]&amp;": "&amp;_xlfn.TEXTJOIN(", ",TRUE,INDIRECT(Supplemental_Type_Certificates__STC___5[[#This Row],[Range]])),"")</f>
        <v/>
      </c>
      <c r="J1605"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606" spans="1:10" x14ac:dyDescent="0.25">
      <c r="A1606" s="1" t="s">
        <v>144</v>
      </c>
      <c r="B1606"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Inc.\172</v>
      </c>
      <c r="C1606" s="1" t="s">
        <v>1199</v>
      </c>
      <c r="D1606" s="1" t="str">
        <f>LEFT(Supplemental_Type_Certificates__STC___5[[#This Row],[Column1]],SEARCH("\",Supplemental_Type_Certificates__STC___5[[#This Row],[Column1]])-1)</f>
        <v>Textron Aviation Inc.</v>
      </c>
      <c r="E1606" s="1" t="str">
        <f>RIGHT(Supplemental_Type_Certificates__STC___5[[#This Row],[Column1]],LEN(Supplemental_Type_Certificates__STC___5[[#This Row],[Column1]])-SEARCH("\",Supplemental_Type_Certificates__STC___5[[#This Row],[Column1]]))</f>
        <v>172</v>
      </c>
      <c r="F1606" s="1" t="str">
        <f>INDEX(Sheet1!A:D,MATCH(Supplemental_Type_Certificates__STC___5[[#This Row],[Make]],Sheet1!D:D,0),1)</f>
        <v>Textron</v>
      </c>
      <c r="G1606"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606"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E1587:E1976</v>
      </c>
      <c r="I1606" s="1" t="str">
        <f ca="1">IF(LEN(Supplemental_Type_Certificates__STC___5[[#This Row],[First]])&lt;&gt;0,Supplemental_Type_Certificates__STC___5[[#This Row],[First]]&amp;": "&amp;_xlfn.TEXTJOIN(", ",TRUE,INDIRECT(Supplemental_Type_Certificates__STC___5[[#This Row],[Range]])),"")</f>
        <v/>
      </c>
      <c r="J1606"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607" spans="1:10" x14ac:dyDescent="0.25">
      <c r="A1607" s="1" t="s">
        <v>144</v>
      </c>
      <c r="B1607"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Inc.\172A</v>
      </c>
      <c r="C1607" s="1" t="s">
        <v>1200</v>
      </c>
      <c r="D1607" s="1" t="str">
        <f>LEFT(Supplemental_Type_Certificates__STC___5[[#This Row],[Column1]],SEARCH("\",Supplemental_Type_Certificates__STC___5[[#This Row],[Column1]])-1)</f>
        <v>Textron Aviation Inc.</v>
      </c>
      <c r="E1607" s="1" t="str">
        <f>RIGHT(Supplemental_Type_Certificates__STC___5[[#This Row],[Column1]],LEN(Supplemental_Type_Certificates__STC___5[[#This Row],[Column1]])-SEARCH("\",Supplemental_Type_Certificates__STC___5[[#This Row],[Column1]]))</f>
        <v>172A</v>
      </c>
      <c r="F1607" s="1" t="str">
        <f>INDEX(Sheet1!A:D,MATCH(Supplemental_Type_Certificates__STC___5[[#This Row],[Make]],Sheet1!D:D,0),1)</f>
        <v>Textron</v>
      </c>
      <c r="G1607"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607"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E1587:E1976</v>
      </c>
      <c r="I1607" s="1" t="str">
        <f ca="1">IF(LEN(Supplemental_Type_Certificates__STC___5[[#This Row],[First]])&lt;&gt;0,Supplemental_Type_Certificates__STC___5[[#This Row],[First]]&amp;": "&amp;_xlfn.TEXTJOIN(", ",TRUE,INDIRECT(Supplemental_Type_Certificates__STC___5[[#This Row],[Range]])),"")</f>
        <v/>
      </c>
      <c r="J1607"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608" spans="1:10" x14ac:dyDescent="0.25">
      <c r="A1608" s="1" t="s">
        <v>144</v>
      </c>
      <c r="B1608"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Inc.\172B</v>
      </c>
      <c r="C1608" s="1" t="s">
        <v>1201</v>
      </c>
      <c r="D1608" s="1" t="str">
        <f>LEFT(Supplemental_Type_Certificates__STC___5[[#This Row],[Column1]],SEARCH("\",Supplemental_Type_Certificates__STC___5[[#This Row],[Column1]])-1)</f>
        <v>Textron Aviation Inc.</v>
      </c>
      <c r="E1608" s="1" t="str">
        <f>RIGHT(Supplemental_Type_Certificates__STC___5[[#This Row],[Column1]],LEN(Supplemental_Type_Certificates__STC___5[[#This Row],[Column1]])-SEARCH("\",Supplemental_Type_Certificates__STC___5[[#This Row],[Column1]]))</f>
        <v>172B</v>
      </c>
      <c r="F1608" s="1" t="str">
        <f>INDEX(Sheet1!A:D,MATCH(Supplemental_Type_Certificates__STC___5[[#This Row],[Make]],Sheet1!D:D,0),1)</f>
        <v>Textron</v>
      </c>
      <c r="G1608"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608"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E1587:E1976</v>
      </c>
      <c r="I1608" s="1" t="str">
        <f ca="1">IF(LEN(Supplemental_Type_Certificates__STC___5[[#This Row],[First]])&lt;&gt;0,Supplemental_Type_Certificates__STC___5[[#This Row],[First]]&amp;": "&amp;_xlfn.TEXTJOIN(", ",TRUE,INDIRECT(Supplemental_Type_Certificates__STC___5[[#This Row],[Range]])),"")</f>
        <v/>
      </c>
      <c r="J1608"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609" spans="1:10" x14ac:dyDescent="0.25">
      <c r="A1609" s="1" t="s">
        <v>144</v>
      </c>
      <c r="B1609"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Inc.\172C</v>
      </c>
      <c r="C1609" s="1" t="s">
        <v>1202</v>
      </c>
      <c r="D1609" s="1" t="str">
        <f>LEFT(Supplemental_Type_Certificates__STC___5[[#This Row],[Column1]],SEARCH("\",Supplemental_Type_Certificates__STC___5[[#This Row],[Column1]])-1)</f>
        <v>Textron Aviation Inc.</v>
      </c>
      <c r="E1609" s="1" t="str">
        <f>RIGHT(Supplemental_Type_Certificates__STC___5[[#This Row],[Column1]],LEN(Supplemental_Type_Certificates__STC___5[[#This Row],[Column1]])-SEARCH("\",Supplemental_Type_Certificates__STC___5[[#This Row],[Column1]]))</f>
        <v>172C</v>
      </c>
      <c r="F1609" s="1" t="str">
        <f>INDEX(Sheet1!A:D,MATCH(Supplemental_Type_Certificates__STC___5[[#This Row],[Make]],Sheet1!D:D,0),1)</f>
        <v>Textron</v>
      </c>
      <c r="G1609"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609"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E1587:E1976</v>
      </c>
      <c r="I1609" s="1" t="str">
        <f ca="1">IF(LEN(Supplemental_Type_Certificates__STC___5[[#This Row],[First]])&lt;&gt;0,Supplemental_Type_Certificates__STC___5[[#This Row],[First]]&amp;": "&amp;_xlfn.TEXTJOIN(", ",TRUE,INDIRECT(Supplemental_Type_Certificates__STC___5[[#This Row],[Range]])),"")</f>
        <v/>
      </c>
      <c r="J1609"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610" spans="1:10" x14ac:dyDescent="0.25">
      <c r="A1610" s="1" t="s">
        <v>144</v>
      </c>
      <c r="B1610"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Inc.\172D</v>
      </c>
      <c r="C1610" s="1" t="s">
        <v>1203</v>
      </c>
      <c r="D1610" s="1" t="str">
        <f>LEFT(Supplemental_Type_Certificates__STC___5[[#This Row],[Column1]],SEARCH("\",Supplemental_Type_Certificates__STC___5[[#This Row],[Column1]])-1)</f>
        <v>Textron Aviation Inc.</v>
      </c>
      <c r="E1610" s="1" t="str">
        <f>RIGHT(Supplemental_Type_Certificates__STC___5[[#This Row],[Column1]],LEN(Supplemental_Type_Certificates__STC___5[[#This Row],[Column1]])-SEARCH("\",Supplemental_Type_Certificates__STC___5[[#This Row],[Column1]]))</f>
        <v>172D</v>
      </c>
      <c r="F1610" s="1" t="str">
        <f>INDEX(Sheet1!A:D,MATCH(Supplemental_Type_Certificates__STC___5[[#This Row],[Make]],Sheet1!D:D,0),1)</f>
        <v>Textron</v>
      </c>
      <c r="G1610"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610"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E1587:E1976</v>
      </c>
      <c r="I1610" s="1" t="str">
        <f ca="1">IF(LEN(Supplemental_Type_Certificates__STC___5[[#This Row],[First]])&lt;&gt;0,Supplemental_Type_Certificates__STC___5[[#This Row],[First]]&amp;": "&amp;_xlfn.TEXTJOIN(", ",TRUE,INDIRECT(Supplemental_Type_Certificates__STC___5[[#This Row],[Range]])),"")</f>
        <v/>
      </c>
      <c r="J1610"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611" spans="1:10" x14ac:dyDescent="0.25">
      <c r="A1611" s="1" t="s">
        <v>144</v>
      </c>
      <c r="B1611"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Inc.\172E</v>
      </c>
      <c r="C1611" s="1" t="s">
        <v>1204</v>
      </c>
      <c r="D1611" s="1" t="str">
        <f>LEFT(Supplemental_Type_Certificates__STC___5[[#This Row],[Column1]],SEARCH("\",Supplemental_Type_Certificates__STC___5[[#This Row],[Column1]])-1)</f>
        <v>Textron Aviation Inc.</v>
      </c>
      <c r="E1611" s="1" t="str">
        <f>RIGHT(Supplemental_Type_Certificates__STC___5[[#This Row],[Column1]],LEN(Supplemental_Type_Certificates__STC___5[[#This Row],[Column1]])-SEARCH("\",Supplemental_Type_Certificates__STC___5[[#This Row],[Column1]]))</f>
        <v>172E</v>
      </c>
      <c r="F1611" s="1" t="str">
        <f>INDEX(Sheet1!A:D,MATCH(Supplemental_Type_Certificates__STC___5[[#This Row],[Make]],Sheet1!D:D,0),1)</f>
        <v>Textron</v>
      </c>
      <c r="G1611"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611"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E1587:E1976</v>
      </c>
      <c r="I1611" s="1" t="str">
        <f ca="1">IF(LEN(Supplemental_Type_Certificates__STC___5[[#This Row],[First]])&lt;&gt;0,Supplemental_Type_Certificates__STC___5[[#This Row],[First]]&amp;": "&amp;_xlfn.TEXTJOIN(", ",TRUE,INDIRECT(Supplemental_Type_Certificates__STC___5[[#This Row],[Range]])),"")</f>
        <v/>
      </c>
      <c r="J1611"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612" spans="1:10" x14ac:dyDescent="0.25">
      <c r="A1612" s="1" t="s">
        <v>144</v>
      </c>
      <c r="B1612"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Inc.\172F (USAF T-41A)</v>
      </c>
      <c r="C1612" s="1" t="s">
        <v>1205</v>
      </c>
      <c r="D1612" s="1" t="str">
        <f>LEFT(Supplemental_Type_Certificates__STC___5[[#This Row],[Column1]],SEARCH("\",Supplemental_Type_Certificates__STC___5[[#This Row],[Column1]])-1)</f>
        <v>Textron Aviation Inc.</v>
      </c>
      <c r="E1612" s="1" t="str">
        <f>RIGHT(Supplemental_Type_Certificates__STC___5[[#This Row],[Column1]],LEN(Supplemental_Type_Certificates__STC___5[[#This Row],[Column1]])-SEARCH("\",Supplemental_Type_Certificates__STC___5[[#This Row],[Column1]]))</f>
        <v>172F (USAF T-41A)</v>
      </c>
      <c r="F1612" s="1" t="str">
        <f>INDEX(Sheet1!A:D,MATCH(Supplemental_Type_Certificates__STC___5[[#This Row],[Make]],Sheet1!D:D,0),1)</f>
        <v>Textron</v>
      </c>
      <c r="G1612"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612"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E1587:E1976</v>
      </c>
      <c r="I1612" s="1" t="str">
        <f ca="1">IF(LEN(Supplemental_Type_Certificates__STC___5[[#This Row],[First]])&lt;&gt;0,Supplemental_Type_Certificates__STC___5[[#This Row],[First]]&amp;": "&amp;_xlfn.TEXTJOIN(", ",TRUE,INDIRECT(Supplemental_Type_Certificates__STC___5[[#This Row],[Range]])),"")</f>
        <v/>
      </c>
      <c r="J1612"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613" spans="1:10" x14ac:dyDescent="0.25">
      <c r="A1613" s="1" t="s">
        <v>144</v>
      </c>
      <c r="B1613"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Inc.\172G</v>
      </c>
      <c r="C1613" s="1" t="s">
        <v>1206</v>
      </c>
      <c r="D1613" s="1" t="str">
        <f>LEFT(Supplemental_Type_Certificates__STC___5[[#This Row],[Column1]],SEARCH("\",Supplemental_Type_Certificates__STC___5[[#This Row],[Column1]])-1)</f>
        <v>Textron Aviation Inc.</v>
      </c>
      <c r="E1613" s="1" t="str">
        <f>RIGHT(Supplemental_Type_Certificates__STC___5[[#This Row],[Column1]],LEN(Supplemental_Type_Certificates__STC___5[[#This Row],[Column1]])-SEARCH("\",Supplemental_Type_Certificates__STC___5[[#This Row],[Column1]]))</f>
        <v>172G</v>
      </c>
      <c r="F1613" s="1" t="str">
        <f>INDEX(Sheet1!A:D,MATCH(Supplemental_Type_Certificates__STC___5[[#This Row],[Make]],Sheet1!D:D,0),1)</f>
        <v>Textron</v>
      </c>
      <c r="G1613"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613"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E1587:E1976</v>
      </c>
      <c r="I1613" s="1" t="str">
        <f ca="1">IF(LEN(Supplemental_Type_Certificates__STC___5[[#This Row],[First]])&lt;&gt;0,Supplemental_Type_Certificates__STC___5[[#This Row],[First]]&amp;": "&amp;_xlfn.TEXTJOIN(", ",TRUE,INDIRECT(Supplemental_Type_Certificates__STC___5[[#This Row],[Range]])),"")</f>
        <v/>
      </c>
      <c r="J1613"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614" spans="1:10" x14ac:dyDescent="0.25">
      <c r="A1614" s="1" t="s">
        <v>144</v>
      </c>
      <c r="B1614"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Inc.\172H (USAF T-41A)</v>
      </c>
      <c r="C1614" s="1" t="s">
        <v>1207</v>
      </c>
      <c r="D1614" s="1" t="str">
        <f>LEFT(Supplemental_Type_Certificates__STC___5[[#This Row],[Column1]],SEARCH("\",Supplemental_Type_Certificates__STC___5[[#This Row],[Column1]])-1)</f>
        <v>Textron Aviation Inc.</v>
      </c>
      <c r="E1614" s="1" t="str">
        <f>RIGHT(Supplemental_Type_Certificates__STC___5[[#This Row],[Column1]],LEN(Supplemental_Type_Certificates__STC___5[[#This Row],[Column1]])-SEARCH("\",Supplemental_Type_Certificates__STC___5[[#This Row],[Column1]]))</f>
        <v>172H (USAF T-41A)</v>
      </c>
      <c r="F1614" s="1" t="str">
        <f>INDEX(Sheet1!A:D,MATCH(Supplemental_Type_Certificates__STC___5[[#This Row],[Make]],Sheet1!D:D,0),1)</f>
        <v>Textron</v>
      </c>
      <c r="G1614"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614"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E1587:E1976</v>
      </c>
      <c r="I1614" s="1" t="str">
        <f ca="1">IF(LEN(Supplemental_Type_Certificates__STC___5[[#This Row],[First]])&lt;&gt;0,Supplemental_Type_Certificates__STC___5[[#This Row],[First]]&amp;": "&amp;_xlfn.TEXTJOIN(", ",TRUE,INDIRECT(Supplemental_Type_Certificates__STC___5[[#This Row],[Range]])),"")</f>
        <v/>
      </c>
      <c r="J1614"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615" spans="1:10" x14ac:dyDescent="0.25">
      <c r="A1615" s="1" t="s">
        <v>144</v>
      </c>
      <c r="B1615"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Inc.\172I</v>
      </c>
      <c r="C1615" s="1" t="s">
        <v>1208</v>
      </c>
      <c r="D1615" s="1" t="str">
        <f>LEFT(Supplemental_Type_Certificates__STC___5[[#This Row],[Column1]],SEARCH("\",Supplemental_Type_Certificates__STC___5[[#This Row],[Column1]])-1)</f>
        <v>Textron Aviation Inc.</v>
      </c>
      <c r="E1615" s="1" t="str">
        <f>RIGHT(Supplemental_Type_Certificates__STC___5[[#This Row],[Column1]],LEN(Supplemental_Type_Certificates__STC___5[[#This Row],[Column1]])-SEARCH("\",Supplemental_Type_Certificates__STC___5[[#This Row],[Column1]]))</f>
        <v>172I</v>
      </c>
      <c r="F1615" s="1" t="str">
        <f>INDEX(Sheet1!A:D,MATCH(Supplemental_Type_Certificates__STC___5[[#This Row],[Make]],Sheet1!D:D,0),1)</f>
        <v>Textron</v>
      </c>
      <c r="G1615"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615"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E1587:E1976</v>
      </c>
      <c r="I1615" s="1" t="str">
        <f ca="1">IF(LEN(Supplemental_Type_Certificates__STC___5[[#This Row],[First]])&lt;&gt;0,Supplemental_Type_Certificates__STC___5[[#This Row],[First]]&amp;": "&amp;_xlfn.TEXTJOIN(", ",TRUE,INDIRECT(Supplemental_Type_Certificates__STC___5[[#This Row],[Range]])),"")</f>
        <v/>
      </c>
      <c r="J1615"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616" spans="1:10" x14ac:dyDescent="0.25">
      <c r="A1616" s="1" t="s">
        <v>144</v>
      </c>
      <c r="B1616"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Inc.\172K</v>
      </c>
      <c r="C1616" s="1" t="s">
        <v>1209</v>
      </c>
      <c r="D1616" s="1" t="str">
        <f>LEFT(Supplemental_Type_Certificates__STC___5[[#This Row],[Column1]],SEARCH("\",Supplemental_Type_Certificates__STC___5[[#This Row],[Column1]])-1)</f>
        <v>Textron Aviation Inc.</v>
      </c>
      <c r="E1616" s="1" t="str">
        <f>RIGHT(Supplemental_Type_Certificates__STC___5[[#This Row],[Column1]],LEN(Supplemental_Type_Certificates__STC___5[[#This Row],[Column1]])-SEARCH("\",Supplemental_Type_Certificates__STC___5[[#This Row],[Column1]]))</f>
        <v>172K</v>
      </c>
      <c r="F1616" s="1" t="str">
        <f>INDEX(Sheet1!A:D,MATCH(Supplemental_Type_Certificates__STC___5[[#This Row],[Make]],Sheet1!D:D,0),1)</f>
        <v>Textron</v>
      </c>
      <c r="G1616"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616"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E1587:E1976</v>
      </c>
      <c r="I1616" s="1" t="str">
        <f ca="1">IF(LEN(Supplemental_Type_Certificates__STC___5[[#This Row],[First]])&lt;&gt;0,Supplemental_Type_Certificates__STC___5[[#This Row],[First]]&amp;": "&amp;_xlfn.TEXTJOIN(", ",TRUE,INDIRECT(Supplemental_Type_Certificates__STC___5[[#This Row],[Range]])),"")</f>
        <v/>
      </c>
      <c r="J1616"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617" spans="1:10" x14ac:dyDescent="0.25">
      <c r="A1617" s="1" t="s">
        <v>144</v>
      </c>
      <c r="B1617"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Inc.\172L</v>
      </c>
      <c r="C1617" s="1" t="s">
        <v>1210</v>
      </c>
      <c r="D1617" s="1" t="str">
        <f>LEFT(Supplemental_Type_Certificates__STC___5[[#This Row],[Column1]],SEARCH("\",Supplemental_Type_Certificates__STC___5[[#This Row],[Column1]])-1)</f>
        <v>Textron Aviation Inc.</v>
      </c>
      <c r="E1617" s="1" t="str">
        <f>RIGHT(Supplemental_Type_Certificates__STC___5[[#This Row],[Column1]],LEN(Supplemental_Type_Certificates__STC___5[[#This Row],[Column1]])-SEARCH("\",Supplemental_Type_Certificates__STC___5[[#This Row],[Column1]]))</f>
        <v>172L</v>
      </c>
      <c r="F1617" s="1" t="str">
        <f>INDEX(Sheet1!A:D,MATCH(Supplemental_Type_Certificates__STC___5[[#This Row],[Make]],Sheet1!D:D,0),1)</f>
        <v>Textron</v>
      </c>
      <c r="G1617"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617"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E1587:E1976</v>
      </c>
      <c r="I1617" s="1" t="str">
        <f ca="1">IF(LEN(Supplemental_Type_Certificates__STC___5[[#This Row],[First]])&lt;&gt;0,Supplemental_Type_Certificates__STC___5[[#This Row],[First]]&amp;": "&amp;_xlfn.TEXTJOIN(", ",TRUE,INDIRECT(Supplemental_Type_Certificates__STC___5[[#This Row],[Range]])),"")</f>
        <v/>
      </c>
      <c r="J1617"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618" spans="1:10" x14ac:dyDescent="0.25">
      <c r="A1618" s="1" t="s">
        <v>144</v>
      </c>
      <c r="B1618"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Inc.\172M</v>
      </c>
      <c r="C1618" s="1" t="s">
        <v>1211</v>
      </c>
      <c r="D1618" s="1" t="str">
        <f>LEFT(Supplemental_Type_Certificates__STC___5[[#This Row],[Column1]],SEARCH("\",Supplemental_Type_Certificates__STC___5[[#This Row],[Column1]])-1)</f>
        <v>Textron Aviation Inc.</v>
      </c>
      <c r="E1618" s="1" t="str">
        <f>RIGHT(Supplemental_Type_Certificates__STC___5[[#This Row],[Column1]],LEN(Supplemental_Type_Certificates__STC___5[[#This Row],[Column1]])-SEARCH("\",Supplemental_Type_Certificates__STC___5[[#This Row],[Column1]]))</f>
        <v>172M</v>
      </c>
      <c r="F1618" s="1" t="str">
        <f>INDEX(Sheet1!A:D,MATCH(Supplemental_Type_Certificates__STC___5[[#This Row],[Make]],Sheet1!D:D,0),1)</f>
        <v>Textron</v>
      </c>
      <c r="G1618"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618"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E1587:E1976</v>
      </c>
      <c r="I1618" s="1" t="str">
        <f ca="1">IF(LEN(Supplemental_Type_Certificates__STC___5[[#This Row],[First]])&lt;&gt;0,Supplemental_Type_Certificates__STC___5[[#This Row],[First]]&amp;": "&amp;_xlfn.TEXTJOIN(", ",TRUE,INDIRECT(Supplemental_Type_Certificates__STC___5[[#This Row],[Range]])),"")</f>
        <v/>
      </c>
      <c r="J1618"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619" spans="1:10" x14ac:dyDescent="0.25">
      <c r="A1619" s="1" t="s">
        <v>144</v>
      </c>
      <c r="B1619"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Inc.\172N</v>
      </c>
      <c r="C1619" s="1" t="s">
        <v>1212</v>
      </c>
      <c r="D1619" s="1" t="str">
        <f>LEFT(Supplemental_Type_Certificates__STC___5[[#This Row],[Column1]],SEARCH("\",Supplemental_Type_Certificates__STC___5[[#This Row],[Column1]])-1)</f>
        <v>Textron Aviation Inc.</v>
      </c>
      <c r="E1619" s="1" t="str">
        <f>RIGHT(Supplemental_Type_Certificates__STC___5[[#This Row],[Column1]],LEN(Supplemental_Type_Certificates__STC___5[[#This Row],[Column1]])-SEARCH("\",Supplemental_Type_Certificates__STC___5[[#This Row],[Column1]]))</f>
        <v>172N</v>
      </c>
      <c r="F1619" s="1" t="str">
        <f>INDEX(Sheet1!A:D,MATCH(Supplemental_Type_Certificates__STC___5[[#This Row],[Make]],Sheet1!D:D,0),1)</f>
        <v>Textron</v>
      </c>
      <c r="G1619"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619"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E1587:E1976</v>
      </c>
      <c r="I1619" s="1" t="str">
        <f ca="1">IF(LEN(Supplemental_Type_Certificates__STC___5[[#This Row],[First]])&lt;&gt;0,Supplemental_Type_Certificates__STC___5[[#This Row],[First]]&amp;": "&amp;_xlfn.TEXTJOIN(", ",TRUE,INDIRECT(Supplemental_Type_Certificates__STC___5[[#This Row],[Range]])),"")</f>
        <v/>
      </c>
      <c r="J1619"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620" spans="1:10" x14ac:dyDescent="0.25">
      <c r="A1620" s="1" t="s">
        <v>144</v>
      </c>
      <c r="B1620"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Inc.\172P</v>
      </c>
      <c r="C1620" s="1" t="s">
        <v>1213</v>
      </c>
      <c r="D1620" s="1" t="str">
        <f>LEFT(Supplemental_Type_Certificates__STC___5[[#This Row],[Column1]],SEARCH("\",Supplemental_Type_Certificates__STC___5[[#This Row],[Column1]])-1)</f>
        <v>Textron Aviation Inc.</v>
      </c>
      <c r="E1620" s="1" t="str">
        <f>RIGHT(Supplemental_Type_Certificates__STC___5[[#This Row],[Column1]],LEN(Supplemental_Type_Certificates__STC___5[[#This Row],[Column1]])-SEARCH("\",Supplemental_Type_Certificates__STC___5[[#This Row],[Column1]]))</f>
        <v>172P</v>
      </c>
      <c r="F1620" s="1" t="str">
        <f>INDEX(Sheet1!A:D,MATCH(Supplemental_Type_Certificates__STC___5[[#This Row],[Make]],Sheet1!D:D,0),1)</f>
        <v>Textron</v>
      </c>
      <c r="G1620"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620"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E1587:E1976</v>
      </c>
      <c r="I1620" s="1" t="str">
        <f ca="1">IF(LEN(Supplemental_Type_Certificates__STC___5[[#This Row],[First]])&lt;&gt;0,Supplemental_Type_Certificates__STC___5[[#This Row],[First]]&amp;": "&amp;_xlfn.TEXTJOIN(", ",TRUE,INDIRECT(Supplemental_Type_Certificates__STC___5[[#This Row],[Range]])),"")</f>
        <v/>
      </c>
      <c r="J1620"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621" spans="1:10" x14ac:dyDescent="0.25">
      <c r="A1621" s="1" t="s">
        <v>144</v>
      </c>
      <c r="B1621"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Inc.\172Q</v>
      </c>
      <c r="C1621" s="1" t="s">
        <v>1214</v>
      </c>
      <c r="D1621" s="1" t="str">
        <f>LEFT(Supplemental_Type_Certificates__STC___5[[#This Row],[Column1]],SEARCH("\",Supplemental_Type_Certificates__STC___5[[#This Row],[Column1]])-1)</f>
        <v>Textron Aviation Inc.</v>
      </c>
      <c r="E1621" s="1" t="str">
        <f>RIGHT(Supplemental_Type_Certificates__STC___5[[#This Row],[Column1]],LEN(Supplemental_Type_Certificates__STC___5[[#This Row],[Column1]])-SEARCH("\",Supplemental_Type_Certificates__STC___5[[#This Row],[Column1]]))</f>
        <v>172Q</v>
      </c>
      <c r="F1621" s="1" t="str">
        <f>INDEX(Sheet1!A:D,MATCH(Supplemental_Type_Certificates__STC___5[[#This Row],[Make]],Sheet1!D:D,0),1)</f>
        <v>Textron</v>
      </c>
      <c r="G1621"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621"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E1587:E1976</v>
      </c>
      <c r="I1621" s="1" t="str">
        <f ca="1">IF(LEN(Supplemental_Type_Certificates__STC___5[[#This Row],[First]])&lt;&gt;0,Supplemental_Type_Certificates__STC___5[[#This Row],[First]]&amp;": "&amp;_xlfn.TEXTJOIN(", ",TRUE,INDIRECT(Supplemental_Type_Certificates__STC___5[[#This Row],[Range]])),"")</f>
        <v/>
      </c>
      <c r="J1621"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622" spans="1:10" x14ac:dyDescent="0.25">
      <c r="A1622" s="1" t="s">
        <v>144</v>
      </c>
      <c r="B1622"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Inc.\172R</v>
      </c>
      <c r="C1622" s="1" t="s">
        <v>1215</v>
      </c>
      <c r="D1622" s="1" t="str">
        <f>LEFT(Supplemental_Type_Certificates__STC___5[[#This Row],[Column1]],SEARCH("\",Supplemental_Type_Certificates__STC___5[[#This Row],[Column1]])-1)</f>
        <v>Textron Aviation Inc.</v>
      </c>
      <c r="E1622" s="1" t="str">
        <f>RIGHT(Supplemental_Type_Certificates__STC___5[[#This Row],[Column1]],LEN(Supplemental_Type_Certificates__STC___5[[#This Row],[Column1]])-SEARCH("\",Supplemental_Type_Certificates__STC___5[[#This Row],[Column1]]))</f>
        <v>172R</v>
      </c>
      <c r="F1622" s="1" t="str">
        <f>INDEX(Sheet1!A:D,MATCH(Supplemental_Type_Certificates__STC___5[[#This Row],[Make]],Sheet1!D:D,0),1)</f>
        <v>Textron</v>
      </c>
      <c r="G1622"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622"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E1587:E1976</v>
      </c>
      <c r="I1622" s="1" t="str">
        <f ca="1">IF(LEN(Supplemental_Type_Certificates__STC___5[[#This Row],[First]])&lt;&gt;0,Supplemental_Type_Certificates__STC___5[[#This Row],[First]]&amp;": "&amp;_xlfn.TEXTJOIN(", ",TRUE,INDIRECT(Supplemental_Type_Certificates__STC___5[[#This Row],[Range]])),"")</f>
        <v/>
      </c>
      <c r="J1622"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623" spans="1:10" x14ac:dyDescent="0.25">
      <c r="A1623" s="1" t="s">
        <v>144</v>
      </c>
      <c r="B1623"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Inc.\172RG</v>
      </c>
      <c r="C1623" s="1" t="s">
        <v>1216</v>
      </c>
      <c r="D1623" s="1" t="str">
        <f>LEFT(Supplemental_Type_Certificates__STC___5[[#This Row],[Column1]],SEARCH("\",Supplemental_Type_Certificates__STC___5[[#This Row],[Column1]])-1)</f>
        <v>Textron Aviation Inc.</v>
      </c>
      <c r="E1623" s="1" t="str">
        <f>RIGHT(Supplemental_Type_Certificates__STC___5[[#This Row],[Column1]],LEN(Supplemental_Type_Certificates__STC___5[[#This Row],[Column1]])-SEARCH("\",Supplemental_Type_Certificates__STC___5[[#This Row],[Column1]]))</f>
        <v>172RG</v>
      </c>
      <c r="F1623" s="1" t="str">
        <f>INDEX(Sheet1!A:D,MATCH(Supplemental_Type_Certificates__STC___5[[#This Row],[Make]],Sheet1!D:D,0),1)</f>
        <v>Textron</v>
      </c>
      <c r="G1623"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623"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E1587:E1976</v>
      </c>
      <c r="I1623" s="1" t="str">
        <f ca="1">IF(LEN(Supplemental_Type_Certificates__STC___5[[#This Row],[First]])&lt;&gt;0,Supplemental_Type_Certificates__STC___5[[#This Row],[First]]&amp;": "&amp;_xlfn.TEXTJOIN(", ",TRUE,INDIRECT(Supplemental_Type_Certificates__STC___5[[#This Row],[Range]])),"")</f>
        <v/>
      </c>
      <c r="J1623"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624" spans="1:10" x14ac:dyDescent="0.25">
      <c r="A1624" s="1" t="s">
        <v>144</v>
      </c>
      <c r="B1624"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Inc.\172S</v>
      </c>
      <c r="C1624" s="1" t="s">
        <v>1217</v>
      </c>
      <c r="D1624" s="1" t="str">
        <f>LEFT(Supplemental_Type_Certificates__STC___5[[#This Row],[Column1]],SEARCH("\",Supplemental_Type_Certificates__STC___5[[#This Row],[Column1]])-1)</f>
        <v>Textron Aviation Inc.</v>
      </c>
      <c r="E1624" s="1" t="str">
        <f>RIGHT(Supplemental_Type_Certificates__STC___5[[#This Row],[Column1]],LEN(Supplemental_Type_Certificates__STC___5[[#This Row],[Column1]])-SEARCH("\",Supplemental_Type_Certificates__STC___5[[#This Row],[Column1]]))</f>
        <v>172S</v>
      </c>
      <c r="F1624" s="1" t="str">
        <f>INDEX(Sheet1!A:D,MATCH(Supplemental_Type_Certificates__STC___5[[#This Row],[Make]],Sheet1!D:D,0),1)</f>
        <v>Textron</v>
      </c>
      <c r="G1624"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624"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E1587:E1976</v>
      </c>
      <c r="I1624" s="1" t="str">
        <f ca="1">IF(LEN(Supplemental_Type_Certificates__STC___5[[#This Row],[First]])&lt;&gt;0,Supplemental_Type_Certificates__STC___5[[#This Row],[First]]&amp;": "&amp;_xlfn.TEXTJOIN(", ",TRUE,INDIRECT(Supplemental_Type_Certificates__STC___5[[#This Row],[Range]])),"")</f>
        <v/>
      </c>
      <c r="J1624"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625" spans="1:10" x14ac:dyDescent="0.25">
      <c r="A1625" s="1" t="s">
        <v>144</v>
      </c>
      <c r="B1625"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Inc.\175</v>
      </c>
      <c r="C1625" s="1" t="s">
        <v>1218</v>
      </c>
      <c r="D1625" s="1" t="str">
        <f>LEFT(Supplemental_Type_Certificates__STC___5[[#This Row],[Column1]],SEARCH("\",Supplemental_Type_Certificates__STC___5[[#This Row],[Column1]])-1)</f>
        <v>Textron Aviation Inc.</v>
      </c>
      <c r="E1625" s="1" t="str">
        <f>RIGHT(Supplemental_Type_Certificates__STC___5[[#This Row],[Column1]],LEN(Supplemental_Type_Certificates__STC___5[[#This Row],[Column1]])-SEARCH("\",Supplemental_Type_Certificates__STC___5[[#This Row],[Column1]]))</f>
        <v>175</v>
      </c>
      <c r="F1625" s="1" t="str">
        <f>INDEX(Sheet1!A:D,MATCH(Supplemental_Type_Certificates__STC___5[[#This Row],[Make]],Sheet1!D:D,0),1)</f>
        <v>Textron</v>
      </c>
      <c r="G1625"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625"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E1587:E1976</v>
      </c>
      <c r="I1625" s="1" t="str">
        <f ca="1">IF(LEN(Supplemental_Type_Certificates__STC___5[[#This Row],[First]])&lt;&gt;0,Supplemental_Type_Certificates__STC___5[[#This Row],[First]]&amp;": "&amp;_xlfn.TEXTJOIN(", ",TRUE,INDIRECT(Supplemental_Type_Certificates__STC___5[[#This Row],[Range]])),"")</f>
        <v/>
      </c>
      <c r="J1625"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626" spans="1:10" x14ac:dyDescent="0.25">
      <c r="A1626" s="1" t="s">
        <v>144</v>
      </c>
      <c r="B1626"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Inc.\175A</v>
      </c>
      <c r="C1626" s="1" t="s">
        <v>1219</v>
      </c>
      <c r="D1626" s="1" t="str">
        <f>LEFT(Supplemental_Type_Certificates__STC___5[[#This Row],[Column1]],SEARCH("\",Supplemental_Type_Certificates__STC___5[[#This Row],[Column1]])-1)</f>
        <v>Textron Aviation Inc.</v>
      </c>
      <c r="E1626" s="1" t="str">
        <f>RIGHT(Supplemental_Type_Certificates__STC___5[[#This Row],[Column1]],LEN(Supplemental_Type_Certificates__STC___5[[#This Row],[Column1]])-SEARCH("\",Supplemental_Type_Certificates__STC___5[[#This Row],[Column1]]))</f>
        <v>175A</v>
      </c>
      <c r="F1626" s="1" t="str">
        <f>INDEX(Sheet1!A:D,MATCH(Supplemental_Type_Certificates__STC___5[[#This Row],[Make]],Sheet1!D:D,0),1)</f>
        <v>Textron</v>
      </c>
      <c r="G1626"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626"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E1587:E1976</v>
      </c>
      <c r="I1626" s="1" t="str">
        <f ca="1">IF(LEN(Supplemental_Type_Certificates__STC___5[[#This Row],[First]])&lt;&gt;0,Supplemental_Type_Certificates__STC___5[[#This Row],[First]]&amp;": "&amp;_xlfn.TEXTJOIN(", ",TRUE,INDIRECT(Supplemental_Type_Certificates__STC___5[[#This Row],[Range]])),"")</f>
        <v/>
      </c>
      <c r="J1626"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627" spans="1:10" x14ac:dyDescent="0.25">
      <c r="A1627" s="1" t="s">
        <v>144</v>
      </c>
      <c r="B1627"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Inc.\175B</v>
      </c>
      <c r="C1627" s="1" t="s">
        <v>1220</v>
      </c>
      <c r="D1627" s="1" t="str">
        <f>LEFT(Supplemental_Type_Certificates__STC___5[[#This Row],[Column1]],SEARCH("\",Supplemental_Type_Certificates__STC___5[[#This Row],[Column1]])-1)</f>
        <v>Textron Aviation Inc.</v>
      </c>
      <c r="E1627" s="1" t="str">
        <f>RIGHT(Supplemental_Type_Certificates__STC___5[[#This Row],[Column1]],LEN(Supplemental_Type_Certificates__STC___5[[#This Row],[Column1]])-SEARCH("\",Supplemental_Type_Certificates__STC___5[[#This Row],[Column1]]))</f>
        <v>175B</v>
      </c>
      <c r="F1627" s="1" t="str">
        <f>INDEX(Sheet1!A:D,MATCH(Supplemental_Type_Certificates__STC___5[[#This Row],[Make]],Sheet1!D:D,0),1)</f>
        <v>Textron</v>
      </c>
      <c r="G1627"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627"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E1587:E1976</v>
      </c>
      <c r="I1627" s="1" t="str">
        <f ca="1">IF(LEN(Supplemental_Type_Certificates__STC___5[[#This Row],[First]])&lt;&gt;0,Supplemental_Type_Certificates__STC___5[[#This Row],[First]]&amp;": "&amp;_xlfn.TEXTJOIN(", ",TRUE,INDIRECT(Supplemental_Type_Certificates__STC___5[[#This Row],[Range]])),"")</f>
        <v/>
      </c>
      <c r="J1627"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628" spans="1:10" x14ac:dyDescent="0.25">
      <c r="A1628" s="1" t="s">
        <v>144</v>
      </c>
      <c r="B1628"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Inc.\175C</v>
      </c>
      <c r="C1628" s="1" t="s">
        <v>1221</v>
      </c>
      <c r="D1628" s="1" t="str">
        <f>LEFT(Supplemental_Type_Certificates__STC___5[[#This Row],[Column1]],SEARCH("\",Supplemental_Type_Certificates__STC___5[[#This Row],[Column1]])-1)</f>
        <v>Textron Aviation Inc.</v>
      </c>
      <c r="E1628" s="1" t="str">
        <f>RIGHT(Supplemental_Type_Certificates__STC___5[[#This Row],[Column1]],LEN(Supplemental_Type_Certificates__STC___5[[#This Row],[Column1]])-SEARCH("\",Supplemental_Type_Certificates__STC___5[[#This Row],[Column1]]))</f>
        <v>175C</v>
      </c>
      <c r="F1628" s="1" t="str">
        <f>INDEX(Sheet1!A:D,MATCH(Supplemental_Type_Certificates__STC___5[[#This Row],[Make]],Sheet1!D:D,0),1)</f>
        <v>Textron</v>
      </c>
      <c r="G1628"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628"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E1587:E1976</v>
      </c>
      <c r="I1628" s="1" t="str">
        <f ca="1">IF(LEN(Supplemental_Type_Certificates__STC___5[[#This Row],[First]])&lt;&gt;0,Supplemental_Type_Certificates__STC___5[[#This Row],[First]]&amp;": "&amp;_xlfn.TEXTJOIN(", ",TRUE,INDIRECT(Supplemental_Type_Certificates__STC___5[[#This Row],[Range]])),"")</f>
        <v/>
      </c>
      <c r="J1628"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629" spans="1:10" x14ac:dyDescent="0.25">
      <c r="A1629" s="1" t="s">
        <v>144</v>
      </c>
      <c r="B1629"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Inc.\177</v>
      </c>
      <c r="C1629" s="1" t="s">
        <v>1222</v>
      </c>
      <c r="D1629" s="1" t="str">
        <f>LEFT(Supplemental_Type_Certificates__STC___5[[#This Row],[Column1]],SEARCH("\",Supplemental_Type_Certificates__STC___5[[#This Row],[Column1]])-1)</f>
        <v>Textron Aviation Inc.</v>
      </c>
      <c r="E1629" s="1" t="str">
        <f>RIGHT(Supplemental_Type_Certificates__STC___5[[#This Row],[Column1]],LEN(Supplemental_Type_Certificates__STC___5[[#This Row],[Column1]])-SEARCH("\",Supplemental_Type_Certificates__STC___5[[#This Row],[Column1]]))</f>
        <v>177</v>
      </c>
      <c r="F1629" s="1" t="str">
        <f>INDEX(Sheet1!A:D,MATCH(Supplemental_Type_Certificates__STC___5[[#This Row],[Make]],Sheet1!D:D,0),1)</f>
        <v>Textron</v>
      </c>
      <c r="G1629"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629"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E1587:E1976</v>
      </c>
      <c r="I1629" s="1" t="str">
        <f ca="1">IF(LEN(Supplemental_Type_Certificates__STC___5[[#This Row],[First]])&lt;&gt;0,Supplemental_Type_Certificates__STC___5[[#This Row],[First]]&amp;": "&amp;_xlfn.TEXTJOIN(", ",TRUE,INDIRECT(Supplemental_Type_Certificates__STC___5[[#This Row],[Range]])),"")</f>
        <v/>
      </c>
      <c r="J1629"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630" spans="1:10" x14ac:dyDescent="0.25">
      <c r="A1630" s="1" t="s">
        <v>144</v>
      </c>
      <c r="B1630"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Inc.\177A</v>
      </c>
      <c r="C1630" s="1" t="s">
        <v>1223</v>
      </c>
      <c r="D1630" s="1" t="str">
        <f>LEFT(Supplemental_Type_Certificates__STC___5[[#This Row],[Column1]],SEARCH("\",Supplemental_Type_Certificates__STC___5[[#This Row],[Column1]])-1)</f>
        <v>Textron Aviation Inc.</v>
      </c>
      <c r="E1630" s="1" t="str">
        <f>RIGHT(Supplemental_Type_Certificates__STC___5[[#This Row],[Column1]],LEN(Supplemental_Type_Certificates__STC___5[[#This Row],[Column1]])-SEARCH("\",Supplemental_Type_Certificates__STC___5[[#This Row],[Column1]]))</f>
        <v>177A</v>
      </c>
      <c r="F1630" s="1" t="str">
        <f>INDEX(Sheet1!A:D,MATCH(Supplemental_Type_Certificates__STC___5[[#This Row],[Make]],Sheet1!D:D,0),1)</f>
        <v>Textron</v>
      </c>
      <c r="G1630"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630"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E1587:E1976</v>
      </c>
      <c r="I1630" s="1" t="str">
        <f ca="1">IF(LEN(Supplemental_Type_Certificates__STC___5[[#This Row],[First]])&lt;&gt;0,Supplemental_Type_Certificates__STC___5[[#This Row],[First]]&amp;": "&amp;_xlfn.TEXTJOIN(", ",TRUE,INDIRECT(Supplemental_Type_Certificates__STC___5[[#This Row],[Range]])),"")</f>
        <v/>
      </c>
      <c r="J1630"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631" spans="1:10" x14ac:dyDescent="0.25">
      <c r="A1631" s="1" t="s">
        <v>144</v>
      </c>
      <c r="B1631"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Inc.\177B</v>
      </c>
      <c r="C1631" s="1" t="s">
        <v>1224</v>
      </c>
      <c r="D1631" s="1" t="str">
        <f>LEFT(Supplemental_Type_Certificates__STC___5[[#This Row],[Column1]],SEARCH("\",Supplemental_Type_Certificates__STC___5[[#This Row],[Column1]])-1)</f>
        <v>Textron Aviation Inc.</v>
      </c>
      <c r="E1631" s="1" t="str">
        <f>RIGHT(Supplemental_Type_Certificates__STC___5[[#This Row],[Column1]],LEN(Supplemental_Type_Certificates__STC___5[[#This Row],[Column1]])-SEARCH("\",Supplemental_Type_Certificates__STC___5[[#This Row],[Column1]]))</f>
        <v>177B</v>
      </c>
      <c r="F1631" s="1" t="str">
        <f>INDEX(Sheet1!A:D,MATCH(Supplemental_Type_Certificates__STC___5[[#This Row],[Make]],Sheet1!D:D,0),1)</f>
        <v>Textron</v>
      </c>
      <c r="G1631"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631"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E1587:E1976</v>
      </c>
      <c r="I1631" s="1" t="str">
        <f ca="1">IF(LEN(Supplemental_Type_Certificates__STC___5[[#This Row],[First]])&lt;&gt;0,Supplemental_Type_Certificates__STC___5[[#This Row],[First]]&amp;": "&amp;_xlfn.TEXTJOIN(", ",TRUE,INDIRECT(Supplemental_Type_Certificates__STC___5[[#This Row],[Range]])),"")</f>
        <v/>
      </c>
      <c r="J1631"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632" spans="1:10" x14ac:dyDescent="0.25">
      <c r="A1632" s="1" t="s">
        <v>144</v>
      </c>
      <c r="B1632"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Inc.\177RG</v>
      </c>
      <c r="C1632" s="1" t="s">
        <v>1225</v>
      </c>
      <c r="D1632" s="1" t="str">
        <f>LEFT(Supplemental_Type_Certificates__STC___5[[#This Row],[Column1]],SEARCH("\",Supplemental_Type_Certificates__STC___5[[#This Row],[Column1]])-1)</f>
        <v>Textron Aviation Inc.</v>
      </c>
      <c r="E1632" s="1" t="str">
        <f>RIGHT(Supplemental_Type_Certificates__STC___5[[#This Row],[Column1]],LEN(Supplemental_Type_Certificates__STC___5[[#This Row],[Column1]])-SEARCH("\",Supplemental_Type_Certificates__STC___5[[#This Row],[Column1]]))</f>
        <v>177RG</v>
      </c>
      <c r="F1632" s="1" t="str">
        <f>INDEX(Sheet1!A:D,MATCH(Supplemental_Type_Certificates__STC___5[[#This Row],[Make]],Sheet1!D:D,0),1)</f>
        <v>Textron</v>
      </c>
      <c r="G1632"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632"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E1587:E1976</v>
      </c>
      <c r="I1632" s="1" t="str">
        <f ca="1">IF(LEN(Supplemental_Type_Certificates__STC___5[[#This Row],[First]])&lt;&gt;0,Supplemental_Type_Certificates__STC___5[[#This Row],[First]]&amp;": "&amp;_xlfn.TEXTJOIN(", ",TRUE,INDIRECT(Supplemental_Type_Certificates__STC___5[[#This Row],[Range]])),"")</f>
        <v/>
      </c>
      <c r="J1632"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633" spans="1:10" x14ac:dyDescent="0.25">
      <c r="A1633" s="1" t="s">
        <v>144</v>
      </c>
      <c r="B1633"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Inc.\180</v>
      </c>
      <c r="C1633" s="1" t="s">
        <v>1226</v>
      </c>
      <c r="D1633" s="1" t="str">
        <f>LEFT(Supplemental_Type_Certificates__STC___5[[#This Row],[Column1]],SEARCH("\",Supplemental_Type_Certificates__STC___5[[#This Row],[Column1]])-1)</f>
        <v>Textron Aviation Inc.</v>
      </c>
      <c r="E1633" s="1" t="str">
        <f>RIGHT(Supplemental_Type_Certificates__STC___5[[#This Row],[Column1]],LEN(Supplemental_Type_Certificates__STC___5[[#This Row],[Column1]])-SEARCH("\",Supplemental_Type_Certificates__STC___5[[#This Row],[Column1]]))</f>
        <v>180</v>
      </c>
      <c r="F1633" s="1" t="str">
        <f>INDEX(Sheet1!A:D,MATCH(Supplemental_Type_Certificates__STC___5[[#This Row],[Make]],Sheet1!D:D,0),1)</f>
        <v>Textron</v>
      </c>
      <c r="G1633"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633"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E1587:E1976</v>
      </c>
      <c r="I1633" s="1" t="str">
        <f ca="1">IF(LEN(Supplemental_Type_Certificates__STC___5[[#This Row],[First]])&lt;&gt;0,Supplemental_Type_Certificates__STC___5[[#This Row],[First]]&amp;": "&amp;_xlfn.TEXTJOIN(", ",TRUE,INDIRECT(Supplemental_Type_Certificates__STC___5[[#This Row],[Range]])),"")</f>
        <v/>
      </c>
      <c r="J1633"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634" spans="1:10" x14ac:dyDescent="0.25">
      <c r="A1634" s="1" t="s">
        <v>144</v>
      </c>
      <c r="B1634"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Inc.\180A</v>
      </c>
      <c r="C1634" s="1" t="s">
        <v>1227</v>
      </c>
      <c r="D1634" s="1" t="str">
        <f>LEFT(Supplemental_Type_Certificates__STC___5[[#This Row],[Column1]],SEARCH("\",Supplemental_Type_Certificates__STC___5[[#This Row],[Column1]])-1)</f>
        <v>Textron Aviation Inc.</v>
      </c>
      <c r="E1634" s="1" t="str">
        <f>RIGHT(Supplemental_Type_Certificates__STC___5[[#This Row],[Column1]],LEN(Supplemental_Type_Certificates__STC___5[[#This Row],[Column1]])-SEARCH("\",Supplemental_Type_Certificates__STC___5[[#This Row],[Column1]]))</f>
        <v>180A</v>
      </c>
      <c r="F1634" s="1" t="str">
        <f>INDEX(Sheet1!A:D,MATCH(Supplemental_Type_Certificates__STC___5[[#This Row],[Make]],Sheet1!D:D,0),1)</f>
        <v>Textron</v>
      </c>
      <c r="G1634"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634"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E1587:E1976</v>
      </c>
      <c r="I1634" s="1" t="str">
        <f ca="1">IF(LEN(Supplemental_Type_Certificates__STC___5[[#This Row],[First]])&lt;&gt;0,Supplemental_Type_Certificates__STC___5[[#This Row],[First]]&amp;": "&amp;_xlfn.TEXTJOIN(", ",TRUE,INDIRECT(Supplemental_Type_Certificates__STC___5[[#This Row],[Range]])),"")</f>
        <v/>
      </c>
      <c r="J1634"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635" spans="1:10" x14ac:dyDescent="0.25">
      <c r="A1635" s="1" t="s">
        <v>144</v>
      </c>
      <c r="B1635"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Inc.\180B</v>
      </c>
      <c r="C1635" s="1" t="s">
        <v>1228</v>
      </c>
      <c r="D1635" s="1" t="str">
        <f>LEFT(Supplemental_Type_Certificates__STC___5[[#This Row],[Column1]],SEARCH("\",Supplemental_Type_Certificates__STC___5[[#This Row],[Column1]])-1)</f>
        <v>Textron Aviation Inc.</v>
      </c>
      <c r="E1635" s="1" t="str">
        <f>RIGHT(Supplemental_Type_Certificates__STC___5[[#This Row],[Column1]],LEN(Supplemental_Type_Certificates__STC___5[[#This Row],[Column1]])-SEARCH("\",Supplemental_Type_Certificates__STC___5[[#This Row],[Column1]]))</f>
        <v>180B</v>
      </c>
      <c r="F1635" s="1" t="str">
        <f>INDEX(Sheet1!A:D,MATCH(Supplemental_Type_Certificates__STC___5[[#This Row],[Make]],Sheet1!D:D,0),1)</f>
        <v>Textron</v>
      </c>
      <c r="G1635"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635"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E1587:E1976</v>
      </c>
      <c r="I1635" s="1" t="str">
        <f ca="1">IF(LEN(Supplemental_Type_Certificates__STC___5[[#This Row],[First]])&lt;&gt;0,Supplemental_Type_Certificates__STC___5[[#This Row],[First]]&amp;": "&amp;_xlfn.TEXTJOIN(", ",TRUE,INDIRECT(Supplemental_Type_Certificates__STC___5[[#This Row],[Range]])),"")</f>
        <v/>
      </c>
      <c r="J1635"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636" spans="1:10" x14ac:dyDescent="0.25">
      <c r="A1636" s="1" t="s">
        <v>144</v>
      </c>
      <c r="B1636"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Inc.\180C</v>
      </c>
      <c r="C1636" s="1" t="s">
        <v>1229</v>
      </c>
      <c r="D1636" s="1" t="str">
        <f>LEFT(Supplemental_Type_Certificates__STC___5[[#This Row],[Column1]],SEARCH("\",Supplemental_Type_Certificates__STC___5[[#This Row],[Column1]])-1)</f>
        <v>Textron Aviation Inc.</v>
      </c>
      <c r="E1636" s="1" t="str">
        <f>RIGHT(Supplemental_Type_Certificates__STC___5[[#This Row],[Column1]],LEN(Supplemental_Type_Certificates__STC___5[[#This Row],[Column1]])-SEARCH("\",Supplemental_Type_Certificates__STC___5[[#This Row],[Column1]]))</f>
        <v>180C</v>
      </c>
      <c r="F1636" s="1" t="str">
        <f>INDEX(Sheet1!A:D,MATCH(Supplemental_Type_Certificates__STC___5[[#This Row],[Make]],Sheet1!D:D,0),1)</f>
        <v>Textron</v>
      </c>
      <c r="G1636"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636"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E1587:E1976</v>
      </c>
      <c r="I1636" s="1" t="str">
        <f ca="1">IF(LEN(Supplemental_Type_Certificates__STC___5[[#This Row],[First]])&lt;&gt;0,Supplemental_Type_Certificates__STC___5[[#This Row],[First]]&amp;": "&amp;_xlfn.TEXTJOIN(", ",TRUE,INDIRECT(Supplemental_Type_Certificates__STC___5[[#This Row],[Range]])),"")</f>
        <v/>
      </c>
      <c r="J1636"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637" spans="1:10" x14ac:dyDescent="0.25">
      <c r="A1637" s="1" t="s">
        <v>144</v>
      </c>
      <c r="B1637"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Inc.\180D</v>
      </c>
      <c r="C1637" s="1" t="s">
        <v>1230</v>
      </c>
      <c r="D1637" s="1" t="str">
        <f>LEFT(Supplemental_Type_Certificates__STC___5[[#This Row],[Column1]],SEARCH("\",Supplemental_Type_Certificates__STC___5[[#This Row],[Column1]])-1)</f>
        <v>Textron Aviation Inc.</v>
      </c>
      <c r="E1637" s="1" t="str">
        <f>RIGHT(Supplemental_Type_Certificates__STC___5[[#This Row],[Column1]],LEN(Supplemental_Type_Certificates__STC___5[[#This Row],[Column1]])-SEARCH("\",Supplemental_Type_Certificates__STC___5[[#This Row],[Column1]]))</f>
        <v>180D</v>
      </c>
      <c r="F1637" s="1" t="str">
        <f>INDEX(Sheet1!A:D,MATCH(Supplemental_Type_Certificates__STC___5[[#This Row],[Make]],Sheet1!D:D,0),1)</f>
        <v>Textron</v>
      </c>
      <c r="G1637"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637"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E1587:E1976</v>
      </c>
      <c r="I1637" s="1" t="str">
        <f ca="1">IF(LEN(Supplemental_Type_Certificates__STC___5[[#This Row],[First]])&lt;&gt;0,Supplemental_Type_Certificates__STC___5[[#This Row],[First]]&amp;": "&amp;_xlfn.TEXTJOIN(", ",TRUE,INDIRECT(Supplemental_Type_Certificates__STC___5[[#This Row],[Range]])),"")</f>
        <v/>
      </c>
      <c r="J1637"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638" spans="1:10" x14ac:dyDescent="0.25">
      <c r="A1638" s="1" t="s">
        <v>144</v>
      </c>
      <c r="B1638"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Inc.\180E</v>
      </c>
      <c r="C1638" s="1" t="s">
        <v>1231</v>
      </c>
      <c r="D1638" s="1" t="str">
        <f>LEFT(Supplemental_Type_Certificates__STC___5[[#This Row],[Column1]],SEARCH("\",Supplemental_Type_Certificates__STC___5[[#This Row],[Column1]])-1)</f>
        <v>Textron Aviation Inc.</v>
      </c>
      <c r="E1638" s="1" t="str">
        <f>RIGHT(Supplemental_Type_Certificates__STC___5[[#This Row],[Column1]],LEN(Supplemental_Type_Certificates__STC___5[[#This Row],[Column1]])-SEARCH("\",Supplemental_Type_Certificates__STC___5[[#This Row],[Column1]]))</f>
        <v>180E</v>
      </c>
      <c r="F1638" s="1" t="str">
        <f>INDEX(Sheet1!A:D,MATCH(Supplemental_Type_Certificates__STC___5[[#This Row],[Make]],Sheet1!D:D,0),1)</f>
        <v>Textron</v>
      </c>
      <c r="G1638"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638"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E1587:E1976</v>
      </c>
      <c r="I1638" s="1" t="str">
        <f ca="1">IF(LEN(Supplemental_Type_Certificates__STC___5[[#This Row],[First]])&lt;&gt;0,Supplemental_Type_Certificates__STC___5[[#This Row],[First]]&amp;": "&amp;_xlfn.TEXTJOIN(", ",TRUE,INDIRECT(Supplemental_Type_Certificates__STC___5[[#This Row],[Range]])),"")</f>
        <v/>
      </c>
      <c r="J1638"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639" spans="1:10" x14ac:dyDescent="0.25">
      <c r="A1639" s="1" t="s">
        <v>144</v>
      </c>
      <c r="B1639"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Inc.\180F</v>
      </c>
      <c r="C1639" s="1" t="s">
        <v>1232</v>
      </c>
      <c r="D1639" s="1" t="str">
        <f>LEFT(Supplemental_Type_Certificates__STC___5[[#This Row],[Column1]],SEARCH("\",Supplemental_Type_Certificates__STC___5[[#This Row],[Column1]])-1)</f>
        <v>Textron Aviation Inc.</v>
      </c>
      <c r="E1639" s="1" t="str">
        <f>RIGHT(Supplemental_Type_Certificates__STC___5[[#This Row],[Column1]],LEN(Supplemental_Type_Certificates__STC___5[[#This Row],[Column1]])-SEARCH("\",Supplemental_Type_Certificates__STC___5[[#This Row],[Column1]]))</f>
        <v>180F</v>
      </c>
      <c r="F1639" s="1" t="str">
        <f>INDEX(Sheet1!A:D,MATCH(Supplemental_Type_Certificates__STC___5[[#This Row],[Make]],Sheet1!D:D,0),1)</f>
        <v>Textron</v>
      </c>
      <c r="G1639"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639"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E1587:E1976</v>
      </c>
      <c r="I1639" s="1" t="str">
        <f ca="1">IF(LEN(Supplemental_Type_Certificates__STC___5[[#This Row],[First]])&lt;&gt;0,Supplemental_Type_Certificates__STC___5[[#This Row],[First]]&amp;": "&amp;_xlfn.TEXTJOIN(", ",TRUE,INDIRECT(Supplemental_Type_Certificates__STC___5[[#This Row],[Range]])),"")</f>
        <v/>
      </c>
      <c r="J1639"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640" spans="1:10" x14ac:dyDescent="0.25">
      <c r="A1640" s="1" t="s">
        <v>144</v>
      </c>
      <c r="B1640"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Inc.\180G</v>
      </c>
      <c r="C1640" s="1" t="s">
        <v>1233</v>
      </c>
      <c r="D1640" s="1" t="str">
        <f>LEFT(Supplemental_Type_Certificates__STC___5[[#This Row],[Column1]],SEARCH("\",Supplemental_Type_Certificates__STC___5[[#This Row],[Column1]])-1)</f>
        <v>Textron Aviation Inc.</v>
      </c>
      <c r="E1640" s="1" t="str">
        <f>RIGHT(Supplemental_Type_Certificates__STC___5[[#This Row],[Column1]],LEN(Supplemental_Type_Certificates__STC___5[[#This Row],[Column1]])-SEARCH("\",Supplemental_Type_Certificates__STC___5[[#This Row],[Column1]]))</f>
        <v>180G</v>
      </c>
      <c r="F1640" s="1" t="str">
        <f>INDEX(Sheet1!A:D,MATCH(Supplemental_Type_Certificates__STC___5[[#This Row],[Make]],Sheet1!D:D,0),1)</f>
        <v>Textron</v>
      </c>
      <c r="G1640"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640"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E1587:E1976</v>
      </c>
      <c r="I1640" s="1" t="str">
        <f ca="1">IF(LEN(Supplemental_Type_Certificates__STC___5[[#This Row],[First]])&lt;&gt;0,Supplemental_Type_Certificates__STC___5[[#This Row],[First]]&amp;": "&amp;_xlfn.TEXTJOIN(", ",TRUE,INDIRECT(Supplemental_Type_Certificates__STC___5[[#This Row],[Range]])),"")</f>
        <v/>
      </c>
      <c r="J1640"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641" spans="1:10" x14ac:dyDescent="0.25">
      <c r="A1641" s="1" t="s">
        <v>144</v>
      </c>
      <c r="B1641"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Inc.\180H</v>
      </c>
      <c r="C1641" s="1" t="s">
        <v>1234</v>
      </c>
      <c r="D1641" s="1" t="str">
        <f>LEFT(Supplemental_Type_Certificates__STC___5[[#This Row],[Column1]],SEARCH("\",Supplemental_Type_Certificates__STC___5[[#This Row],[Column1]])-1)</f>
        <v>Textron Aviation Inc.</v>
      </c>
      <c r="E1641" s="1" t="str">
        <f>RIGHT(Supplemental_Type_Certificates__STC___5[[#This Row],[Column1]],LEN(Supplemental_Type_Certificates__STC___5[[#This Row],[Column1]])-SEARCH("\",Supplemental_Type_Certificates__STC___5[[#This Row],[Column1]]))</f>
        <v>180H</v>
      </c>
      <c r="F1641" s="1" t="str">
        <f>INDEX(Sheet1!A:D,MATCH(Supplemental_Type_Certificates__STC___5[[#This Row],[Make]],Sheet1!D:D,0),1)</f>
        <v>Textron</v>
      </c>
      <c r="G1641"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641"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E1587:E1976</v>
      </c>
      <c r="I1641" s="1" t="str">
        <f ca="1">IF(LEN(Supplemental_Type_Certificates__STC___5[[#This Row],[First]])&lt;&gt;0,Supplemental_Type_Certificates__STC___5[[#This Row],[First]]&amp;": "&amp;_xlfn.TEXTJOIN(", ",TRUE,INDIRECT(Supplemental_Type_Certificates__STC___5[[#This Row],[Range]])),"")</f>
        <v/>
      </c>
      <c r="J1641"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642" spans="1:10" x14ac:dyDescent="0.25">
      <c r="A1642" s="1" t="s">
        <v>144</v>
      </c>
      <c r="B1642"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Inc.\180J</v>
      </c>
      <c r="C1642" s="1" t="s">
        <v>1235</v>
      </c>
      <c r="D1642" s="1" t="str">
        <f>LEFT(Supplemental_Type_Certificates__STC___5[[#This Row],[Column1]],SEARCH("\",Supplemental_Type_Certificates__STC___5[[#This Row],[Column1]])-1)</f>
        <v>Textron Aviation Inc.</v>
      </c>
      <c r="E1642" s="1" t="str">
        <f>RIGHT(Supplemental_Type_Certificates__STC___5[[#This Row],[Column1]],LEN(Supplemental_Type_Certificates__STC___5[[#This Row],[Column1]])-SEARCH("\",Supplemental_Type_Certificates__STC___5[[#This Row],[Column1]]))</f>
        <v>180J</v>
      </c>
      <c r="F1642" s="1" t="str">
        <f>INDEX(Sheet1!A:D,MATCH(Supplemental_Type_Certificates__STC___5[[#This Row],[Make]],Sheet1!D:D,0),1)</f>
        <v>Textron</v>
      </c>
      <c r="G1642"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642"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E1587:E1976</v>
      </c>
      <c r="I1642" s="1" t="str">
        <f ca="1">IF(LEN(Supplemental_Type_Certificates__STC___5[[#This Row],[First]])&lt;&gt;0,Supplemental_Type_Certificates__STC___5[[#This Row],[First]]&amp;": "&amp;_xlfn.TEXTJOIN(", ",TRUE,INDIRECT(Supplemental_Type_Certificates__STC___5[[#This Row],[Range]])),"")</f>
        <v/>
      </c>
      <c r="J1642"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643" spans="1:10" x14ac:dyDescent="0.25">
      <c r="A1643" s="1" t="s">
        <v>144</v>
      </c>
      <c r="B1643"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Inc.\180K</v>
      </c>
      <c r="C1643" s="1" t="s">
        <v>1236</v>
      </c>
      <c r="D1643" s="1" t="str">
        <f>LEFT(Supplemental_Type_Certificates__STC___5[[#This Row],[Column1]],SEARCH("\",Supplemental_Type_Certificates__STC___5[[#This Row],[Column1]])-1)</f>
        <v>Textron Aviation Inc.</v>
      </c>
      <c r="E1643" s="1" t="str">
        <f>RIGHT(Supplemental_Type_Certificates__STC___5[[#This Row],[Column1]],LEN(Supplemental_Type_Certificates__STC___5[[#This Row],[Column1]])-SEARCH("\",Supplemental_Type_Certificates__STC___5[[#This Row],[Column1]]))</f>
        <v>180K</v>
      </c>
      <c r="F1643" s="1" t="str">
        <f>INDEX(Sheet1!A:D,MATCH(Supplemental_Type_Certificates__STC___5[[#This Row],[Make]],Sheet1!D:D,0),1)</f>
        <v>Textron</v>
      </c>
      <c r="G1643"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643"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E1587:E1976</v>
      </c>
      <c r="I1643" s="1" t="str">
        <f ca="1">IF(LEN(Supplemental_Type_Certificates__STC___5[[#This Row],[First]])&lt;&gt;0,Supplemental_Type_Certificates__STC___5[[#This Row],[First]]&amp;": "&amp;_xlfn.TEXTJOIN(", ",TRUE,INDIRECT(Supplemental_Type_Certificates__STC___5[[#This Row],[Range]])),"")</f>
        <v/>
      </c>
      <c r="J1643"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644" spans="1:10" x14ac:dyDescent="0.25">
      <c r="A1644" s="1" t="s">
        <v>144</v>
      </c>
      <c r="B1644"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Inc.\182</v>
      </c>
      <c r="C1644" s="1" t="s">
        <v>1237</v>
      </c>
      <c r="D1644" s="1" t="str">
        <f>LEFT(Supplemental_Type_Certificates__STC___5[[#This Row],[Column1]],SEARCH("\",Supplemental_Type_Certificates__STC___5[[#This Row],[Column1]])-1)</f>
        <v>Textron Aviation Inc.</v>
      </c>
      <c r="E1644" s="1" t="str">
        <f>RIGHT(Supplemental_Type_Certificates__STC___5[[#This Row],[Column1]],LEN(Supplemental_Type_Certificates__STC___5[[#This Row],[Column1]])-SEARCH("\",Supplemental_Type_Certificates__STC___5[[#This Row],[Column1]]))</f>
        <v>182</v>
      </c>
      <c r="F1644" s="1" t="str">
        <f>INDEX(Sheet1!A:D,MATCH(Supplemental_Type_Certificates__STC___5[[#This Row],[Make]],Sheet1!D:D,0),1)</f>
        <v>Textron</v>
      </c>
      <c r="G1644"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644"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E1587:E1976</v>
      </c>
      <c r="I1644" s="1" t="str">
        <f ca="1">IF(LEN(Supplemental_Type_Certificates__STC___5[[#This Row],[First]])&lt;&gt;0,Supplemental_Type_Certificates__STC___5[[#This Row],[First]]&amp;": "&amp;_xlfn.TEXTJOIN(", ",TRUE,INDIRECT(Supplemental_Type_Certificates__STC___5[[#This Row],[Range]])),"")</f>
        <v/>
      </c>
      <c r="J1644"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645" spans="1:10" x14ac:dyDescent="0.25">
      <c r="A1645" s="1" t="s">
        <v>144</v>
      </c>
      <c r="B1645"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Inc.\182A</v>
      </c>
      <c r="C1645" s="1" t="s">
        <v>1238</v>
      </c>
      <c r="D1645" s="1" t="str">
        <f>LEFT(Supplemental_Type_Certificates__STC___5[[#This Row],[Column1]],SEARCH("\",Supplemental_Type_Certificates__STC___5[[#This Row],[Column1]])-1)</f>
        <v>Textron Aviation Inc.</v>
      </c>
      <c r="E1645" s="1" t="str">
        <f>RIGHT(Supplemental_Type_Certificates__STC___5[[#This Row],[Column1]],LEN(Supplemental_Type_Certificates__STC___5[[#This Row],[Column1]])-SEARCH("\",Supplemental_Type_Certificates__STC___5[[#This Row],[Column1]]))</f>
        <v>182A</v>
      </c>
      <c r="F1645" s="1" t="str">
        <f>INDEX(Sheet1!A:D,MATCH(Supplemental_Type_Certificates__STC___5[[#This Row],[Make]],Sheet1!D:D,0),1)</f>
        <v>Textron</v>
      </c>
      <c r="G1645"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645"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E1587:E1976</v>
      </c>
      <c r="I1645" s="1" t="str">
        <f ca="1">IF(LEN(Supplemental_Type_Certificates__STC___5[[#This Row],[First]])&lt;&gt;0,Supplemental_Type_Certificates__STC___5[[#This Row],[First]]&amp;": "&amp;_xlfn.TEXTJOIN(", ",TRUE,INDIRECT(Supplemental_Type_Certificates__STC___5[[#This Row],[Range]])),"")</f>
        <v/>
      </c>
      <c r="J1645"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646" spans="1:10" x14ac:dyDescent="0.25">
      <c r="A1646" s="1" t="s">
        <v>144</v>
      </c>
      <c r="B1646"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Inc.\182B</v>
      </c>
      <c r="C1646" s="1" t="s">
        <v>1239</v>
      </c>
      <c r="D1646" s="1" t="str">
        <f>LEFT(Supplemental_Type_Certificates__STC___5[[#This Row],[Column1]],SEARCH("\",Supplemental_Type_Certificates__STC___5[[#This Row],[Column1]])-1)</f>
        <v>Textron Aviation Inc.</v>
      </c>
      <c r="E1646" s="1" t="str">
        <f>RIGHT(Supplemental_Type_Certificates__STC___5[[#This Row],[Column1]],LEN(Supplemental_Type_Certificates__STC___5[[#This Row],[Column1]])-SEARCH("\",Supplemental_Type_Certificates__STC___5[[#This Row],[Column1]]))</f>
        <v>182B</v>
      </c>
      <c r="F1646" s="1" t="str">
        <f>INDEX(Sheet1!A:D,MATCH(Supplemental_Type_Certificates__STC___5[[#This Row],[Make]],Sheet1!D:D,0),1)</f>
        <v>Textron</v>
      </c>
      <c r="G1646"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646"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E1587:E1976</v>
      </c>
      <c r="I1646" s="1" t="str">
        <f ca="1">IF(LEN(Supplemental_Type_Certificates__STC___5[[#This Row],[First]])&lt;&gt;0,Supplemental_Type_Certificates__STC___5[[#This Row],[First]]&amp;": "&amp;_xlfn.TEXTJOIN(", ",TRUE,INDIRECT(Supplemental_Type_Certificates__STC___5[[#This Row],[Range]])),"")</f>
        <v/>
      </c>
      <c r="J1646"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647" spans="1:10" x14ac:dyDescent="0.25">
      <c r="A1647" s="1" t="s">
        <v>144</v>
      </c>
      <c r="B1647"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Inc.\182C</v>
      </c>
      <c r="C1647" s="1" t="s">
        <v>1240</v>
      </c>
      <c r="D1647" s="1" t="str">
        <f>LEFT(Supplemental_Type_Certificates__STC___5[[#This Row],[Column1]],SEARCH("\",Supplemental_Type_Certificates__STC___5[[#This Row],[Column1]])-1)</f>
        <v>Textron Aviation Inc.</v>
      </c>
      <c r="E1647" s="1" t="str">
        <f>RIGHT(Supplemental_Type_Certificates__STC___5[[#This Row],[Column1]],LEN(Supplemental_Type_Certificates__STC___5[[#This Row],[Column1]])-SEARCH("\",Supplemental_Type_Certificates__STC___5[[#This Row],[Column1]]))</f>
        <v>182C</v>
      </c>
      <c r="F1647" s="1" t="str">
        <f>INDEX(Sheet1!A:D,MATCH(Supplemental_Type_Certificates__STC___5[[#This Row],[Make]],Sheet1!D:D,0),1)</f>
        <v>Textron</v>
      </c>
      <c r="G1647"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647"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E1587:E1976</v>
      </c>
      <c r="I1647" s="1" t="str">
        <f ca="1">IF(LEN(Supplemental_Type_Certificates__STC___5[[#This Row],[First]])&lt;&gt;0,Supplemental_Type_Certificates__STC___5[[#This Row],[First]]&amp;": "&amp;_xlfn.TEXTJOIN(", ",TRUE,INDIRECT(Supplemental_Type_Certificates__STC___5[[#This Row],[Range]])),"")</f>
        <v/>
      </c>
      <c r="J1647"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648" spans="1:10" x14ac:dyDescent="0.25">
      <c r="A1648" s="1" t="s">
        <v>144</v>
      </c>
      <c r="B1648"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Inc.\182D</v>
      </c>
      <c r="C1648" s="1" t="s">
        <v>1241</v>
      </c>
      <c r="D1648" s="1" t="str">
        <f>LEFT(Supplemental_Type_Certificates__STC___5[[#This Row],[Column1]],SEARCH("\",Supplemental_Type_Certificates__STC___5[[#This Row],[Column1]])-1)</f>
        <v>Textron Aviation Inc.</v>
      </c>
      <c r="E1648" s="1" t="str">
        <f>RIGHT(Supplemental_Type_Certificates__STC___5[[#This Row],[Column1]],LEN(Supplemental_Type_Certificates__STC___5[[#This Row],[Column1]])-SEARCH("\",Supplemental_Type_Certificates__STC___5[[#This Row],[Column1]]))</f>
        <v>182D</v>
      </c>
      <c r="F1648" s="1" t="str">
        <f>INDEX(Sheet1!A:D,MATCH(Supplemental_Type_Certificates__STC___5[[#This Row],[Make]],Sheet1!D:D,0),1)</f>
        <v>Textron</v>
      </c>
      <c r="G1648"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648"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E1587:E1976</v>
      </c>
      <c r="I1648" s="1" t="str">
        <f ca="1">IF(LEN(Supplemental_Type_Certificates__STC___5[[#This Row],[First]])&lt;&gt;0,Supplemental_Type_Certificates__STC___5[[#This Row],[First]]&amp;": "&amp;_xlfn.TEXTJOIN(", ",TRUE,INDIRECT(Supplemental_Type_Certificates__STC___5[[#This Row],[Range]])),"")</f>
        <v/>
      </c>
      <c r="J1648"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649" spans="1:10" x14ac:dyDescent="0.25">
      <c r="A1649" s="1" t="s">
        <v>144</v>
      </c>
      <c r="B1649"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Inc.\182E</v>
      </c>
      <c r="C1649" s="1" t="s">
        <v>1242</v>
      </c>
      <c r="D1649" s="1" t="str">
        <f>LEFT(Supplemental_Type_Certificates__STC___5[[#This Row],[Column1]],SEARCH("\",Supplemental_Type_Certificates__STC___5[[#This Row],[Column1]])-1)</f>
        <v>Textron Aviation Inc.</v>
      </c>
      <c r="E1649" s="1" t="str">
        <f>RIGHT(Supplemental_Type_Certificates__STC___5[[#This Row],[Column1]],LEN(Supplemental_Type_Certificates__STC___5[[#This Row],[Column1]])-SEARCH("\",Supplemental_Type_Certificates__STC___5[[#This Row],[Column1]]))</f>
        <v>182E</v>
      </c>
      <c r="F1649" s="1" t="str">
        <f>INDEX(Sheet1!A:D,MATCH(Supplemental_Type_Certificates__STC___5[[#This Row],[Make]],Sheet1!D:D,0),1)</f>
        <v>Textron</v>
      </c>
      <c r="G1649"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649"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E1587:E1976</v>
      </c>
      <c r="I1649" s="1" t="str">
        <f ca="1">IF(LEN(Supplemental_Type_Certificates__STC___5[[#This Row],[First]])&lt;&gt;0,Supplemental_Type_Certificates__STC___5[[#This Row],[First]]&amp;": "&amp;_xlfn.TEXTJOIN(", ",TRUE,INDIRECT(Supplemental_Type_Certificates__STC___5[[#This Row],[Range]])),"")</f>
        <v/>
      </c>
      <c r="J1649"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650" spans="1:10" x14ac:dyDescent="0.25">
      <c r="A1650" s="1" t="s">
        <v>144</v>
      </c>
      <c r="B1650"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Inc.\182F</v>
      </c>
      <c r="C1650" s="1" t="s">
        <v>1243</v>
      </c>
      <c r="D1650" s="1" t="str">
        <f>LEFT(Supplemental_Type_Certificates__STC___5[[#This Row],[Column1]],SEARCH("\",Supplemental_Type_Certificates__STC___5[[#This Row],[Column1]])-1)</f>
        <v>Textron Aviation Inc.</v>
      </c>
      <c r="E1650" s="1" t="str">
        <f>RIGHT(Supplemental_Type_Certificates__STC___5[[#This Row],[Column1]],LEN(Supplemental_Type_Certificates__STC___5[[#This Row],[Column1]])-SEARCH("\",Supplemental_Type_Certificates__STC___5[[#This Row],[Column1]]))</f>
        <v>182F</v>
      </c>
      <c r="F1650" s="1" t="str">
        <f>INDEX(Sheet1!A:D,MATCH(Supplemental_Type_Certificates__STC___5[[#This Row],[Make]],Sheet1!D:D,0),1)</f>
        <v>Textron</v>
      </c>
      <c r="G1650"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650"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E1587:E1976</v>
      </c>
      <c r="I1650" s="1" t="str">
        <f ca="1">IF(LEN(Supplemental_Type_Certificates__STC___5[[#This Row],[First]])&lt;&gt;0,Supplemental_Type_Certificates__STC___5[[#This Row],[First]]&amp;": "&amp;_xlfn.TEXTJOIN(", ",TRUE,INDIRECT(Supplemental_Type_Certificates__STC___5[[#This Row],[Range]])),"")</f>
        <v/>
      </c>
      <c r="J1650"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651" spans="1:10" x14ac:dyDescent="0.25">
      <c r="A1651" s="1" t="s">
        <v>144</v>
      </c>
      <c r="B1651"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Inc.\182G</v>
      </c>
      <c r="C1651" s="1" t="s">
        <v>1244</v>
      </c>
      <c r="D1651" s="1" t="str">
        <f>LEFT(Supplemental_Type_Certificates__STC___5[[#This Row],[Column1]],SEARCH("\",Supplemental_Type_Certificates__STC___5[[#This Row],[Column1]])-1)</f>
        <v>Textron Aviation Inc.</v>
      </c>
      <c r="E1651" s="1" t="str">
        <f>RIGHT(Supplemental_Type_Certificates__STC___5[[#This Row],[Column1]],LEN(Supplemental_Type_Certificates__STC___5[[#This Row],[Column1]])-SEARCH("\",Supplemental_Type_Certificates__STC___5[[#This Row],[Column1]]))</f>
        <v>182G</v>
      </c>
      <c r="F1651" s="1" t="str">
        <f>INDEX(Sheet1!A:D,MATCH(Supplemental_Type_Certificates__STC___5[[#This Row],[Make]],Sheet1!D:D,0),1)</f>
        <v>Textron</v>
      </c>
      <c r="G1651"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651"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E1587:E1976</v>
      </c>
      <c r="I1651" s="1" t="str">
        <f ca="1">IF(LEN(Supplemental_Type_Certificates__STC___5[[#This Row],[First]])&lt;&gt;0,Supplemental_Type_Certificates__STC___5[[#This Row],[First]]&amp;": "&amp;_xlfn.TEXTJOIN(", ",TRUE,INDIRECT(Supplemental_Type_Certificates__STC___5[[#This Row],[Range]])),"")</f>
        <v/>
      </c>
      <c r="J1651"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652" spans="1:10" x14ac:dyDescent="0.25">
      <c r="A1652" s="1" t="s">
        <v>144</v>
      </c>
      <c r="B1652"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Inc.\182H</v>
      </c>
      <c r="C1652" s="1" t="s">
        <v>1245</v>
      </c>
      <c r="D1652" s="1" t="str">
        <f>LEFT(Supplemental_Type_Certificates__STC___5[[#This Row],[Column1]],SEARCH("\",Supplemental_Type_Certificates__STC___5[[#This Row],[Column1]])-1)</f>
        <v>Textron Aviation Inc.</v>
      </c>
      <c r="E1652" s="1" t="str">
        <f>RIGHT(Supplemental_Type_Certificates__STC___5[[#This Row],[Column1]],LEN(Supplemental_Type_Certificates__STC___5[[#This Row],[Column1]])-SEARCH("\",Supplemental_Type_Certificates__STC___5[[#This Row],[Column1]]))</f>
        <v>182H</v>
      </c>
      <c r="F1652" s="1" t="str">
        <f>INDEX(Sheet1!A:D,MATCH(Supplemental_Type_Certificates__STC___5[[#This Row],[Make]],Sheet1!D:D,0),1)</f>
        <v>Textron</v>
      </c>
      <c r="G1652"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652"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E1587:E1976</v>
      </c>
      <c r="I1652" s="1" t="str">
        <f ca="1">IF(LEN(Supplemental_Type_Certificates__STC___5[[#This Row],[First]])&lt;&gt;0,Supplemental_Type_Certificates__STC___5[[#This Row],[First]]&amp;": "&amp;_xlfn.TEXTJOIN(", ",TRUE,INDIRECT(Supplemental_Type_Certificates__STC___5[[#This Row],[Range]])),"")</f>
        <v/>
      </c>
      <c r="J1652"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653" spans="1:10" x14ac:dyDescent="0.25">
      <c r="A1653" s="1" t="s">
        <v>144</v>
      </c>
      <c r="B1653"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Inc.\182J</v>
      </c>
      <c r="C1653" s="1" t="s">
        <v>1246</v>
      </c>
      <c r="D1653" s="1" t="str">
        <f>LEFT(Supplemental_Type_Certificates__STC___5[[#This Row],[Column1]],SEARCH("\",Supplemental_Type_Certificates__STC___5[[#This Row],[Column1]])-1)</f>
        <v>Textron Aviation Inc.</v>
      </c>
      <c r="E1653" s="1" t="str">
        <f>RIGHT(Supplemental_Type_Certificates__STC___5[[#This Row],[Column1]],LEN(Supplemental_Type_Certificates__STC___5[[#This Row],[Column1]])-SEARCH("\",Supplemental_Type_Certificates__STC___5[[#This Row],[Column1]]))</f>
        <v>182J</v>
      </c>
      <c r="F1653" s="1" t="str">
        <f>INDEX(Sheet1!A:D,MATCH(Supplemental_Type_Certificates__STC___5[[#This Row],[Make]],Sheet1!D:D,0),1)</f>
        <v>Textron</v>
      </c>
      <c r="G1653"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653"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E1587:E1976</v>
      </c>
      <c r="I1653" s="1" t="str">
        <f ca="1">IF(LEN(Supplemental_Type_Certificates__STC___5[[#This Row],[First]])&lt;&gt;0,Supplemental_Type_Certificates__STC___5[[#This Row],[First]]&amp;": "&amp;_xlfn.TEXTJOIN(", ",TRUE,INDIRECT(Supplemental_Type_Certificates__STC___5[[#This Row],[Range]])),"")</f>
        <v/>
      </c>
      <c r="J1653"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654" spans="1:10" x14ac:dyDescent="0.25">
      <c r="A1654" s="1" t="s">
        <v>144</v>
      </c>
      <c r="B1654"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Inc.\182K</v>
      </c>
      <c r="C1654" s="1" t="s">
        <v>1247</v>
      </c>
      <c r="D1654" s="1" t="str">
        <f>LEFT(Supplemental_Type_Certificates__STC___5[[#This Row],[Column1]],SEARCH("\",Supplemental_Type_Certificates__STC___5[[#This Row],[Column1]])-1)</f>
        <v>Textron Aviation Inc.</v>
      </c>
      <c r="E1654" s="1" t="str">
        <f>RIGHT(Supplemental_Type_Certificates__STC___5[[#This Row],[Column1]],LEN(Supplemental_Type_Certificates__STC___5[[#This Row],[Column1]])-SEARCH("\",Supplemental_Type_Certificates__STC___5[[#This Row],[Column1]]))</f>
        <v>182K</v>
      </c>
      <c r="F1654" s="1" t="str">
        <f>INDEX(Sheet1!A:D,MATCH(Supplemental_Type_Certificates__STC___5[[#This Row],[Make]],Sheet1!D:D,0),1)</f>
        <v>Textron</v>
      </c>
      <c r="G1654"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654"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E1587:E1976</v>
      </c>
      <c r="I1654" s="1" t="str">
        <f ca="1">IF(LEN(Supplemental_Type_Certificates__STC___5[[#This Row],[First]])&lt;&gt;0,Supplemental_Type_Certificates__STC___5[[#This Row],[First]]&amp;": "&amp;_xlfn.TEXTJOIN(", ",TRUE,INDIRECT(Supplemental_Type_Certificates__STC___5[[#This Row],[Range]])),"")</f>
        <v/>
      </c>
      <c r="J1654"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655" spans="1:10" x14ac:dyDescent="0.25">
      <c r="A1655" s="1" t="s">
        <v>144</v>
      </c>
      <c r="B1655"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Inc.\182L</v>
      </c>
      <c r="C1655" s="1" t="s">
        <v>1248</v>
      </c>
      <c r="D1655" s="1" t="str">
        <f>LEFT(Supplemental_Type_Certificates__STC___5[[#This Row],[Column1]],SEARCH("\",Supplemental_Type_Certificates__STC___5[[#This Row],[Column1]])-1)</f>
        <v>Textron Aviation Inc.</v>
      </c>
      <c r="E1655" s="1" t="str">
        <f>RIGHT(Supplemental_Type_Certificates__STC___5[[#This Row],[Column1]],LEN(Supplemental_Type_Certificates__STC___5[[#This Row],[Column1]])-SEARCH("\",Supplemental_Type_Certificates__STC___5[[#This Row],[Column1]]))</f>
        <v>182L</v>
      </c>
      <c r="F1655" s="1" t="str">
        <f>INDEX(Sheet1!A:D,MATCH(Supplemental_Type_Certificates__STC___5[[#This Row],[Make]],Sheet1!D:D,0),1)</f>
        <v>Textron</v>
      </c>
      <c r="G1655"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655"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E1587:E1976</v>
      </c>
      <c r="I1655" s="1" t="str">
        <f ca="1">IF(LEN(Supplemental_Type_Certificates__STC___5[[#This Row],[First]])&lt;&gt;0,Supplemental_Type_Certificates__STC___5[[#This Row],[First]]&amp;": "&amp;_xlfn.TEXTJOIN(", ",TRUE,INDIRECT(Supplemental_Type_Certificates__STC___5[[#This Row],[Range]])),"")</f>
        <v/>
      </c>
      <c r="J1655"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656" spans="1:10" x14ac:dyDescent="0.25">
      <c r="A1656" s="1" t="s">
        <v>144</v>
      </c>
      <c r="B1656"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Inc.\182M</v>
      </c>
      <c r="C1656" s="1" t="s">
        <v>1249</v>
      </c>
      <c r="D1656" s="1" t="str">
        <f>LEFT(Supplemental_Type_Certificates__STC___5[[#This Row],[Column1]],SEARCH("\",Supplemental_Type_Certificates__STC___5[[#This Row],[Column1]])-1)</f>
        <v>Textron Aviation Inc.</v>
      </c>
      <c r="E1656" s="1" t="str">
        <f>RIGHT(Supplemental_Type_Certificates__STC___5[[#This Row],[Column1]],LEN(Supplemental_Type_Certificates__STC___5[[#This Row],[Column1]])-SEARCH("\",Supplemental_Type_Certificates__STC___5[[#This Row],[Column1]]))</f>
        <v>182M</v>
      </c>
      <c r="F1656" s="1" t="str">
        <f>INDEX(Sheet1!A:D,MATCH(Supplemental_Type_Certificates__STC___5[[#This Row],[Make]],Sheet1!D:D,0),1)</f>
        <v>Textron</v>
      </c>
      <c r="G1656"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656"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E1587:E1976</v>
      </c>
      <c r="I1656" s="1" t="str">
        <f ca="1">IF(LEN(Supplemental_Type_Certificates__STC___5[[#This Row],[First]])&lt;&gt;0,Supplemental_Type_Certificates__STC___5[[#This Row],[First]]&amp;": "&amp;_xlfn.TEXTJOIN(", ",TRUE,INDIRECT(Supplemental_Type_Certificates__STC___5[[#This Row],[Range]])),"")</f>
        <v/>
      </c>
      <c r="J1656"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657" spans="1:10" x14ac:dyDescent="0.25">
      <c r="A1657" s="1" t="s">
        <v>144</v>
      </c>
      <c r="B1657"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Inc.\182N</v>
      </c>
      <c r="C1657" s="1" t="s">
        <v>1250</v>
      </c>
      <c r="D1657" s="1" t="str">
        <f>LEFT(Supplemental_Type_Certificates__STC___5[[#This Row],[Column1]],SEARCH("\",Supplemental_Type_Certificates__STC___5[[#This Row],[Column1]])-1)</f>
        <v>Textron Aviation Inc.</v>
      </c>
      <c r="E1657" s="1" t="str">
        <f>RIGHT(Supplemental_Type_Certificates__STC___5[[#This Row],[Column1]],LEN(Supplemental_Type_Certificates__STC___5[[#This Row],[Column1]])-SEARCH("\",Supplemental_Type_Certificates__STC___5[[#This Row],[Column1]]))</f>
        <v>182N</v>
      </c>
      <c r="F1657" s="1" t="str">
        <f>INDEX(Sheet1!A:D,MATCH(Supplemental_Type_Certificates__STC___5[[#This Row],[Make]],Sheet1!D:D,0),1)</f>
        <v>Textron</v>
      </c>
      <c r="G1657"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657"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E1587:E1976</v>
      </c>
      <c r="I1657" s="1" t="str">
        <f ca="1">IF(LEN(Supplemental_Type_Certificates__STC___5[[#This Row],[First]])&lt;&gt;0,Supplemental_Type_Certificates__STC___5[[#This Row],[First]]&amp;": "&amp;_xlfn.TEXTJOIN(", ",TRUE,INDIRECT(Supplemental_Type_Certificates__STC___5[[#This Row],[Range]])),"")</f>
        <v/>
      </c>
      <c r="J1657"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658" spans="1:10" x14ac:dyDescent="0.25">
      <c r="A1658" s="1" t="s">
        <v>144</v>
      </c>
      <c r="B1658"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Inc.\182P</v>
      </c>
      <c r="C1658" s="1" t="s">
        <v>1251</v>
      </c>
      <c r="D1658" s="1" t="str">
        <f>LEFT(Supplemental_Type_Certificates__STC___5[[#This Row],[Column1]],SEARCH("\",Supplemental_Type_Certificates__STC___5[[#This Row],[Column1]])-1)</f>
        <v>Textron Aviation Inc.</v>
      </c>
      <c r="E1658" s="1" t="str">
        <f>RIGHT(Supplemental_Type_Certificates__STC___5[[#This Row],[Column1]],LEN(Supplemental_Type_Certificates__STC___5[[#This Row],[Column1]])-SEARCH("\",Supplemental_Type_Certificates__STC___5[[#This Row],[Column1]]))</f>
        <v>182P</v>
      </c>
      <c r="F1658" s="1" t="str">
        <f>INDEX(Sheet1!A:D,MATCH(Supplemental_Type_Certificates__STC___5[[#This Row],[Make]],Sheet1!D:D,0),1)</f>
        <v>Textron</v>
      </c>
      <c r="G1658"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658"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E1587:E1976</v>
      </c>
      <c r="I1658" s="1" t="str">
        <f ca="1">IF(LEN(Supplemental_Type_Certificates__STC___5[[#This Row],[First]])&lt;&gt;0,Supplemental_Type_Certificates__STC___5[[#This Row],[First]]&amp;": "&amp;_xlfn.TEXTJOIN(", ",TRUE,INDIRECT(Supplemental_Type_Certificates__STC___5[[#This Row],[Range]])),"")</f>
        <v/>
      </c>
      <c r="J1658"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659" spans="1:10" x14ac:dyDescent="0.25">
      <c r="A1659" s="1" t="s">
        <v>144</v>
      </c>
      <c r="B1659"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Inc.\182Q</v>
      </c>
      <c r="C1659" s="1" t="s">
        <v>1252</v>
      </c>
      <c r="D1659" s="1" t="str">
        <f>LEFT(Supplemental_Type_Certificates__STC___5[[#This Row],[Column1]],SEARCH("\",Supplemental_Type_Certificates__STC___5[[#This Row],[Column1]])-1)</f>
        <v>Textron Aviation Inc.</v>
      </c>
      <c r="E1659" s="1" t="str">
        <f>RIGHT(Supplemental_Type_Certificates__STC___5[[#This Row],[Column1]],LEN(Supplemental_Type_Certificates__STC___5[[#This Row],[Column1]])-SEARCH("\",Supplemental_Type_Certificates__STC___5[[#This Row],[Column1]]))</f>
        <v>182Q</v>
      </c>
      <c r="F1659" s="1" t="str">
        <f>INDEX(Sheet1!A:D,MATCH(Supplemental_Type_Certificates__STC___5[[#This Row],[Make]],Sheet1!D:D,0),1)</f>
        <v>Textron</v>
      </c>
      <c r="G1659"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659"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E1587:E1976</v>
      </c>
      <c r="I1659" s="1" t="str">
        <f ca="1">IF(LEN(Supplemental_Type_Certificates__STC___5[[#This Row],[First]])&lt;&gt;0,Supplemental_Type_Certificates__STC___5[[#This Row],[First]]&amp;": "&amp;_xlfn.TEXTJOIN(", ",TRUE,INDIRECT(Supplemental_Type_Certificates__STC___5[[#This Row],[Range]])),"")</f>
        <v/>
      </c>
      <c r="J1659"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660" spans="1:10" x14ac:dyDescent="0.25">
      <c r="A1660" s="1" t="s">
        <v>144</v>
      </c>
      <c r="B1660"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Inc.\182R</v>
      </c>
      <c r="C1660" s="1" t="s">
        <v>1253</v>
      </c>
      <c r="D1660" s="1" t="str">
        <f>LEFT(Supplemental_Type_Certificates__STC___5[[#This Row],[Column1]],SEARCH("\",Supplemental_Type_Certificates__STC___5[[#This Row],[Column1]])-1)</f>
        <v>Textron Aviation Inc.</v>
      </c>
      <c r="E1660" s="1" t="str">
        <f>RIGHT(Supplemental_Type_Certificates__STC___5[[#This Row],[Column1]],LEN(Supplemental_Type_Certificates__STC___5[[#This Row],[Column1]])-SEARCH("\",Supplemental_Type_Certificates__STC___5[[#This Row],[Column1]]))</f>
        <v>182R</v>
      </c>
      <c r="F1660" s="1" t="str">
        <f>INDEX(Sheet1!A:D,MATCH(Supplemental_Type_Certificates__STC___5[[#This Row],[Make]],Sheet1!D:D,0),1)</f>
        <v>Textron</v>
      </c>
      <c r="G1660"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660"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E1587:E1976</v>
      </c>
      <c r="I1660" s="1" t="str">
        <f ca="1">IF(LEN(Supplemental_Type_Certificates__STC___5[[#This Row],[First]])&lt;&gt;0,Supplemental_Type_Certificates__STC___5[[#This Row],[First]]&amp;": "&amp;_xlfn.TEXTJOIN(", ",TRUE,INDIRECT(Supplemental_Type_Certificates__STC___5[[#This Row],[Range]])),"")</f>
        <v/>
      </c>
      <c r="J1660"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661" spans="1:10" x14ac:dyDescent="0.25">
      <c r="A1661" s="1" t="s">
        <v>144</v>
      </c>
      <c r="B1661"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Inc.\182S</v>
      </c>
      <c r="C1661" s="1" t="s">
        <v>1254</v>
      </c>
      <c r="D1661" s="1" t="str">
        <f>LEFT(Supplemental_Type_Certificates__STC___5[[#This Row],[Column1]],SEARCH("\",Supplemental_Type_Certificates__STC___5[[#This Row],[Column1]])-1)</f>
        <v>Textron Aviation Inc.</v>
      </c>
      <c r="E1661" s="1" t="str">
        <f>RIGHT(Supplemental_Type_Certificates__STC___5[[#This Row],[Column1]],LEN(Supplemental_Type_Certificates__STC___5[[#This Row],[Column1]])-SEARCH("\",Supplemental_Type_Certificates__STC___5[[#This Row],[Column1]]))</f>
        <v>182S</v>
      </c>
      <c r="F1661" s="1" t="str">
        <f>INDEX(Sheet1!A:D,MATCH(Supplemental_Type_Certificates__STC___5[[#This Row],[Make]],Sheet1!D:D,0),1)</f>
        <v>Textron</v>
      </c>
      <c r="G1661"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661"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E1587:E1976</v>
      </c>
      <c r="I1661" s="1" t="str">
        <f ca="1">IF(LEN(Supplemental_Type_Certificates__STC___5[[#This Row],[First]])&lt;&gt;0,Supplemental_Type_Certificates__STC___5[[#This Row],[First]]&amp;": "&amp;_xlfn.TEXTJOIN(", ",TRUE,INDIRECT(Supplemental_Type_Certificates__STC___5[[#This Row],[Range]])),"")</f>
        <v/>
      </c>
      <c r="J1661"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662" spans="1:10" x14ac:dyDescent="0.25">
      <c r="A1662" s="1" t="s">
        <v>144</v>
      </c>
      <c r="B1662"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Inc.\185</v>
      </c>
      <c r="C1662" s="1" t="s">
        <v>1255</v>
      </c>
      <c r="D1662" s="1" t="str">
        <f>LEFT(Supplemental_Type_Certificates__STC___5[[#This Row],[Column1]],SEARCH("\",Supplemental_Type_Certificates__STC___5[[#This Row],[Column1]])-1)</f>
        <v>Textron Aviation Inc.</v>
      </c>
      <c r="E1662" s="1" t="str">
        <f>RIGHT(Supplemental_Type_Certificates__STC___5[[#This Row],[Column1]],LEN(Supplemental_Type_Certificates__STC___5[[#This Row],[Column1]])-SEARCH("\",Supplemental_Type_Certificates__STC___5[[#This Row],[Column1]]))</f>
        <v>185</v>
      </c>
      <c r="F1662" s="1" t="str">
        <f>INDEX(Sheet1!A:D,MATCH(Supplemental_Type_Certificates__STC___5[[#This Row],[Make]],Sheet1!D:D,0),1)</f>
        <v>Textron</v>
      </c>
      <c r="G1662"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662"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E1587:E1976</v>
      </c>
      <c r="I1662" s="1" t="str">
        <f ca="1">IF(LEN(Supplemental_Type_Certificates__STC___5[[#This Row],[First]])&lt;&gt;0,Supplemental_Type_Certificates__STC___5[[#This Row],[First]]&amp;": "&amp;_xlfn.TEXTJOIN(", ",TRUE,INDIRECT(Supplemental_Type_Certificates__STC___5[[#This Row],[Range]])),"")</f>
        <v/>
      </c>
      <c r="J1662"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663" spans="1:10" x14ac:dyDescent="0.25">
      <c r="A1663" s="1" t="s">
        <v>144</v>
      </c>
      <c r="B1663"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Inc.\185A</v>
      </c>
      <c r="C1663" s="1" t="s">
        <v>1256</v>
      </c>
      <c r="D1663" s="1" t="str">
        <f>LEFT(Supplemental_Type_Certificates__STC___5[[#This Row],[Column1]],SEARCH("\",Supplemental_Type_Certificates__STC___5[[#This Row],[Column1]])-1)</f>
        <v>Textron Aviation Inc.</v>
      </c>
      <c r="E1663" s="1" t="str">
        <f>RIGHT(Supplemental_Type_Certificates__STC___5[[#This Row],[Column1]],LEN(Supplemental_Type_Certificates__STC___5[[#This Row],[Column1]])-SEARCH("\",Supplemental_Type_Certificates__STC___5[[#This Row],[Column1]]))</f>
        <v>185A</v>
      </c>
      <c r="F1663" s="1" t="str">
        <f>INDEX(Sheet1!A:D,MATCH(Supplemental_Type_Certificates__STC___5[[#This Row],[Make]],Sheet1!D:D,0),1)</f>
        <v>Textron</v>
      </c>
      <c r="G1663"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663"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E1587:E1976</v>
      </c>
      <c r="I1663" s="1" t="str">
        <f ca="1">IF(LEN(Supplemental_Type_Certificates__STC___5[[#This Row],[First]])&lt;&gt;0,Supplemental_Type_Certificates__STC___5[[#This Row],[First]]&amp;": "&amp;_xlfn.TEXTJOIN(", ",TRUE,INDIRECT(Supplemental_Type_Certificates__STC___5[[#This Row],[Range]])),"")</f>
        <v/>
      </c>
      <c r="J1663"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664" spans="1:10" x14ac:dyDescent="0.25">
      <c r="A1664" s="1" t="s">
        <v>144</v>
      </c>
      <c r="B1664"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Inc.\185B</v>
      </c>
      <c r="C1664" s="1" t="s">
        <v>1257</v>
      </c>
      <c r="D1664" s="1" t="str">
        <f>LEFT(Supplemental_Type_Certificates__STC___5[[#This Row],[Column1]],SEARCH("\",Supplemental_Type_Certificates__STC___5[[#This Row],[Column1]])-1)</f>
        <v>Textron Aviation Inc.</v>
      </c>
      <c r="E1664" s="1" t="str">
        <f>RIGHT(Supplemental_Type_Certificates__STC___5[[#This Row],[Column1]],LEN(Supplemental_Type_Certificates__STC___5[[#This Row],[Column1]])-SEARCH("\",Supplemental_Type_Certificates__STC___5[[#This Row],[Column1]]))</f>
        <v>185B</v>
      </c>
      <c r="F1664" s="1" t="str">
        <f>INDEX(Sheet1!A:D,MATCH(Supplemental_Type_Certificates__STC___5[[#This Row],[Make]],Sheet1!D:D,0),1)</f>
        <v>Textron</v>
      </c>
      <c r="G1664"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664"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E1587:E1976</v>
      </c>
      <c r="I1664" s="1" t="str">
        <f ca="1">IF(LEN(Supplemental_Type_Certificates__STC___5[[#This Row],[First]])&lt;&gt;0,Supplemental_Type_Certificates__STC___5[[#This Row],[First]]&amp;": "&amp;_xlfn.TEXTJOIN(", ",TRUE,INDIRECT(Supplemental_Type_Certificates__STC___5[[#This Row],[Range]])),"")</f>
        <v/>
      </c>
      <c r="J1664"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665" spans="1:10" x14ac:dyDescent="0.25">
      <c r="A1665" s="1" t="s">
        <v>144</v>
      </c>
      <c r="B1665"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Inc.\185C</v>
      </c>
      <c r="C1665" s="1" t="s">
        <v>1258</v>
      </c>
      <c r="D1665" s="1" t="str">
        <f>LEFT(Supplemental_Type_Certificates__STC___5[[#This Row],[Column1]],SEARCH("\",Supplemental_Type_Certificates__STC___5[[#This Row],[Column1]])-1)</f>
        <v>Textron Aviation Inc.</v>
      </c>
      <c r="E1665" s="1" t="str">
        <f>RIGHT(Supplemental_Type_Certificates__STC___5[[#This Row],[Column1]],LEN(Supplemental_Type_Certificates__STC___5[[#This Row],[Column1]])-SEARCH("\",Supplemental_Type_Certificates__STC___5[[#This Row],[Column1]]))</f>
        <v>185C</v>
      </c>
      <c r="F1665" s="1" t="str">
        <f>INDEX(Sheet1!A:D,MATCH(Supplemental_Type_Certificates__STC___5[[#This Row],[Make]],Sheet1!D:D,0),1)</f>
        <v>Textron</v>
      </c>
      <c r="G1665"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665"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E1587:E1976</v>
      </c>
      <c r="I1665" s="1" t="str">
        <f ca="1">IF(LEN(Supplemental_Type_Certificates__STC___5[[#This Row],[First]])&lt;&gt;0,Supplemental_Type_Certificates__STC___5[[#This Row],[First]]&amp;": "&amp;_xlfn.TEXTJOIN(", ",TRUE,INDIRECT(Supplemental_Type_Certificates__STC___5[[#This Row],[Range]])),"")</f>
        <v/>
      </c>
      <c r="J1665"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666" spans="1:10" x14ac:dyDescent="0.25">
      <c r="A1666" s="1" t="s">
        <v>144</v>
      </c>
      <c r="B1666"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Inc.\185D</v>
      </c>
      <c r="C1666" s="1" t="s">
        <v>1259</v>
      </c>
      <c r="D1666" s="1" t="str">
        <f>LEFT(Supplemental_Type_Certificates__STC___5[[#This Row],[Column1]],SEARCH("\",Supplemental_Type_Certificates__STC___5[[#This Row],[Column1]])-1)</f>
        <v>Textron Aviation Inc.</v>
      </c>
      <c r="E1666" s="1" t="str">
        <f>RIGHT(Supplemental_Type_Certificates__STC___5[[#This Row],[Column1]],LEN(Supplemental_Type_Certificates__STC___5[[#This Row],[Column1]])-SEARCH("\",Supplemental_Type_Certificates__STC___5[[#This Row],[Column1]]))</f>
        <v>185D</v>
      </c>
      <c r="F1666" s="1" t="str">
        <f>INDEX(Sheet1!A:D,MATCH(Supplemental_Type_Certificates__STC___5[[#This Row],[Make]],Sheet1!D:D,0),1)</f>
        <v>Textron</v>
      </c>
      <c r="G1666"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666"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E1587:E1976</v>
      </c>
      <c r="I1666" s="1" t="str">
        <f ca="1">IF(LEN(Supplemental_Type_Certificates__STC___5[[#This Row],[First]])&lt;&gt;0,Supplemental_Type_Certificates__STC___5[[#This Row],[First]]&amp;": "&amp;_xlfn.TEXTJOIN(", ",TRUE,INDIRECT(Supplemental_Type_Certificates__STC___5[[#This Row],[Range]])),"")</f>
        <v/>
      </c>
      <c r="J1666"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667" spans="1:10" x14ac:dyDescent="0.25">
      <c r="A1667" s="1" t="s">
        <v>144</v>
      </c>
      <c r="B1667"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Inc.\185E</v>
      </c>
      <c r="C1667" s="1" t="s">
        <v>1260</v>
      </c>
      <c r="D1667" s="1" t="str">
        <f>LEFT(Supplemental_Type_Certificates__STC___5[[#This Row],[Column1]],SEARCH("\",Supplemental_Type_Certificates__STC___5[[#This Row],[Column1]])-1)</f>
        <v>Textron Aviation Inc.</v>
      </c>
      <c r="E1667" s="1" t="str">
        <f>RIGHT(Supplemental_Type_Certificates__STC___5[[#This Row],[Column1]],LEN(Supplemental_Type_Certificates__STC___5[[#This Row],[Column1]])-SEARCH("\",Supplemental_Type_Certificates__STC___5[[#This Row],[Column1]]))</f>
        <v>185E</v>
      </c>
      <c r="F1667" s="1" t="str">
        <f>INDEX(Sheet1!A:D,MATCH(Supplemental_Type_Certificates__STC___5[[#This Row],[Make]],Sheet1!D:D,0),1)</f>
        <v>Textron</v>
      </c>
      <c r="G1667"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667"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E1587:E1976</v>
      </c>
      <c r="I1667" s="1" t="str">
        <f ca="1">IF(LEN(Supplemental_Type_Certificates__STC___5[[#This Row],[First]])&lt;&gt;0,Supplemental_Type_Certificates__STC___5[[#This Row],[First]]&amp;": "&amp;_xlfn.TEXTJOIN(", ",TRUE,INDIRECT(Supplemental_Type_Certificates__STC___5[[#This Row],[Range]])),"")</f>
        <v/>
      </c>
      <c r="J1667"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668" spans="1:10" x14ac:dyDescent="0.25">
      <c r="A1668" s="1" t="s">
        <v>144</v>
      </c>
      <c r="B1668"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Inc.\190</v>
      </c>
      <c r="C1668" s="1" t="s">
        <v>1261</v>
      </c>
      <c r="D1668" s="1" t="str">
        <f>LEFT(Supplemental_Type_Certificates__STC___5[[#This Row],[Column1]],SEARCH("\",Supplemental_Type_Certificates__STC___5[[#This Row],[Column1]])-1)</f>
        <v>Textron Aviation Inc.</v>
      </c>
      <c r="E1668" s="1" t="str">
        <f>RIGHT(Supplemental_Type_Certificates__STC___5[[#This Row],[Column1]],LEN(Supplemental_Type_Certificates__STC___5[[#This Row],[Column1]])-SEARCH("\",Supplemental_Type_Certificates__STC___5[[#This Row],[Column1]]))</f>
        <v>190</v>
      </c>
      <c r="F1668" s="1" t="str">
        <f>INDEX(Sheet1!A:D,MATCH(Supplemental_Type_Certificates__STC___5[[#This Row],[Make]],Sheet1!D:D,0),1)</f>
        <v>Textron</v>
      </c>
      <c r="G1668"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668"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E1587:E1976</v>
      </c>
      <c r="I1668" s="1" t="str">
        <f ca="1">IF(LEN(Supplemental_Type_Certificates__STC___5[[#This Row],[First]])&lt;&gt;0,Supplemental_Type_Certificates__STC___5[[#This Row],[First]]&amp;": "&amp;_xlfn.TEXTJOIN(", ",TRUE,INDIRECT(Supplemental_Type_Certificates__STC___5[[#This Row],[Range]])),"")</f>
        <v/>
      </c>
      <c r="J1668"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669" spans="1:10" x14ac:dyDescent="0.25">
      <c r="A1669" s="1" t="s">
        <v>144</v>
      </c>
      <c r="B1669"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Inc.\195</v>
      </c>
      <c r="C1669" s="1" t="s">
        <v>1262</v>
      </c>
      <c r="D1669" s="1" t="str">
        <f>LEFT(Supplemental_Type_Certificates__STC___5[[#This Row],[Column1]],SEARCH("\",Supplemental_Type_Certificates__STC___5[[#This Row],[Column1]])-1)</f>
        <v>Textron Aviation Inc.</v>
      </c>
      <c r="E1669" s="1" t="str">
        <f>RIGHT(Supplemental_Type_Certificates__STC___5[[#This Row],[Column1]],LEN(Supplemental_Type_Certificates__STC___5[[#This Row],[Column1]])-SEARCH("\",Supplemental_Type_Certificates__STC___5[[#This Row],[Column1]]))</f>
        <v>195</v>
      </c>
      <c r="F1669" s="1" t="str">
        <f>INDEX(Sheet1!A:D,MATCH(Supplemental_Type_Certificates__STC___5[[#This Row],[Make]],Sheet1!D:D,0),1)</f>
        <v>Textron</v>
      </c>
      <c r="G1669"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669"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E1587:E1976</v>
      </c>
      <c r="I1669" s="1" t="str">
        <f ca="1">IF(LEN(Supplemental_Type_Certificates__STC___5[[#This Row],[First]])&lt;&gt;0,Supplemental_Type_Certificates__STC___5[[#This Row],[First]]&amp;": "&amp;_xlfn.TEXTJOIN(", ",TRUE,INDIRECT(Supplemental_Type_Certificates__STC___5[[#This Row],[Range]])),"")</f>
        <v/>
      </c>
      <c r="J1669"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670" spans="1:10" x14ac:dyDescent="0.25">
      <c r="A1670" s="1" t="s">
        <v>144</v>
      </c>
      <c r="B1670"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Inc.\195A</v>
      </c>
      <c r="C1670" s="1" t="s">
        <v>1263</v>
      </c>
      <c r="D1670" s="1" t="str">
        <f>LEFT(Supplemental_Type_Certificates__STC___5[[#This Row],[Column1]],SEARCH("\",Supplemental_Type_Certificates__STC___5[[#This Row],[Column1]])-1)</f>
        <v>Textron Aviation Inc.</v>
      </c>
      <c r="E1670" s="1" t="str">
        <f>RIGHT(Supplemental_Type_Certificates__STC___5[[#This Row],[Column1]],LEN(Supplemental_Type_Certificates__STC___5[[#This Row],[Column1]])-SEARCH("\",Supplemental_Type_Certificates__STC___5[[#This Row],[Column1]]))</f>
        <v>195A</v>
      </c>
      <c r="F1670" s="1" t="str">
        <f>INDEX(Sheet1!A:D,MATCH(Supplemental_Type_Certificates__STC___5[[#This Row],[Make]],Sheet1!D:D,0),1)</f>
        <v>Textron</v>
      </c>
      <c r="G1670"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670"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E1587:E1976</v>
      </c>
      <c r="I1670" s="1" t="str">
        <f ca="1">IF(LEN(Supplemental_Type_Certificates__STC___5[[#This Row],[First]])&lt;&gt;0,Supplemental_Type_Certificates__STC___5[[#This Row],[First]]&amp;": "&amp;_xlfn.TEXTJOIN(", ",TRUE,INDIRECT(Supplemental_Type_Certificates__STC___5[[#This Row],[Range]])),"")</f>
        <v/>
      </c>
      <c r="J1670"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671" spans="1:10" x14ac:dyDescent="0.25">
      <c r="A1671" s="1" t="s">
        <v>144</v>
      </c>
      <c r="B1671"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Inc.\195B</v>
      </c>
      <c r="C1671" s="1" t="s">
        <v>1264</v>
      </c>
      <c r="D1671" s="1" t="str">
        <f>LEFT(Supplemental_Type_Certificates__STC___5[[#This Row],[Column1]],SEARCH("\",Supplemental_Type_Certificates__STC___5[[#This Row],[Column1]])-1)</f>
        <v>Textron Aviation Inc.</v>
      </c>
      <c r="E1671" s="1" t="str">
        <f>RIGHT(Supplemental_Type_Certificates__STC___5[[#This Row],[Column1]],LEN(Supplemental_Type_Certificates__STC___5[[#This Row],[Column1]])-SEARCH("\",Supplemental_Type_Certificates__STC___5[[#This Row],[Column1]]))</f>
        <v>195B</v>
      </c>
      <c r="F1671" s="1" t="str">
        <f>INDEX(Sheet1!A:D,MATCH(Supplemental_Type_Certificates__STC___5[[#This Row],[Make]],Sheet1!D:D,0),1)</f>
        <v>Textron</v>
      </c>
      <c r="G1671"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671"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E1587:E1976</v>
      </c>
      <c r="I1671" s="1" t="str">
        <f ca="1">IF(LEN(Supplemental_Type_Certificates__STC___5[[#This Row],[First]])&lt;&gt;0,Supplemental_Type_Certificates__STC___5[[#This Row],[First]]&amp;": "&amp;_xlfn.TEXTJOIN(", ",TRUE,INDIRECT(Supplemental_Type_Certificates__STC___5[[#This Row],[Range]])),"")</f>
        <v/>
      </c>
      <c r="J1671"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672" spans="1:10" x14ac:dyDescent="0.25">
      <c r="A1672" s="1" t="s">
        <v>144</v>
      </c>
      <c r="B1672"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Inc.\19A</v>
      </c>
      <c r="C1672" s="1" t="s">
        <v>1265</v>
      </c>
      <c r="D1672" s="1" t="str">
        <f>LEFT(Supplemental_Type_Certificates__STC___5[[#This Row],[Column1]],SEARCH("\",Supplemental_Type_Certificates__STC___5[[#This Row],[Column1]])-1)</f>
        <v>Textron Aviation Inc.</v>
      </c>
      <c r="E1672" s="1" t="str">
        <f>RIGHT(Supplemental_Type_Certificates__STC___5[[#This Row],[Column1]],LEN(Supplemental_Type_Certificates__STC___5[[#This Row],[Column1]])-SEARCH("\",Supplemental_Type_Certificates__STC___5[[#This Row],[Column1]]))</f>
        <v>19A</v>
      </c>
      <c r="F1672" s="1" t="str">
        <f>INDEX(Sheet1!A:D,MATCH(Supplemental_Type_Certificates__STC___5[[#This Row],[Make]],Sheet1!D:D,0),1)</f>
        <v>Textron</v>
      </c>
      <c r="G1672"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672"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E1587:E1976</v>
      </c>
      <c r="I1672" s="1" t="str">
        <f ca="1">IF(LEN(Supplemental_Type_Certificates__STC___5[[#This Row],[First]])&lt;&gt;0,Supplemental_Type_Certificates__STC___5[[#This Row],[First]]&amp;": "&amp;_xlfn.TEXTJOIN(", ",TRUE,INDIRECT(Supplemental_Type_Certificates__STC___5[[#This Row],[Range]])),"")</f>
        <v/>
      </c>
      <c r="J1672"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673" spans="1:10" x14ac:dyDescent="0.25">
      <c r="A1673" s="1" t="s">
        <v>144</v>
      </c>
      <c r="B1673"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Inc.\200</v>
      </c>
      <c r="C1673" s="1" t="s">
        <v>1266</v>
      </c>
      <c r="D1673" s="1" t="str">
        <f>LEFT(Supplemental_Type_Certificates__STC___5[[#This Row],[Column1]],SEARCH("\",Supplemental_Type_Certificates__STC___5[[#This Row],[Column1]])-1)</f>
        <v>Textron Aviation Inc.</v>
      </c>
      <c r="E1673" s="1" t="str">
        <f>RIGHT(Supplemental_Type_Certificates__STC___5[[#This Row],[Column1]],LEN(Supplemental_Type_Certificates__STC___5[[#This Row],[Column1]])-SEARCH("\",Supplemental_Type_Certificates__STC___5[[#This Row],[Column1]]))</f>
        <v>200</v>
      </c>
      <c r="F1673" s="1" t="str">
        <f>INDEX(Sheet1!A:D,MATCH(Supplemental_Type_Certificates__STC___5[[#This Row],[Make]],Sheet1!D:D,0),1)</f>
        <v>Textron</v>
      </c>
      <c r="G1673"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673"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E1587:E1976</v>
      </c>
      <c r="I1673" s="1" t="str">
        <f ca="1">IF(LEN(Supplemental_Type_Certificates__STC___5[[#This Row],[First]])&lt;&gt;0,Supplemental_Type_Certificates__STC___5[[#This Row],[First]]&amp;": "&amp;_xlfn.TEXTJOIN(", ",TRUE,INDIRECT(Supplemental_Type_Certificates__STC___5[[#This Row],[Range]])),"")</f>
        <v/>
      </c>
      <c r="J1673"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674" spans="1:10" x14ac:dyDescent="0.25">
      <c r="A1674" s="1" t="s">
        <v>144</v>
      </c>
      <c r="B1674"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Inc.\200C</v>
      </c>
      <c r="C1674" s="1" t="s">
        <v>1267</v>
      </c>
      <c r="D1674" s="1" t="str">
        <f>LEFT(Supplemental_Type_Certificates__STC___5[[#This Row],[Column1]],SEARCH("\",Supplemental_Type_Certificates__STC___5[[#This Row],[Column1]])-1)</f>
        <v>Textron Aviation Inc.</v>
      </c>
      <c r="E1674" s="1" t="str">
        <f>RIGHT(Supplemental_Type_Certificates__STC___5[[#This Row],[Column1]],LEN(Supplemental_Type_Certificates__STC___5[[#This Row],[Column1]])-SEARCH("\",Supplemental_Type_Certificates__STC___5[[#This Row],[Column1]]))</f>
        <v>200C</v>
      </c>
      <c r="F1674" s="1" t="str">
        <f>INDEX(Sheet1!A:D,MATCH(Supplemental_Type_Certificates__STC___5[[#This Row],[Make]],Sheet1!D:D,0),1)</f>
        <v>Textron</v>
      </c>
      <c r="G1674"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674"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E1587:E1976</v>
      </c>
      <c r="I1674" s="1" t="str">
        <f ca="1">IF(LEN(Supplemental_Type_Certificates__STC___5[[#This Row],[First]])&lt;&gt;0,Supplemental_Type_Certificates__STC___5[[#This Row],[First]]&amp;": "&amp;_xlfn.TEXTJOIN(", ",TRUE,INDIRECT(Supplemental_Type_Certificates__STC___5[[#This Row],[Range]])),"")</f>
        <v/>
      </c>
      <c r="J1674"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675" spans="1:10" x14ac:dyDescent="0.25">
      <c r="A1675" s="1" t="s">
        <v>144</v>
      </c>
      <c r="B1675"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Inc.\200CT</v>
      </c>
      <c r="C1675" s="1" t="s">
        <v>1268</v>
      </c>
      <c r="D1675" s="1" t="str">
        <f>LEFT(Supplemental_Type_Certificates__STC___5[[#This Row],[Column1]],SEARCH("\",Supplemental_Type_Certificates__STC___5[[#This Row],[Column1]])-1)</f>
        <v>Textron Aviation Inc.</v>
      </c>
      <c r="E1675" s="1" t="str">
        <f>RIGHT(Supplemental_Type_Certificates__STC___5[[#This Row],[Column1]],LEN(Supplemental_Type_Certificates__STC___5[[#This Row],[Column1]])-SEARCH("\",Supplemental_Type_Certificates__STC___5[[#This Row],[Column1]]))</f>
        <v>200CT</v>
      </c>
      <c r="F1675" s="1" t="str">
        <f>INDEX(Sheet1!A:D,MATCH(Supplemental_Type_Certificates__STC___5[[#This Row],[Make]],Sheet1!D:D,0),1)</f>
        <v>Textron</v>
      </c>
      <c r="G1675"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675"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E1587:E1976</v>
      </c>
      <c r="I1675" s="1" t="str">
        <f ca="1">IF(LEN(Supplemental_Type_Certificates__STC___5[[#This Row],[First]])&lt;&gt;0,Supplemental_Type_Certificates__STC___5[[#This Row],[First]]&amp;": "&amp;_xlfn.TEXTJOIN(", ",TRUE,INDIRECT(Supplemental_Type_Certificates__STC___5[[#This Row],[Range]])),"")</f>
        <v/>
      </c>
      <c r="J1675"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676" spans="1:10" x14ac:dyDescent="0.25">
      <c r="A1676" s="1" t="s">
        <v>144</v>
      </c>
      <c r="B1676"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Inc.\200T</v>
      </c>
      <c r="C1676" s="1" t="s">
        <v>1269</v>
      </c>
      <c r="D1676" s="1" t="str">
        <f>LEFT(Supplemental_Type_Certificates__STC___5[[#This Row],[Column1]],SEARCH("\",Supplemental_Type_Certificates__STC___5[[#This Row],[Column1]])-1)</f>
        <v>Textron Aviation Inc.</v>
      </c>
      <c r="E1676" s="1" t="str">
        <f>RIGHT(Supplemental_Type_Certificates__STC___5[[#This Row],[Column1]],LEN(Supplemental_Type_Certificates__STC___5[[#This Row],[Column1]])-SEARCH("\",Supplemental_Type_Certificates__STC___5[[#This Row],[Column1]]))</f>
        <v>200T</v>
      </c>
      <c r="F1676" s="1" t="str">
        <f>INDEX(Sheet1!A:D,MATCH(Supplemental_Type_Certificates__STC___5[[#This Row],[Make]],Sheet1!D:D,0),1)</f>
        <v>Textron</v>
      </c>
      <c r="G1676"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676"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E1587:E1976</v>
      </c>
      <c r="I1676" s="1" t="str">
        <f ca="1">IF(LEN(Supplemental_Type_Certificates__STC___5[[#This Row],[First]])&lt;&gt;0,Supplemental_Type_Certificates__STC___5[[#This Row],[First]]&amp;": "&amp;_xlfn.TEXTJOIN(", ",TRUE,INDIRECT(Supplemental_Type_Certificates__STC___5[[#This Row],[Range]])),"")</f>
        <v/>
      </c>
      <c r="J1676"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677" spans="1:10" x14ac:dyDescent="0.25">
      <c r="A1677" s="1" t="s">
        <v>144</v>
      </c>
      <c r="B1677"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Inc.\206</v>
      </c>
      <c r="C1677" s="1" t="s">
        <v>1270</v>
      </c>
      <c r="D1677" s="1" t="str">
        <f>LEFT(Supplemental_Type_Certificates__STC___5[[#This Row],[Column1]],SEARCH("\",Supplemental_Type_Certificates__STC___5[[#This Row],[Column1]])-1)</f>
        <v>Textron Aviation Inc.</v>
      </c>
      <c r="E1677" s="1" t="str">
        <f>RIGHT(Supplemental_Type_Certificates__STC___5[[#This Row],[Column1]],LEN(Supplemental_Type_Certificates__STC___5[[#This Row],[Column1]])-SEARCH("\",Supplemental_Type_Certificates__STC___5[[#This Row],[Column1]]))</f>
        <v>206</v>
      </c>
      <c r="F1677" s="1" t="str">
        <f>INDEX(Sheet1!A:D,MATCH(Supplemental_Type_Certificates__STC___5[[#This Row],[Make]],Sheet1!D:D,0),1)</f>
        <v>Textron</v>
      </c>
      <c r="G1677"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677"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E1587:E1976</v>
      </c>
      <c r="I1677" s="1" t="str">
        <f ca="1">IF(LEN(Supplemental_Type_Certificates__STC___5[[#This Row],[First]])&lt;&gt;0,Supplemental_Type_Certificates__STC___5[[#This Row],[First]]&amp;": "&amp;_xlfn.TEXTJOIN(", ",TRUE,INDIRECT(Supplemental_Type_Certificates__STC___5[[#This Row],[Range]])),"")</f>
        <v/>
      </c>
      <c r="J1677"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678" spans="1:10" x14ac:dyDescent="0.25">
      <c r="A1678" s="1" t="s">
        <v>144</v>
      </c>
      <c r="B1678"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Inc.\206H</v>
      </c>
      <c r="C1678" s="1" t="s">
        <v>1271</v>
      </c>
      <c r="D1678" s="1" t="str">
        <f>LEFT(Supplemental_Type_Certificates__STC___5[[#This Row],[Column1]],SEARCH("\",Supplemental_Type_Certificates__STC___5[[#This Row],[Column1]])-1)</f>
        <v>Textron Aviation Inc.</v>
      </c>
      <c r="E1678" s="1" t="str">
        <f>RIGHT(Supplemental_Type_Certificates__STC___5[[#This Row],[Column1]],LEN(Supplemental_Type_Certificates__STC___5[[#This Row],[Column1]])-SEARCH("\",Supplemental_Type_Certificates__STC___5[[#This Row],[Column1]]))</f>
        <v>206H</v>
      </c>
      <c r="F1678" s="1" t="str">
        <f>INDEX(Sheet1!A:D,MATCH(Supplemental_Type_Certificates__STC___5[[#This Row],[Make]],Sheet1!D:D,0),1)</f>
        <v>Textron</v>
      </c>
      <c r="G1678"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678"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E1587:E1976</v>
      </c>
      <c r="I1678" s="1" t="str">
        <f ca="1">IF(LEN(Supplemental_Type_Certificates__STC___5[[#This Row],[First]])&lt;&gt;0,Supplemental_Type_Certificates__STC___5[[#This Row],[First]]&amp;": "&amp;_xlfn.TEXTJOIN(", ",TRUE,INDIRECT(Supplemental_Type_Certificates__STC___5[[#This Row],[Range]])),"")</f>
        <v/>
      </c>
      <c r="J1678"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679" spans="1:10" x14ac:dyDescent="0.25">
      <c r="A1679" s="1" t="s">
        <v>144</v>
      </c>
      <c r="B1679"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Inc.\207</v>
      </c>
      <c r="C1679" s="1" t="s">
        <v>1272</v>
      </c>
      <c r="D1679" s="1" t="str">
        <f>LEFT(Supplemental_Type_Certificates__STC___5[[#This Row],[Column1]],SEARCH("\",Supplemental_Type_Certificates__STC___5[[#This Row],[Column1]])-1)</f>
        <v>Textron Aviation Inc.</v>
      </c>
      <c r="E1679" s="1" t="str">
        <f>RIGHT(Supplemental_Type_Certificates__STC___5[[#This Row],[Column1]],LEN(Supplemental_Type_Certificates__STC___5[[#This Row],[Column1]])-SEARCH("\",Supplemental_Type_Certificates__STC___5[[#This Row],[Column1]]))</f>
        <v>207</v>
      </c>
      <c r="F1679" s="1" t="str">
        <f>INDEX(Sheet1!A:D,MATCH(Supplemental_Type_Certificates__STC___5[[#This Row],[Make]],Sheet1!D:D,0),1)</f>
        <v>Textron</v>
      </c>
      <c r="G1679"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679"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E1587:E1976</v>
      </c>
      <c r="I1679" s="1" t="str">
        <f ca="1">IF(LEN(Supplemental_Type_Certificates__STC___5[[#This Row],[First]])&lt;&gt;0,Supplemental_Type_Certificates__STC___5[[#This Row],[First]]&amp;": "&amp;_xlfn.TEXTJOIN(", ",TRUE,INDIRECT(Supplemental_Type_Certificates__STC___5[[#This Row],[Range]])),"")</f>
        <v/>
      </c>
      <c r="J1679"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680" spans="1:10" x14ac:dyDescent="0.25">
      <c r="A1680" s="1" t="s">
        <v>144</v>
      </c>
      <c r="B1680"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Inc.\207A</v>
      </c>
      <c r="C1680" s="1" t="s">
        <v>1273</v>
      </c>
      <c r="D1680" s="1" t="str">
        <f>LEFT(Supplemental_Type_Certificates__STC___5[[#This Row],[Column1]],SEARCH("\",Supplemental_Type_Certificates__STC___5[[#This Row],[Column1]])-1)</f>
        <v>Textron Aviation Inc.</v>
      </c>
      <c r="E1680" s="1" t="str">
        <f>RIGHT(Supplemental_Type_Certificates__STC___5[[#This Row],[Column1]],LEN(Supplemental_Type_Certificates__STC___5[[#This Row],[Column1]])-SEARCH("\",Supplemental_Type_Certificates__STC___5[[#This Row],[Column1]]))</f>
        <v>207A</v>
      </c>
      <c r="F1680" s="1" t="str">
        <f>INDEX(Sheet1!A:D,MATCH(Supplemental_Type_Certificates__STC___5[[#This Row],[Make]],Sheet1!D:D,0),1)</f>
        <v>Textron</v>
      </c>
      <c r="G1680"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680"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E1587:E1976</v>
      </c>
      <c r="I1680" s="1" t="str">
        <f ca="1">IF(LEN(Supplemental_Type_Certificates__STC___5[[#This Row],[First]])&lt;&gt;0,Supplemental_Type_Certificates__STC___5[[#This Row],[First]]&amp;": "&amp;_xlfn.TEXTJOIN(", ",TRUE,INDIRECT(Supplemental_Type_Certificates__STC___5[[#This Row],[Range]])),"")</f>
        <v/>
      </c>
      <c r="J1680"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681" spans="1:10" x14ac:dyDescent="0.25">
      <c r="A1681" s="1" t="s">
        <v>144</v>
      </c>
      <c r="B1681"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Inc.\208</v>
      </c>
      <c r="C1681" s="1" t="s">
        <v>1274</v>
      </c>
      <c r="D1681" s="1" t="str">
        <f>LEFT(Supplemental_Type_Certificates__STC___5[[#This Row],[Column1]],SEARCH("\",Supplemental_Type_Certificates__STC___5[[#This Row],[Column1]])-1)</f>
        <v>Textron Aviation Inc.</v>
      </c>
      <c r="E1681" s="1" t="str">
        <f>RIGHT(Supplemental_Type_Certificates__STC___5[[#This Row],[Column1]],LEN(Supplemental_Type_Certificates__STC___5[[#This Row],[Column1]])-SEARCH("\",Supplemental_Type_Certificates__STC___5[[#This Row],[Column1]]))</f>
        <v>208</v>
      </c>
      <c r="F1681" s="1" t="str">
        <f>INDEX(Sheet1!A:D,MATCH(Supplemental_Type_Certificates__STC___5[[#This Row],[Make]],Sheet1!D:D,0),1)</f>
        <v>Textron</v>
      </c>
      <c r="G1681"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681"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E1587:E1976</v>
      </c>
      <c r="I1681" s="1" t="str">
        <f ca="1">IF(LEN(Supplemental_Type_Certificates__STC___5[[#This Row],[First]])&lt;&gt;0,Supplemental_Type_Certificates__STC___5[[#This Row],[First]]&amp;": "&amp;_xlfn.TEXTJOIN(", ",TRUE,INDIRECT(Supplemental_Type_Certificates__STC___5[[#This Row],[Range]])),"")</f>
        <v/>
      </c>
      <c r="J1681"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682" spans="1:10" x14ac:dyDescent="0.25">
      <c r="A1682" s="1" t="s">
        <v>144</v>
      </c>
      <c r="B1682"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Inc.\208B</v>
      </c>
      <c r="C1682" s="1" t="s">
        <v>1275</v>
      </c>
      <c r="D1682" s="1" t="str">
        <f>LEFT(Supplemental_Type_Certificates__STC___5[[#This Row],[Column1]],SEARCH("\",Supplemental_Type_Certificates__STC___5[[#This Row],[Column1]])-1)</f>
        <v>Textron Aviation Inc.</v>
      </c>
      <c r="E1682" s="1" t="str">
        <f>RIGHT(Supplemental_Type_Certificates__STC___5[[#This Row],[Column1]],LEN(Supplemental_Type_Certificates__STC___5[[#This Row],[Column1]])-SEARCH("\",Supplemental_Type_Certificates__STC___5[[#This Row],[Column1]]))</f>
        <v>208B</v>
      </c>
      <c r="F1682" s="1" t="str">
        <f>INDEX(Sheet1!A:D,MATCH(Supplemental_Type_Certificates__STC___5[[#This Row],[Make]],Sheet1!D:D,0),1)</f>
        <v>Textron</v>
      </c>
      <c r="G1682"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682"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E1587:E1976</v>
      </c>
      <c r="I1682" s="1" t="str">
        <f ca="1">IF(LEN(Supplemental_Type_Certificates__STC___5[[#This Row],[First]])&lt;&gt;0,Supplemental_Type_Certificates__STC___5[[#This Row],[First]]&amp;": "&amp;_xlfn.TEXTJOIN(", ",TRUE,INDIRECT(Supplemental_Type_Certificates__STC___5[[#This Row],[Range]])),"")</f>
        <v/>
      </c>
      <c r="J1682"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683" spans="1:10" x14ac:dyDescent="0.25">
      <c r="A1683" s="1" t="s">
        <v>144</v>
      </c>
      <c r="B1683"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Inc.\210-5 (205)</v>
      </c>
      <c r="C1683" s="1" t="s">
        <v>1276</v>
      </c>
      <c r="D1683" s="1" t="str">
        <f>LEFT(Supplemental_Type_Certificates__STC___5[[#This Row],[Column1]],SEARCH("\",Supplemental_Type_Certificates__STC___5[[#This Row],[Column1]])-1)</f>
        <v>Textron Aviation Inc.</v>
      </c>
      <c r="E1683" s="1" t="str">
        <f>RIGHT(Supplemental_Type_Certificates__STC___5[[#This Row],[Column1]],LEN(Supplemental_Type_Certificates__STC___5[[#This Row],[Column1]])-SEARCH("\",Supplemental_Type_Certificates__STC___5[[#This Row],[Column1]]))</f>
        <v>210-5 (205)</v>
      </c>
      <c r="F1683" s="1" t="str">
        <f>INDEX(Sheet1!A:D,MATCH(Supplemental_Type_Certificates__STC___5[[#This Row],[Make]],Sheet1!D:D,0),1)</f>
        <v>Textron</v>
      </c>
      <c r="G1683"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683"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E1587:E1976</v>
      </c>
      <c r="I1683" s="1" t="str">
        <f ca="1">IF(LEN(Supplemental_Type_Certificates__STC___5[[#This Row],[First]])&lt;&gt;0,Supplemental_Type_Certificates__STC___5[[#This Row],[First]]&amp;": "&amp;_xlfn.TEXTJOIN(", ",TRUE,INDIRECT(Supplemental_Type_Certificates__STC___5[[#This Row],[Range]])),"")</f>
        <v/>
      </c>
      <c r="J1683"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684" spans="1:10" x14ac:dyDescent="0.25">
      <c r="A1684" s="1" t="s">
        <v>144</v>
      </c>
      <c r="B1684"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Inc.\210-5A (205A)</v>
      </c>
      <c r="C1684" s="1" t="s">
        <v>1277</v>
      </c>
      <c r="D1684" s="1" t="str">
        <f>LEFT(Supplemental_Type_Certificates__STC___5[[#This Row],[Column1]],SEARCH("\",Supplemental_Type_Certificates__STC___5[[#This Row],[Column1]])-1)</f>
        <v>Textron Aviation Inc.</v>
      </c>
      <c r="E1684" s="1" t="str">
        <f>RIGHT(Supplemental_Type_Certificates__STC___5[[#This Row],[Column1]],LEN(Supplemental_Type_Certificates__STC___5[[#This Row],[Column1]])-SEARCH("\",Supplemental_Type_Certificates__STC___5[[#This Row],[Column1]]))</f>
        <v>210-5A (205A)</v>
      </c>
      <c r="F1684" s="1" t="str">
        <f>INDEX(Sheet1!A:D,MATCH(Supplemental_Type_Certificates__STC___5[[#This Row],[Make]],Sheet1!D:D,0),1)</f>
        <v>Textron</v>
      </c>
      <c r="G1684"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684"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E1587:E1976</v>
      </c>
      <c r="I1684" s="1" t="str">
        <f ca="1">IF(LEN(Supplemental_Type_Certificates__STC___5[[#This Row],[First]])&lt;&gt;0,Supplemental_Type_Certificates__STC___5[[#This Row],[First]]&amp;": "&amp;_xlfn.TEXTJOIN(", ",TRUE,INDIRECT(Supplemental_Type_Certificates__STC___5[[#This Row],[Range]])),"")</f>
        <v/>
      </c>
      <c r="J1684"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685" spans="1:10" x14ac:dyDescent="0.25">
      <c r="A1685" s="1" t="s">
        <v>144</v>
      </c>
      <c r="B1685"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Inc.\210</v>
      </c>
      <c r="C1685" s="1" t="s">
        <v>1278</v>
      </c>
      <c r="D1685" s="1" t="str">
        <f>LEFT(Supplemental_Type_Certificates__STC___5[[#This Row],[Column1]],SEARCH("\",Supplemental_Type_Certificates__STC___5[[#This Row],[Column1]])-1)</f>
        <v>Textron Aviation Inc.</v>
      </c>
      <c r="E1685" s="1" t="str">
        <f>RIGHT(Supplemental_Type_Certificates__STC___5[[#This Row],[Column1]],LEN(Supplemental_Type_Certificates__STC___5[[#This Row],[Column1]])-SEARCH("\",Supplemental_Type_Certificates__STC___5[[#This Row],[Column1]]))</f>
        <v>210</v>
      </c>
      <c r="F1685" s="1" t="str">
        <f>INDEX(Sheet1!A:D,MATCH(Supplemental_Type_Certificates__STC___5[[#This Row],[Make]],Sheet1!D:D,0),1)</f>
        <v>Textron</v>
      </c>
      <c r="G1685"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685"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E1587:E1976</v>
      </c>
      <c r="I1685" s="1" t="str">
        <f ca="1">IF(LEN(Supplemental_Type_Certificates__STC___5[[#This Row],[First]])&lt;&gt;0,Supplemental_Type_Certificates__STC___5[[#This Row],[First]]&amp;": "&amp;_xlfn.TEXTJOIN(", ",TRUE,INDIRECT(Supplemental_Type_Certificates__STC___5[[#This Row],[Range]])),"")</f>
        <v/>
      </c>
      <c r="J1685"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686" spans="1:10" x14ac:dyDescent="0.25">
      <c r="A1686" s="1" t="s">
        <v>144</v>
      </c>
      <c r="B1686"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Inc.\210A</v>
      </c>
      <c r="C1686" s="1" t="s">
        <v>1279</v>
      </c>
      <c r="D1686" s="1" t="str">
        <f>LEFT(Supplemental_Type_Certificates__STC___5[[#This Row],[Column1]],SEARCH("\",Supplemental_Type_Certificates__STC___5[[#This Row],[Column1]])-1)</f>
        <v>Textron Aviation Inc.</v>
      </c>
      <c r="E1686" s="1" t="str">
        <f>RIGHT(Supplemental_Type_Certificates__STC___5[[#This Row],[Column1]],LEN(Supplemental_Type_Certificates__STC___5[[#This Row],[Column1]])-SEARCH("\",Supplemental_Type_Certificates__STC___5[[#This Row],[Column1]]))</f>
        <v>210A</v>
      </c>
      <c r="F1686" s="1" t="str">
        <f>INDEX(Sheet1!A:D,MATCH(Supplemental_Type_Certificates__STC___5[[#This Row],[Make]],Sheet1!D:D,0),1)</f>
        <v>Textron</v>
      </c>
      <c r="G1686"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686"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E1587:E1976</v>
      </c>
      <c r="I1686" s="1" t="str">
        <f ca="1">IF(LEN(Supplemental_Type_Certificates__STC___5[[#This Row],[First]])&lt;&gt;0,Supplemental_Type_Certificates__STC___5[[#This Row],[First]]&amp;": "&amp;_xlfn.TEXTJOIN(", ",TRUE,INDIRECT(Supplemental_Type_Certificates__STC___5[[#This Row],[Range]])),"")</f>
        <v/>
      </c>
      <c r="J1686"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687" spans="1:10" x14ac:dyDescent="0.25">
      <c r="A1687" s="1" t="s">
        <v>144</v>
      </c>
      <c r="B1687"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Inc.\210B</v>
      </c>
      <c r="C1687" s="1" t="s">
        <v>1280</v>
      </c>
      <c r="D1687" s="1" t="str">
        <f>LEFT(Supplemental_Type_Certificates__STC___5[[#This Row],[Column1]],SEARCH("\",Supplemental_Type_Certificates__STC___5[[#This Row],[Column1]])-1)</f>
        <v>Textron Aviation Inc.</v>
      </c>
      <c r="E1687" s="1" t="str">
        <f>RIGHT(Supplemental_Type_Certificates__STC___5[[#This Row],[Column1]],LEN(Supplemental_Type_Certificates__STC___5[[#This Row],[Column1]])-SEARCH("\",Supplemental_Type_Certificates__STC___5[[#This Row],[Column1]]))</f>
        <v>210B</v>
      </c>
      <c r="F1687" s="1" t="str">
        <f>INDEX(Sheet1!A:D,MATCH(Supplemental_Type_Certificates__STC___5[[#This Row],[Make]],Sheet1!D:D,0),1)</f>
        <v>Textron</v>
      </c>
      <c r="G1687"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687"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E1587:E1976</v>
      </c>
      <c r="I1687" s="1" t="str">
        <f ca="1">IF(LEN(Supplemental_Type_Certificates__STC___5[[#This Row],[First]])&lt;&gt;0,Supplemental_Type_Certificates__STC___5[[#This Row],[First]]&amp;": "&amp;_xlfn.TEXTJOIN(", ",TRUE,INDIRECT(Supplemental_Type_Certificates__STC___5[[#This Row],[Range]])),"")</f>
        <v/>
      </c>
      <c r="J1687"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688" spans="1:10" x14ac:dyDescent="0.25">
      <c r="A1688" s="1" t="s">
        <v>144</v>
      </c>
      <c r="B1688"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Inc.\210C</v>
      </c>
      <c r="C1688" s="1" t="s">
        <v>1281</v>
      </c>
      <c r="D1688" s="1" t="str">
        <f>LEFT(Supplemental_Type_Certificates__STC___5[[#This Row],[Column1]],SEARCH("\",Supplemental_Type_Certificates__STC___5[[#This Row],[Column1]])-1)</f>
        <v>Textron Aviation Inc.</v>
      </c>
      <c r="E1688" s="1" t="str">
        <f>RIGHT(Supplemental_Type_Certificates__STC___5[[#This Row],[Column1]],LEN(Supplemental_Type_Certificates__STC___5[[#This Row],[Column1]])-SEARCH("\",Supplemental_Type_Certificates__STC___5[[#This Row],[Column1]]))</f>
        <v>210C</v>
      </c>
      <c r="F1688" s="1" t="str">
        <f>INDEX(Sheet1!A:D,MATCH(Supplemental_Type_Certificates__STC___5[[#This Row],[Make]],Sheet1!D:D,0),1)</f>
        <v>Textron</v>
      </c>
      <c r="G1688"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688"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E1587:E1976</v>
      </c>
      <c r="I1688" s="1" t="str">
        <f ca="1">IF(LEN(Supplemental_Type_Certificates__STC___5[[#This Row],[First]])&lt;&gt;0,Supplemental_Type_Certificates__STC___5[[#This Row],[First]]&amp;": "&amp;_xlfn.TEXTJOIN(", ",TRUE,INDIRECT(Supplemental_Type_Certificates__STC___5[[#This Row],[Range]])),"")</f>
        <v/>
      </c>
      <c r="J1688"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689" spans="1:10" x14ac:dyDescent="0.25">
      <c r="A1689" s="1" t="s">
        <v>144</v>
      </c>
      <c r="B1689"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Inc.\210D</v>
      </c>
      <c r="C1689" s="1" t="s">
        <v>1282</v>
      </c>
      <c r="D1689" s="1" t="str">
        <f>LEFT(Supplemental_Type_Certificates__STC___5[[#This Row],[Column1]],SEARCH("\",Supplemental_Type_Certificates__STC___5[[#This Row],[Column1]])-1)</f>
        <v>Textron Aviation Inc.</v>
      </c>
      <c r="E1689" s="1" t="str">
        <f>RIGHT(Supplemental_Type_Certificates__STC___5[[#This Row],[Column1]],LEN(Supplemental_Type_Certificates__STC___5[[#This Row],[Column1]])-SEARCH("\",Supplemental_Type_Certificates__STC___5[[#This Row],[Column1]]))</f>
        <v>210D</v>
      </c>
      <c r="F1689" s="1" t="str">
        <f>INDEX(Sheet1!A:D,MATCH(Supplemental_Type_Certificates__STC___5[[#This Row],[Make]],Sheet1!D:D,0),1)</f>
        <v>Textron</v>
      </c>
      <c r="G1689"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689"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E1587:E1976</v>
      </c>
      <c r="I1689" s="1" t="str">
        <f ca="1">IF(LEN(Supplemental_Type_Certificates__STC___5[[#This Row],[First]])&lt;&gt;0,Supplemental_Type_Certificates__STC___5[[#This Row],[First]]&amp;": "&amp;_xlfn.TEXTJOIN(", ",TRUE,INDIRECT(Supplemental_Type_Certificates__STC___5[[#This Row],[Range]])),"")</f>
        <v/>
      </c>
      <c r="J1689"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690" spans="1:10" x14ac:dyDescent="0.25">
      <c r="A1690" s="1" t="s">
        <v>144</v>
      </c>
      <c r="B1690"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Inc.\210E</v>
      </c>
      <c r="C1690" s="1" t="s">
        <v>1283</v>
      </c>
      <c r="D1690" s="1" t="str">
        <f>LEFT(Supplemental_Type_Certificates__STC___5[[#This Row],[Column1]],SEARCH("\",Supplemental_Type_Certificates__STC___5[[#This Row],[Column1]])-1)</f>
        <v>Textron Aviation Inc.</v>
      </c>
      <c r="E1690" s="1" t="str">
        <f>RIGHT(Supplemental_Type_Certificates__STC___5[[#This Row],[Column1]],LEN(Supplemental_Type_Certificates__STC___5[[#This Row],[Column1]])-SEARCH("\",Supplemental_Type_Certificates__STC___5[[#This Row],[Column1]]))</f>
        <v>210E</v>
      </c>
      <c r="F1690" s="1" t="str">
        <f>INDEX(Sheet1!A:D,MATCH(Supplemental_Type_Certificates__STC___5[[#This Row],[Make]],Sheet1!D:D,0),1)</f>
        <v>Textron</v>
      </c>
      <c r="G1690"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690"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E1587:E1976</v>
      </c>
      <c r="I1690" s="1" t="str">
        <f ca="1">IF(LEN(Supplemental_Type_Certificates__STC___5[[#This Row],[First]])&lt;&gt;0,Supplemental_Type_Certificates__STC___5[[#This Row],[First]]&amp;": "&amp;_xlfn.TEXTJOIN(", ",TRUE,INDIRECT(Supplemental_Type_Certificates__STC___5[[#This Row],[Range]])),"")</f>
        <v/>
      </c>
      <c r="J1690"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691" spans="1:10" x14ac:dyDescent="0.25">
      <c r="A1691" s="1" t="s">
        <v>144</v>
      </c>
      <c r="B1691"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Inc.\210F</v>
      </c>
      <c r="C1691" s="1" t="s">
        <v>1284</v>
      </c>
      <c r="D1691" s="1" t="str">
        <f>LEFT(Supplemental_Type_Certificates__STC___5[[#This Row],[Column1]],SEARCH("\",Supplemental_Type_Certificates__STC___5[[#This Row],[Column1]])-1)</f>
        <v>Textron Aviation Inc.</v>
      </c>
      <c r="E1691" s="1" t="str">
        <f>RIGHT(Supplemental_Type_Certificates__STC___5[[#This Row],[Column1]],LEN(Supplemental_Type_Certificates__STC___5[[#This Row],[Column1]])-SEARCH("\",Supplemental_Type_Certificates__STC___5[[#This Row],[Column1]]))</f>
        <v>210F</v>
      </c>
      <c r="F1691" s="1" t="str">
        <f>INDEX(Sheet1!A:D,MATCH(Supplemental_Type_Certificates__STC___5[[#This Row],[Make]],Sheet1!D:D,0),1)</f>
        <v>Textron</v>
      </c>
      <c r="G1691"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691"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E1587:E1976</v>
      </c>
      <c r="I1691" s="1" t="str">
        <f ca="1">IF(LEN(Supplemental_Type_Certificates__STC___5[[#This Row],[First]])&lt;&gt;0,Supplemental_Type_Certificates__STC___5[[#This Row],[First]]&amp;": "&amp;_xlfn.TEXTJOIN(", ",TRUE,INDIRECT(Supplemental_Type_Certificates__STC___5[[#This Row],[Range]])),"")</f>
        <v/>
      </c>
      <c r="J1691"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692" spans="1:10" x14ac:dyDescent="0.25">
      <c r="A1692" s="1" t="s">
        <v>144</v>
      </c>
      <c r="B1692"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Inc.\210G</v>
      </c>
      <c r="C1692" s="1" t="s">
        <v>1285</v>
      </c>
      <c r="D1692" s="1" t="str">
        <f>LEFT(Supplemental_Type_Certificates__STC___5[[#This Row],[Column1]],SEARCH("\",Supplemental_Type_Certificates__STC___5[[#This Row],[Column1]])-1)</f>
        <v>Textron Aviation Inc.</v>
      </c>
      <c r="E1692" s="1" t="str">
        <f>RIGHT(Supplemental_Type_Certificates__STC___5[[#This Row],[Column1]],LEN(Supplemental_Type_Certificates__STC___5[[#This Row],[Column1]])-SEARCH("\",Supplemental_Type_Certificates__STC___5[[#This Row],[Column1]]))</f>
        <v>210G</v>
      </c>
      <c r="F1692" s="1" t="str">
        <f>INDEX(Sheet1!A:D,MATCH(Supplemental_Type_Certificates__STC___5[[#This Row],[Make]],Sheet1!D:D,0),1)</f>
        <v>Textron</v>
      </c>
      <c r="G1692"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692"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E1587:E1976</v>
      </c>
      <c r="I1692" s="1" t="str">
        <f ca="1">IF(LEN(Supplemental_Type_Certificates__STC___5[[#This Row],[First]])&lt;&gt;0,Supplemental_Type_Certificates__STC___5[[#This Row],[First]]&amp;": "&amp;_xlfn.TEXTJOIN(", ",TRUE,INDIRECT(Supplemental_Type_Certificates__STC___5[[#This Row],[Range]])),"")</f>
        <v/>
      </c>
      <c r="J1692"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693" spans="1:10" x14ac:dyDescent="0.25">
      <c r="A1693" s="1" t="s">
        <v>144</v>
      </c>
      <c r="B1693"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Inc.\210H</v>
      </c>
      <c r="C1693" s="1" t="s">
        <v>1286</v>
      </c>
      <c r="D1693" s="1" t="str">
        <f>LEFT(Supplemental_Type_Certificates__STC___5[[#This Row],[Column1]],SEARCH("\",Supplemental_Type_Certificates__STC___5[[#This Row],[Column1]])-1)</f>
        <v>Textron Aviation Inc.</v>
      </c>
      <c r="E1693" s="1" t="str">
        <f>RIGHT(Supplemental_Type_Certificates__STC___5[[#This Row],[Column1]],LEN(Supplemental_Type_Certificates__STC___5[[#This Row],[Column1]])-SEARCH("\",Supplemental_Type_Certificates__STC___5[[#This Row],[Column1]]))</f>
        <v>210H</v>
      </c>
      <c r="F1693" s="1" t="str">
        <f>INDEX(Sheet1!A:D,MATCH(Supplemental_Type_Certificates__STC___5[[#This Row],[Make]],Sheet1!D:D,0),1)</f>
        <v>Textron</v>
      </c>
      <c r="G1693"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693"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E1587:E1976</v>
      </c>
      <c r="I1693" s="1" t="str">
        <f ca="1">IF(LEN(Supplemental_Type_Certificates__STC___5[[#This Row],[First]])&lt;&gt;0,Supplemental_Type_Certificates__STC___5[[#This Row],[First]]&amp;": "&amp;_xlfn.TEXTJOIN(", ",TRUE,INDIRECT(Supplemental_Type_Certificates__STC___5[[#This Row],[Range]])),"")</f>
        <v/>
      </c>
      <c r="J1693"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694" spans="1:10" x14ac:dyDescent="0.25">
      <c r="A1694" s="1" t="s">
        <v>144</v>
      </c>
      <c r="B1694"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Inc.\210J</v>
      </c>
      <c r="C1694" s="1" t="s">
        <v>1287</v>
      </c>
      <c r="D1694" s="1" t="str">
        <f>LEFT(Supplemental_Type_Certificates__STC___5[[#This Row],[Column1]],SEARCH("\",Supplemental_Type_Certificates__STC___5[[#This Row],[Column1]])-1)</f>
        <v>Textron Aviation Inc.</v>
      </c>
      <c r="E1694" s="1" t="str">
        <f>RIGHT(Supplemental_Type_Certificates__STC___5[[#This Row],[Column1]],LEN(Supplemental_Type_Certificates__STC___5[[#This Row],[Column1]])-SEARCH("\",Supplemental_Type_Certificates__STC___5[[#This Row],[Column1]]))</f>
        <v>210J</v>
      </c>
      <c r="F1694" s="1" t="str">
        <f>INDEX(Sheet1!A:D,MATCH(Supplemental_Type_Certificates__STC___5[[#This Row],[Make]],Sheet1!D:D,0),1)</f>
        <v>Textron</v>
      </c>
      <c r="G1694"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694"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E1587:E1976</v>
      </c>
      <c r="I1694" s="1" t="str">
        <f ca="1">IF(LEN(Supplemental_Type_Certificates__STC___5[[#This Row],[First]])&lt;&gt;0,Supplemental_Type_Certificates__STC___5[[#This Row],[First]]&amp;": "&amp;_xlfn.TEXTJOIN(", ",TRUE,INDIRECT(Supplemental_Type_Certificates__STC___5[[#This Row],[Range]])),"")</f>
        <v/>
      </c>
      <c r="J1694"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695" spans="1:10" x14ac:dyDescent="0.25">
      <c r="A1695" s="1" t="s">
        <v>144</v>
      </c>
      <c r="B1695"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Inc.\210K</v>
      </c>
      <c r="C1695" s="1" t="s">
        <v>1288</v>
      </c>
      <c r="D1695" s="1" t="str">
        <f>LEFT(Supplemental_Type_Certificates__STC___5[[#This Row],[Column1]],SEARCH("\",Supplemental_Type_Certificates__STC___5[[#This Row],[Column1]])-1)</f>
        <v>Textron Aviation Inc.</v>
      </c>
      <c r="E1695" s="1" t="str">
        <f>RIGHT(Supplemental_Type_Certificates__STC___5[[#This Row],[Column1]],LEN(Supplemental_Type_Certificates__STC___5[[#This Row],[Column1]])-SEARCH("\",Supplemental_Type_Certificates__STC___5[[#This Row],[Column1]]))</f>
        <v>210K</v>
      </c>
      <c r="F1695" s="1" t="str">
        <f>INDEX(Sheet1!A:D,MATCH(Supplemental_Type_Certificates__STC___5[[#This Row],[Make]],Sheet1!D:D,0),1)</f>
        <v>Textron</v>
      </c>
      <c r="G1695"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695"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E1587:E1976</v>
      </c>
      <c r="I1695" s="1" t="str">
        <f ca="1">IF(LEN(Supplemental_Type_Certificates__STC___5[[#This Row],[First]])&lt;&gt;0,Supplemental_Type_Certificates__STC___5[[#This Row],[First]]&amp;": "&amp;_xlfn.TEXTJOIN(", ",TRUE,INDIRECT(Supplemental_Type_Certificates__STC___5[[#This Row],[Range]])),"")</f>
        <v/>
      </c>
      <c r="J1695"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696" spans="1:10" x14ac:dyDescent="0.25">
      <c r="A1696" s="1" t="s">
        <v>144</v>
      </c>
      <c r="B1696"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Inc.\210L</v>
      </c>
      <c r="C1696" s="1" t="s">
        <v>1289</v>
      </c>
      <c r="D1696" s="1" t="str">
        <f>LEFT(Supplemental_Type_Certificates__STC___5[[#This Row],[Column1]],SEARCH("\",Supplemental_Type_Certificates__STC___5[[#This Row],[Column1]])-1)</f>
        <v>Textron Aviation Inc.</v>
      </c>
      <c r="E1696" s="1" t="str">
        <f>RIGHT(Supplemental_Type_Certificates__STC___5[[#This Row],[Column1]],LEN(Supplemental_Type_Certificates__STC___5[[#This Row],[Column1]])-SEARCH("\",Supplemental_Type_Certificates__STC___5[[#This Row],[Column1]]))</f>
        <v>210L</v>
      </c>
      <c r="F1696" s="1" t="str">
        <f>INDEX(Sheet1!A:D,MATCH(Supplemental_Type_Certificates__STC___5[[#This Row],[Make]],Sheet1!D:D,0),1)</f>
        <v>Textron</v>
      </c>
      <c r="G1696"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696"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E1587:E1976</v>
      </c>
      <c r="I1696" s="1" t="str">
        <f ca="1">IF(LEN(Supplemental_Type_Certificates__STC___5[[#This Row],[First]])&lt;&gt;0,Supplemental_Type_Certificates__STC___5[[#This Row],[First]]&amp;": "&amp;_xlfn.TEXTJOIN(", ",TRUE,INDIRECT(Supplemental_Type_Certificates__STC___5[[#This Row],[Range]])),"")</f>
        <v/>
      </c>
      <c r="J1696"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697" spans="1:10" x14ac:dyDescent="0.25">
      <c r="A1697" s="1" t="s">
        <v>144</v>
      </c>
      <c r="B1697"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Inc.\210M</v>
      </c>
      <c r="C1697" s="1" t="s">
        <v>1290</v>
      </c>
      <c r="D1697" s="1" t="str">
        <f>LEFT(Supplemental_Type_Certificates__STC___5[[#This Row],[Column1]],SEARCH("\",Supplemental_Type_Certificates__STC___5[[#This Row],[Column1]])-1)</f>
        <v>Textron Aviation Inc.</v>
      </c>
      <c r="E1697" s="1" t="str">
        <f>RIGHT(Supplemental_Type_Certificates__STC___5[[#This Row],[Column1]],LEN(Supplemental_Type_Certificates__STC___5[[#This Row],[Column1]])-SEARCH("\",Supplemental_Type_Certificates__STC___5[[#This Row],[Column1]]))</f>
        <v>210M</v>
      </c>
      <c r="F1697" s="1" t="str">
        <f>INDEX(Sheet1!A:D,MATCH(Supplemental_Type_Certificates__STC___5[[#This Row],[Make]],Sheet1!D:D,0),1)</f>
        <v>Textron</v>
      </c>
      <c r="G1697"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697"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E1587:E1976</v>
      </c>
      <c r="I1697" s="1" t="str">
        <f ca="1">IF(LEN(Supplemental_Type_Certificates__STC___5[[#This Row],[First]])&lt;&gt;0,Supplemental_Type_Certificates__STC___5[[#This Row],[First]]&amp;": "&amp;_xlfn.TEXTJOIN(", ",TRUE,INDIRECT(Supplemental_Type_Certificates__STC___5[[#This Row],[Range]])),"")</f>
        <v/>
      </c>
      <c r="J1697"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698" spans="1:10" x14ac:dyDescent="0.25">
      <c r="A1698" s="1" t="s">
        <v>144</v>
      </c>
      <c r="B1698"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Inc.\210N</v>
      </c>
      <c r="C1698" s="1" t="s">
        <v>1291</v>
      </c>
      <c r="D1698" s="1" t="str">
        <f>LEFT(Supplemental_Type_Certificates__STC___5[[#This Row],[Column1]],SEARCH("\",Supplemental_Type_Certificates__STC___5[[#This Row],[Column1]])-1)</f>
        <v>Textron Aviation Inc.</v>
      </c>
      <c r="E1698" s="1" t="str">
        <f>RIGHT(Supplemental_Type_Certificates__STC___5[[#This Row],[Column1]],LEN(Supplemental_Type_Certificates__STC___5[[#This Row],[Column1]])-SEARCH("\",Supplemental_Type_Certificates__STC___5[[#This Row],[Column1]]))</f>
        <v>210N</v>
      </c>
      <c r="F1698" s="1" t="str">
        <f>INDEX(Sheet1!A:D,MATCH(Supplemental_Type_Certificates__STC___5[[#This Row],[Make]],Sheet1!D:D,0),1)</f>
        <v>Textron</v>
      </c>
      <c r="G1698"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698"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E1587:E1976</v>
      </c>
      <c r="I1698" s="1" t="str">
        <f ca="1">IF(LEN(Supplemental_Type_Certificates__STC___5[[#This Row],[First]])&lt;&gt;0,Supplemental_Type_Certificates__STC___5[[#This Row],[First]]&amp;": "&amp;_xlfn.TEXTJOIN(", ",TRUE,INDIRECT(Supplemental_Type_Certificates__STC___5[[#This Row],[Range]])),"")</f>
        <v/>
      </c>
      <c r="J1698"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699" spans="1:10" x14ac:dyDescent="0.25">
      <c r="A1699" s="1" t="s">
        <v>144</v>
      </c>
      <c r="B1699"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Inc.\210R</v>
      </c>
      <c r="C1699" s="1" t="s">
        <v>1292</v>
      </c>
      <c r="D1699" s="1" t="str">
        <f>LEFT(Supplemental_Type_Certificates__STC___5[[#This Row],[Column1]],SEARCH("\",Supplemental_Type_Certificates__STC___5[[#This Row],[Column1]])-1)</f>
        <v>Textron Aviation Inc.</v>
      </c>
      <c r="E1699" s="1" t="str">
        <f>RIGHT(Supplemental_Type_Certificates__STC___5[[#This Row],[Column1]],LEN(Supplemental_Type_Certificates__STC___5[[#This Row],[Column1]])-SEARCH("\",Supplemental_Type_Certificates__STC___5[[#This Row],[Column1]]))</f>
        <v>210R</v>
      </c>
      <c r="F1699" s="1" t="str">
        <f>INDEX(Sheet1!A:D,MATCH(Supplemental_Type_Certificates__STC___5[[#This Row],[Make]],Sheet1!D:D,0),1)</f>
        <v>Textron</v>
      </c>
      <c r="G1699"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699"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E1587:E1976</v>
      </c>
      <c r="I1699" s="1" t="str">
        <f ca="1">IF(LEN(Supplemental_Type_Certificates__STC___5[[#This Row],[First]])&lt;&gt;0,Supplemental_Type_Certificates__STC___5[[#This Row],[First]]&amp;": "&amp;_xlfn.TEXTJOIN(", ",TRUE,INDIRECT(Supplemental_Type_Certificates__STC___5[[#This Row],[Range]])),"")</f>
        <v/>
      </c>
      <c r="J1699"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700" spans="1:10" x14ac:dyDescent="0.25">
      <c r="A1700" s="1" t="s">
        <v>144</v>
      </c>
      <c r="B1700"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Inc.\23</v>
      </c>
      <c r="C1700" s="1" t="s">
        <v>1293</v>
      </c>
      <c r="D1700" s="1" t="str">
        <f>LEFT(Supplemental_Type_Certificates__STC___5[[#This Row],[Column1]],SEARCH("\",Supplemental_Type_Certificates__STC___5[[#This Row],[Column1]])-1)</f>
        <v>Textron Aviation Inc.</v>
      </c>
      <c r="E1700" s="1" t="str">
        <f>RIGHT(Supplemental_Type_Certificates__STC___5[[#This Row],[Column1]],LEN(Supplemental_Type_Certificates__STC___5[[#This Row],[Column1]])-SEARCH("\",Supplemental_Type_Certificates__STC___5[[#This Row],[Column1]]))</f>
        <v>23</v>
      </c>
      <c r="F1700" s="1" t="str">
        <f>INDEX(Sheet1!A:D,MATCH(Supplemental_Type_Certificates__STC___5[[#This Row],[Make]],Sheet1!D:D,0),1)</f>
        <v>Textron</v>
      </c>
      <c r="G1700"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700"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E1587:E1976</v>
      </c>
      <c r="I1700" s="1" t="str">
        <f ca="1">IF(LEN(Supplemental_Type_Certificates__STC___5[[#This Row],[First]])&lt;&gt;0,Supplemental_Type_Certificates__STC___5[[#This Row],[First]]&amp;": "&amp;_xlfn.TEXTJOIN(", ",TRUE,INDIRECT(Supplemental_Type_Certificates__STC___5[[#This Row],[Range]])),"")</f>
        <v/>
      </c>
      <c r="J1700"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701" spans="1:10" x14ac:dyDescent="0.25">
      <c r="A1701" s="1" t="s">
        <v>144</v>
      </c>
      <c r="B1701"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Inc.\310</v>
      </c>
      <c r="C1701" s="1" t="s">
        <v>1294</v>
      </c>
      <c r="D1701" s="1" t="str">
        <f>LEFT(Supplemental_Type_Certificates__STC___5[[#This Row],[Column1]],SEARCH("\",Supplemental_Type_Certificates__STC___5[[#This Row],[Column1]])-1)</f>
        <v>Textron Aviation Inc.</v>
      </c>
      <c r="E1701" s="1" t="str">
        <f>RIGHT(Supplemental_Type_Certificates__STC___5[[#This Row],[Column1]],LEN(Supplemental_Type_Certificates__STC___5[[#This Row],[Column1]])-SEARCH("\",Supplemental_Type_Certificates__STC___5[[#This Row],[Column1]]))</f>
        <v>310</v>
      </c>
      <c r="F1701" s="1" t="str">
        <f>INDEX(Sheet1!A:D,MATCH(Supplemental_Type_Certificates__STC___5[[#This Row],[Make]],Sheet1!D:D,0),1)</f>
        <v>Textron</v>
      </c>
      <c r="G1701"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701"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E1587:E1976</v>
      </c>
      <c r="I1701" s="1" t="str">
        <f ca="1">IF(LEN(Supplemental_Type_Certificates__STC___5[[#This Row],[First]])&lt;&gt;0,Supplemental_Type_Certificates__STC___5[[#This Row],[First]]&amp;": "&amp;_xlfn.TEXTJOIN(", ",TRUE,INDIRECT(Supplemental_Type_Certificates__STC___5[[#This Row],[Range]])),"")</f>
        <v/>
      </c>
      <c r="J1701"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702" spans="1:10" x14ac:dyDescent="0.25">
      <c r="A1702" s="1" t="s">
        <v>144</v>
      </c>
      <c r="B1702"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Inc.\310A</v>
      </c>
      <c r="C1702" s="1" t="s">
        <v>1295</v>
      </c>
      <c r="D1702" s="1" t="str">
        <f>LEFT(Supplemental_Type_Certificates__STC___5[[#This Row],[Column1]],SEARCH("\",Supplemental_Type_Certificates__STC___5[[#This Row],[Column1]])-1)</f>
        <v>Textron Aviation Inc.</v>
      </c>
      <c r="E1702" s="1" t="str">
        <f>RIGHT(Supplemental_Type_Certificates__STC___5[[#This Row],[Column1]],LEN(Supplemental_Type_Certificates__STC___5[[#This Row],[Column1]])-SEARCH("\",Supplemental_Type_Certificates__STC___5[[#This Row],[Column1]]))</f>
        <v>310A</v>
      </c>
      <c r="F1702" s="1" t="str">
        <f>INDEX(Sheet1!A:D,MATCH(Supplemental_Type_Certificates__STC___5[[#This Row],[Make]],Sheet1!D:D,0),1)</f>
        <v>Textron</v>
      </c>
      <c r="G1702"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702"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E1587:E1976</v>
      </c>
      <c r="I1702" s="1" t="str">
        <f ca="1">IF(LEN(Supplemental_Type_Certificates__STC___5[[#This Row],[First]])&lt;&gt;0,Supplemental_Type_Certificates__STC___5[[#This Row],[First]]&amp;": "&amp;_xlfn.TEXTJOIN(", ",TRUE,INDIRECT(Supplemental_Type_Certificates__STC___5[[#This Row],[Range]])),"")</f>
        <v/>
      </c>
      <c r="J1702"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703" spans="1:10" x14ac:dyDescent="0.25">
      <c r="A1703" s="1" t="s">
        <v>144</v>
      </c>
      <c r="B1703"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Inc.\310B</v>
      </c>
      <c r="C1703" s="1" t="s">
        <v>1296</v>
      </c>
      <c r="D1703" s="1" t="str">
        <f>LEFT(Supplemental_Type_Certificates__STC___5[[#This Row],[Column1]],SEARCH("\",Supplemental_Type_Certificates__STC___5[[#This Row],[Column1]])-1)</f>
        <v>Textron Aviation Inc.</v>
      </c>
      <c r="E1703" s="1" t="str">
        <f>RIGHT(Supplemental_Type_Certificates__STC___5[[#This Row],[Column1]],LEN(Supplemental_Type_Certificates__STC___5[[#This Row],[Column1]])-SEARCH("\",Supplemental_Type_Certificates__STC___5[[#This Row],[Column1]]))</f>
        <v>310B</v>
      </c>
      <c r="F1703" s="1" t="str">
        <f>INDEX(Sheet1!A:D,MATCH(Supplemental_Type_Certificates__STC___5[[#This Row],[Make]],Sheet1!D:D,0),1)</f>
        <v>Textron</v>
      </c>
      <c r="G1703"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703"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E1587:E1976</v>
      </c>
      <c r="I1703" s="1" t="str">
        <f ca="1">IF(LEN(Supplemental_Type_Certificates__STC___5[[#This Row],[First]])&lt;&gt;0,Supplemental_Type_Certificates__STC___5[[#This Row],[First]]&amp;": "&amp;_xlfn.TEXTJOIN(", ",TRUE,INDIRECT(Supplemental_Type_Certificates__STC___5[[#This Row],[Range]])),"")</f>
        <v/>
      </c>
      <c r="J1703"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704" spans="1:10" x14ac:dyDescent="0.25">
      <c r="A1704" s="1" t="s">
        <v>144</v>
      </c>
      <c r="B1704"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Inc.\310C</v>
      </c>
      <c r="C1704" s="1" t="s">
        <v>1297</v>
      </c>
      <c r="D1704" s="1" t="str">
        <f>LEFT(Supplemental_Type_Certificates__STC___5[[#This Row],[Column1]],SEARCH("\",Supplemental_Type_Certificates__STC___5[[#This Row],[Column1]])-1)</f>
        <v>Textron Aviation Inc.</v>
      </c>
      <c r="E1704" s="1" t="str">
        <f>RIGHT(Supplemental_Type_Certificates__STC___5[[#This Row],[Column1]],LEN(Supplemental_Type_Certificates__STC___5[[#This Row],[Column1]])-SEARCH("\",Supplemental_Type_Certificates__STC___5[[#This Row],[Column1]]))</f>
        <v>310C</v>
      </c>
      <c r="F1704" s="1" t="str">
        <f>INDEX(Sheet1!A:D,MATCH(Supplemental_Type_Certificates__STC___5[[#This Row],[Make]],Sheet1!D:D,0),1)</f>
        <v>Textron</v>
      </c>
      <c r="G1704"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704"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E1587:E1976</v>
      </c>
      <c r="I1704" s="1" t="str">
        <f ca="1">IF(LEN(Supplemental_Type_Certificates__STC___5[[#This Row],[First]])&lt;&gt;0,Supplemental_Type_Certificates__STC___5[[#This Row],[First]]&amp;": "&amp;_xlfn.TEXTJOIN(", ",TRUE,INDIRECT(Supplemental_Type_Certificates__STC___5[[#This Row],[Range]])),"")</f>
        <v/>
      </c>
      <c r="J1704"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705" spans="1:10" x14ac:dyDescent="0.25">
      <c r="A1705" s="1" t="s">
        <v>144</v>
      </c>
      <c r="B1705"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Inc.\310D</v>
      </c>
      <c r="C1705" s="1" t="s">
        <v>1298</v>
      </c>
      <c r="D1705" s="1" t="str">
        <f>LEFT(Supplemental_Type_Certificates__STC___5[[#This Row],[Column1]],SEARCH("\",Supplemental_Type_Certificates__STC___5[[#This Row],[Column1]])-1)</f>
        <v>Textron Aviation Inc.</v>
      </c>
      <c r="E1705" s="1" t="str">
        <f>RIGHT(Supplemental_Type_Certificates__STC___5[[#This Row],[Column1]],LEN(Supplemental_Type_Certificates__STC___5[[#This Row],[Column1]])-SEARCH("\",Supplemental_Type_Certificates__STC___5[[#This Row],[Column1]]))</f>
        <v>310D</v>
      </c>
      <c r="F1705" s="1" t="str">
        <f>INDEX(Sheet1!A:D,MATCH(Supplemental_Type_Certificates__STC___5[[#This Row],[Make]],Sheet1!D:D,0),1)</f>
        <v>Textron</v>
      </c>
      <c r="G1705"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705"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E1587:E1976</v>
      </c>
      <c r="I1705" s="1" t="str">
        <f ca="1">IF(LEN(Supplemental_Type_Certificates__STC___5[[#This Row],[First]])&lt;&gt;0,Supplemental_Type_Certificates__STC___5[[#This Row],[First]]&amp;": "&amp;_xlfn.TEXTJOIN(", ",TRUE,INDIRECT(Supplemental_Type_Certificates__STC___5[[#This Row],[Range]])),"")</f>
        <v/>
      </c>
      <c r="J1705"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706" spans="1:10" x14ac:dyDescent="0.25">
      <c r="A1706" s="1" t="s">
        <v>144</v>
      </c>
      <c r="B1706"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Inc.\310E</v>
      </c>
      <c r="C1706" s="1" t="s">
        <v>1299</v>
      </c>
      <c r="D1706" s="1" t="str">
        <f>LEFT(Supplemental_Type_Certificates__STC___5[[#This Row],[Column1]],SEARCH("\",Supplemental_Type_Certificates__STC___5[[#This Row],[Column1]])-1)</f>
        <v>Textron Aviation Inc.</v>
      </c>
      <c r="E1706" s="1" t="str">
        <f>RIGHT(Supplemental_Type_Certificates__STC___5[[#This Row],[Column1]],LEN(Supplemental_Type_Certificates__STC___5[[#This Row],[Column1]])-SEARCH("\",Supplemental_Type_Certificates__STC___5[[#This Row],[Column1]]))</f>
        <v>310E</v>
      </c>
      <c r="F1706" s="1" t="str">
        <f>INDEX(Sheet1!A:D,MATCH(Supplemental_Type_Certificates__STC___5[[#This Row],[Make]],Sheet1!D:D,0),1)</f>
        <v>Textron</v>
      </c>
      <c r="G1706"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706"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E1587:E1976</v>
      </c>
      <c r="I1706" s="1" t="str">
        <f ca="1">IF(LEN(Supplemental_Type_Certificates__STC___5[[#This Row],[First]])&lt;&gt;0,Supplemental_Type_Certificates__STC___5[[#This Row],[First]]&amp;": "&amp;_xlfn.TEXTJOIN(", ",TRUE,INDIRECT(Supplemental_Type_Certificates__STC___5[[#This Row],[Range]])),"")</f>
        <v/>
      </c>
      <c r="J1706"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707" spans="1:10" x14ac:dyDescent="0.25">
      <c r="A1707" s="1" t="s">
        <v>144</v>
      </c>
      <c r="B1707"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Inc.\310F</v>
      </c>
      <c r="C1707" s="1" t="s">
        <v>1300</v>
      </c>
      <c r="D1707" s="1" t="str">
        <f>LEFT(Supplemental_Type_Certificates__STC___5[[#This Row],[Column1]],SEARCH("\",Supplemental_Type_Certificates__STC___5[[#This Row],[Column1]])-1)</f>
        <v>Textron Aviation Inc.</v>
      </c>
      <c r="E1707" s="1" t="str">
        <f>RIGHT(Supplemental_Type_Certificates__STC___5[[#This Row],[Column1]],LEN(Supplemental_Type_Certificates__STC___5[[#This Row],[Column1]])-SEARCH("\",Supplemental_Type_Certificates__STC___5[[#This Row],[Column1]]))</f>
        <v>310F</v>
      </c>
      <c r="F1707" s="1" t="str">
        <f>INDEX(Sheet1!A:D,MATCH(Supplemental_Type_Certificates__STC___5[[#This Row],[Make]],Sheet1!D:D,0),1)</f>
        <v>Textron</v>
      </c>
      <c r="G1707"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707"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E1587:E1976</v>
      </c>
      <c r="I1707" s="1" t="str">
        <f ca="1">IF(LEN(Supplemental_Type_Certificates__STC___5[[#This Row],[First]])&lt;&gt;0,Supplemental_Type_Certificates__STC___5[[#This Row],[First]]&amp;": "&amp;_xlfn.TEXTJOIN(", ",TRUE,INDIRECT(Supplemental_Type_Certificates__STC___5[[#This Row],[Range]])),"")</f>
        <v/>
      </c>
      <c r="J1707"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708" spans="1:10" x14ac:dyDescent="0.25">
      <c r="A1708" s="1" t="s">
        <v>144</v>
      </c>
      <c r="B1708"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Inc.\310G</v>
      </c>
      <c r="C1708" s="1" t="s">
        <v>1301</v>
      </c>
      <c r="D1708" s="1" t="str">
        <f>LEFT(Supplemental_Type_Certificates__STC___5[[#This Row],[Column1]],SEARCH("\",Supplemental_Type_Certificates__STC___5[[#This Row],[Column1]])-1)</f>
        <v>Textron Aviation Inc.</v>
      </c>
      <c r="E1708" s="1" t="str">
        <f>RIGHT(Supplemental_Type_Certificates__STC___5[[#This Row],[Column1]],LEN(Supplemental_Type_Certificates__STC___5[[#This Row],[Column1]])-SEARCH("\",Supplemental_Type_Certificates__STC___5[[#This Row],[Column1]]))</f>
        <v>310G</v>
      </c>
      <c r="F1708" s="1" t="str">
        <f>INDEX(Sheet1!A:D,MATCH(Supplemental_Type_Certificates__STC___5[[#This Row],[Make]],Sheet1!D:D,0),1)</f>
        <v>Textron</v>
      </c>
      <c r="G1708"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708"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E1587:E1976</v>
      </c>
      <c r="I1708" s="1" t="str">
        <f ca="1">IF(LEN(Supplemental_Type_Certificates__STC___5[[#This Row],[First]])&lt;&gt;0,Supplemental_Type_Certificates__STC___5[[#This Row],[First]]&amp;": "&amp;_xlfn.TEXTJOIN(", ",TRUE,INDIRECT(Supplemental_Type_Certificates__STC___5[[#This Row],[Range]])),"")</f>
        <v/>
      </c>
      <c r="J1708"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709" spans="1:10" x14ac:dyDescent="0.25">
      <c r="A1709" s="1" t="s">
        <v>144</v>
      </c>
      <c r="B1709"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Inc.\310H</v>
      </c>
      <c r="C1709" s="1" t="s">
        <v>1302</v>
      </c>
      <c r="D1709" s="1" t="str">
        <f>LEFT(Supplemental_Type_Certificates__STC___5[[#This Row],[Column1]],SEARCH("\",Supplemental_Type_Certificates__STC___5[[#This Row],[Column1]])-1)</f>
        <v>Textron Aviation Inc.</v>
      </c>
      <c r="E1709" s="1" t="str">
        <f>RIGHT(Supplemental_Type_Certificates__STC___5[[#This Row],[Column1]],LEN(Supplemental_Type_Certificates__STC___5[[#This Row],[Column1]])-SEARCH("\",Supplemental_Type_Certificates__STC___5[[#This Row],[Column1]]))</f>
        <v>310H</v>
      </c>
      <c r="F1709" s="1" t="str">
        <f>INDEX(Sheet1!A:D,MATCH(Supplemental_Type_Certificates__STC___5[[#This Row],[Make]],Sheet1!D:D,0),1)</f>
        <v>Textron</v>
      </c>
      <c r="G1709"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709"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E1587:E1976</v>
      </c>
      <c r="I1709" s="1" t="str">
        <f ca="1">IF(LEN(Supplemental_Type_Certificates__STC___5[[#This Row],[First]])&lt;&gt;0,Supplemental_Type_Certificates__STC___5[[#This Row],[First]]&amp;": "&amp;_xlfn.TEXTJOIN(", ",TRUE,INDIRECT(Supplemental_Type_Certificates__STC___5[[#This Row],[Range]])),"")</f>
        <v/>
      </c>
      <c r="J1709"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710" spans="1:10" x14ac:dyDescent="0.25">
      <c r="A1710" s="1" t="s">
        <v>144</v>
      </c>
      <c r="B1710"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Inc.\310I</v>
      </c>
      <c r="C1710" s="1" t="s">
        <v>1303</v>
      </c>
      <c r="D1710" s="1" t="str">
        <f>LEFT(Supplemental_Type_Certificates__STC___5[[#This Row],[Column1]],SEARCH("\",Supplemental_Type_Certificates__STC___5[[#This Row],[Column1]])-1)</f>
        <v>Textron Aviation Inc.</v>
      </c>
      <c r="E1710" s="1" t="str">
        <f>RIGHT(Supplemental_Type_Certificates__STC___5[[#This Row],[Column1]],LEN(Supplemental_Type_Certificates__STC___5[[#This Row],[Column1]])-SEARCH("\",Supplemental_Type_Certificates__STC___5[[#This Row],[Column1]]))</f>
        <v>310I</v>
      </c>
      <c r="F1710" s="1" t="str">
        <f>INDEX(Sheet1!A:D,MATCH(Supplemental_Type_Certificates__STC___5[[#This Row],[Make]],Sheet1!D:D,0),1)</f>
        <v>Textron</v>
      </c>
      <c r="G1710"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710"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E1587:E1976</v>
      </c>
      <c r="I1710" s="1" t="str">
        <f ca="1">IF(LEN(Supplemental_Type_Certificates__STC___5[[#This Row],[First]])&lt;&gt;0,Supplemental_Type_Certificates__STC___5[[#This Row],[First]]&amp;": "&amp;_xlfn.TEXTJOIN(", ",TRUE,INDIRECT(Supplemental_Type_Certificates__STC___5[[#This Row],[Range]])),"")</f>
        <v/>
      </c>
      <c r="J1710"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711" spans="1:10" x14ac:dyDescent="0.25">
      <c r="A1711" s="1" t="s">
        <v>144</v>
      </c>
      <c r="B1711"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Inc.\310J-1</v>
      </c>
      <c r="C1711" s="1" t="s">
        <v>1304</v>
      </c>
      <c r="D1711" s="1" t="str">
        <f>LEFT(Supplemental_Type_Certificates__STC___5[[#This Row],[Column1]],SEARCH("\",Supplemental_Type_Certificates__STC___5[[#This Row],[Column1]])-1)</f>
        <v>Textron Aviation Inc.</v>
      </c>
      <c r="E1711" s="1" t="str">
        <f>RIGHT(Supplemental_Type_Certificates__STC___5[[#This Row],[Column1]],LEN(Supplemental_Type_Certificates__STC___5[[#This Row],[Column1]])-SEARCH("\",Supplemental_Type_Certificates__STC___5[[#This Row],[Column1]]))</f>
        <v>310J-1</v>
      </c>
      <c r="F1711" s="1" t="str">
        <f>INDEX(Sheet1!A:D,MATCH(Supplemental_Type_Certificates__STC___5[[#This Row],[Make]],Sheet1!D:D,0),1)</f>
        <v>Textron</v>
      </c>
      <c r="G1711"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711"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E1587:E1976</v>
      </c>
      <c r="I1711" s="1" t="str">
        <f ca="1">IF(LEN(Supplemental_Type_Certificates__STC___5[[#This Row],[First]])&lt;&gt;0,Supplemental_Type_Certificates__STC___5[[#This Row],[First]]&amp;": "&amp;_xlfn.TEXTJOIN(", ",TRUE,INDIRECT(Supplemental_Type_Certificates__STC___5[[#This Row],[Range]])),"")</f>
        <v/>
      </c>
      <c r="J1711"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712" spans="1:10" x14ac:dyDescent="0.25">
      <c r="A1712" s="1" t="s">
        <v>144</v>
      </c>
      <c r="B1712"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Inc.\310J</v>
      </c>
      <c r="C1712" s="1" t="s">
        <v>1305</v>
      </c>
      <c r="D1712" s="1" t="str">
        <f>LEFT(Supplemental_Type_Certificates__STC___5[[#This Row],[Column1]],SEARCH("\",Supplemental_Type_Certificates__STC___5[[#This Row],[Column1]])-1)</f>
        <v>Textron Aviation Inc.</v>
      </c>
      <c r="E1712" s="1" t="str">
        <f>RIGHT(Supplemental_Type_Certificates__STC___5[[#This Row],[Column1]],LEN(Supplemental_Type_Certificates__STC___5[[#This Row],[Column1]])-SEARCH("\",Supplemental_Type_Certificates__STC___5[[#This Row],[Column1]]))</f>
        <v>310J</v>
      </c>
      <c r="F1712" s="1" t="str">
        <f>INDEX(Sheet1!A:D,MATCH(Supplemental_Type_Certificates__STC___5[[#This Row],[Make]],Sheet1!D:D,0),1)</f>
        <v>Textron</v>
      </c>
      <c r="G1712"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712"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E1587:E1976</v>
      </c>
      <c r="I1712" s="1" t="str">
        <f ca="1">IF(LEN(Supplemental_Type_Certificates__STC___5[[#This Row],[First]])&lt;&gt;0,Supplemental_Type_Certificates__STC___5[[#This Row],[First]]&amp;": "&amp;_xlfn.TEXTJOIN(", ",TRUE,INDIRECT(Supplemental_Type_Certificates__STC___5[[#This Row],[Range]])),"")</f>
        <v/>
      </c>
      <c r="J1712"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713" spans="1:10" x14ac:dyDescent="0.25">
      <c r="A1713" s="1" t="s">
        <v>144</v>
      </c>
      <c r="B1713"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Inc.\310K</v>
      </c>
      <c r="C1713" s="1" t="s">
        <v>1306</v>
      </c>
      <c r="D1713" s="1" t="str">
        <f>LEFT(Supplemental_Type_Certificates__STC___5[[#This Row],[Column1]],SEARCH("\",Supplemental_Type_Certificates__STC___5[[#This Row],[Column1]])-1)</f>
        <v>Textron Aviation Inc.</v>
      </c>
      <c r="E1713" s="1" t="str">
        <f>RIGHT(Supplemental_Type_Certificates__STC___5[[#This Row],[Column1]],LEN(Supplemental_Type_Certificates__STC___5[[#This Row],[Column1]])-SEARCH("\",Supplemental_Type_Certificates__STC___5[[#This Row],[Column1]]))</f>
        <v>310K</v>
      </c>
      <c r="F1713" s="1" t="str">
        <f>INDEX(Sheet1!A:D,MATCH(Supplemental_Type_Certificates__STC___5[[#This Row],[Make]],Sheet1!D:D,0),1)</f>
        <v>Textron</v>
      </c>
      <c r="G1713"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713"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E1587:E1976</v>
      </c>
      <c r="I1713" s="1" t="str">
        <f ca="1">IF(LEN(Supplemental_Type_Certificates__STC___5[[#This Row],[First]])&lt;&gt;0,Supplemental_Type_Certificates__STC___5[[#This Row],[First]]&amp;": "&amp;_xlfn.TEXTJOIN(", ",TRUE,INDIRECT(Supplemental_Type_Certificates__STC___5[[#This Row],[Range]])),"")</f>
        <v/>
      </c>
      <c r="J1713"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714" spans="1:10" x14ac:dyDescent="0.25">
      <c r="A1714" s="1" t="s">
        <v>144</v>
      </c>
      <c r="B1714"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Inc.\310L</v>
      </c>
      <c r="C1714" s="1" t="s">
        <v>1307</v>
      </c>
      <c r="D1714" s="1" t="str">
        <f>LEFT(Supplemental_Type_Certificates__STC___5[[#This Row],[Column1]],SEARCH("\",Supplemental_Type_Certificates__STC___5[[#This Row],[Column1]])-1)</f>
        <v>Textron Aviation Inc.</v>
      </c>
      <c r="E1714" s="1" t="str">
        <f>RIGHT(Supplemental_Type_Certificates__STC___5[[#This Row],[Column1]],LEN(Supplemental_Type_Certificates__STC___5[[#This Row],[Column1]])-SEARCH("\",Supplemental_Type_Certificates__STC___5[[#This Row],[Column1]]))</f>
        <v>310L</v>
      </c>
      <c r="F1714" s="1" t="str">
        <f>INDEX(Sheet1!A:D,MATCH(Supplemental_Type_Certificates__STC___5[[#This Row],[Make]],Sheet1!D:D,0),1)</f>
        <v>Textron</v>
      </c>
      <c r="G1714"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714"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E1587:E1976</v>
      </c>
      <c r="I1714" s="1" t="str">
        <f ca="1">IF(LEN(Supplemental_Type_Certificates__STC___5[[#This Row],[First]])&lt;&gt;0,Supplemental_Type_Certificates__STC___5[[#This Row],[First]]&amp;": "&amp;_xlfn.TEXTJOIN(", ",TRUE,INDIRECT(Supplemental_Type_Certificates__STC___5[[#This Row],[Range]])),"")</f>
        <v/>
      </c>
      <c r="J1714"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715" spans="1:10" x14ac:dyDescent="0.25">
      <c r="A1715" s="1" t="s">
        <v>144</v>
      </c>
      <c r="B1715"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Inc.\310N</v>
      </c>
      <c r="C1715" s="1" t="s">
        <v>1308</v>
      </c>
      <c r="D1715" s="1" t="str">
        <f>LEFT(Supplemental_Type_Certificates__STC___5[[#This Row],[Column1]],SEARCH("\",Supplemental_Type_Certificates__STC___5[[#This Row],[Column1]])-1)</f>
        <v>Textron Aviation Inc.</v>
      </c>
      <c r="E1715" s="1" t="str">
        <f>RIGHT(Supplemental_Type_Certificates__STC___5[[#This Row],[Column1]],LEN(Supplemental_Type_Certificates__STC___5[[#This Row],[Column1]])-SEARCH("\",Supplemental_Type_Certificates__STC___5[[#This Row],[Column1]]))</f>
        <v>310N</v>
      </c>
      <c r="F1715" s="1" t="str">
        <f>INDEX(Sheet1!A:D,MATCH(Supplemental_Type_Certificates__STC___5[[#This Row],[Make]],Sheet1!D:D,0),1)</f>
        <v>Textron</v>
      </c>
      <c r="G1715"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715"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E1587:E1976</v>
      </c>
      <c r="I1715" s="1" t="str">
        <f ca="1">IF(LEN(Supplemental_Type_Certificates__STC___5[[#This Row],[First]])&lt;&gt;0,Supplemental_Type_Certificates__STC___5[[#This Row],[First]]&amp;": "&amp;_xlfn.TEXTJOIN(", ",TRUE,INDIRECT(Supplemental_Type_Certificates__STC___5[[#This Row],[Range]])),"")</f>
        <v/>
      </c>
      <c r="J1715"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716" spans="1:10" x14ac:dyDescent="0.25">
      <c r="A1716" s="1" t="s">
        <v>144</v>
      </c>
      <c r="B1716"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Inc.\310P</v>
      </c>
      <c r="C1716" s="1" t="s">
        <v>1309</v>
      </c>
      <c r="D1716" s="1" t="str">
        <f>LEFT(Supplemental_Type_Certificates__STC___5[[#This Row],[Column1]],SEARCH("\",Supplemental_Type_Certificates__STC___5[[#This Row],[Column1]])-1)</f>
        <v>Textron Aviation Inc.</v>
      </c>
      <c r="E1716" s="1" t="str">
        <f>RIGHT(Supplemental_Type_Certificates__STC___5[[#This Row],[Column1]],LEN(Supplemental_Type_Certificates__STC___5[[#This Row],[Column1]])-SEARCH("\",Supplemental_Type_Certificates__STC___5[[#This Row],[Column1]]))</f>
        <v>310P</v>
      </c>
      <c r="F1716" s="1" t="str">
        <f>INDEX(Sheet1!A:D,MATCH(Supplemental_Type_Certificates__STC___5[[#This Row],[Make]],Sheet1!D:D,0),1)</f>
        <v>Textron</v>
      </c>
      <c r="G1716"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716"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E1587:E1976</v>
      </c>
      <c r="I1716" s="1" t="str">
        <f ca="1">IF(LEN(Supplemental_Type_Certificates__STC___5[[#This Row],[First]])&lt;&gt;0,Supplemental_Type_Certificates__STC___5[[#This Row],[First]]&amp;": "&amp;_xlfn.TEXTJOIN(", ",TRUE,INDIRECT(Supplemental_Type_Certificates__STC___5[[#This Row],[Range]])),"")</f>
        <v/>
      </c>
      <c r="J1716"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717" spans="1:10" x14ac:dyDescent="0.25">
      <c r="A1717" s="1" t="s">
        <v>144</v>
      </c>
      <c r="B1717"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Inc.\310Q</v>
      </c>
      <c r="C1717" s="1" t="s">
        <v>1310</v>
      </c>
      <c r="D1717" s="1" t="str">
        <f>LEFT(Supplemental_Type_Certificates__STC___5[[#This Row],[Column1]],SEARCH("\",Supplemental_Type_Certificates__STC___5[[#This Row],[Column1]])-1)</f>
        <v>Textron Aviation Inc.</v>
      </c>
      <c r="E1717" s="1" t="str">
        <f>RIGHT(Supplemental_Type_Certificates__STC___5[[#This Row],[Column1]],LEN(Supplemental_Type_Certificates__STC___5[[#This Row],[Column1]])-SEARCH("\",Supplemental_Type_Certificates__STC___5[[#This Row],[Column1]]))</f>
        <v>310Q</v>
      </c>
      <c r="F1717" s="1" t="str">
        <f>INDEX(Sheet1!A:D,MATCH(Supplemental_Type_Certificates__STC___5[[#This Row],[Make]],Sheet1!D:D,0),1)</f>
        <v>Textron</v>
      </c>
      <c r="G1717"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717"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E1587:E1976</v>
      </c>
      <c r="I1717" s="1" t="str">
        <f ca="1">IF(LEN(Supplemental_Type_Certificates__STC___5[[#This Row],[First]])&lt;&gt;0,Supplemental_Type_Certificates__STC___5[[#This Row],[First]]&amp;": "&amp;_xlfn.TEXTJOIN(", ",TRUE,INDIRECT(Supplemental_Type_Certificates__STC___5[[#This Row],[Range]])),"")</f>
        <v/>
      </c>
      <c r="J1717"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718" spans="1:10" x14ac:dyDescent="0.25">
      <c r="A1718" s="1" t="s">
        <v>144</v>
      </c>
      <c r="B1718"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Inc.\310R</v>
      </c>
      <c r="C1718" s="1" t="s">
        <v>1311</v>
      </c>
      <c r="D1718" s="1" t="str">
        <f>LEFT(Supplemental_Type_Certificates__STC___5[[#This Row],[Column1]],SEARCH("\",Supplemental_Type_Certificates__STC___5[[#This Row],[Column1]])-1)</f>
        <v>Textron Aviation Inc.</v>
      </c>
      <c r="E1718" s="1" t="str">
        <f>RIGHT(Supplemental_Type_Certificates__STC___5[[#This Row],[Column1]],LEN(Supplemental_Type_Certificates__STC___5[[#This Row],[Column1]])-SEARCH("\",Supplemental_Type_Certificates__STC___5[[#This Row],[Column1]]))</f>
        <v>310R</v>
      </c>
      <c r="F1718" s="1" t="str">
        <f>INDEX(Sheet1!A:D,MATCH(Supplemental_Type_Certificates__STC___5[[#This Row],[Make]],Sheet1!D:D,0),1)</f>
        <v>Textron</v>
      </c>
      <c r="G1718"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718"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E1587:E1976</v>
      </c>
      <c r="I1718" s="1" t="str">
        <f ca="1">IF(LEN(Supplemental_Type_Certificates__STC___5[[#This Row],[First]])&lt;&gt;0,Supplemental_Type_Certificates__STC___5[[#This Row],[First]]&amp;": "&amp;_xlfn.TEXTJOIN(", ",TRUE,INDIRECT(Supplemental_Type_Certificates__STC___5[[#This Row],[Range]])),"")</f>
        <v/>
      </c>
      <c r="J1718"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719" spans="1:10" x14ac:dyDescent="0.25">
      <c r="A1719" s="1" t="s">
        <v>144</v>
      </c>
      <c r="B1719"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Inc.\320-1</v>
      </c>
      <c r="C1719" s="1" t="s">
        <v>1312</v>
      </c>
      <c r="D1719" s="1" t="str">
        <f>LEFT(Supplemental_Type_Certificates__STC___5[[#This Row],[Column1]],SEARCH("\",Supplemental_Type_Certificates__STC___5[[#This Row],[Column1]])-1)</f>
        <v>Textron Aviation Inc.</v>
      </c>
      <c r="E1719" s="1" t="str">
        <f>RIGHT(Supplemental_Type_Certificates__STC___5[[#This Row],[Column1]],LEN(Supplemental_Type_Certificates__STC___5[[#This Row],[Column1]])-SEARCH("\",Supplemental_Type_Certificates__STC___5[[#This Row],[Column1]]))</f>
        <v>320-1</v>
      </c>
      <c r="F1719" s="1" t="str">
        <f>INDEX(Sheet1!A:D,MATCH(Supplemental_Type_Certificates__STC___5[[#This Row],[Make]],Sheet1!D:D,0),1)</f>
        <v>Textron</v>
      </c>
      <c r="G1719"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719"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E1587:E1976</v>
      </c>
      <c r="I1719" s="1" t="str">
        <f ca="1">IF(LEN(Supplemental_Type_Certificates__STC___5[[#This Row],[First]])&lt;&gt;0,Supplemental_Type_Certificates__STC___5[[#This Row],[First]]&amp;": "&amp;_xlfn.TEXTJOIN(", ",TRUE,INDIRECT(Supplemental_Type_Certificates__STC___5[[#This Row],[Range]])),"")</f>
        <v/>
      </c>
      <c r="J1719"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720" spans="1:10" x14ac:dyDescent="0.25">
      <c r="A1720" s="1" t="s">
        <v>144</v>
      </c>
      <c r="B1720"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Inc.\320</v>
      </c>
      <c r="C1720" s="1" t="s">
        <v>1313</v>
      </c>
      <c r="D1720" s="1" t="str">
        <f>LEFT(Supplemental_Type_Certificates__STC___5[[#This Row],[Column1]],SEARCH("\",Supplemental_Type_Certificates__STC___5[[#This Row],[Column1]])-1)</f>
        <v>Textron Aviation Inc.</v>
      </c>
      <c r="E1720" s="1" t="str">
        <f>RIGHT(Supplemental_Type_Certificates__STC___5[[#This Row],[Column1]],LEN(Supplemental_Type_Certificates__STC___5[[#This Row],[Column1]])-SEARCH("\",Supplemental_Type_Certificates__STC___5[[#This Row],[Column1]]))</f>
        <v>320</v>
      </c>
      <c r="F1720" s="1" t="str">
        <f>INDEX(Sheet1!A:D,MATCH(Supplemental_Type_Certificates__STC___5[[#This Row],[Make]],Sheet1!D:D,0),1)</f>
        <v>Textron</v>
      </c>
      <c r="G1720"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720"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E1587:E1976</v>
      </c>
      <c r="I1720" s="1" t="str">
        <f ca="1">IF(LEN(Supplemental_Type_Certificates__STC___5[[#This Row],[First]])&lt;&gt;0,Supplemental_Type_Certificates__STC___5[[#This Row],[First]]&amp;": "&amp;_xlfn.TEXTJOIN(", ",TRUE,INDIRECT(Supplemental_Type_Certificates__STC___5[[#This Row],[Range]])),"")</f>
        <v/>
      </c>
      <c r="J1720"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721" spans="1:10" x14ac:dyDescent="0.25">
      <c r="A1721" s="1" t="s">
        <v>144</v>
      </c>
      <c r="B1721"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Inc.\320A</v>
      </c>
      <c r="C1721" s="1" t="s">
        <v>1314</v>
      </c>
      <c r="D1721" s="1" t="str">
        <f>LEFT(Supplemental_Type_Certificates__STC___5[[#This Row],[Column1]],SEARCH("\",Supplemental_Type_Certificates__STC___5[[#This Row],[Column1]])-1)</f>
        <v>Textron Aviation Inc.</v>
      </c>
      <c r="E1721" s="1" t="str">
        <f>RIGHT(Supplemental_Type_Certificates__STC___5[[#This Row],[Column1]],LEN(Supplemental_Type_Certificates__STC___5[[#This Row],[Column1]])-SEARCH("\",Supplemental_Type_Certificates__STC___5[[#This Row],[Column1]]))</f>
        <v>320A</v>
      </c>
      <c r="F1721" s="1" t="str">
        <f>INDEX(Sheet1!A:D,MATCH(Supplemental_Type_Certificates__STC___5[[#This Row],[Make]],Sheet1!D:D,0),1)</f>
        <v>Textron</v>
      </c>
      <c r="G1721"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721"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E1587:E1976</v>
      </c>
      <c r="I1721" s="1" t="str">
        <f ca="1">IF(LEN(Supplemental_Type_Certificates__STC___5[[#This Row],[First]])&lt;&gt;0,Supplemental_Type_Certificates__STC___5[[#This Row],[First]]&amp;": "&amp;_xlfn.TEXTJOIN(", ",TRUE,INDIRECT(Supplemental_Type_Certificates__STC___5[[#This Row],[Range]])),"")</f>
        <v/>
      </c>
      <c r="J1721"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722" spans="1:10" x14ac:dyDescent="0.25">
      <c r="A1722" s="1" t="s">
        <v>144</v>
      </c>
      <c r="B1722"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Inc.\320B</v>
      </c>
      <c r="C1722" s="1" t="s">
        <v>1315</v>
      </c>
      <c r="D1722" s="1" t="str">
        <f>LEFT(Supplemental_Type_Certificates__STC___5[[#This Row],[Column1]],SEARCH("\",Supplemental_Type_Certificates__STC___5[[#This Row],[Column1]])-1)</f>
        <v>Textron Aviation Inc.</v>
      </c>
      <c r="E1722" s="1" t="str">
        <f>RIGHT(Supplemental_Type_Certificates__STC___5[[#This Row],[Column1]],LEN(Supplemental_Type_Certificates__STC___5[[#This Row],[Column1]])-SEARCH("\",Supplemental_Type_Certificates__STC___5[[#This Row],[Column1]]))</f>
        <v>320B</v>
      </c>
      <c r="F1722" s="1" t="str">
        <f>INDEX(Sheet1!A:D,MATCH(Supplemental_Type_Certificates__STC___5[[#This Row],[Make]],Sheet1!D:D,0),1)</f>
        <v>Textron</v>
      </c>
      <c r="G1722"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722"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E1587:E1976</v>
      </c>
      <c r="I1722" s="1" t="str">
        <f ca="1">IF(LEN(Supplemental_Type_Certificates__STC___5[[#This Row],[First]])&lt;&gt;0,Supplemental_Type_Certificates__STC___5[[#This Row],[First]]&amp;": "&amp;_xlfn.TEXTJOIN(", ",TRUE,INDIRECT(Supplemental_Type_Certificates__STC___5[[#This Row],[Range]])),"")</f>
        <v/>
      </c>
      <c r="J1722"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723" spans="1:10" x14ac:dyDescent="0.25">
      <c r="A1723" s="1" t="s">
        <v>144</v>
      </c>
      <c r="B1723"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Inc.\320C</v>
      </c>
      <c r="C1723" s="1" t="s">
        <v>1316</v>
      </c>
      <c r="D1723" s="1" t="str">
        <f>LEFT(Supplemental_Type_Certificates__STC___5[[#This Row],[Column1]],SEARCH("\",Supplemental_Type_Certificates__STC___5[[#This Row],[Column1]])-1)</f>
        <v>Textron Aviation Inc.</v>
      </c>
      <c r="E1723" s="1" t="str">
        <f>RIGHT(Supplemental_Type_Certificates__STC___5[[#This Row],[Column1]],LEN(Supplemental_Type_Certificates__STC___5[[#This Row],[Column1]])-SEARCH("\",Supplemental_Type_Certificates__STC___5[[#This Row],[Column1]]))</f>
        <v>320C</v>
      </c>
      <c r="F1723" s="1" t="str">
        <f>INDEX(Sheet1!A:D,MATCH(Supplemental_Type_Certificates__STC___5[[#This Row],[Make]],Sheet1!D:D,0),1)</f>
        <v>Textron</v>
      </c>
      <c r="G1723"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723"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E1587:E1976</v>
      </c>
      <c r="I1723" s="1" t="str">
        <f ca="1">IF(LEN(Supplemental_Type_Certificates__STC___5[[#This Row],[First]])&lt;&gt;0,Supplemental_Type_Certificates__STC___5[[#This Row],[First]]&amp;": "&amp;_xlfn.TEXTJOIN(", ",TRUE,INDIRECT(Supplemental_Type_Certificates__STC___5[[#This Row],[Range]])),"")</f>
        <v/>
      </c>
      <c r="J1723"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724" spans="1:10" x14ac:dyDescent="0.25">
      <c r="A1724" s="1" t="s">
        <v>144</v>
      </c>
      <c r="B1724"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Inc.\320D</v>
      </c>
      <c r="C1724" s="1" t="s">
        <v>1317</v>
      </c>
      <c r="D1724" s="1" t="str">
        <f>LEFT(Supplemental_Type_Certificates__STC___5[[#This Row],[Column1]],SEARCH("\",Supplemental_Type_Certificates__STC___5[[#This Row],[Column1]])-1)</f>
        <v>Textron Aviation Inc.</v>
      </c>
      <c r="E1724" s="1" t="str">
        <f>RIGHT(Supplemental_Type_Certificates__STC___5[[#This Row],[Column1]],LEN(Supplemental_Type_Certificates__STC___5[[#This Row],[Column1]])-SEARCH("\",Supplemental_Type_Certificates__STC___5[[#This Row],[Column1]]))</f>
        <v>320D</v>
      </c>
      <c r="F1724" s="1" t="str">
        <f>INDEX(Sheet1!A:D,MATCH(Supplemental_Type_Certificates__STC___5[[#This Row],[Make]],Sheet1!D:D,0),1)</f>
        <v>Textron</v>
      </c>
      <c r="G1724"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724"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E1587:E1976</v>
      </c>
      <c r="I1724" s="1" t="str">
        <f ca="1">IF(LEN(Supplemental_Type_Certificates__STC___5[[#This Row],[First]])&lt;&gt;0,Supplemental_Type_Certificates__STC___5[[#This Row],[First]]&amp;": "&amp;_xlfn.TEXTJOIN(", ",TRUE,INDIRECT(Supplemental_Type_Certificates__STC___5[[#This Row],[Range]])),"")</f>
        <v/>
      </c>
      <c r="J1724"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725" spans="1:10" x14ac:dyDescent="0.25">
      <c r="A1725" s="1" t="s">
        <v>144</v>
      </c>
      <c r="B1725"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Inc.\320E</v>
      </c>
      <c r="C1725" s="1" t="s">
        <v>1318</v>
      </c>
      <c r="D1725" s="1" t="str">
        <f>LEFT(Supplemental_Type_Certificates__STC___5[[#This Row],[Column1]],SEARCH("\",Supplemental_Type_Certificates__STC___5[[#This Row],[Column1]])-1)</f>
        <v>Textron Aviation Inc.</v>
      </c>
      <c r="E1725" s="1" t="str">
        <f>RIGHT(Supplemental_Type_Certificates__STC___5[[#This Row],[Column1]],LEN(Supplemental_Type_Certificates__STC___5[[#This Row],[Column1]])-SEARCH("\",Supplemental_Type_Certificates__STC___5[[#This Row],[Column1]]))</f>
        <v>320E</v>
      </c>
      <c r="F1725" s="1" t="str">
        <f>INDEX(Sheet1!A:D,MATCH(Supplemental_Type_Certificates__STC___5[[#This Row],[Make]],Sheet1!D:D,0),1)</f>
        <v>Textron</v>
      </c>
      <c r="G1725"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725"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E1587:E1976</v>
      </c>
      <c r="I1725" s="1" t="str">
        <f ca="1">IF(LEN(Supplemental_Type_Certificates__STC___5[[#This Row],[First]])&lt;&gt;0,Supplemental_Type_Certificates__STC___5[[#This Row],[First]]&amp;": "&amp;_xlfn.TEXTJOIN(", ",TRUE,INDIRECT(Supplemental_Type_Certificates__STC___5[[#This Row],[Range]])),"")</f>
        <v/>
      </c>
      <c r="J1725"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726" spans="1:10" x14ac:dyDescent="0.25">
      <c r="A1726" s="1" t="s">
        <v>144</v>
      </c>
      <c r="B1726"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Inc.\320F</v>
      </c>
      <c r="C1726" s="1" t="s">
        <v>1319</v>
      </c>
      <c r="D1726" s="1" t="str">
        <f>LEFT(Supplemental_Type_Certificates__STC___5[[#This Row],[Column1]],SEARCH("\",Supplemental_Type_Certificates__STC___5[[#This Row],[Column1]])-1)</f>
        <v>Textron Aviation Inc.</v>
      </c>
      <c r="E1726" s="1" t="str">
        <f>RIGHT(Supplemental_Type_Certificates__STC___5[[#This Row],[Column1]],LEN(Supplemental_Type_Certificates__STC___5[[#This Row],[Column1]])-SEARCH("\",Supplemental_Type_Certificates__STC___5[[#This Row],[Column1]]))</f>
        <v>320F</v>
      </c>
      <c r="F1726" s="1" t="str">
        <f>INDEX(Sheet1!A:D,MATCH(Supplemental_Type_Certificates__STC___5[[#This Row],[Make]],Sheet1!D:D,0),1)</f>
        <v>Textron</v>
      </c>
      <c r="G1726"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726"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E1587:E1976</v>
      </c>
      <c r="I1726" s="1" t="str">
        <f ca="1">IF(LEN(Supplemental_Type_Certificates__STC___5[[#This Row],[First]])&lt;&gt;0,Supplemental_Type_Certificates__STC___5[[#This Row],[First]]&amp;": "&amp;_xlfn.TEXTJOIN(", ",TRUE,INDIRECT(Supplemental_Type_Certificates__STC___5[[#This Row],[Range]])),"")</f>
        <v/>
      </c>
      <c r="J1726"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727" spans="1:10" x14ac:dyDescent="0.25">
      <c r="A1727" s="1" t="s">
        <v>144</v>
      </c>
      <c r="B1727"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Inc.\335</v>
      </c>
      <c r="C1727" s="1" t="s">
        <v>1320</v>
      </c>
      <c r="D1727" s="1" t="str">
        <f>LEFT(Supplemental_Type_Certificates__STC___5[[#This Row],[Column1]],SEARCH("\",Supplemental_Type_Certificates__STC___5[[#This Row],[Column1]])-1)</f>
        <v>Textron Aviation Inc.</v>
      </c>
      <c r="E1727" s="1" t="str">
        <f>RIGHT(Supplemental_Type_Certificates__STC___5[[#This Row],[Column1]],LEN(Supplemental_Type_Certificates__STC___5[[#This Row],[Column1]])-SEARCH("\",Supplemental_Type_Certificates__STC___5[[#This Row],[Column1]]))</f>
        <v>335</v>
      </c>
      <c r="F1727" s="1" t="str">
        <f>INDEX(Sheet1!A:D,MATCH(Supplemental_Type_Certificates__STC___5[[#This Row],[Make]],Sheet1!D:D,0),1)</f>
        <v>Textron</v>
      </c>
      <c r="G1727"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727"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E1587:E1976</v>
      </c>
      <c r="I1727" s="1" t="str">
        <f ca="1">IF(LEN(Supplemental_Type_Certificates__STC___5[[#This Row],[First]])&lt;&gt;0,Supplemental_Type_Certificates__STC___5[[#This Row],[First]]&amp;": "&amp;_xlfn.TEXTJOIN(", ",TRUE,INDIRECT(Supplemental_Type_Certificates__STC___5[[#This Row],[Range]])),"")</f>
        <v/>
      </c>
      <c r="J1727"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728" spans="1:10" x14ac:dyDescent="0.25">
      <c r="A1728" s="1" t="s">
        <v>144</v>
      </c>
      <c r="B1728"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Inc.\336</v>
      </c>
      <c r="C1728" s="1" t="s">
        <v>1321</v>
      </c>
      <c r="D1728" s="1" t="str">
        <f>LEFT(Supplemental_Type_Certificates__STC___5[[#This Row],[Column1]],SEARCH("\",Supplemental_Type_Certificates__STC___5[[#This Row],[Column1]])-1)</f>
        <v>Textron Aviation Inc.</v>
      </c>
      <c r="E1728" s="1" t="str">
        <f>RIGHT(Supplemental_Type_Certificates__STC___5[[#This Row],[Column1]],LEN(Supplemental_Type_Certificates__STC___5[[#This Row],[Column1]])-SEARCH("\",Supplemental_Type_Certificates__STC___5[[#This Row],[Column1]]))</f>
        <v>336</v>
      </c>
      <c r="F1728" s="1" t="str">
        <f>INDEX(Sheet1!A:D,MATCH(Supplemental_Type_Certificates__STC___5[[#This Row],[Make]],Sheet1!D:D,0),1)</f>
        <v>Textron</v>
      </c>
      <c r="G1728"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728"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E1587:E1976</v>
      </c>
      <c r="I1728" s="1" t="str">
        <f ca="1">IF(LEN(Supplemental_Type_Certificates__STC___5[[#This Row],[First]])&lt;&gt;0,Supplemental_Type_Certificates__STC___5[[#This Row],[First]]&amp;": "&amp;_xlfn.TEXTJOIN(", ",TRUE,INDIRECT(Supplemental_Type_Certificates__STC___5[[#This Row],[Range]])),"")</f>
        <v/>
      </c>
      <c r="J1728"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729" spans="1:10" x14ac:dyDescent="0.25">
      <c r="A1729" s="1" t="s">
        <v>144</v>
      </c>
      <c r="B1729"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Inc.\337</v>
      </c>
      <c r="C1729" s="1" t="s">
        <v>1322</v>
      </c>
      <c r="D1729" s="1" t="str">
        <f>LEFT(Supplemental_Type_Certificates__STC___5[[#This Row],[Column1]],SEARCH("\",Supplemental_Type_Certificates__STC___5[[#This Row],[Column1]])-1)</f>
        <v>Textron Aviation Inc.</v>
      </c>
      <c r="E1729" s="1" t="str">
        <f>RIGHT(Supplemental_Type_Certificates__STC___5[[#This Row],[Column1]],LEN(Supplemental_Type_Certificates__STC___5[[#This Row],[Column1]])-SEARCH("\",Supplemental_Type_Certificates__STC___5[[#This Row],[Column1]]))</f>
        <v>337</v>
      </c>
      <c r="F1729" s="1" t="str">
        <f>INDEX(Sheet1!A:D,MATCH(Supplemental_Type_Certificates__STC___5[[#This Row],[Make]],Sheet1!D:D,0),1)</f>
        <v>Textron</v>
      </c>
      <c r="G1729"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729"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E1587:E1976</v>
      </c>
      <c r="I1729" s="1" t="str">
        <f ca="1">IF(LEN(Supplemental_Type_Certificates__STC___5[[#This Row],[First]])&lt;&gt;0,Supplemental_Type_Certificates__STC___5[[#This Row],[First]]&amp;": "&amp;_xlfn.TEXTJOIN(", ",TRUE,INDIRECT(Supplemental_Type_Certificates__STC___5[[#This Row],[Range]])),"")</f>
        <v/>
      </c>
      <c r="J1729"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730" spans="1:10" x14ac:dyDescent="0.25">
      <c r="A1730" s="1" t="s">
        <v>144</v>
      </c>
      <c r="B1730"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Inc.\337A</v>
      </c>
      <c r="C1730" s="1" t="s">
        <v>1323</v>
      </c>
      <c r="D1730" s="1" t="str">
        <f>LEFT(Supplemental_Type_Certificates__STC___5[[#This Row],[Column1]],SEARCH("\",Supplemental_Type_Certificates__STC___5[[#This Row],[Column1]])-1)</f>
        <v>Textron Aviation Inc.</v>
      </c>
      <c r="E1730" s="1" t="str">
        <f>RIGHT(Supplemental_Type_Certificates__STC___5[[#This Row],[Column1]],LEN(Supplemental_Type_Certificates__STC___5[[#This Row],[Column1]])-SEARCH("\",Supplemental_Type_Certificates__STC___5[[#This Row],[Column1]]))</f>
        <v>337A</v>
      </c>
      <c r="F1730" s="1" t="str">
        <f>INDEX(Sheet1!A:D,MATCH(Supplemental_Type_Certificates__STC___5[[#This Row],[Make]],Sheet1!D:D,0),1)</f>
        <v>Textron</v>
      </c>
      <c r="G1730"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730"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E1587:E1976</v>
      </c>
      <c r="I1730" s="1" t="str">
        <f ca="1">IF(LEN(Supplemental_Type_Certificates__STC___5[[#This Row],[First]])&lt;&gt;0,Supplemental_Type_Certificates__STC___5[[#This Row],[First]]&amp;": "&amp;_xlfn.TEXTJOIN(", ",TRUE,INDIRECT(Supplemental_Type_Certificates__STC___5[[#This Row],[Range]])),"")</f>
        <v/>
      </c>
      <c r="J1730"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731" spans="1:10" x14ac:dyDescent="0.25">
      <c r="A1731" s="1" t="s">
        <v>144</v>
      </c>
      <c r="B1731"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Inc.\337B</v>
      </c>
      <c r="C1731" s="1" t="s">
        <v>1324</v>
      </c>
      <c r="D1731" s="1" t="str">
        <f>LEFT(Supplemental_Type_Certificates__STC___5[[#This Row],[Column1]],SEARCH("\",Supplemental_Type_Certificates__STC___5[[#This Row],[Column1]])-1)</f>
        <v>Textron Aviation Inc.</v>
      </c>
      <c r="E1731" s="1" t="str">
        <f>RIGHT(Supplemental_Type_Certificates__STC___5[[#This Row],[Column1]],LEN(Supplemental_Type_Certificates__STC___5[[#This Row],[Column1]])-SEARCH("\",Supplemental_Type_Certificates__STC___5[[#This Row],[Column1]]))</f>
        <v>337B</v>
      </c>
      <c r="F1731" s="1" t="str">
        <f>INDEX(Sheet1!A:D,MATCH(Supplemental_Type_Certificates__STC___5[[#This Row],[Make]],Sheet1!D:D,0),1)</f>
        <v>Textron</v>
      </c>
      <c r="G1731"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731"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E1587:E1976</v>
      </c>
      <c r="I1731" s="1" t="str">
        <f ca="1">IF(LEN(Supplemental_Type_Certificates__STC___5[[#This Row],[First]])&lt;&gt;0,Supplemental_Type_Certificates__STC___5[[#This Row],[First]]&amp;": "&amp;_xlfn.TEXTJOIN(", ",TRUE,INDIRECT(Supplemental_Type_Certificates__STC___5[[#This Row],[Range]])),"")</f>
        <v/>
      </c>
      <c r="J1731"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732" spans="1:10" x14ac:dyDescent="0.25">
      <c r="A1732" s="1" t="s">
        <v>144</v>
      </c>
      <c r="B1732"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Inc.\337C</v>
      </c>
      <c r="C1732" s="1" t="s">
        <v>1325</v>
      </c>
      <c r="D1732" s="1" t="str">
        <f>LEFT(Supplemental_Type_Certificates__STC___5[[#This Row],[Column1]],SEARCH("\",Supplemental_Type_Certificates__STC___5[[#This Row],[Column1]])-1)</f>
        <v>Textron Aviation Inc.</v>
      </c>
      <c r="E1732" s="1" t="str">
        <f>RIGHT(Supplemental_Type_Certificates__STC___5[[#This Row],[Column1]],LEN(Supplemental_Type_Certificates__STC___5[[#This Row],[Column1]])-SEARCH("\",Supplemental_Type_Certificates__STC___5[[#This Row],[Column1]]))</f>
        <v>337C</v>
      </c>
      <c r="F1732" s="1" t="str">
        <f>INDEX(Sheet1!A:D,MATCH(Supplemental_Type_Certificates__STC___5[[#This Row],[Make]],Sheet1!D:D,0),1)</f>
        <v>Textron</v>
      </c>
      <c r="G1732"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732"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E1587:E1976</v>
      </c>
      <c r="I1732" s="1" t="str">
        <f ca="1">IF(LEN(Supplemental_Type_Certificates__STC___5[[#This Row],[First]])&lt;&gt;0,Supplemental_Type_Certificates__STC___5[[#This Row],[First]]&amp;": "&amp;_xlfn.TEXTJOIN(", ",TRUE,INDIRECT(Supplemental_Type_Certificates__STC___5[[#This Row],[Range]])),"")</f>
        <v/>
      </c>
      <c r="J1732"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733" spans="1:10" x14ac:dyDescent="0.25">
      <c r="A1733" s="1" t="s">
        <v>144</v>
      </c>
      <c r="B1733"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Inc.\337D</v>
      </c>
      <c r="C1733" s="1" t="s">
        <v>1326</v>
      </c>
      <c r="D1733" s="1" t="str">
        <f>LEFT(Supplemental_Type_Certificates__STC___5[[#This Row],[Column1]],SEARCH("\",Supplemental_Type_Certificates__STC___5[[#This Row],[Column1]])-1)</f>
        <v>Textron Aviation Inc.</v>
      </c>
      <c r="E1733" s="1" t="str">
        <f>RIGHT(Supplemental_Type_Certificates__STC___5[[#This Row],[Column1]],LEN(Supplemental_Type_Certificates__STC___5[[#This Row],[Column1]])-SEARCH("\",Supplemental_Type_Certificates__STC___5[[#This Row],[Column1]]))</f>
        <v>337D</v>
      </c>
      <c r="F1733" s="1" t="str">
        <f>INDEX(Sheet1!A:D,MATCH(Supplemental_Type_Certificates__STC___5[[#This Row],[Make]],Sheet1!D:D,0),1)</f>
        <v>Textron</v>
      </c>
      <c r="G1733"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733"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E1587:E1976</v>
      </c>
      <c r="I1733" s="1" t="str">
        <f ca="1">IF(LEN(Supplemental_Type_Certificates__STC___5[[#This Row],[First]])&lt;&gt;0,Supplemental_Type_Certificates__STC___5[[#This Row],[First]]&amp;": "&amp;_xlfn.TEXTJOIN(", ",TRUE,INDIRECT(Supplemental_Type_Certificates__STC___5[[#This Row],[Range]])),"")</f>
        <v/>
      </c>
      <c r="J1733"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734" spans="1:10" x14ac:dyDescent="0.25">
      <c r="A1734" s="1" t="s">
        <v>144</v>
      </c>
      <c r="B1734"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Inc.\337E</v>
      </c>
      <c r="C1734" s="1" t="s">
        <v>1327</v>
      </c>
      <c r="D1734" s="1" t="str">
        <f>LEFT(Supplemental_Type_Certificates__STC___5[[#This Row],[Column1]],SEARCH("\",Supplemental_Type_Certificates__STC___5[[#This Row],[Column1]])-1)</f>
        <v>Textron Aviation Inc.</v>
      </c>
      <c r="E1734" s="1" t="str">
        <f>RIGHT(Supplemental_Type_Certificates__STC___5[[#This Row],[Column1]],LEN(Supplemental_Type_Certificates__STC___5[[#This Row],[Column1]])-SEARCH("\",Supplemental_Type_Certificates__STC___5[[#This Row],[Column1]]))</f>
        <v>337E</v>
      </c>
      <c r="F1734" s="1" t="str">
        <f>INDEX(Sheet1!A:D,MATCH(Supplemental_Type_Certificates__STC___5[[#This Row],[Make]],Sheet1!D:D,0),1)</f>
        <v>Textron</v>
      </c>
      <c r="G1734"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734"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E1587:E1976</v>
      </c>
      <c r="I1734" s="1" t="str">
        <f ca="1">IF(LEN(Supplemental_Type_Certificates__STC___5[[#This Row],[First]])&lt;&gt;0,Supplemental_Type_Certificates__STC___5[[#This Row],[First]]&amp;": "&amp;_xlfn.TEXTJOIN(", ",TRUE,INDIRECT(Supplemental_Type_Certificates__STC___5[[#This Row],[Range]])),"")</f>
        <v/>
      </c>
      <c r="J1734"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735" spans="1:10" x14ac:dyDescent="0.25">
      <c r="A1735" s="1" t="s">
        <v>144</v>
      </c>
      <c r="B1735"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Inc.\337F</v>
      </c>
      <c r="C1735" s="1" t="s">
        <v>1328</v>
      </c>
      <c r="D1735" s="1" t="str">
        <f>LEFT(Supplemental_Type_Certificates__STC___5[[#This Row],[Column1]],SEARCH("\",Supplemental_Type_Certificates__STC___5[[#This Row],[Column1]])-1)</f>
        <v>Textron Aviation Inc.</v>
      </c>
      <c r="E1735" s="1" t="str">
        <f>RIGHT(Supplemental_Type_Certificates__STC___5[[#This Row],[Column1]],LEN(Supplemental_Type_Certificates__STC___5[[#This Row],[Column1]])-SEARCH("\",Supplemental_Type_Certificates__STC___5[[#This Row],[Column1]]))</f>
        <v>337F</v>
      </c>
      <c r="F1735" s="1" t="str">
        <f>INDEX(Sheet1!A:D,MATCH(Supplemental_Type_Certificates__STC___5[[#This Row],[Make]],Sheet1!D:D,0),1)</f>
        <v>Textron</v>
      </c>
      <c r="G1735"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735"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E1587:E1976</v>
      </c>
      <c r="I1735" s="1" t="str">
        <f ca="1">IF(LEN(Supplemental_Type_Certificates__STC___5[[#This Row],[First]])&lt;&gt;0,Supplemental_Type_Certificates__STC___5[[#This Row],[First]]&amp;": "&amp;_xlfn.TEXTJOIN(", ",TRUE,INDIRECT(Supplemental_Type_Certificates__STC___5[[#This Row],[Range]])),"")</f>
        <v/>
      </c>
      <c r="J1735"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736" spans="1:10" x14ac:dyDescent="0.25">
      <c r="A1736" s="1" t="s">
        <v>144</v>
      </c>
      <c r="B1736"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Inc.\337G</v>
      </c>
      <c r="C1736" s="1" t="s">
        <v>1329</v>
      </c>
      <c r="D1736" s="1" t="str">
        <f>LEFT(Supplemental_Type_Certificates__STC___5[[#This Row],[Column1]],SEARCH("\",Supplemental_Type_Certificates__STC___5[[#This Row],[Column1]])-1)</f>
        <v>Textron Aviation Inc.</v>
      </c>
      <c r="E1736" s="1" t="str">
        <f>RIGHT(Supplemental_Type_Certificates__STC___5[[#This Row],[Column1]],LEN(Supplemental_Type_Certificates__STC___5[[#This Row],[Column1]])-SEARCH("\",Supplemental_Type_Certificates__STC___5[[#This Row],[Column1]]))</f>
        <v>337G</v>
      </c>
      <c r="F1736" s="1" t="str">
        <f>INDEX(Sheet1!A:D,MATCH(Supplemental_Type_Certificates__STC___5[[#This Row],[Make]],Sheet1!D:D,0),1)</f>
        <v>Textron</v>
      </c>
      <c r="G1736"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736"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E1587:E1976</v>
      </c>
      <c r="I1736" s="1" t="str">
        <f ca="1">IF(LEN(Supplemental_Type_Certificates__STC___5[[#This Row],[First]])&lt;&gt;0,Supplemental_Type_Certificates__STC___5[[#This Row],[First]]&amp;": "&amp;_xlfn.TEXTJOIN(", ",TRUE,INDIRECT(Supplemental_Type_Certificates__STC___5[[#This Row],[Range]])),"")</f>
        <v/>
      </c>
      <c r="J1736"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737" spans="1:10" x14ac:dyDescent="0.25">
      <c r="A1737" s="1" t="s">
        <v>144</v>
      </c>
      <c r="B1737"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Inc.\337H</v>
      </c>
      <c r="C1737" s="1" t="s">
        <v>1330</v>
      </c>
      <c r="D1737" s="1" t="str">
        <f>LEFT(Supplemental_Type_Certificates__STC___5[[#This Row],[Column1]],SEARCH("\",Supplemental_Type_Certificates__STC___5[[#This Row],[Column1]])-1)</f>
        <v>Textron Aviation Inc.</v>
      </c>
      <c r="E1737" s="1" t="str">
        <f>RIGHT(Supplemental_Type_Certificates__STC___5[[#This Row],[Column1]],LEN(Supplemental_Type_Certificates__STC___5[[#This Row],[Column1]])-SEARCH("\",Supplemental_Type_Certificates__STC___5[[#This Row],[Column1]]))</f>
        <v>337H</v>
      </c>
      <c r="F1737" s="1" t="str">
        <f>INDEX(Sheet1!A:D,MATCH(Supplemental_Type_Certificates__STC___5[[#This Row],[Make]],Sheet1!D:D,0),1)</f>
        <v>Textron</v>
      </c>
      <c r="G1737"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737"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E1587:E1976</v>
      </c>
      <c r="I1737" s="1" t="str">
        <f ca="1">IF(LEN(Supplemental_Type_Certificates__STC___5[[#This Row],[First]])&lt;&gt;0,Supplemental_Type_Certificates__STC___5[[#This Row],[First]]&amp;": "&amp;_xlfn.TEXTJOIN(", ",TRUE,INDIRECT(Supplemental_Type_Certificates__STC___5[[#This Row],[Range]])),"")</f>
        <v/>
      </c>
      <c r="J1737"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738" spans="1:10" x14ac:dyDescent="0.25">
      <c r="A1738" s="1" t="s">
        <v>144</v>
      </c>
      <c r="B1738"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Inc.\340</v>
      </c>
      <c r="C1738" s="1" t="s">
        <v>1331</v>
      </c>
      <c r="D1738" s="1" t="str">
        <f>LEFT(Supplemental_Type_Certificates__STC___5[[#This Row],[Column1]],SEARCH("\",Supplemental_Type_Certificates__STC___5[[#This Row],[Column1]])-1)</f>
        <v>Textron Aviation Inc.</v>
      </c>
      <c r="E1738" s="1" t="str">
        <f>RIGHT(Supplemental_Type_Certificates__STC___5[[#This Row],[Column1]],LEN(Supplemental_Type_Certificates__STC___5[[#This Row],[Column1]])-SEARCH("\",Supplemental_Type_Certificates__STC___5[[#This Row],[Column1]]))</f>
        <v>340</v>
      </c>
      <c r="F1738" s="1" t="str">
        <f>INDEX(Sheet1!A:D,MATCH(Supplemental_Type_Certificates__STC___5[[#This Row],[Make]],Sheet1!D:D,0),1)</f>
        <v>Textron</v>
      </c>
      <c r="G1738"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738"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E1587:E1976</v>
      </c>
      <c r="I1738" s="1" t="str">
        <f ca="1">IF(LEN(Supplemental_Type_Certificates__STC___5[[#This Row],[First]])&lt;&gt;0,Supplemental_Type_Certificates__STC___5[[#This Row],[First]]&amp;": "&amp;_xlfn.TEXTJOIN(", ",TRUE,INDIRECT(Supplemental_Type_Certificates__STC___5[[#This Row],[Range]])),"")</f>
        <v/>
      </c>
      <c r="J1738"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739" spans="1:10" x14ac:dyDescent="0.25">
      <c r="A1739" s="1" t="s">
        <v>144</v>
      </c>
      <c r="B1739"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Inc.\340A</v>
      </c>
      <c r="C1739" s="1" t="s">
        <v>1332</v>
      </c>
      <c r="D1739" s="1" t="str">
        <f>LEFT(Supplemental_Type_Certificates__STC___5[[#This Row],[Column1]],SEARCH("\",Supplemental_Type_Certificates__STC___5[[#This Row],[Column1]])-1)</f>
        <v>Textron Aviation Inc.</v>
      </c>
      <c r="E1739" s="1" t="str">
        <f>RIGHT(Supplemental_Type_Certificates__STC___5[[#This Row],[Column1]],LEN(Supplemental_Type_Certificates__STC___5[[#This Row],[Column1]])-SEARCH("\",Supplemental_Type_Certificates__STC___5[[#This Row],[Column1]]))</f>
        <v>340A</v>
      </c>
      <c r="F1739" s="1" t="str">
        <f>INDEX(Sheet1!A:D,MATCH(Supplemental_Type_Certificates__STC___5[[#This Row],[Make]],Sheet1!D:D,0),1)</f>
        <v>Textron</v>
      </c>
      <c r="G1739"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739"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E1587:E1976</v>
      </c>
      <c r="I1739" s="1" t="str">
        <f ca="1">IF(LEN(Supplemental_Type_Certificates__STC___5[[#This Row],[First]])&lt;&gt;0,Supplemental_Type_Certificates__STC___5[[#This Row],[First]]&amp;": "&amp;_xlfn.TEXTJOIN(", ",TRUE,INDIRECT(Supplemental_Type_Certificates__STC___5[[#This Row],[Range]])),"")</f>
        <v/>
      </c>
      <c r="J1739"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740" spans="1:10" x14ac:dyDescent="0.25">
      <c r="A1740" s="1" t="s">
        <v>144</v>
      </c>
      <c r="B1740"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Inc.\35-33</v>
      </c>
      <c r="C1740" s="1" t="s">
        <v>1333</v>
      </c>
      <c r="D1740" s="1" t="str">
        <f>LEFT(Supplemental_Type_Certificates__STC___5[[#This Row],[Column1]],SEARCH("\",Supplemental_Type_Certificates__STC___5[[#This Row],[Column1]])-1)</f>
        <v>Textron Aviation Inc.</v>
      </c>
      <c r="E1740" s="1" t="str">
        <f>RIGHT(Supplemental_Type_Certificates__STC___5[[#This Row],[Column1]],LEN(Supplemental_Type_Certificates__STC___5[[#This Row],[Column1]])-SEARCH("\",Supplemental_Type_Certificates__STC___5[[#This Row],[Column1]]))</f>
        <v>35-33</v>
      </c>
      <c r="F1740" s="1" t="str">
        <f>INDEX(Sheet1!A:D,MATCH(Supplemental_Type_Certificates__STC___5[[#This Row],[Make]],Sheet1!D:D,0),1)</f>
        <v>Textron</v>
      </c>
      <c r="G1740"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740"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E1587:E1976</v>
      </c>
      <c r="I1740" s="1" t="str">
        <f ca="1">IF(LEN(Supplemental_Type_Certificates__STC___5[[#This Row],[First]])&lt;&gt;0,Supplemental_Type_Certificates__STC___5[[#This Row],[First]]&amp;": "&amp;_xlfn.TEXTJOIN(", ",TRUE,INDIRECT(Supplemental_Type_Certificates__STC___5[[#This Row],[Range]])),"")</f>
        <v/>
      </c>
      <c r="J1740"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741" spans="1:10" x14ac:dyDescent="0.25">
      <c r="A1741" s="1" t="s">
        <v>144</v>
      </c>
      <c r="B1741"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Inc.\35-A33</v>
      </c>
      <c r="C1741" s="1" t="s">
        <v>1334</v>
      </c>
      <c r="D1741" s="1" t="str">
        <f>LEFT(Supplemental_Type_Certificates__STC___5[[#This Row],[Column1]],SEARCH("\",Supplemental_Type_Certificates__STC___5[[#This Row],[Column1]])-1)</f>
        <v>Textron Aviation Inc.</v>
      </c>
      <c r="E1741" s="1" t="str">
        <f>RIGHT(Supplemental_Type_Certificates__STC___5[[#This Row],[Column1]],LEN(Supplemental_Type_Certificates__STC___5[[#This Row],[Column1]])-SEARCH("\",Supplemental_Type_Certificates__STC___5[[#This Row],[Column1]]))</f>
        <v>35-A33</v>
      </c>
      <c r="F1741" s="1" t="str">
        <f>INDEX(Sheet1!A:D,MATCH(Supplemental_Type_Certificates__STC___5[[#This Row],[Make]],Sheet1!D:D,0),1)</f>
        <v>Textron</v>
      </c>
      <c r="G1741"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741"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E1587:E1976</v>
      </c>
      <c r="I1741" s="1" t="str">
        <f ca="1">IF(LEN(Supplemental_Type_Certificates__STC___5[[#This Row],[First]])&lt;&gt;0,Supplemental_Type_Certificates__STC___5[[#This Row],[First]]&amp;": "&amp;_xlfn.TEXTJOIN(", ",TRUE,INDIRECT(Supplemental_Type_Certificates__STC___5[[#This Row],[Range]])),"")</f>
        <v/>
      </c>
      <c r="J1741"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742" spans="1:10" x14ac:dyDescent="0.25">
      <c r="A1742" s="1" t="s">
        <v>144</v>
      </c>
      <c r="B1742"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Inc.\35-B33</v>
      </c>
      <c r="C1742" s="1" t="s">
        <v>1335</v>
      </c>
      <c r="D1742" s="1" t="str">
        <f>LEFT(Supplemental_Type_Certificates__STC___5[[#This Row],[Column1]],SEARCH("\",Supplemental_Type_Certificates__STC___5[[#This Row],[Column1]])-1)</f>
        <v>Textron Aviation Inc.</v>
      </c>
      <c r="E1742" s="1" t="str">
        <f>RIGHT(Supplemental_Type_Certificates__STC___5[[#This Row],[Column1]],LEN(Supplemental_Type_Certificates__STC___5[[#This Row],[Column1]])-SEARCH("\",Supplemental_Type_Certificates__STC___5[[#This Row],[Column1]]))</f>
        <v>35-B33</v>
      </c>
      <c r="F1742" s="1" t="str">
        <f>INDEX(Sheet1!A:D,MATCH(Supplemental_Type_Certificates__STC___5[[#This Row],[Make]],Sheet1!D:D,0),1)</f>
        <v>Textron</v>
      </c>
      <c r="G1742"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742"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E1587:E1976</v>
      </c>
      <c r="I1742" s="1" t="str">
        <f ca="1">IF(LEN(Supplemental_Type_Certificates__STC___5[[#This Row],[First]])&lt;&gt;0,Supplemental_Type_Certificates__STC___5[[#This Row],[First]]&amp;": "&amp;_xlfn.TEXTJOIN(", ",TRUE,INDIRECT(Supplemental_Type_Certificates__STC___5[[#This Row],[Range]])),"")</f>
        <v/>
      </c>
      <c r="J1742"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743" spans="1:10" x14ac:dyDescent="0.25">
      <c r="A1743" s="1" t="s">
        <v>144</v>
      </c>
      <c r="B1743"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Inc.\35-C33</v>
      </c>
      <c r="C1743" s="1" t="s">
        <v>1336</v>
      </c>
      <c r="D1743" s="1" t="str">
        <f>LEFT(Supplemental_Type_Certificates__STC___5[[#This Row],[Column1]],SEARCH("\",Supplemental_Type_Certificates__STC___5[[#This Row],[Column1]])-1)</f>
        <v>Textron Aviation Inc.</v>
      </c>
      <c r="E1743" s="1" t="str">
        <f>RIGHT(Supplemental_Type_Certificates__STC___5[[#This Row],[Column1]],LEN(Supplemental_Type_Certificates__STC___5[[#This Row],[Column1]])-SEARCH("\",Supplemental_Type_Certificates__STC___5[[#This Row],[Column1]]))</f>
        <v>35-C33</v>
      </c>
      <c r="F1743" s="1" t="str">
        <f>INDEX(Sheet1!A:D,MATCH(Supplemental_Type_Certificates__STC___5[[#This Row],[Make]],Sheet1!D:D,0),1)</f>
        <v>Textron</v>
      </c>
      <c r="G1743"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743"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E1587:E1976</v>
      </c>
      <c r="I1743" s="1" t="str">
        <f ca="1">IF(LEN(Supplemental_Type_Certificates__STC___5[[#This Row],[First]])&lt;&gt;0,Supplemental_Type_Certificates__STC___5[[#This Row],[First]]&amp;": "&amp;_xlfn.TEXTJOIN(", ",TRUE,INDIRECT(Supplemental_Type_Certificates__STC___5[[#This Row],[Range]])),"")</f>
        <v/>
      </c>
      <c r="J1743"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744" spans="1:10" x14ac:dyDescent="0.25">
      <c r="A1744" s="1" t="s">
        <v>144</v>
      </c>
      <c r="B1744"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Inc.\35-C33A</v>
      </c>
      <c r="C1744" s="1" t="s">
        <v>1337</v>
      </c>
      <c r="D1744" s="1" t="str">
        <f>LEFT(Supplemental_Type_Certificates__STC___5[[#This Row],[Column1]],SEARCH("\",Supplemental_Type_Certificates__STC___5[[#This Row],[Column1]])-1)</f>
        <v>Textron Aviation Inc.</v>
      </c>
      <c r="E1744" s="1" t="str">
        <f>RIGHT(Supplemental_Type_Certificates__STC___5[[#This Row],[Column1]],LEN(Supplemental_Type_Certificates__STC___5[[#This Row],[Column1]])-SEARCH("\",Supplemental_Type_Certificates__STC___5[[#This Row],[Column1]]))</f>
        <v>35-C33A</v>
      </c>
      <c r="F1744" s="1" t="str">
        <f>INDEX(Sheet1!A:D,MATCH(Supplemental_Type_Certificates__STC___5[[#This Row],[Make]],Sheet1!D:D,0),1)</f>
        <v>Textron</v>
      </c>
      <c r="G1744"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744"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E1587:E1976</v>
      </c>
      <c r="I1744" s="1" t="str">
        <f ca="1">IF(LEN(Supplemental_Type_Certificates__STC___5[[#This Row],[First]])&lt;&gt;0,Supplemental_Type_Certificates__STC___5[[#This Row],[First]]&amp;": "&amp;_xlfn.TEXTJOIN(", ",TRUE,INDIRECT(Supplemental_Type_Certificates__STC___5[[#This Row],[Range]])),"")</f>
        <v/>
      </c>
      <c r="J1744"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745" spans="1:10" x14ac:dyDescent="0.25">
      <c r="A1745" s="1" t="s">
        <v>144</v>
      </c>
      <c r="B1745"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Inc.\35</v>
      </c>
      <c r="C1745" s="1" t="s">
        <v>1338</v>
      </c>
      <c r="D1745" s="1" t="str">
        <f>LEFT(Supplemental_Type_Certificates__STC___5[[#This Row],[Column1]],SEARCH("\",Supplemental_Type_Certificates__STC___5[[#This Row],[Column1]])-1)</f>
        <v>Textron Aviation Inc.</v>
      </c>
      <c r="E1745" s="1" t="str">
        <f>RIGHT(Supplemental_Type_Certificates__STC___5[[#This Row],[Column1]],LEN(Supplemental_Type_Certificates__STC___5[[#This Row],[Column1]])-SEARCH("\",Supplemental_Type_Certificates__STC___5[[#This Row],[Column1]]))</f>
        <v>35</v>
      </c>
      <c r="F1745" s="1" t="str">
        <f>INDEX(Sheet1!A:D,MATCH(Supplemental_Type_Certificates__STC___5[[#This Row],[Make]],Sheet1!D:D,0),1)</f>
        <v>Textron</v>
      </c>
      <c r="G1745"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745"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E1587:E1976</v>
      </c>
      <c r="I1745" s="1" t="str">
        <f ca="1">IF(LEN(Supplemental_Type_Certificates__STC___5[[#This Row],[First]])&lt;&gt;0,Supplemental_Type_Certificates__STC___5[[#This Row],[First]]&amp;": "&amp;_xlfn.TEXTJOIN(", ",TRUE,INDIRECT(Supplemental_Type_Certificates__STC___5[[#This Row],[Range]])),"")</f>
        <v/>
      </c>
      <c r="J1745"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746" spans="1:10" x14ac:dyDescent="0.25">
      <c r="A1746" s="1" t="s">
        <v>144</v>
      </c>
      <c r="B1746"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Inc.\35R</v>
      </c>
      <c r="C1746" s="1" t="s">
        <v>1339</v>
      </c>
      <c r="D1746" s="1" t="str">
        <f>LEFT(Supplemental_Type_Certificates__STC___5[[#This Row],[Column1]],SEARCH("\",Supplemental_Type_Certificates__STC___5[[#This Row],[Column1]])-1)</f>
        <v>Textron Aviation Inc.</v>
      </c>
      <c r="E1746" s="1" t="str">
        <f>RIGHT(Supplemental_Type_Certificates__STC___5[[#This Row],[Column1]],LEN(Supplemental_Type_Certificates__STC___5[[#This Row],[Column1]])-SEARCH("\",Supplemental_Type_Certificates__STC___5[[#This Row],[Column1]]))</f>
        <v>35R</v>
      </c>
      <c r="F1746" s="1" t="str">
        <f>INDEX(Sheet1!A:D,MATCH(Supplemental_Type_Certificates__STC___5[[#This Row],[Make]],Sheet1!D:D,0),1)</f>
        <v>Textron</v>
      </c>
      <c r="G1746"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746"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E1587:E1976</v>
      </c>
      <c r="I1746" s="1" t="str">
        <f ca="1">IF(LEN(Supplemental_Type_Certificates__STC___5[[#This Row],[First]])&lt;&gt;0,Supplemental_Type_Certificates__STC___5[[#This Row],[First]]&amp;": "&amp;_xlfn.TEXTJOIN(", ",TRUE,INDIRECT(Supplemental_Type_Certificates__STC___5[[#This Row],[Range]])),"")</f>
        <v/>
      </c>
      <c r="J1746"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747" spans="1:10" x14ac:dyDescent="0.25">
      <c r="A1747" s="1" t="s">
        <v>144</v>
      </c>
      <c r="B1747"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Inc.\36</v>
      </c>
      <c r="C1747" s="1" t="s">
        <v>1340</v>
      </c>
      <c r="D1747" s="1" t="str">
        <f>LEFT(Supplemental_Type_Certificates__STC___5[[#This Row],[Column1]],SEARCH("\",Supplemental_Type_Certificates__STC___5[[#This Row],[Column1]])-1)</f>
        <v>Textron Aviation Inc.</v>
      </c>
      <c r="E1747" s="1" t="str">
        <f>RIGHT(Supplemental_Type_Certificates__STC___5[[#This Row],[Column1]],LEN(Supplemental_Type_Certificates__STC___5[[#This Row],[Column1]])-SEARCH("\",Supplemental_Type_Certificates__STC___5[[#This Row],[Column1]]))</f>
        <v>36</v>
      </c>
      <c r="F1747" s="1" t="str">
        <f>INDEX(Sheet1!A:D,MATCH(Supplemental_Type_Certificates__STC___5[[#This Row],[Make]],Sheet1!D:D,0),1)</f>
        <v>Textron</v>
      </c>
      <c r="G1747"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747"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E1587:E1976</v>
      </c>
      <c r="I1747" s="1" t="str">
        <f ca="1">IF(LEN(Supplemental_Type_Certificates__STC___5[[#This Row],[First]])&lt;&gt;0,Supplemental_Type_Certificates__STC___5[[#This Row],[First]]&amp;": "&amp;_xlfn.TEXTJOIN(", ",TRUE,INDIRECT(Supplemental_Type_Certificates__STC___5[[#This Row],[Range]])),"")</f>
        <v/>
      </c>
      <c r="J1747"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748" spans="1:10" x14ac:dyDescent="0.25">
      <c r="A1748" s="1" t="s">
        <v>144</v>
      </c>
      <c r="B1748"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Inc.\401</v>
      </c>
      <c r="C1748" s="1" t="s">
        <v>1341</v>
      </c>
      <c r="D1748" s="1" t="str">
        <f>LEFT(Supplemental_Type_Certificates__STC___5[[#This Row],[Column1]],SEARCH("\",Supplemental_Type_Certificates__STC___5[[#This Row],[Column1]])-1)</f>
        <v>Textron Aviation Inc.</v>
      </c>
      <c r="E1748" s="1" t="str">
        <f>RIGHT(Supplemental_Type_Certificates__STC___5[[#This Row],[Column1]],LEN(Supplemental_Type_Certificates__STC___5[[#This Row],[Column1]])-SEARCH("\",Supplemental_Type_Certificates__STC___5[[#This Row],[Column1]]))</f>
        <v>401</v>
      </c>
      <c r="F1748" s="1" t="str">
        <f>INDEX(Sheet1!A:D,MATCH(Supplemental_Type_Certificates__STC___5[[#This Row],[Make]],Sheet1!D:D,0),1)</f>
        <v>Textron</v>
      </c>
      <c r="G1748"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748"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E1587:E1976</v>
      </c>
      <c r="I1748" s="1" t="str">
        <f ca="1">IF(LEN(Supplemental_Type_Certificates__STC___5[[#This Row],[First]])&lt;&gt;0,Supplemental_Type_Certificates__STC___5[[#This Row],[First]]&amp;": "&amp;_xlfn.TEXTJOIN(", ",TRUE,INDIRECT(Supplemental_Type_Certificates__STC___5[[#This Row],[Range]])),"")</f>
        <v/>
      </c>
      <c r="J1748"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749" spans="1:10" x14ac:dyDescent="0.25">
      <c r="A1749" s="1" t="s">
        <v>144</v>
      </c>
      <c r="B1749"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Inc.\401A</v>
      </c>
      <c r="C1749" s="1" t="s">
        <v>1342</v>
      </c>
      <c r="D1749" s="1" t="str">
        <f>LEFT(Supplemental_Type_Certificates__STC___5[[#This Row],[Column1]],SEARCH("\",Supplemental_Type_Certificates__STC___5[[#This Row],[Column1]])-1)</f>
        <v>Textron Aviation Inc.</v>
      </c>
      <c r="E1749" s="1" t="str">
        <f>RIGHT(Supplemental_Type_Certificates__STC___5[[#This Row],[Column1]],LEN(Supplemental_Type_Certificates__STC___5[[#This Row],[Column1]])-SEARCH("\",Supplemental_Type_Certificates__STC___5[[#This Row],[Column1]]))</f>
        <v>401A</v>
      </c>
      <c r="F1749" s="1" t="str">
        <f>INDEX(Sheet1!A:D,MATCH(Supplemental_Type_Certificates__STC___5[[#This Row],[Make]],Sheet1!D:D,0),1)</f>
        <v>Textron</v>
      </c>
      <c r="G1749"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749"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E1587:E1976</v>
      </c>
      <c r="I1749" s="1" t="str">
        <f ca="1">IF(LEN(Supplemental_Type_Certificates__STC___5[[#This Row],[First]])&lt;&gt;0,Supplemental_Type_Certificates__STC___5[[#This Row],[First]]&amp;": "&amp;_xlfn.TEXTJOIN(", ",TRUE,INDIRECT(Supplemental_Type_Certificates__STC___5[[#This Row],[Range]])),"")</f>
        <v/>
      </c>
      <c r="J1749"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750" spans="1:10" x14ac:dyDescent="0.25">
      <c r="A1750" s="1" t="s">
        <v>144</v>
      </c>
      <c r="B1750"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Inc.\401B</v>
      </c>
      <c r="C1750" s="1" t="s">
        <v>1343</v>
      </c>
      <c r="D1750" s="1" t="str">
        <f>LEFT(Supplemental_Type_Certificates__STC___5[[#This Row],[Column1]],SEARCH("\",Supplemental_Type_Certificates__STC___5[[#This Row],[Column1]])-1)</f>
        <v>Textron Aviation Inc.</v>
      </c>
      <c r="E1750" s="1" t="str">
        <f>RIGHT(Supplemental_Type_Certificates__STC___5[[#This Row],[Column1]],LEN(Supplemental_Type_Certificates__STC___5[[#This Row],[Column1]])-SEARCH("\",Supplemental_Type_Certificates__STC___5[[#This Row],[Column1]]))</f>
        <v>401B</v>
      </c>
      <c r="F1750" s="1" t="str">
        <f>INDEX(Sheet1!A:D,MATCH(Supplemental_Type_Certificates__STC___5[[#This Row],[Make]],Sheet1!D:D,0),1)</f>
        <v>Textron</v>
      </c>
      <c r="G1750"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750"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E1587:E1976</v>
      </c>
      <c r="I1750" s="1" t="str">
        <f ca="1">IF(LEN(Supplemental_Type_Certificates__STC___5[[#This Row],[First]])&lt;&gt;0,Supplemental_Type_Certificates__STC___5[[#This Row],[First]]&amp;": "&amp;_xlfn.TEXTJOIN(", ",TRUE,INDIRECT(Supplemental_Type_Certificates__STC___5[[#This Row],[Range]])),"")</f>
        <v/>
      </c>
      <c r="J1750"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751" spans="1:10" x14ac:dyDescent="0.25">
      <c r="A1751" s="1" t="s">
        <v>144</v>
      </c>
      <c r="B1751"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Inc.\402</v>
      </c>
      <c r="C1751" s="1" t="s">
        <v>1344</v>
      </c>
      <c r="D1751" s="1" t="str">
        <f>LEFT(Supplemental_Type_Certificates__STC___5[[#This Row],[Column1]],SEARCH("\",Supplemental_Type_Certificates__STC___5[[#This Row],[Column1]])-1)</f>
        <v>Textron Aviation Inc.</v>
      </c>
      <c r="E1751" s="1" t="str">
        <f>RIGHT(Supplemental_Type_Certificates__STC___5[[#This Row],[Column1]],LEN(Supplemental_Type_Certificates__STC___5[[#This Row],[Column1]])-SEARCH("\",Supplemental_Type_Certificates__STC___5[[#This Row],[Column1]]))</f>
        <v>402</v>
      </c>
      <c r="F1751" s="1" t="str">
        <f>INDEX(Sheet1!A:D,MATCH(Supplemental_Type_Certificates__STC___5[[#This Row],[Make]],Sheet1!D:D,0),1)</f>
        <v>Textron</v>
      </c>
      <c r="G1751"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751"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E1587:E1976</v>
      </c>
      <c r="I1751" s="1" t="str">
        <f ca="1">IF(LEN(Supplemental_Type_Certificates__STC___5[[#This Row],[First]])&lt;&gt;0,Supplemental_Type_Certificates__STC___5[[#This Row],[First]]&amp;": "&amp;_xlfn.TEXTJOIN(", ",TRUE,INDIRECT(Supplemental_Type_Certificates__STC___5[[#This Row],[Range]])),"")</f>
        <v/>
      </c>
      <c r="J1751"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752" spans="1:10" x14ac:dyDescent="0.25">
      <c r="A1752" s="1" t="s">
        <v>144</v>
      </c>
      <c r="B1752"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Inc.\402A</v>
      </c>
      <c r="C1752" s="1" t="s">
        <v>1345</v>
      </c>
      <c r="D1752" s="1" t="str">
        <f>LEFT(Supplemental_Type_Certificates__STC___5[[#This Row],[Column1]],SEARCH("\",Supplemental_Type_Certificates__STC___5[[#This Row],[Column1]])-1)</f>
        <v>Textron Aviation Inc.</v>
      </c>
      <c r="E1752" s="1" t="str">
        <f>RIGHT(Supplemental_Type_Certificates__STC___5[[#This Row],[Column1]],LEN(Supplemental_Type_Certificates__STC___5[[#This Row],[Column1]])-SEARCH("\",Supplemental_Type_Certificates__STC___5[[#This Row],[Column1]]))</f>
        <v>402A</v>
      </c>
      <c r="F1752" s="1" t="str">
        <f>INDEX(Sheet1!A:D,MATCH(Supplemental_Type_Certificates__STC___5[[#This Row],[Make]],Sheet1!D:D,0),1)</f>
        <v>Textron</v>
      </c>
      <c r="G1752"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752"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E1587:E1976</v>
      </c>
      <c r="I1752" s="1" t="str">
        <f ca="1">IF(LEN(Supplemental_Type_Certificates__STC___5[[#This Row],[First]])&lt;&gt;0,Supplemental_Type_Certificates__STC___5[[#This Row],[First]]&amp;": "&amp;_xlfn.TEXTJOIN(", ",TRUE,INDIRECT(Supplemental_Type_Certificates__STC___5[[#This Row],[Range]])),"")</f>
        <v/>
      </c>
      <c r="J1752"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753" spans="1:10" x14ac:dyDescent="0.25">
      <c r="A1753" s="1" t="s">
        <v>144</v>
      </c>
      <c r="B1753"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Inc.\402B</v>
      </c>
      <c r="C1753" s="1" t="s">
        <v>1346</v>
      </c>
      <c r="D1753" s="1" t="str">
        <f>LEFT(Supplemental_Type_Certificates__STC___5[[#This Row],[Column1]],SEARCH("\",Supplemental_Type_Certificates__STC___5[[#This Row],[Column1]])-1)</f>
        <v>Textron Aviation Inc.</v>
      </c>
      <c r="E1753" s="1" t="str">
        <f>RIGHT(Supplemental_Type_Certificates__STC___5[[#This Row],[Column1]],LEN(Supplemental_Type_Certificates__STC___5[[#This Row],[Column1]])-SEARCH("\",Supplemental_Type_Certificates__STC___5[[#This Row],[Column1]]))</f>
        <v>402B</v>
      </c>
      <c r="F1753" s="1" t="str">
        <f>INDEX(Sheet1!A:D,MATCH(Supplemental_Type_Certificates__STC___5[[#This Row],[Make]],Sheet1!D:D,0),1)</f>
        <v>Textron</v>
      </c>
      <c r="G1753"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753"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E1587:E1976</v>
      </c>
      <c r="I1753" s="1" t="str">
        <f ca="1">IF(LEN(Supplemental_Type_Certificates__STC___5[[#This Row],[First]])&lt;&gt;0,Supplemental_Type_Certificates__STC___5[[#This Row],[First]]&amp;": "&amp;_xlfn.TEXTJOIN(", ",TRUE,INDIRECT(Supplemental_Type_Certificates__STC___5[[#This Row],[Range]])),"")</f>
        <v/>
      </c>
      <c r="J1753"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754" spans="1:10" x14ac:dyDescent="0.25">
      <c r="A1754" s="1" t="s">
        <v>144</v>
      </c>
      <c r="B1754"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Inc.\402C</v>
      </c>
      <c r="C1754" s="1" t="s">
        <v>1347</v>
      </c>
      <c r="D1754" s="1" t="str">
        <f>LEFT(Supplemental_Type_Certificates__STC___5[[#This Row],[Column1]],SEARCH("\",Supplemental_Type_Certificates__STC___5[[#This Row],[Column1]])-1)</f>
        <v>Textron Aviation Inc.</v>
      </c>
      <c r="E1754" s="1" t="str">
        <f>RIGHT(Supplemental_Type_Certificates__STC___5[[#This Row],[Column1]],LEN(Supplemental_Type_Certificates__STC___5[[#This Row],[Column1]])-SEARCH("\",Supplemental_Type_Certificates__STC___5[[#This Row],[Column1]]))</f>
        <v>402C</v>
      </c>
      <c r="F1754" s="1" t="str">
        <f>INDEX(Sheet1!A:D,MATCH(Supplemental_Type_Certificates__STC___5[[#This Row],[Make]],Sheet1!D:D,0),1)</f>
        <v>Textron</v>
      </c>
      <c r="G1754"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754"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E1587:E1976</v>
      </c>
      <c r="I1754" s="1" t="str">
        <f ca="1">IF(LEN(Supplemental_Type_Certificates__STC___5[[#This Row],[First]])&lt;&gt;0,Supplemental_Type_Certificates__STC___5[[#This Row],[First]]&amp;": "&amp;_xlfn.TEXTJOIN(", ",TRUE,INDIRECT(Supplemental_Type_Certificates__STC___5[[#This Row],[Range]])),"")</f>
        <v/>
      </c>
      <c r="J1754"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755" spans="1:10" x14ac:dyDescent="0.25">
      <c r="A1755" s="1" t="s">
        <v>144</v>
      </c>
      <c r="B1755"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Inc.\404</v>
      </c>
      <c r="C1755" s="1" t="s">
        <v>1348</v>
      </c>
      <c r="D1755" s="1" t="str">
        <f>LEFT(Supplemental_Type_Certificates__STC___5[[#This Row],[Column1]],SEARCH("\",Supplemental_Type_Certificates__STC___5[[#This Row],[Column1]])-1)</f>
        <v>Textron Aviation Inc.</v>
      </c>
      <c r="E1755" s="1" t="str">
        <f>RIGHT(Supplemental_Type_Certificates__STC___5[[#This Row],[Column1]],LEN(Supplemental_Type_Certificates__STC___5[[#This Row],[Column1]])-SEARCH("\",Supplemental_Type_Certificates__STC___5[[#This Row],[Column1]]))</f>
        <v>404</v>
      </c>
      <c r="F1755" s="1" t="str">
        <f>INDEX(Sheet1!A:D,MATCH(Supplemental_Type_Certificates__STC___5[[#This Row],[Make]],Sheet1!D:D,0),1)</f>
        <v>Textron</v>
      </c>
      <c r="G1755"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755"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E1587:E1976</v>
      </c>
      <c r="I1755" s="1" t="str">
        <f ca="1">IF(LEN(Supplemental_Type_Certificates__STC___5[[#This Row],[First]])&lt;&gt;0,Supplemental_Type_Certificates__STC___5[[#This Row],[First]]&amp;": "&amp;_xlfn.TEXTJOIN(", ",TRUE,INDIRECT(Supplemental_Type_Certificates__STC___5[[#This Row],[Range]])),"")</f>
        <v/>
      </c>
      <c r="J1755"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756" spans="1:10" x14ac:dyDescent="0.25">
      <c r="A1756" s="1" t="s">
        <v>144</v>
      </c>
      <c r="B1756"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Inc.\406</v>
      </c>
      <c r="C1756" s="1" t="s">
        <v>1349</v>
      </c>
      <c r="D1756" s="1" t="str">
        <f>LEFT(Supplemental_Type_Certificates__STC___5[[#This Row],[Column1]],SEARCH("\",Supplemental_Type_Certificates__STC___5[[#This Row],[Column1]])-1)</f>
        <v>Textron Aviation Inc.</v>
      </c>
      <c r="E1756" s="1" t="str">
        <f>RIGHT(Supplemental_Type_Certificates__STC___5[[#This Row],[Column1]],LEN(Supplemental_Type_Certificates__STC___5[[#This Row],[Column1]])-SEARCH("\",Supplemental_Type_Certificates__STC___5[[#This Row],[Column1]]))</f>
        <v>406</v>
      </c>
      <c r="F1756" s="1" t="str">
        <f>INDEX(Sheet1!A:D,MATCH(Supplemental_Type_Certificates__STC___5[[#This Row],[Make]],Sheet1!D:D,0),1)</f>
        <v>Textron</v>
      </c>
      <c r="G1756"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756"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E1587:E1976</v>
      </c>
      <c r="I1756" s="1" t="str">
        <f ca="1">IF(LEN(Supplemental_Type_Certificates__STC___5[[#This Row],[First]])&lt;&gt;0,Supplemental_Type_Certificates__STC___5[[#This Row],[First]]&amp;": "&amp;_xlfn.TEXTJOIN(", ",TRUE,INDIRECT(Supplemental_Type_Certificates__STC___5[[#This Row],[Range]])),"")</f>
        <v/>
      </c>
      <c r="J1756"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757" spans="1:10" x14ac:dyDescent="0.25">
      <c r="A1757" s="1" t="s">
        <v>144</v>
      </c>
      <c r="B1757"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Inc.\411</v>
      </c>
      <c r="C1757" s="1" t="s">
        <v>1350</v>
      </c>
      <c r="D1757" s="1" t="str">
        <f>LEFT(Supplemental_Type_Certificates__STC___5[[#This Row],[Column1]],SEARCH("\",Supplemental_Type_Certificates__STC___5[[#This Row],[Column1]])-1)</f>
        <v>Textron Aviation Inc.</v>
      </c>
      <c r="E1757" s="1" t="str">
        <f>RIGHT(Supplemental_Type_Certificates__STC___5[[#This Row],[Column1]],LEN(Supplemental_Type_Certificates__STC___5[[#This Row],[Column1]])-SEARCH("\",Supplemental_Type_Certificates__STC___5[[#This Row],[Column1]]))</f>
        <v>411</v>
      </c>
      <c r="F1757" s="1" t="str">
        <f>INDEX(Sheet1!A:D,MATCH(Supplemental_Type_Certificates__STC___5[[#This Row],[Make]],Sheet1!D:D,0),1)</f>
        <v>Textron</v>
      </c>
      <c r="G1757"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757"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E1587:E1976</v>
      </c>
      <c r="I1757" s="1" t="str">
        <f ca="1">IF(LEN(Supplemental_Type_Certificates__STC___5[[#This Row],[First]])&lt;&gt;0,Supplemental_Type_Certificates__STC___5[[#This Row],[First]]&amp;": "&amp;_xlfn.TEXTJOIN(", ",TRUE,INDIRECT(Supplemental_Type_Certificates__STC___5[[#This Row],[Range]])),"")</f>
        <v/>
      </c>
      <c r="J1757"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758" spans="1:10" x14ac:dyDescent="0.25">
      <c r="A1758" s="1" t="s">
        <v>144</v>
      </c>
      <c r="B1758"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Inc.\411A</v>
      </c>
      <c r="C1758" s="1" t="s">
        <v>1351</v>
      </c>
      <c r="D1758" s="1" t="str">
        <f>LEFT(Supplemental_Type_Certificates__STC___5[[#This Row],[Column1]],SEARCH("\",Supplemental_Type_Certificates__STC___5[[#This Row],[Column1]])-1)</f>
        <v>Textron Aviation Inc.</v>
      </c>
      <c r="E1758" s="1" t="str">
        <f>RIGHT(Supplemental_Type_Certificates__STC___5[[#This Row],[Column1]],LEN(Supplemental_Type_Certificates__STC___5[[#This Row],[Column1]])-SEARCH("\",Supplemental_Type_Certificates__STC___5[[#This Row],[Column1]]))</f>
        <v>411A</v>
      </c>
      <c r="F1758" s="1" t="str">
        <f>INDEX(Sheet1!A:D,MATCH(Supplemental_Type_Certificates__STC___5[[#This Row],[Make]],Sheet1!D:D,0),1)</f>
        <v>Textron</v>
      </c>
      <c r="G1758"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758"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E1587:E1976</v>
      </c>
      <c r="I1758" s="1" t="str">
        <f ca="1">IF(LEN(Supplemental_Type_Certificates__STC___5[[#This Row],[First]])&lt;&gt;0,Supplemental_Type_Certificates__STC___5[[#This Row],[First]]&amp;": "&amp;_xlfn.TEXTJOIN(", ",TRUE,INDIRECT(Supplemental_Type_Certificates__STC___5[[#This Row],[Range]])),"")</f>
        <v/>
      </c>
      <c r="J1758"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759" spans="1:10" x14ac:dyDescent="0.25">
      <c r="A1759" s="1" t="s">
        <v>144</v>
      </c>
      <c r="B1759"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Inc.\414</v>
      </c>
      <c r="C1759" s="1" t="s">
        <v>1352</v>
      </c>
      <c r="D1759" s="1" t="str">
        <f>LEFT(Supplemental_Type_Certificates__STC___5[[#This Row],[Column1]],SEARCH("\",Supplemental_Type_Certificates__STC___5[[#This Row],[Column1]])-1)</f>
        <v>Textron Aviation Inc.</v>
      </c>
      <c r="E1759" s="1" t="str">
        <f>RIGHT(Supplemental_Type_Certificates__STC___5[[#This Row],[Column1]],LEN(Supplemental_Type_Certificates__STC___5[[#This Row],[Column1]])-SEARCH("\",Supplemental_Type_Certificates__STC___5[[#This Row],[Column1]]))</f>
        <v>414</v>
      </c>
      <c r="F1759" s="1" t="str">
        <f>INDEX(Sheet1!A:D,MATCH(Supplemental_Type_Certificates__STC___5[[#This Row],[Make]],Sheet1!D:D,0),1)</f>
        <v>Textron</v>
      </c>
      <c r="G1759"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759"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E1587:E1976</v>
      </c>
      <c r="I1759" s="1" t="str">
        <f ca="1">IF(LEN(Supplemental_Type_Certificates__STC___5[[#This Row],[First]])&lt;&gt;0,Supplemental_Type_Certificates__STC___5[[#This Row],[First]]&amp;": "&amp;_xlfn.TEXTJOIN(", ",TRUE,INDIRECT(Supplemental_Type_Certificates__STC___5[[#This Row],[Range]])),"")</f>
        <v/>
      </c>
      <c r="J1759"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760" spans="1:10" x14ac:dyDescent="0.25">
      <c r="A1760" s="1" t="s">
        <v>144</v>
      </c>
      <c r="B1760"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Inc.\414A</v>
      </c>
      <c r="C1760" s="1" t="s">
        <v>1353</v>
      </c>
      <c r="D1760" s="1" t="str">
        <f>LEFT(Supplemental_Type_Certificates__STC___5[[#This Row],[Column1]],SEARCH("\",Supplemental_Type_Certificates__STC___5[[#This Row],[Column1]])-1)</f>
        <v>Textron Aviation Inc.</v>
      </c>
      <c r="E1760" s="1" t="str">
        <f>RIGHT(Supplemental_Type_Certificates__STC___5[[#This Row],[Column1]],LEN(Supplemental_Type_Certificates__STC___5[[#This Row],[Column1]])-SEARCH("\",Supplemental_Type_Certificates__STC___5[[#This Row],[Column1]]))</f>
        <v>414A</v>
      </c>
      <c r="F1760" s="1" t="str">
        <f>INDEX(Sheet1!A:D,MATCH(Supplemental_Type_Certificates__STC___5[[#This Row],[Make]],Sheet1!D:D,0),1)</f>
        <v>Textron</v>
      </c>
      <c r="G1760"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760"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E1587:E1976</v>
      </c>
      <c r="I1760" s="1" t="str">
        <f ca="1">IF(LEN(Supplemental_Type_Certificates__STC___5[[#This Row],[First]])&lt;&gt;0,Supplemental_Type_Certificates__STC___5[[#This Row],[First]]&amp;": "&amp;_xlfn.TEXTJOIN(", ",TRUE,INDIRECT(Supplemental_Type_Certificates__STC___5[[#This Row],[Range]])),"")</f>
        <v/>
      </c>
      <c r="J1760"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761" spans="1:10" x14ac:dyDescent="0.25">
      <c r="A1761" s="1" t="s">
        <v>144</v>
      </c>
      <c r="B1761"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Inc.\421</v>
      </c>
      <c r="C1761" s="1" t="s">
        <v>1354</v>
      </c>
      <c r="D1761" s="1" t="str">
        <f>LEFT(Supplemental_Type_Certificates__STC___5[[#This Row],[Column1]],SEARCH("\",Supplemental_Type_Certificates__STC___5[[#This Row],[Column1]])-1)</f>
        <v>Textron Aviation Inc.</v>
      </c>
      <c r="E1761" s="1" t="str">
        <f>RIGHT(Supplemental_Type_Certificates__STC___5[[#This Row],[Column1]],LEN(Supplemental_Type_Certificates__STC___5[[#This Row],[Column1]])-SEARCH("\",Supplemental_Type_Certificates__STC___5[[#This Row],[Column1]]))</f>
        <v>421</v>
      </c>
      <c r="F1761" s="1" t="str">
        <f>INDEX(Sheet1!A:D,MATCH(Supplemental_Type_Certificates__STC___5[[#This Row],[Make]],Sheet1!D:D,0),1)</f>
        <v>Textron</v>
      </c>
      <c r="G1761"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761"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E1587:E1976</v>
      </c>
      <c r="I1761" s="1" t="str">
        <f ca="1">IF(LEN(Supplemental_Type_Certificates__STC___5[[#This Row],[First]])&lt;&gt;0,Supplemental_Type_Certificates__STC___5[[#This Row],[First]]&amp;": "&amp;_xlfn.TEXTJOIN(", ",TRUE,INDIRECT(Supplemental_Type_Certificates__STC___5[[#This Row],[Range]])),"")</f>
        <v/>
      </c>
      <c r="J1761"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762" spans="1:10" x14ac:dyDescent="0.25">
      <c r="A1762" s="1" t="s">
        <v>144</v>
      </c>
      <c r="B1762"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Inc.\421A</v>
      </c>
      <c r="C1762" s="1" t="s">
        <v>1355</v>
      </c>
      <c r="D1762" s="1" t="str">
        <f>LEFT(Supplemental_Type_Certificates__STC___5[[#This Row],[Column1]],SEARCH("\",Supplemental_Type_Certificates__STC___5[[#This Row],[Column1]])-1)</f>
        <v>Textron Aviation Inc.</v>
      </c>
      <c r="E1762" s="1" t="str">
        <f>RIGHT(Supplemental_Type_Certificates__STC___5[[#This Row],[Column1]],LEN(Supplemental_Type_Certificates__STC___5[[#This Row],[Column1]])-SEARCH("\",Supplemental_Type_Certificates__STC___5[[#This Row],[Column1]]))</f>
        <v>421A</v>
      </c>
      <c r="F1762" s="1" t="str">
        <f>INDEX(Sheet1!A:D,MATCH(Supplemental_Type_Certificates__STC___5[[#This Row],[Make]],Sheet1!D:D,0),1)</f>
        <v>Textron</v>
      </c>
      <c r="G1762"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762"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E1587:E1976</v>
      </c>
      <c r="I1762" s="1" t="str">
        <f ca="1">IF(LEN(Supplemental_Type_Certificates__STC___5[[#This Row],[First]])&lt;&gt;0,Supplemental_Type_Certificates__STC___5[[#This Row],[First]]&amp;": "&amp;_xlfn.TEXTJOIN(", ",TRUE,INDIRECT(Supplemental_Type_Certificates__STC___5[[#This Row],[Range]])),"")</f>
        <v/>
      </c>
      <c r="J1762"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763" spans="1:10" x14ac:dyDescent="0.25">
      <c r="A1763" s="1" t="s">
        <v>144</v>
      </c>
      <c r="B1763"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Inc.\421B</v>
      </c>
      <c r="C1763" s="1" t="s">
        <v>1356</v>
      </c>
      <c r="D1763" s="1" t="str">
        <f>LEFT(Supplemental_Type_Certificates__STC___5[[#This Row],[Column1]],SEARCH("\",Supplemental_Type_Certificates__STC___5[[#This Row],[Column1]])-1)</f>
        <v>Textron Aviation Inc.</v>
      </c>
      <c r="E1763" s="1" t="str">
        <f>RIGHT(Supplemental_Type_Certificates__STC___5[[#This Row],[Column1]],LEN(Supplemental_Type_Certificates__STC___5[[#This Row],[Column1]])-SEARCH("\",Supplemental_Type_Certificates__STC___5[[#This Row],[Column1]]))</f>
        <v>421B</v>
      </c>
      <c r="F1763" s="1" t="str">
        <f>INDEX(Sheet1!A:D,MATCH(Supplemental_Type_Certificates__STC___5[[#This Row],[Make]],Sheet1!D:D,0),1)</f>
        <v>Textron</v>
      </c>
      <c r="G1763"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763"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E1587:E1976</v>
      </c>
      <c r="I1763" s="1" t="str">
        <f ca="1">IF(LEN(Supplemental_Type_Certificates__STC___5[[#This Row],[First]])&lt;&gt;0,Supplemental_Type_Certificates__STC___5[[#This Row],[First]]&amp;": "&amp;_xlfn.TEXTJOIN(", ",TRUE,INDIRECT(Supplemental_Type_Certificates__STC___5[[#This Row],[Range]])),"")</f>
        <v/>
      </c>
      <c r="J1763"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764" spans="1:10" x14ac:dyDescent="0.25">
      <c r="A1764" s="1" t="s">
        <v>144</v>
      </c>
      <c r="B1764"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Inc.\421C</v>
      </c>
      <c r="C1764" s="1" t="s">
        <v>1357</v>
      </c>
      <c r="D1764" s="1" t="str">
        <f>LEFT(Supplemental_Type_Certificates__STC___5[[#This Row],[Column1]],SEARCH("\",Supplemental_Type_Certificates__STC___5[[#This Row],[Column1]])-1)</f>
        <v>Textron Aviation Inc.</v>
      </c>
      <c r="E1764" s="1" t="str">
        <f>RIGHT(Supplemental_Type_Certificates__STC___5[[#This Row],[Column1]],LEN(Supplemental_Type_Certificates__STC___5[[#This Row],[Column1]])-SEARCH("\",Supplemental_Type_Certificates__STC___5[[#This Row],[Column1]]))</f>
        <v>421C</v>
      </c>
      <c r="F1764" s="1" t="str">
        <f>INDEX(Sheet1!A:D,MATCH(Supplemental_Type_Certificates__STC___5[[#This Row],[Make]],Sheet1!D:D,0),1)</f>
        <v>Textron</v>
      </c>
      <c r="G1764"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764"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E1587:E1976</v>
      </c>
      <c r="I1764" s="1" t="str">
        <f ca="1">IF(LEN(Supplemental_Type_Certificates__STC___5[[#This Row],[First]])&lt;&gt;0,Supplemental_Type_Certificates__STC___5[[#This Row],[First]]&amp;": "&amp;_xlfn.TEXTJOIN(", ",TRUE,INDIRECT(Supplemental_Type_Certificates__STC___5[[#This Row],[Range]])),"")</f>
        <v/>
      </c>
      <c r="J1764"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765" spans="1:10" x14ac:dyDescent="0.25">
      <c r="A1765" s="1" t="s">
        <v>144</v>
      </c>
      <c r="B1765"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Inc.\425</v>
      </c>
      <c r="C1765" s="1" t="s">
        <v>1120</v>
      </c>
      <c r="D1765" s="1" t="str">
        <f>LEFT(Supplemental_Type_Certificates__STC___5[[#This Row],[Column1]],SEARCH("\",Supplemental_Type_Certificates__STC___5[[#This Row],[Column1]])-1)</f>
        <v>Textron Aviation Inc.</v>
      </c>
      <c r="E1765" s="1" t="str">
        <f>RIGHT(Supplemental_Type_Certificates__STC___5[[#This Row],[Column1]],LEN(Supplemental_Type_Certificates__STC___5[[#This Row],[Column1]])-SEARCH("\",Supplemental_Type_Certificates__STC___5[[#This Row],[Column1]]))</f>
        <v>425</v>
      </c>
      <c r="F1765" s="1" t="str">
        <f>INDEX(Sheet1!A:D,MATCH(Supplemental_Type_Certificates__STC___5[[#This Row],[Make]],Sheet1!D:D,0),1)</f>
        <v>Textron</v>
      </c>
      <c r="G1765"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765"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E1587:E1976</v>
      </c>
      <c r="I1765" s="1" t="str">
        <f ca="1">IF(LEN(Supplemental_Type_Certificates__STC___5[[#This Row],[First]])&lt;&gt;0,Supplemental_Type_Certificates__STC___5[[#This Row],[First]]&amp;": "&amp;_xlfn.TEXTJOIN(", ",TRUE,INDIRECT(Supplemental_Type_Certificates__STC___5[[#This Row],[Range]])),"")</f>
        <v/>
      </c>
      <c r="J1765"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766" spans="1:10" x14ac:dyDescent="0.25">
      <c r="A1766" s="1" t="s">
        <v>144</v>
      </c>
      <c r="B1766"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Inc.\441</v>
      </c>
      <c r="C1766" s="1" t="s">
        <v>1121</v>
      </c>
      <c r="D1766" s="1" t="str">
        <f>LEFT(Supplemental_Type_Certificates__STC___5[[#This Row],[Column1]],SEARCH("\",Supplemental_Type_Certificates__STC___5[[#This Row],[Column1]])-1)</f>
        <v>Textron Aviation Inc.</v>
      </c>
      <c r="E1766" s="1" t="str">
        <f>RIGHT(Supplemental_Type_Certificates__STC___5[[#This Row],[Column1]],LEN(Supplemental_Type_Certificates__STC___5[[#This Row],[Column1]])-SEARCH("\",Supplemental_Type_Certificates__STC___5[[#This Row],[Column1]]))</f>
        <v>441</v>
      </c>
      <c r="F1766" s="1" t="str">
        <f>INDEX(Sheet1!A:D,MATCH(Supplemental_Type_Certificates__STC___5[[#This Row],[Make]],Sheet1!D:D,0),1)</f>
        <v>Textron</v>
      </c>
      <c r="G1766"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766"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E1587:E1976</v>
      </c>
      <c r="I1766" s="1" t="str">
        <f ca="1">IF(LEN(Supplemental_Type_Certificates__STC___5[[#This Row],[First]])&lt;&gt;0,Supplemental_Type_Certificates__STC___5[[#This Row],[First]]&amp;": "&amp;_xlfn.TEXTJOIN(", ",TRUE,INDIRECT(Supplemental_Type_Certificates__STC___5[[#This Row],[Range]])),"")</f>
        <v/>
      </c>
      <c r="J1766"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767" spans="1:10" x14ac:dyDescent="0.25">
      <c r="A1767" s="1" t="s">
        <v>144</v>
      </c>
      <c r="B1767"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Inc.\45 (Military YT-34)</v>
      </c>
      <c r="C1767" s="1" t="s">
        <v>1358</v>
      </c>
      <c r="D1767" s="1" t="str">
        <f>LEFT(Supplemental_Type_Certificates__STC___5[[#This Row],[Column1]],SEARCH("\",Supplemental_Type_Certificates__STC___5[[#This Row],[Column1]])-1)</f>
        <v>Textron Aviation Inc.</v>
      </c>
      <c r="E1767" s="1" t="str">
        <f>RIGHT(Supplemental_Type_Certificates__STC___5[[#This Row],[Column1]],LEN(Supplemental_Type_Certificates__STC___5[[#This Row],[Column1]])-SEARCH("\",Supplemental_Type_Certificates__STC___5[[#This Row],[Column1]]))</f>
        <v>45 (Military YT-34)</v>
      </c>
      <c r="F1767" s="1" t="str">
        <f>INDEX(Sheet1!A:D,MATCH(Supplemental_Type_Certificates__STC___5[[#This Row],[Make]],Sheet1!D:D,0),1)</f>
        <v>Textron</v>
      </c>
      <c r="G1767"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767"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E1587:E1976</v>
      </c>
      <c r="I1767" s="1" t="str">
        <f ca="1">IF(LEN(Supplemental_Type_Certificates__STC___5[[#This Row],[First]])&lt;&gt;0,Supplemental_Type_Certificates__STC___5[[#This Row],[First]]&amp;": "&amp;_xlfn.TEXTJOIN(", ",TRUE,INDIRECT(Supplemental_Type_Certificates__STC___5[[#This Row],[Range]])),"")</f>
        <v/>
      </c>
      <c r="J1767"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768" spans="1:10" x14ac:dyDescent="0.25">
      <c r="A1768" s="1" t="s">
        <v>144</v>
      </c>
      <c r="B1768"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Inc.\50</v>
      </c>
      <c r="C1768" s="1" t="s">
        <v>1359</v>
      </c>
      <c r="D1768" s="1" t="str">
        <f>LEFT(Supplemental_Type_Certificates__STC___5[[#This Row],[Column1]],SEARCH("\",Supplemental_Type_Certificates__STC___5[[#This Row],[Column1]])-1)</f>
        <v>Textron Aviation Inc.</v>
      </c>
      <c r="E1768" s="1" t="str">
        <f>RIGHT(Supplemental_Type_Certificates__STC___5[[#This Row],[Column1]],LEN(Supplemental_Type_Certificates__STC___5[[#This Row],[Column1]])-SEARCH("\",Supplemental_Type_Certificates__STC___5[[#This Row],[Column1]]))</f>
        <v>50</v>
      </c>
      <c r="F1768" s="1" t="str">
        <f>INDEX(Sheet1!A:D,MATCH(Supplemental_Type_Certificates__STC___5[[#This Row],[Make]],Sheet1!D:D,0),1)</f>
        <v>Textron</v>
      </c>
      <c r="G1768"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768"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E1587:E1976</v>
      </c>
      <c r="I1768" s="1" t="str">
        <f ca="1">IF(LEN(Supplemental_Type_Certificates__STC___5[[#This Row],[First]])&lt;&gt;0,Supplemental_Type_Certificates__STC___5[[#This Row],[First]]&amp;": "&amp;_xlfn.TEXTJOIN(", ",TRUE,INDIRECT(Supplemental_Type_Certificates__STC___5[[#This Row],[Range]])),"")</f>
        <v/>
      </c>
      <c r="J1768"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769" spans="1:10" x14ac:dyDescent="0.25">
      <c r="A1769" s="1" t="s">
        <v>144</v>
      </c>
      <c r="B1769"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Inc.\525</v>
      </c>
      <c r="C1769" s="1" t="s">
        <v>1360</v>
      </c>
      <c r="D1769" s="1" t="str">
        <f>LEFT(Supplemental_Type_Certificates__STC___5[[#This Row],[Column1]],SEARCH("\",Supplemental_Type_Certificates__STC___5[[#This Row],[Column1]])-1)</f>
        <v>Textron Aviation Inc.</v>
      </c>
      <c r="E1769" s="1" t="str">
        <f>RIGHT(Supplemental_Type_Certificates__STC___5[[#This Row],[Column1]],LEN(Supplemental_Type_Certificates__STC___5[[#This Row],[Column1]])-SEARCH("\",Supplemental_Type_Certificates__STC___5[[#This Row],[Column1]]))</f>
        <v>525</v>
      </c>
      <c r="F1769" s="1" t="str">
        <f>INDEX(Sheet1!A:D,MATCH(Supplemental_Type_Certificates__STC___5[[#This Row],[Make]],Sheet1!D:D,0),1)</f>
        <v>Textron</v>
      </c>
      <c r="G1769"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769"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E1587:E1976</v>
      </c>
      <c r="I1769" s="1" t="str">
        <f ca="1">IF(LEN(Supplemental_Type_Certificates__STC___5[[#This Row],[First]])&lt;&gt;0,Supplemental_Type_Certificates__STC___5[[#This Row],[First]]&amp;": "&amp;_xlfn.TEXTJOIN(", ",TRUE,INDIRECT(Supplemental_Type_Certificates__STC___5[[#This Row],[Range]])),"")</f>
        <v/>
      </c>
      <c r="J1769"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770" spans="1:10" x14ac:dyDescent="0.25">
      <c r="A1770" s="1" t="s">
        <v>144</v>
      </c>
      <c r="B1770"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Inc.\525A</v>
      </c>
      <c r="C1770" s="1" t="s">
        <v>1361</v>
      </c>
      <c r="D1770" s="1" t="str">
        <f>LEFT(Supplemental_Type_Certificates__STC___5[[#This Row],[Column1]],SEARCH("\",Supplemental_Type_Certificates__STC___5[[#This Row],[Column1]])-1)</f>
        <v>Textron Aviation Inc.</v>
      </c>
      <c r="E1770" s="1" t="str">
        <f>RIGHT(Supplemental_Type_Certificates__STC___5[[#This Row],[Column1]],LEN(Supplemental_Type_Certificates__STC___5[[#This Row],[Column1]])-SEARCH("\",Supplemental_Type_Certificates__STC___5[[#This Row],[Column1]]))</f>
        <v>525A</v>
      </c>
      <c r="F1770" s="1" t="str">
        <f>INDEX(Sheet1!A:D,MATCH(Supplemental_Type_Certificates__STC___5[[#This Row],[Make]],Sheet1!D:D,0),1)</f>
        <v>Textron</v>
      </c>
      <c r="G1770"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770"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E1587:E1976</v>
      </c>
      <c r="I1770" s="1" t="str">
        <f ca="1">IF(LEN(Supplemental_Type_Certificates__STC___5[[#This Row],[First]])&lt;&gt;0,Supplemental_Type_Certificates__STC___5[[#This Row],[First]]&amp;": "&amp;_xlfn.TEXTJOIN(", ",TRUE,INDIRECT(Supplemental_Type_Certificates__STC___5[[#This Row],[Range]])),"")</f>
        <v/>
      </c>
      <c r="J1770"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771" spans="1:10" x14ac:dyDescent="0.25">
      <c r="A1771" s="1" t="s">
        <v>144</v>
      </c>
      <c r="B1771"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Inc.\56TC</v>
      </c>
      <c r="C1771" s="1" t="s">
        <v>1362</v>
      </c>
      <c r="D1771" s="1" t="str">
        <f>LEFT(Supplemental_Type_Certificates__STC___5[[#This Row],[Column1]],SEARCH("\",Supplemental_Type_Certificates__STC___5[[#This Row],[Column1]])-1)</f>
        <v>Textron Aviation Inc.</v>
      </c>
      <c r="E1771" s="1" t="str">
        <f>RIGHT(Supplemental_Type_Certificates__STC___5[[#This Row],[Column1]],LEN(Supplemental_Type_Certificates__STC___5[[#This Row],[Column1]])-SEARCH("\",Supplemental_Type_Certificates__STC___5[[#This Row],[Column1]]))</f>
        <v>56TC</v>
      </c>
      <c r="F1771" s="1" t="str">
        <f>INDEX(Sheet1!A:D,MATCH(Supplemental_Type_Certificates__STC___5[[#This Row],[Make]],Sheet1!D:D,0),1)</f>
        <v>Textron</v>
      </c>
      <c r="G1771"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771"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E1587:E1976</v>
      </c>
      <c r="I1771" s="1" t="str">
        <f ca="1">IF(LEN(Supplemental_Type_Certificates__STC___5[[#This Row],[First]])&lt;&gt;0,Supplemental_Type_Certificates__STC___5[[#This Row],[First]]&amp;": "&amp;_xlfn.TEXTJOIN(", ",TRUE,INDIRECT(Supplemental_Type_Certificates__STC___5[[#This Row],[Range]])),"")</f>
        <v/>
      </c>
      <c r="J1771"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772" spans="1:10" x14ac:dyDescent="0.25">
      <c r="A1772" s="1" t="s">
        <v>144</v>
      </c>
      <c r="B1772"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Inc.\58</v>
      </c>
      <c r="C1772" s="1" t="s">
        <v>1363</v>
      </c>
      <c r="D1772" s="1" t="str">
        <f>LEFT(Supplemental_Type_Certificates__STC___5[[#This Row],[Column1]],SEARCH("\",Supplemental_Type_Certificates__STC___5[[#This Row],[Column1]])-1)</f>
        <v>Textron Aviation Inc.</v>
      </c>
      <c r="E1772" s="1" t="str">
        <f>RIGHT(Supplemental_Type_Certificates__STC___5[[#This Row],[Column1]],LEN(Supplemental_Type_Certificates__STC___5[[#This Row],[Column1]])-SEARCH("\",Supplemental_Type_Certificates__STC___5[[#This Row],[Column1]]))</f>
        <v>58</v>
      </c>
      <c r="F1772" s="1" t="str">
        <f>INDEX(Sheet1!A:D,MATCH(Supplemental_Type_Certificates__STC___5[[#This Row],[Make]],Sheet1!D:D,0),1)</f>
        <v>Textron</v>
      </c>
      <c r="G1772"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772"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E1587:E1976</v>
      </c>
      <c r="I1772" s="1" t="str">
        <f ca="1">IF(LEN(Supplemental_Type_Certificates__STC___5[[#This Row],[First]])&lt;&gt;0,Supplemental_Type_Certificates__STC___5[[#This Row],[First]]&amp;": "&amp;_xlfn.TEXTJOIN(", ",TRUE,INDIRECT(Supplemental_Type_Certificates__STC___5[[#This Row],[Range]])),"")</f>
        <v/>
      </c>
      <c r="J1772"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773" spans="1:10" x14ac:dyDescent="0.25">
      <c r="A1773" s="1" t="s">
        <v>144</v>
      </c>
      <c r="B1773"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Inc.\58A</v>
      </c>
      <c r="C1773" s="1" t="s">
        <v>1364</v>
      </c>
      <c r="D1773" s="1" t="str">
        <f>LEFT(Supplemental_Type_Certificates__STC___5[[#This Row],[Column1]],SEARCH("\",Supplemental_Type_Certificates__STC___5[[#This Row],[Column1]])-1)</f>
        <v>Textron Aviation Inc.</v>
      </c>
      <c r="E1773" s="1" t="str">
        <f>RIGHT(Supplemental_Type_Certificates__STC___5[[#This Row],[Column1]],LEN(Supplemental_Type_Certificates__STC___5[[#This Row],[Column1]])-SEARCH("\",Supplemental_Type_Certificates__STC___5[[#This Row],[Column1]]))</f>
        <v>58A</v>
      </c>
      <c r="F1773" s="1" t="str">
        <f>INDEX(Sheet1!A:D,MATCH(Supplemental_Type_Certificates__STC___5[[#This Row],[Make]],Sheet1!D:D,0),1)</f>
        <v>Textron</v>
      </c>
      <c r="G1773"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773"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E1587:E1976</v>
      </c>
      <c r="I1773" s="1" t="str">
        <f ca="1">IF(LEN(Supplemental_Type_Certificates__STC___5[[#This Row],[First]])&lt;&gt;0,Supplemental_Type_Certificates__STC___5[[#This Row],[First]]&amp;": "&amp;_xlfn.TEXTJOIN(", ",TRUE,INDIRECT(Supplemental_Type_Certificates__STC___5[[#This Row],[Range]])),"")</f>
        <v/>
      </c>
      <c r="J1773"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774" spans="1:10" x14ac:dyDescent="0.25">
      <c r="A1774" s="1" t="s">
        <v>144</v>
      </c>
      <c r="B1774"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Inc.\58P</v>
      </c>
      <c r="C1774" s="1" t="s">
        <v>1365</v>
      </c>
      <c r="D1774" s="1" t="str">
        <f>LEFT(Supplemental_Type_Certificates__STC___5[[#This Row],[Column1]],SEARCH("\",Supplemental_Type_Certificates__STC___5[[#This Row],[Column1]])-1)</f>
        <v>Textron Aviation Inc.</v>
      </c>
      <c r="E1774" s="1" t="str">
        <f>RIGHT(Supplemental_Type_Certificates__STC___5[[#This Row],[Column1]],LEN(Supplemental_Type_Certificates__STC___5[[#This Row],[Column1]])-SEARCH("\",Supplemental_Type_Certificates__STC___5[[#This Row],[Column1]]))</f>
        <v>58P</v>
      </c>
      <c r="F1774" s="1" t="str">
        <f>INDEX(Sheet1!A:D,MATCH(Supplemental_Type_Certificates__STC___5[[#This Row],[Make]],Sheet1!D:D,0),1)</f>
        <v>Textron</v>
      </c>
      <c r="G1774"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774"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E1587:E1976</v>
      </c>
      <c r="I1774" s="1" t="str">
        <f ca="1">IF(LEN(Supplemental_Type_Certificates__STC___5[[#This Row],[First]])&lt;&gt;0,Supplemental_Type_Certificates__STC___5[[#This Row],[First]]&amp;": "&amp;_xlfn.TEXTJOIN(", ",TRUE,INDIRECT(Supplemental_Type_Certificates__STC___5[[#This Row],[Range]])),"")</f>
        <v/>
      </c>
      <c r="J1774"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775" spans="1:10" x14ac:dyDescent="0.25">
      <c r="A1775" s="1" t="s">
        <v>144</v>
      </c>
      <c r="B1775"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Inc.\58PA</v>
      </c>
      <c r="C1775" s="1" t="s">
        <v>1366</v>
      </c>
      <c r="D1775" s="1" t="str">
        <f>LEFT(Supplemental_Type_Certificates__STC___5[[#This Row],[Column1]],SEARCH("\",Supplemental_Type_Certificates__STC___5[[#This Row],[Column1]])-1)</f>
        <v>Textron Aviation Inc.</v>
      </c>
      <c r="E1775" s="1" t="str">
        <f>RIGHT(Supplemental_Type_Certificates__STC___5[[#This Row],[Column1]],LEN(Supplemental_Type_Certificates__STC___5[[#This Row],[Column1]])-SEARCH("\",Supplemental_Type_Certificates__STC___5[[#This Row],[Column1]]))</f>
        <v>58PA</v>
      </c>
      <c r="F1775" s="1" t="str">
        <f>INDEX(Sheet1!A:D,MATCH(Supplemental_Type_Certificates__STC___5[[#This Row],[Make]],Sheet1!D:D,0),1)</f>
        <v>Textron</v>
      </c>
      <c r="G1775"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775"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E1587:E1976</v>
      </c>
      <c r="I1775" s="1" t="str">
        <f ca="1">IF(LEN(Supplemental_Type_Certificates__STC___5[[#This Row],[First]])&lt;&gt;0,Supplemental_Type_Certificates__STC___5[[#This Row],[First]]&amp;": "&amp;_xlfn.TEXTJOIN(", ",TRUE,INDIRECT(Supplemental_Type_Certificates__STC___5[[#This Row],[Range]])),"")</f>
        <v/>
      </c>
      <c r="J1775"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776" spans="1:10" x14ac:dyDescent="0.25">
      <c r="A1776" s="1" t="s">
        <v>144</v>
      </c>
      <c r="B1776"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Inc.\58TC</v>
      </c>
      <c r="C1776" s="1" t="s">
        <v>1367</v>
      </c>
      <c r="D1776" s="1" t="str">
        <f>LEFT(Supplemental_Type_Certificates__STC___5[[#This Row],[Column1]],SEARCH("\",Supplemental_Type_Certificates__STC___5[[#This Row],[Column1]])-1)</f>
        <v>Textron Aviation Inc.</v>
      </c>
      <c r="E1776" s="1" t="str">
        <f>RIGHT(Supplemental_Type_Certificates__STC___5[[#This Row],[Column1]],LEN(Supplemental_Type_Certificates__STC___5[[#This Row],[Column1]])-SEARCH("\",Supplemental_Type_Certificates__STC___5[[#This Row],[Column1]]))</f>
        <v>58TC</v>
      </c>
      <c r="F1776" s="1" t="str">
        <f>INDEX(Sheet1!A:D,MATCH(Supplemental_Type_Certificates__STC___5[[#This Row],[Make]],Sheet1!D:D,0),1)</f>
        <v>Textron</v>
      </c>
      <c r="G1776"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776"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E1587:E1976</v>
      </c>
      <c r="I1776" s="1" t="str">
        <f ca="1">IF(LEN(Supplemental_Type_Certificates__STC___5[[#This Row],[First]])&lt;&gt;0,Supplemental_Type_Certificates__STC___5[[#This Row],[First]]&amp;": "&amp;_xlfn.TEXTJOIN(", ",TRUE,INDIRECT(Supplemental_Type_Certificates__STC___5[[#This Row],[Range]])),"")</f>
        <v/>
      </c>
      <c r="J1776"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777" spans="1:10" x14ac:dyDescent="0.25">
      <c r="A1777" s="1" t="s">
        <v>144</v>
      </c>
      <c r="B1777"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Inc.\58TCA</v>
      </c>
      <c r="C1777" s="1" t="s">
        <v>1368</v>
      </c>
      <c r="D1777" s="1" t="str">
        <f>LEFT(Supplemental_Type_Certificates__STC___5[[#This Row],[Column1]],SEARCH("\",Supplemental_Type_Certificates__STC___5[[#This Row],[Column1]])-1)</f>
        <v>Textron Aviation Inc.</v>
      </c>
      <c r="E1777" s="1" t="str">
        <f>RIGHT(Supplemental_Type_Certificates__STC___5[[#This Row],[Column1]],LEN(Supplemental_Type_Certificates__STC___5[[#This Row],[Column1]])-SEARCH("\",Supplemental_Type_Certificates__STC___5[[#This Row],[Column1]]))</f>
        <v>58TCA</v>
      </c>
      <c r="F1777" s="1" t="str">
        <f>INDEX(Sheet1!A:D,MATCH(Supplemental_Type_Certificates__STC___5[[#This Row],[Make]],Sheet1!D:D,0),1)</f>
        <v>Textron</v>
      </c>
      <c r="G1777"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777"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E1587:E1976</v>
      </c>
      <c r="I1777" s="1" t="str">
        <f ca="1">IF(LEN(Supplemental_Type_Certificates__STC___5[[#This Row],[First]])&lt;&gt;0,Supplemental_Type_Certificates__STC___5[[#This Row],[First]]&amp;": "&amp;_xlfn.TEXTJOIN(", ",TRUE,INDIRECT(Supplemental_Type_Certificates__STC___5[[#This Row],[Range]])),"")</f>
        <v/>
      </c>
      <c r="J1777"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778" spans="1:10" x14ac:dyDescent="0.25">
      <c r="A1778" s="1" t="s">
        <v>144</v>
      </c>
      <c r="B1778"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Inc.\60</v>
      </c>
      <c r="C1778" s="1" t="s">
        <v>1369</v>
      </c>
      <c r="D1778" s="1" t="str">
        <f>LEFT(Supplemental_Type_Certificates__STC___5[[#This Row],[Column1]],SEARCH("\",Supplemental_Type_Certificates__STC___5[[#This Row],[Column1]])-1)</f>
        <v>Textron Aviation Inc.</v>
      </c>
      <c r="E1778" s="1" t="str">
        <f>RIGHT(Supplemental_Type_Certificates__STC___5[[#This Row],[Column1]],LEN(Supplemental_Type_Certificates__STC___5[[#This Row],[Column1]])-SEARCH("\",Supplemental_Type_Certificates__STC___5[[#This Row],[Column1]]))</f>
        <v>60</v>
      </c>
      <c r="F1778" s="1" t="str">
        <f>INDEX(Sheet1!A:D,MATCH(Supplemental_Type_Certificates__STC___5[[#This Row],[Make]],Sheet1!D:D,0),1)</f>
        <v>Textron</v>
      </c>
      <c r="G1778"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778"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E1587:E1976</v>
      </c>
      <c r="I1778" s="1" t="str">
        <f ca="1">IF(LEN(Supplemental_Type_Certificates__STC___5[[#This Row],[First]])&lt;&gt;0,Supplemental_Type_Certificates__STC___5[[#This Row],[First]]&amp;": "&amp;_xlfn.TEXTJOIN(", ",TRUE,INDIRECT(Supplemental_Type_Certificates__STC___5[[#This Row],[Range]])),"")</f>
        <v/>
      </c>
      <c r="J1778"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779" spans="1:10" x14ac:dyDescent="0.25">
      <c r="A1779" s="1" t="s">
        <v>144</v>
      </c>
      <c r="B1779"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Inc.\65-80</v>
      </c>
      <c r="C1779" s="1" t="s">
        <v>1370</v>
      </c>
      <c r="D1779" s="1" t="str">
        <f>LEFT(Supplemental_Type_Certificates__STC___5[[#This Row],[Column1]],SEARCH("\",Supplemental_Type_Certificates__STC___5[[#This Row],[Column1]])-1)</f>
        <v>Textron Aviation Inc.</v>
      </c>
      <c r="E1779" s="1" t="str">
        <f>RIGHT(Supplemental_Type_Certificates__STC___5[[#This Row],[Column1]],LEN(Supplemental_Type_Certificates__STC___5[[#This Row],[Column1]])-SEARCH("\",Supplemental_Type_Certificates__STC___5[[#This Row],[Column1]]))</f>
        <v>65-80</v>
      </c>
      <c r="F1779" s="1" t="str">
        <f>INDEX(Sheet1!A:D,MATCH(Supplemental_Type_Certificates__STC___5[[#This Row],[Make]],Sheet1!D:D,0),1)</f>
        <v>Textron</v>
      </c>
      <c r="G1779"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779"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E1587:E1976</v>
      </c>
      <c r="I1779" s="1" t="str">
        <f ca="1">IF(LEN(Supplemental_Type_Certificates__STC___5[[#This Row],[First]])&lt;&gt;0,Supplemental_Type_Certificates__STC___5[[#This Row],[First]]&amp;": "&amp;_xlfn.TEXTJOIN(", ",TRUE,INDIRECT(Supplemental_Type_Certificates__STC___5[[#This Row],[Range]])),"")</f>
        <v/>
      </c>
      <c r="J1779"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780" spans="1:10" x14ac:dyDescent="0.25">
      <c r="A1780" s="1" t="s">
        <v>144</v>
      </c>
      <c r="B1780"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Inc.\65-88</v>
      </c>
      <c r="C1780" s="1" t="s">
        <v>1371</v>
      </c>
      <c r="D1780" s="1" t="str">
        <f>LEFT(Supplemental_Type_Certificates__STC___5[[#This Row],[Column1]],SEARCH("\",Supplemental_Type_Certificates__STC___5[[#This Row],[Column1]])-1)</f>
        <v>Textron Aviation Inc.</v>
      </c>
      <c r="E1780" s="1" t="str">
        <f>RIGHT(Supplemental_Type_Certificates__STC___5[[#This Row],[Column1]],LEN(Supplemental_Type_Certificates__STC___5[[#This Row],[Column1]])-SEARCH("\",Supplemental_Type_Certificates__STC___5[[#This Row],[Column1]]))</f>
        <v>65-88</v>
      </c>
      <c r="F1780" s="1" t="str">
        <f>INDEX(Sheet1!A:D,MATCH(Supplemental_Type_Certificates__STC___5[[#This Row],[Make]],Sheet1!D:D,0),1)</f>
        <v>Textron</v>
      </c>
      <c r="G1780"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780"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E1587:E1976</v>
      </c>
      <c r="I1780" s="1" t="str">
        <f ca="1">IF(LEN(Supplemental_Type_Certificates__STC___5[[#This Row],[First]])&lt;&gt;0,Supplemental_Type_Certificates__STC___5[[#This Row],[First]]&amp;": "&amp;_xlfn.TEXTJOIN(", ",TRUE,INDIRECT(Supplemental_Type_Certificates__STC___5[[#This Row],[Range]])),"")</f>
        <v/>
      </c>
      <c r="J1780"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781" spans="1:10" x14ac:dyDescent="0.25">
      <c r="A1781" s="1" t="s">
        <v>144</v>
      </c>
      <c r="B1781"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Inc.\65-90</v>
      </c>
      <c r="C1781" s="1" t="s">
        <v>1372</v>
      </c>
      <c r="D1781" s="1" t="str">
        <f>LEFT(Supplemental_Type_Certificates__STC___5[[#This Row],[Column1]],SEARCH("\",Supplemental_Type_Certificates__STC___5[[#This Row],[Column1]])-1)</f>
        <v>Textron Aviation Inc.</v>
      </c>
      <c r="E1781" s="1" t="str">
        <f>RIGHT(Supplemental_Type_Certificates__STC___5[[#This Row],[Column1]],LEN(Supplemental_Type_Certificates__STC___5[[#This Row],[Column1]])-SEARCH("\",Supplemental_Type_Certificates__STC___5[[#This Row],[Column1]]))</f>
        <v>65-90</v>
      </c>
      <c r="F1781" s="1" t="str">
        <f>INDEX(Sheet1!A:D,MATCH(Supplemental_Type_Certificates__STC___5[[#This Row],[Make]],Sheet1!D:D,0),1)</f>
        <v>Textron</v>
      </c>
      <c r="G1781"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781"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E1587:E1976</v>
      </c>
      <c r="I1781" s="1" t="str">
        <f ca="1">IF(LEN(Supplemental_Type_Certificates__STC___5[[#This Row],[First]])&lt;&gt;0,Supplemental_Type_Certificates__STC___5[[#This Row],[First]]&amp;": "&amp;_xlfn.TEXTJOIN(", ",TRUE,INDIRECT(Supplemental_Type_Certificates__STC___5[[#This Row],[Range]])),"")</f>
        <v/>
      </c>
      <c r="J1781"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782" spans="1:10" x14ac:dyDescent="0.25">
      <c r="A1782" s="1" t="s">
        <v>144</v>
      </c>
      <c r="B1782"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Inc.\65-A80-8800</v>
      </c>
      <c r="C1782" s="1" t="s">
        <v>1373</v>
      </c>
      <c r="D1782" s="1" t="str">
        <f>LEFT(Supplemental_Type_Certificates__STC___5[[#This Row],[Column1]],SEARCH("\",Supplemental_Type_Certificates__STC___5[[#This Row],[Column1]])-1)</f>
        <v>Textron Aviation Inc.</v>
      </c>
      <c r="E1782" s="1" t="str">
        <f>RIGHT(Supplemental_Type_Certificates__STC___5[[#This Row],[Column1]],LEN(Supplemental_Type_Certificates__STC___5[[#This Row],[Column1]])-SEARCH("\",Supplemental_Type_Certificates__STC___5[[#This Row],[Column1]]))</f>
        <v>65-A80-8800</v>
      </c>
      <c r="F1782" s="1" t="str">
        <f>INDEX(Sheet1!A:D,MATCH(Supplemental_Type_Certificates__STC___5[[#This Row],[Make]],Sheet1!D:D,0),1)</f>
        <v>Textron</v>
      </c>
      <c r="G1782"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782"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E1587:E1976</v>
      </c>
      <c r="I1782" s="1" t="str">
        <f ca="1">IF(LEN(Supplemental_Type_Certificates__STC___5[[#This Row],[First]])&lt;&gt;0,Supplemental_Type_Certificates__STC___5[[#This Row],[First]]&amp;": "&amp;_xlfn.TEXTJOIN(", ",TRUE,INDIRECT(Supplemental_Type_Certificates__STC___5[[#This Row],[Range]])),"")</f>
        <v/>
      </c>
      <c r="J1782"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783" spans="1:10" x14ac:dyDescent="0.25">
      <c r="A1783" s="1" t="s">
        <v>144</v>
      </c>
      <c r="B1783"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Inc.\65-A80</v>
      </c>
      <c r="C1783" s="1" t="s">
        <v>1374</v>
      </c>
      <c r="D1783" s="1" t="str">
        <f>LEFT(Supplemental_Type_Certificates__STC___5[[#This Row],[Column1]],SEARCH("\",Supplemental_Type_Certificates__STC___5[[#This Row],[Column1]])-1)</f>
        <v>Textron Aviation Inc.</v>
      </c>
      <c r="E1783" s="1" t="str">
        <f>RIGHT(Supplemental_Type_Certificates__STC___5[[#This Row],[Column1]],LEN(Supplemental_Type_Certificates__STC___5[[#This Row],[Column1]])-SEARCH("\",Supplemental_Type_Certificates__STC___5[[#This Row],[Column1]]))</f>
        <v>65-A80</v>
      </c>
      <c r="F1783" s="1" t="str">
        <f>INDEX(Sheet1!A:D,MATCH(Supplemental_Type_Certificates__STC___5[[#This Row],[Make]],Sheet1!D:D,0),1)</f>
        <v>Textron</v>
      </c>
      <c r="G1783"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783"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E1587:E1976</v>
      </c>
      <c r="I1783" s="1" t="str">
        <f ca="1">IF(LEN(Supplemental_Type_Certificates__STC___5[[#This Row],[First]])&lt;&gt;0,Supplemental_Type_Certificates__STC___5[[#This Row],[First]]&amp;": "&amp;_xlfn.TEXTJOIN(", ",TRUE,INDIRECT(Supplemental_Type_Certificates__STC___5[[#This Row],[Range]])),"")</f>
        <v/>
      </c>
      <c r="J1783"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784" spans="1:10" x14ac:dyDescent="0.25">
      <c r="A1784" s="1" t="s">
        <v>144</v>
      </c>
      <c r="B1784"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Inc.\65-A90-1</v>
      </c>
      <c r="C1784" s="1" t="s">
        <v>1375</v>
      </c>
      <c r="D1784" s="1" t="str">
        <f>LEFT(Supplemental_Type_Certificates__STC___5[[#This Row],[Column1]],SEARCH("\",Supplemental_Type_Certificates__STC___5[[#This Row],[Column1]])-1)</f>
        <v>Textron Aviation Inc.</v>
      </c>
      <c r="E1784" s="1" t="str">
        <f>RIGHT(Supplemental_Type_Certificates__STC___5[[#This Row],[Column1]],LEN(Supplemental_Type_Certificates__STC___5[[#This Row],[Column1]])-SEARCH("\",Supplemental_Type_Certificates__STC___5[[#This Row],[Column1]]))</f>
        <v>65-A90-1</v>
      </c>
      <c r="F1784" s="1" t="str">
        <f>INDEX(Sheet1!A:D,MATCH(Supplemental_Type_Certificates__STC___5[[#This Row],[Make]],Sheet1!D:D,0),1)</f>
        <v>Textron</v>
      </c>
      <c r="G1784"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784"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E1587:E1976</v>
      </c>
      <c r="I1784" s="1" t="str">
        <f ca="1">IF(LEN(Supplemental_Type_Certificates__STC___5[[#This Row],[First]])&lt;&gt;0,Supplemental_Type_Certificates__STC___5[[#This Row],[First]]&amp;": "&amp;_xlfn.TEXTJOIN(", ",TRUE,INDIRECT(Supplemental_Type_Certificates__STC___5[[#This Row],[Range]])),"")</f>
        <v/>
      </c>
      <c r="J1784"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785" spans="1:10" x14ac:dyDescent="0.25">
      <c r="A1785" s="1" t="s">
        <v>144</v>
      </c>
      <c r="B1785"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Inc.\65-A90-2</v>
      </c>
      <c r="C1785" s="1" t="s">
        <v>1376</v>
      </c>
      <c r="D1785" s="1" t="str">
        <f>LEFT(Supplemental_Type_Certificates__STC___5[[#This Row],[Column1]],SEARCH("\",Supplemental_Type_Certificates__STC___5[[#This Row],[Column1]])-1)</f>
        <v>Textron Aviation Inc.</v>
      </c>
      <c r="E1785" s="1" t="str">
        <f>RIGHT(Supplemental_Type_Certificates__STC___5[[#This Row],[Column1]],LEN(Supplemental_Type_Certificates__STC___5[[#This Row],[Column1]])-SEARCH("\",Supplemental_Type_Certificates__STC___5[[#This Row],[Column1]]))</f>
        <v>65-A90-2</v>
      </c>
      <c r="F1785" s="1" t="str">
        <f>INDEX(Sheet1!A:D,MATCH(Supplemental_Type_Certificates__STC___5[[#This Row],[Make]],Sheet1!D:D,0),1)</f>
        <v>Textron</v>
      </c>
      <c r="G1785"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785"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E1587:E1976</v>
      </c>
      <c r="I1785" s="1" t="str">
        <f ca="1">IF(LEN(Supplemental_Type_Certificates__STC___5[[#This Row],[First]])&lt;&gt;0,Supplemental_Type_Certificates__STC___5[[#This Row],[First]]&amp;": "&amp;_xlfn.TEXTJOIN(", ",TRUE,INDIRECT(Supplemental_Type_Certificates__STC___5[[#This Row],[Range]])),"")</f>
        <v/>
      </c>
      <c r="J1785"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786" spans="1:10" x14ac:dyDescent="0.25">
      <c r="A1786" s="1" t="s">
        <v>144</v>
      </c>
      <c r="B1786"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Inc.\65-A90-3</v>
      </c>
      <c r="C1786" s="1" t="s">
        <v>1377</v>
      </c>
      <c r="D1786" s="1" t="str">
        <f>LEFT(Supplemental_Type_Certificates__STC___5[[#This Row],[Column1]],SEARCH("\",Supplemental_Type_Certificates__STC___5[[#This Row],[Column1]])-1)</f>
        <v>Textron Aviation Inc.</v>
      </c>
      <c r="E1786" s="1" t="str">
        <f>RIGHT(Supplemental_Type_Certificates__STC___5[[#This Row],[Column1]],LEN(Supplemental_Type_Certificates__STC___5[[#This Row],[Column1]])-SEARCH("\",Supplemental_Type_Certificates__STC___5[[#This Row],[Column1]]))</f>
        <v>65-A90-3</v>
      </c>
      <c r="F1786" s="1" t="str">
        <f>INDEX(Sheet1!A:D,MATCH(Supplemental_Type_Certificates__STC___5[[#This Row],[Make]],Sheet1!D:D,0),1)</f>
        <v>Textron</v>
      </c>
      <c r="G1786"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786"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E1587:E1976</v>
      </c>
      <c r="I1786" s="1" t="str">
        <f ca="1">IF(LEN(Supplemental_Type_Certificates__STC___5[[#This Row],[First]])&lt;&gt;0,Supplemental_Type_Certificates__STC___5[[#This Row],[First]]&amp;": "&amp;_xlfn.TEXTJOIN(", ",TRUE,INDIRECT(Supplemental_Type_Certificates__STC___5[[#This Row],[Range]])),"")</f>
        <v/>
      </c>
      <c r="J1786"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787" spans="1:10" x14ac:dyDescent="0.25">
      <c r="A1787" s="1" t="s">
        <v>144</v>
      </c>
      <c r="B1787"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Inc.\65-A90-4</v>
      </c>
      <c r="C1787" s="1" t="s">
        <v>1378</v>
      </c>
      <c r="D1787" s="1" t="str">
        <f>LEFT(Supplemental_Type_Certificates__STC___5[[#This Row],[Column1]],SEARCH("\",Supplemental_Type_Certificates__STC___5[[#This Row],[Column1]])-1)</f>
        <v>Textron Aviation Inc.</v>
      </c>
      <c r="E1787" s="1" t="str">
        <f>RIGHT(Supplemental_Type_Certificates__STC___5[[#This Row],[Column1]],LEN(Supplemental_Type_Certificates__STC___5[[#This Row],[Column1]])-SEARCH("\",Supplemental_Type_Certificates__STC___5[[#This Row],[Column1]]))</f>
        <v>65-A90-4</v>
      </c>
      <c r="F1787" s="1" t="str">
        <f>INDEX(Sheet1!A:D,MATCH(Supplemental_Type_Certificates__STC___5[[#This Row],[Make]],Sheet1!D:D,0),1)</f>
        <v>Textron</v>
      </c>
      <c r="G1787"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787"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E1587:E1976</v>
      </c>
      <c r="I1787" s="1" t="str">
        <f ca="1">IF(LEN(Supplemental_Type_Certificates__STC___5[[#This Row],[First]])&lt;&gt;0,Supplemental_Type_Certificates__STC___5[[#This Row],[First]]&amp;": "&amp;_xlfn.TEXTJOIN(", ",TRUE,INDIRECT(Supplemental_Type_Certificates__STC___5[[#This Row],[Range]])),"")</f>
        <v/>
      </c>
      <c r="J1787"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788" spans="1:10" x14ac:dyDescent="0.25">
      <c r="A1788" s="1" t="s">
        <v>144</v>
      </c>
      <c r="B1788"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Inc.\65-B80</v>
      </c>
      <c r="C1788" s="1" t="s">
        <v>1379</v>
      </c>
      <c r="D1788" s="1" t="str">
        <f>LEFT(Supplemental_Type_Certificates__STC___5[[#This Row],[Column1]],SEARCH("\",Supplemental_Type_Certificates__STC___5[[#This Row],[Column1]])-1)</f>
        <v>Textron Aviation Inc.</v>
      </c>
      <c r="E1788" s="1" t="str">
        <f>RIGHT(Supplemental_Type_Certificates__STC___5[[#This Row],[Column1]],LEN(Supplemental_Type_Certificates__STC___5[[#This Row],[Column1]])-SEARCH("\",Supplemental_Type_Certificates__STC___5[[#This Row],[Column1]]))</f>
        <v>65-B80</v>
      </c>
      <c r="F1788" s="1" t="str">
        <f>INDEX(Sheet1!A:D,MATCH(Supplemental_Type_Certificates__STC___5[[#This Row],[Make]],Sheet1!D:D,0),1)</f>
        <v>Textron</v>
      </c>
      <c r="G1788"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788"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E1587:E1976</v>
      </c>
      <c r="I1788" s="1" t="str">
        <f ca="1">IF(LEN(Supplemental_Type_Certificates__STC___5[[#This Row],[First]])&lt;&gt;0,Supplemental_Type_Certificates__STC___5[[#This Row],[First]]&amp;": "&amp;_xlfn.TEXTJOIN(", ",TRUE,INDIRECT(Supplemental_Type_Certificates__STC___5[[#This Row],[Range]])),"")</f>
        <v/>
      </c>
      <c r="J1788"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789" spans="1:10" x14ac:dyDescent="0.25">
      <c r="A1789" s="1" t="s">
        <v>144</v>
      </c>
      <c r="B1789"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Inc.\65</v>
      </c>
      <c r="C1789" s="1" t="s">
        <v>1380</v>
      </c>
      <c r="D1789" s="1" t="str">
        <f>LEFT(Supplemental_Type_Certificates__STC___5[[#This Row],[Column1]],SEARCH("\",Supplemental_Type_Certificates__STC___5[[#This Row],[Column1]])-1)</f>
        <v>Textron Aviation Inc.</v>
      </c>
      <c r="E1789" s="1" t="str">
        <f>RIGHT(Supplemental_Type_Certificates__STC___5[[#This Row],[Column1]],LEN(Supplemental_Type_Certificates__STC___5[[#This Row],[Column1]])-SEARCH("\",Supplemental_Type_Certificates__STC___5[[#This Row],[Column1]]))</f>
        <v>65</v>
      </c>
      <c r="F1789" s="1" t="str">
        <f>INDEX(Sheet1!A:D,MATCH(Supplemental_Type_Certificates__STC___5[[#This Row],[Make]],Sheet1!D:D,0),1)</f>
        <v>Textron</v>
      </c>
      <c r="G1789"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789"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E1587:E1976</v>
      </c>
      <c r="I1789" s="1" t="str">
        <f ca="1">IF(LEN(Supplemental_Type_Certificates__STC___5[[#This Row],[First]])&lt;&gt;0,Supplemental_Type_Certificates__STC___5[[#This Row],[First]]&amp;": "&amp;_xlfn.TEXTJOIN(", ",TRUE,INDIRECT(Supplemental_Type_Certificates__STC___5[[#This Row],[Range]])),"")</f>
        <v/>
      </c>
      <c r="J1789"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790" spans="1:10" x14ac:dyDescent="0.25">
      <c r="A1790" s="1" t="s">
        <v>144</v>
      </c>
      <c r="B1790"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Inc.\70</v>
      </c>
      <c r="C1790" s="1" t="s">
        <v>1381</v>
      </c>
      <c r="D1790" s="1" t="str">
        <f>LEFT(Supplemental_Type_Certificates__STC___5[[#This Row],[Column1]],SEARCH("\",Supplemental_Type_Certificates__STC___5[[#This Row],[Column1]])-1)</f>
        <v>Textron Aviation Inc.</v>
      </c>
      <c r="E1790" s="1" t="str">
        <f>RIGHT(Supplemental_Type_Certificates__STC___5[[#This Row],[Column1]],LEN(Supplemental_Type_Certificates__STC___5[[#This Row],[Column1]])-SEARCH("\",Supplemental_Type_Certificates__STC___5[[#This Row],[Column1]]))</f>
        <v>70</v>
      </c>
      <c r="F1790" s="1" t="str">
        <f>INDEX(Sheet1!A:D,MATCH(Supplemental_Type_Certificates__STC___5[[#This Row],[Make]],Sheet1!D:D,0),1)</f>
        <v>Textron</v>
      </c>
      <c r="G1790"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790"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E1587:E1976</v>
      </c>
      <c r="I1790" s="1" t="str">
        <f ca="1">IF(LEN(Supplemental_Type_Certificates__STC___5[[#This Row],[First]])&lt;&gt;0,Supplemental_Type_Certificates__STC___5[[#This Row],[First]]&amp;": "&amp;_xlfn.TEXTJOIN(", ",TRUE,INDIRECT(Supplemental_Type_Certificates__STC___5[[#This Row],[Range]])),"")</f>
        <v/>
      </c>
      <c r="J1790"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791" spans="1:10" x14ac:dyDescent="0.25">
      <c r="A1791" s="1" t="s">
        <v>144</v>
      </c>
      <c r="B1791"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Inc.\76</v>
      </c>
      <c r="C1791" s="1" t="s">
        <v>1382</v>
      </c>
      <c r="D1791" s="1" t="str">
        <f>LEFT(Supplemental_Type_Certificates__STC___5[[#This Row],[Column1]],SEARCH("\",Supplemental_Type_Certificates__STC___5[[#This Row],[Column1]])-1)</f>
        <v>Textron Aviation Inc.</v>
      </c>
      <c r="E1791" s="1" t="str">
        <f>RIGHT(Supplemental_Type_Certificates__STC___5[[#This Row],[Column1]],LEN(Supplemental_Type_Certificates__STC___5[[#This Row],[Column1]])-SEARCH("\",Supplemental_Type_Certificates__STC___5[[#This Row],[Column1]]))</f>
        <v>76</v>
      </c>
      <c r="F1791" s="1" t="str">
        <f>INDEX(Sheet1!A:D,MATCH(Supplemental_Type_Certificates__STC___5[[#This Row],[Make]],Sheet1!D:D,0),1)</f>
        <v>Textron</v>
      </c>
      <c r="G1791"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791"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E1587:E1976</v>
      </c>
      <c r="I1791" s="1" t="str">
        <f ca="1">IF(LEN(Supplemental_Type_Certificates__STC___5[[#This Row],[First]])&lt;&gt;0,Supplemental_Type_Certificates__STC___5[[#This Row],[First]]&amp;": "&amp;_xlfn.TEXTJOIN(", ",TRUE,INDIRECT(Supplemental_Type_Certificates__STC___5[[#This Row],[Range]])),"")</f>
        <v/>
      </c>
      <c r="J1791"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792" spans="1:10" x14ac:dyDescent="0.25">
      <c r="A1792" s="1" t="s">
        <v>144</v>
      </c>
      <c r="B1792"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Inc.\77</v>
      </c>
      <c r="C1792" s="1" t="s">
        <v>1383</v>
      </c>
      <c r="D1792" s="1" t="str">
        <f>LEFT(Supplemental_Type_Certificates__STC___5[[#This Row],[Column1]],SEARCH("\",Supplemental_Type_Certificates__STC___5[[#This Row],[Column1]])-1)</f>
        <v>Textron Aviation Inc.</v>
      </c>
      <c r="E1792" s="1" t="str">
        <f>RIGHT(Supplemental_Type_Certificates__STC___5[[#This Row],[Column1]],LEN(Supplemental_Type_Certificates__STC___5[[#This Row],[Column1]])-SEARCH("\",Supplemental_Type_Certificates__STC___5[[#This Row],[Column1]]))</f>
        <v>77</v>
      </c>
      <c r="F1792" s="1" t="str">
        <f>INDEX(Sheet1!A:D,MATCH(Supplemental_Type_Certificates__STC___5[[#This Row],[Make]],Sheet1!D:D,0),1)</f>
        <v>Textron</v>
      </c>
      <c r="G1792"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792"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E1587:E1976</v>
      </c>
      <c r="I1792" s="1" t="str">
        <f ca="1">IF(LEN(Supplemental_Type_Certificates__STC___5[[#This Row],[First]])&lt;&gt;0,Supplemental_Type_Certificates__STC___5[[#This Row],[First]]&amp;": "&amp;_xlfn.TEXTJOIN(", ",TRUE,INDIRECT(Supplemental_Type_Certificates__STC___5[[#This Row],[Range]])),"")</f>
        <v/>
      </c>
      <c r="J1792"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793" spans="1:10" x14ac:dyDescent="0.25">
      <c r="A1793" s="1" t="s">
        <v>144</v>
      </c>
      <c r="B1793"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Inc.\95-55</v>
      </c>
      <c r="C1793" s="1" t="s">
        <v>1384</v>
      </c>
      <c r="D1793" s="1" t="str">
        <f>LEFT(Supplemental_Type_Certificates__STC___5[[#This Row],[Column1]],SEARCH("\",Supplemental_Type_Certificates__STC___5[[#This Row],[Column1]])-1)</f>
        <v>Textron Aviation Inc.</v>
      </c>
      <c r="E1793" s="1" t="str">
        <f>RIGHT(Supplemental_Type_Certificates__STC___5[[#This Row],[Column1]],LEN(Supplemental_Type_Certificates__STC___5[[#This Row],[Column1]])-SEARCH("\",Supplemental_Type_Certificates__STC___5[[#This Row],[Column1]]))</f>
        <v>95-55</v>
      </c>
      <c r="F1793" s="1" t="str">
        <f>INDEX(Sheet1!A:D,MATCH(Supplemental_Type_Certificates__STC___5[[#This Row],[Make]],Sheet1!D:D,0),1)</f>
        <v>Textron</v>
      </c>
      <c r="G1793"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793"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E1587:E1976</v>
      </c>
      <c r="I1793" s="1" t="str">
        <f ca="1">IF(LEN(Supplemental_Type_Certificates__STC___5[[#This Row],[First]])&lt;&gt;0,Supplemental_Type_Certificates__STC___5[[#This Row],[First]]&amp;": "&amp;_xlfn.TEXTJOIN(", ",TRUE,INDIRECT(Supplemental_Type_Certificates__STC___5[[#This Row],[Range]])),"")</f>
        <v/>
      </c>
      <c r="J1793"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794" spans="1:10" x14ac:dyDescent="0.25">
      <c r="A1794" s="1" t="s">
        <v>144</v>
      </c>
      <c r="B1794"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Inc.\95-A55</v>
      </c>
      <c r="C1794" s="1" t="s">
        <v>1385</v>
      </c>
      <c r="D1794" s="1" t="str">
        <f>LEFT(Supplemental_Type_Certificates__STC___5[[#This Row],[Column1]],SEARCH("\",Supplemental_Type_Certificates__STC___5[[#This Row],[Column1]])-1)</f>
        <v>Textron Aviation Inc.</v>
      </c>
      <c r="E1794" s="1" t="str">
        <f>RIGHT(Supplemental_Type_Certificates__STC___5[[#This Row],[Column1]],LEN(Supplemental_Type_Certificates__STC___5[[#This Row],[Column1]])-SEARCH("\",Supplemental_Type_Certificates__STC___5[[#This Row],[Column1]]))</f>
        <v>95-A55</v>
      </c>
      <c r="F1794" s="1" t="str">
        <f>INDEX(Sheet1!A:D,MATCH(Supplemental_Type_Certificates__STC___5[[#This Row],[Make]],Sheet1!D:D,0),1)</f>
        <v>Textron</v>
      </c>
      <c r="G1794"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794"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E1587:E1976</v>
      </c>
      <c r="I1794" s="1" t="str">
        <f ca="1">IF(LEN(Supplemental_Type_Certificates__STC___5[[#This Row],[First]])&lt;&gt;0,Supplemental_Type_Certificates__STC___5[[#This Row],[First]]&amp;": "&amp;_xlfn.TEXTJOIN(", ",TRUE,INDIRECT(Supplemental_Type_Certificates__STC___5[[#This Row],[Range]])),"")</f>
        <v/>
      </c>
      <c r="J1794"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795" spans="1:10" x14ac:dyDescent="0.25">
      <c r="A1795" s="1" t="s">
        <v>144</v>
      </c>
      <c r="B1795"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Inc.\95-B55</v>
      </c>
      <c r="C1795" s="1" t="s">
        <v>1386</v>
      </c>
      <c r="D1795" s="1" t="str">
        <f>LEFT(Supplemental_Type_Certificates__STC___5[[#This Row],[Column1]],SEARCH("\",Supplemental_Type_Certificates__STC___5[[#This Row],[Column1]])-1)</f>
        <v>Textron Aviation Inc.</v>
      </c>
      <c r="E1795" s="1" t="str">
        <f>RIGHT(Supplemental_Type_Certificates__STC___5[[#This Row],[Column1]],LEN(Supplemental_Type_Certificates__STC___5[[#This Row],[Column1]])-SEARCH("\",Supplemental_Type_Certificates__STC___5[[#This Row],[Column1]]))</f>
        <v>95-B55</v>
      </c>
      <c r="F1795" s="1" t="str">
        <f>INDEX(Sheet1!A:D,MATCH(Supplemental_Type_Certificates__STC___5[[#This Row],[Make]],Sheet1!D:D,0),1)</f>
        <v>Textron</v>
      </c>
      <c r="G1795"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795"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E1587:E1976</v>
      </c>
      <c r="I1795" s="1" t="str">
        <f ca="1">IF(LEN(Supplemental_Type_Certificates__STC___5[[#This Row],[First]])&lt;&gt;0,Supplemental_Type_Certificates__STC___5[[#This Row],[First]]&amp;": "&amp;_xlfn.TEXTJOIN(", ",TRUE,INDIRECT(Supplemental_Type_Certificates__STC___5[[#This Row],[Range]])),"")</f>
        <v/>
      </c>
      <c r="J1795"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796" spans="1:10" x14ac:dyDescent="0.25">
      <c r="A1796" s="1" t="s">
        <v>144</v>
      </c>
      <c r="B1796"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Inc.\95-B55A</v>
      </c>
      <c r="C1796" s="1" t="s">
        <v>1387</v>
      </c>
      <c r="D1796" s="1" t="str">
        <f>LEFT(Supplemental_Type_Certificates__STC___5[[#This Row],[Column1]],SEARCH("\",Supplemental_Type_Certificates__STC___5[[#This Row],[Column1]])-1)</f>
        <v>Textron Aviation Inc.</v>
      </c>
      <c r="E1796" s="1" t="str">
        <f>RIGHT(Supplemental_Type_Certificates__STC___5[[#This Row],[Column1]],LEN(Supplemental_Type_Certificates__STC___5[[#This Row],[Column1]])-SEARCH("\",Supplemental_Type_Certificates__STC___5[[#This Row],[Column1]]))</f>
        <v>95-B55A</v>
      </c>
      <c r="F1796" s="1" t="str">
        <f>INDEX(Sheet1!A:D,MATCH(Supplemental_Type_Certificates__STC___5[[#This Row],[Make]],Sheet1!D:D,0),1)</f>
        <v>Textron</v>
      </c>
      <c r="G1796"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796"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E1587:E1976</v>
      </c>
      <c r="I1796" s="1" t="str">
        <f ca="1">IF(LEN(Supplemental_Type_Certificates__STC___5[[#This Row],[First]])&lt;&gt;0,Supplemental_Type_Certificates__STC___5[[#This Row],[First]]&amp;": "&amp;_xlfn.TEXTJOIN(", ",TRUE,INDIRECT(Supplemental_Type_Certificates__STC___5[[#This Row],[Range]])),"")</f>
        <v/>
      </c>
      <c r="J1796"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797" spans="1:10" x14ac:dyDescent="0.25">
      <c r="A1797" s="1" t="s">
        <v>144</v>
      </c>
      <c r="B1797"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Inc.\95-B55B</v>
      </c>
      <c r="C1797" s="1" t="s">
        <v>1388</v>
      </c>
      <c r="D1797" s="1" t="str">
        <f>LEFT(Supplemental_Type_Certificates__STC___5[[#This Row],[Column1]],SEARCH("\",Supplemental_Type_Certificates__STC___5[[#This Row],[Column1]])-1)</f>
        <v>Textron Aviation Inc.</v>
      </c>
      <c r="E1797" s="1" t="str">
        <f>RIGHT(Supplemental_Type_Certificates__STC___5[[#This Row],[Column1]],LEN(Supplemental_Type_Certificates__STC___5[[#This Row],[Column1]])-SEARCH("\",Supplemental_Type_Certificates__STC___5[[#This Row],[Column1]]))</f>
        <v>95-B55B</v>
      </c>
      <c r="F1797" s="1" t="str">
        <f>INDEX(Sheet1!A:D,MATCH(Supplemental_Type_Certificates__STC___5[[#This Row],[Make]],Sheet1!D:D,0),1)</f>
        <v>Textron</v>
      </c>
      <c r="G1797"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797"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E1587:E1976</v>
      </c>
      <c r="I1797" s="1" t="str">
        <f ca="1">IF(LEN(Supplemental_Type_Certificates__STC___5[[#This Row],[First]])&lt;&gt;0,Supplemental_Type_Certificates__STC___5[[#This Row],[First]]&amp;": "&amp;_xlfn.TEXTJOIN(", ",TRUE,INDIRECT(Supplemental_Type_Certificates__STC___5[[#This Row],[Range]])),"")</f>
        <v/>
      </c>
      <c r="J1797"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798" spans="1:10" x14ac:dyDescent="0.25">
      <c r="A1798" s="1" t="s">
        <v>144</v>
      </c>
      <c r="B1798"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Inc.\95-C55</v>
      </c>
      <c r="C1798" s="1" t="s">
        <v>1389</v>
      </c>
      <c r="D1798" s="1" t="str">
        <f>LEFT(Supplemental_Type_Certificates__STC___5[[#This Row],[Column1]],SEARCH("\",Supplemental_Type_Certificates__STC___5[[#This Row],[Column1]])-1)</f>
        <v>Textron Aviation Inc.</v>
      </c>
      <c r="E1798" s="1" t="str">
        <f>RIGHT(Supplemental_Type_Certificates__STC___5[[#This Row],[Column1]],LEN(Supplemental_Type_Certificates__STC___5[[#This Row],[Column1]])-SEARCH("\",Supplemental_Type_Certificates__STC___5[[#This Row],[Column1]]))</f>
        <v>95-C55</v>
      </c>
      <c r="F1798" s="1" t="str">
        <f>INDEX(Sheet1!A:D,MATCH(Supplemental_Type_Certificates__STC___5[[#This Row],[Make]],Sheet1!D:D,0),1)</f>
        <v>Textron</v>
      </c>
      <c r="G1798"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798"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E1587:E1976</v>
      </c>
      <c r="I1798" s="1" t="str">
        <f ca="1">IF(LEN(Supplemental_Type_Certificates__STC___5[[#This Row],[First]])&lt;&gt;0,Supplemental_Type_Certificates__STC___5[[#This Row],[First]]&amp;": "&amp;_xlfn.TEXTJOIN(", ",TRUE,INDIRECT(Supplemental_Type_Certificates__STC___5[[#This Row],[Range]])),"")</f>
        <v/>
      </c>
      <c r="J1798"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799" spans="1:10" x14ac:dyDescent="0.25">
      <c r="A1799" s="1" t="s">
        <v>144</v>
      </c>
      <c r="B1799"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Inc.\95-C55A</v>
      </c>
      <c r="C1799" s="1" t="s">
        <v>1390</v>
      </c>
      <c r="D1799" s="1" t="str">
        <f>LEFT(Supplemental_Type_Certificates__STC___5[[#This Row],[Column1]],SEARCH("\",Supplemental_Type_Certificates__STC___5[[#This Row],[Column1]])-1)</f>
        <v>Textron Aviation Inc.</v>
      </c>
      <c r="E1799" s="1" t="str">
        <f>RIGHT(Supplemental_Type_Certificates__STC___5[[#This Row],[Column1]],LEN(Supplemental_Type_Certificates__STC___5[[#This Row],[Column1]])-SEARCH("\",Supplemental_Type_Certificates__STC___5[[#This Row],[Column1]]))</f>
        <v>95-C55A</v>
      </c>
      <c r="F1799" s="1" t="str">
        <f>INDEX(Sheet1!A:D,MATCH(Supplemental_Type_Certificates__STC___5[[#This Row],[Make]],Sheet1!D:D,0),1)</f>
        <v>Textron</v>
      </c>
      <c r="G1799"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799"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E1587:E1976</v>
      </c>
      <c r="I1799" s="1" t="str">
        <f ca="1">IF(LEN(Supplemental_Type_Certificates__STC___5[[#This Row],[First]])&lt;&gt;0,Supplemental_Type_Certificates__STC___5[[#This Row],[First]]&amp;": "&amp;_xlfn.TEXTJOIN(", ",TRUE,INDIRECT(Supplemental_Type_Certificates__STC___5[[#This Row],[Range]])),"")</f>
        <v/>
      </c>
      <c r="J1799"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800" spans="1:10" x14ac:dyDescent="0.25">
      <c r="A1800" s="1" t="s">
        <v>144</v>
      </c>
      <c r="B1800"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Inc.\95</v>
      </c>
      <c r="C1800" s="1" t="s">
        <v>1391</v>
      </c>
      <c r="D1800" s="1" t="str">
        <f>LEFT(Supplemental_Type_Certificates__STC___5[[#This Row],[Column1]],SEARCH("\",Supplemental_Type_Certificates__STC___5[[#This Row],[Column1]])-1)</f>
        <v>Textron Aviation Inc.</v>
      </c>
      <c r="E1800" s="1" t="str">
        <f>RIGHT(Supplemental_Type_Certificates__STC___5[[#This Row],[Column1]],LEN(Supplemental_Type_Certificates__STC___5[[#This Row],[Column1]])-SEARCH("\",Supplemental_Type_Certificates__STC___5[[#This Row],[Column1]]))</f>
        <v>95</v>
      </c>
      <c r="F1800" s="1" t="str">
        <f>INDEX(Sheet1!A:D,MATCH(Supplemental_Type_Certificates__STC___5[[#This Row],[Make]],Sheet1!D:D,0),1)</f>
        <v>Textron</v>
      </c>
      <c r="G1800"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800"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E1587:E1976</v>
      </c>
      <c r="I1800" s="1" t="str">
        <f ca="1">IF(LEN(Supplemental_Type_Certificates__STC___5[[#This Row],[First]])&lt;&gt;0,Supplemental_Type_Certificates__STC___5[[#This Row],[First]]&amp;": "&amp;_xlfn.TEXTJOIN(", ",TRUE,INDIRECT(Supplemental_Type_Certificates__STC___5[[#This Row],[Range]])),"")</f>
        <v/>
      </c>
      <c r="J1800"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801" spans="1:10" x14ac:dyDescent="0.25">
      <c r="A1801" s="1" t="s">
        <v>144</v>
      </c>
      <c r="B1801"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Inc.\99</v>
      </c>
      <c r="C1801" s="1" t="s">
        <v>1392</v>
      </c>
      <c r="D1801" s="1" t="str">
        <f>LEFT(Supplemental_Type_Certificates__STC___5[[#This Row],[Column1]],SEARCH("\",Supplemental_Type_Certificates__STC___5[[#This Row],[Column1]])-1)</f>
        <v>Textron Aviation Inc.</v>
      </c>
      <c r="E1801" s="1" t="str">
        <f>RIGHT(Supplemental_Type_Certificates__STC___5[[#This Row],[Column1]],LEN(Supplemental_Type_Certificates__STC___5[[#This Row],[Column1]])-SEARCH("\",Supplemental_Type_Certificates__STC___5[[#This Row],[Column1]]))</f>
        <v>99</v>
      </c>
      <c r="F1801" s="1" t="str">
        <f>INDEX(Sheet1!A:D,MATCH(Supplemental_Type_Certificates__STC___5[[#This Row],[Make]],Sheet1!D:D,0),1)</f>
        <v>Textron</v>
      </c>
      <c r="G1801"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801"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E1587:E1976</v>
      </c>
      <c r="I1801" s="1" t="str">
        <f ca="1">IF(LEN(Supplemental_Type_Certificates__STC___5[[#This Row],[First]])&lt;&gt;0,Supplemental_Type_Certificates__STC___5[[#This Row],[First]]&amp;": "&amp;_xlfn.TEXTJOIN(", ",TRUE,INDIRECT(Supplemental_Type_Certificates__STC___5[[#This Row],[Range]])),"")</f>
        <v/>
      </c>
      <c r="J1801"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802" spans="1:10" x14ac:dyDescent="0.25">
      <c r="A1802" s="1" t="s">
        <v>144</v>
      </c>
      <c r="B1802"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Inc.\99A (FACH)</v>
      </c>
      <c r="C1802" s="1" t="s">
        <v>1393</v>
      </c>
      <c r="D1802" s="1" t="str">
        <f>LEFT(Supplemental_Type_Certificates__STC___5[[#This Row],[Column1]],SEARCH("\",Supplemental_Type_Certificates__STC___5[[#This Row],[Column1]])-1)</f>
        <v>Textron Aviation Inc.</v>
      </c>
      <c r="E1802" s="1" t="str">
        <f>RIGHT(Supplemental_Type_Certificates__STC___5[[#This Row],[Column1]],LEN(Supplemental_Type_Certificates__STC___5[[#This Row],[Column1]])-SEARCH("\",Supplemental_Type_Certificates__STC___5[[#This Row],[Column1]]))</f>
        <v>99A (FACH)</v>
      </c>
      <c r="F1802" s="1" t="str">
        <f>INDEX(Sheet1!A:D,MATCH(Supplemental_Type_Certificates__STC___5[[#This Row],[Make]],Sheet1!D:D,0),1)</f>
        <v>Textron</v>
      </c>
      <c r="G1802"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802"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E1587:E1976</v>
      </c>
      <c r="I1802" s="1" t="str">
        <f ca="1">IF(LEN(Supplemental_Type_Certificates__STC___5[[#This Row],[First]])&lt;&gt;0,Supplemental_Type_Certificates__STC___5[[#This Row],[First]]&amp;": "&amp;_xlfn.TEXTJOIN(", ",TRUE,INDIRECT(Supplemental_Type_Certificates__STC___5[[#This Row],[Range]])),"")</f>
        <v/>
      </c>
      <c r="J1802"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803" spans="1:10" x14ac:dyDescent="0.25">
      <c r="A1803" s="1" t="s">
        <v>144</v>
      </c>
      <c r="B1803"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Inc.\99A</v>
      </c>
      <c r="C1803" s="1" t="s">
        <v>1394</v>
      </c>
      <c r="D1803" s="1" t="str">
        <f>LEFT(Supplemental_Type_Certificates__STC___5[[#This Row],[Column1]],SEARCH("\",Supplemental_Type_Certificates__STC___5[[#This Row],[Column1]])-1)</f>
        <v>Textron Aviation Inc.</v>
      </c>
      <c r="E1803" s="1" t="str">
        <f>RIGHT(Supplemental_Type_Certificates__STC___5[[#This Row],[Column1]],LEN(Supplemental_Type_Certificates__STC___5[[#This Row],[Column1]])-SEARCH("\",Supplemental_Type_Certificates__STC___5[[#This Row],[Column1]]))</f>
        <v>99A</v>
      </c>
      <c r="F1803" s="1" t="str">
        <f>INDEX(Sheet1!A:D,MATCH(Supplemental_Type_Certificates__STC___5[[#This Row],[Make]],Sheet1!D:D,0),1)</f>
        <v>Textron</v>
      </c>
      <c r="G1803"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803"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E1587:E1976</v>
      </c>
      <c r="I1803" s="1" t="str">
        <f ca="1">IF(LEN(Supplemental_Type_Certificates__STC___5[[#This Row],[First]])&lt;&gt;0,Supplemental_Type_Certificates__STC___5[[#This Row],[First]]&amp;": "&amp;_xlfn.TEXTJOIN(", ",TRUE,INDIRECT(Supplemental_Type_Certificates__STC___5[[#This Row],[Range]])),"")</f>
        <v/>
      </c>
      <c r="J1803"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804" spans="1:10" x14ac:dyDescent="0.25">
      <c r="A1804" s="1" t="s">
        <v>144</v>
      </c>
      <c r="B1804"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TextronAviation Inc.\A100-1 (U-21J)</v>
      </c>
      <c r="C1804" s="1" t="s">
        <v>1395</v>
      </c>
      <c r="D1804" s="1" t="str">
        <f>LEFT(Supplemental_Type_Certificates__STC___5[[#This Row],[Column1]],SEARCH("\",Supplemental_Type_Certificates__STC___5[[#This Row],[Column1]])-1)</f>
        <v>TextronAviation Inc.</v>
      </c>
      <c r="E1804" s="1" t="str">
        <f>RIGHT(Supplemental_Type_Certificates__STC___5[[#This Row],[Column1]],LEN(Supplemental_Type_Certificates__STC___5[[#This Row],[Column1]])-SEARCH("\",Supplemental_Type_Certificates__STC___5[[#This Row],[Column1]]))</f>
        <v>A100-1 (U-21J)</v>
      </c>
      <c r="F1804" s="1" t="str">
        <f>INDEX(Sheet1!A:D,MATCH(Supplemental_Type_Certificates__STC___5[[#This Row],[Make]],Sheet1!D:D,0),1)</f>
        <v>Textron</v>
      </c>
      <c r="G1804"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804"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E1587:E1976</v>
      </c>
      <c r="I1804" s="1" t="str">
        <f ca="1">IF(LEN(Supplemental_Type_Certificates__STC___5[[#This Row],[First]])&lt;&gt;0,Supplemental_Type_Certificates__STC___5[[#This Row],[First]]&amp;": "&amp;_xlfn.TEXTJOIN(", ",TRUE,INDIRECT(Supplemental_Type_Certificates__STC___5[[#This Row],[Range]])),"")</f>
        <v/>
      </c>
      <c r="J1804"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805" spans="1:10" x14ac:dyDescent="0.25">
      <c r="A1805" s="1" t="s">
        <v>144</v>
      </c>
      <c r="B1805"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Inc.\A150K</v>
      </c>
      <c r="C1805" s="1" t="s">
        <v>1396</v>
      </c>
      <c r="D1805" s="1" t="str">
        <f>LEFT(Supplemental_Type_Certificates__STC___5[[#This Row],[Column1]],SEARCH("\",Supplemental_Type_Certificates__STC___5[[#This Row],[Column1]])-1)</f>
        <v>Textron Aviation Inc.</v>
      </c>
      <c r="E1805" s="1" t="str">
        <f>RIGHT(Supplemental_Type_Certificates__STC___5[[#This Row],[Column1]],LEN(Supplemental_Type_Certificates__STC___5[[#This Row],[Column1]])-SEARCH("\",Supplemental_Type_Certificates__STC___5[[#This Row],[Column1]]))</f>
        <v>A150K</v>
      </c>
      <c r="F1805" s="1" t="str">
        <f>INDEX(Sheet1!A:D,MATCH(Supplemental_Type_Certificates__STC___5[[#This Row],[Make]],Sheet1!D:D,0),1)</f>
        <v>Textron</v>
      </c>
      <c r="G1805"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805"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E1587:E1976</v>
      </c>
      <c r="I1805" s="1" t="str">
        <f ca="1">IF(LEN(Supplemental_Type_Certificates__STC___5[[#This Row],[First]])&lt;&gt;0,Supplemental_Type_Certificates__STC___5[[#This Row],[First]]&amp;": "&amp;_xlfn.TEXTJOIN(", ",TRUE,INDIRECT(Supplemental_Type_Certificates__STC___5[[#This Row],[Range]])),"")</f>
        <v/>
      </c>
      <c r="J1805"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806" spans="1:10" x14ac:dyDescent="0.25">
      <c r="A1806" s="1" t="s">
        <v>144</v>
      </c>
      <c r="B1806"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Inc.\A150L</v>
      </c>
      <c r="C1806" s="1" t="s">
        <v>1397</v>
      </c>
      <c r="D1806" s="1" t="str">
        <f>LEFT(Supplemental_Type_Certificates__STC___5[[#This Row],[Column1]],SEARCH("\",Supplemental_Type_Certificates__STC___5[[#This Row],[Column1]])-1)</f>
        <v>Textron Aviation Inc.</v>
      </c>
      <c r="E1806" s="1" t="str">
        <f>RIGHT(Supplemental_Type_Certificates__STC___5[[#This Row],[Column1]],LEN(Supplemental_Type_Certificates__STC___5[[#This Row],[Column1]])-SEARCH("\",Supplemental_Type_Certificates__STC___5[[#This Row],[Column1]]))</f>
        <v>A150L</v>
      </c>
      <c r="F1806" s="1" t="str">
        <f>INDEX(Sheet1!A:D,MATCH(Supplemental_Type_Certificates__STC___5[[#This Row],[Make]],Sheet1!D:D,0),1)</f>
        <v>Textron</v>
      </c>
      <c r="G1806"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806"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E1587:E1976</v>
      </c>
      <c r="I1806" s="1" t="str">
        <f ca="1">IF(LEN(Supplemental_Type_Certificates__STC___5[[#This Row],[First]])&lt;&gt;0,Supplemental_Type_Certificates__STC___5[[#This Row],[First]]&amp;": "&amp;_xlfn.TEXTJOIN(", ",TRUE,INDIRECT(Supplemental_Type_Certificates__STC___5[[#This Row],[Range]])),"")</f>
        <v/>
      </c>
      <c r="J1806"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807" spans="1:10" x14ac:dyDescent="0.25">
      <c r="A1807" s="1" t="s">
        <v>144</v>
      </c>
      <c r="B1807"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Inc.\A150M</v>
      </c>
      <c r="C1807" s="1" t="s">
        <v>1398</v>
      </c>
      <c r="D1807" s="1" t="str">
        <f>LEFT(Supplemental_Type_Certificates__STC___5[[#This Row],[Column1]],SEARCH("\",Supplemental_Type_Certificates__STC___5[[#This Row],[Column1]])-1)</f>
        <v>Textron Aviation Inc.</v>
      </c>
      <c r="E1807" s="1" t="str">
        <f>RIGHT(Supplemental_Type_Certificates__STC___5[[#This Row],[Column1]],LEN(Supplemental_Type_Certificates__STC___5[[#This Row],[Column1]])-SEARCH("\",Supplemental_Type_Certificates__STC___5[[#This Row],[Column1]]))</f>
        <v>A150M</v>
      </c>
      <c r="F1807" s="1" t="str">
        <f>INDEX(Sheet1!A:D,MATCH(Supplemental_Type_Certificates__STC___5[[#This Row],[Make]],Sheet1!D:D,0),1)</f>
        <v>Textron</v>
      </c>
      <c r="G1807"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807"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E1587:E1976</v>
      </c>
      <c r="I1807" s="1" t="str">
        <f ca="1">IF(LEN(Supplemental_Type_Certificates__STC___5[[#This Row],[First]])&lt;&gt;0,Supplemental_Type_Certificates__STC___5[[#This Row],[First]]&amp;": "&amp;_xlfn.TEXTJOIN(", ",TRUE,INDIRECT(Supplemental_Type_Certificates__STC___5[[#This Row],[Range]])),"")</f>
        <v/>
      </c>
      <c r="J1807"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808" spans="1:10" x14ac:dyDescent="0.25">
      <c r="A1808" s="1" t="s">
        <v>144</v>
      </c>
      <c r="B1808"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Inc.\A152</v>
      </c>
      <c r="C1808" s="1" t="s">
        <v>1399</v>
      </c>
      <c r="D1808" s="1" t="str">
        <f>LEFT(Supplemental_Type_Certificates__STC___5[[#This Row],[Column1]],SEARCH("\",Supplemental_Type_Certificates__STC___5[[#This Row],[Column1]])-1)</f>
        <v>Textron Aviation Inc.</v>
      </c>
      <c r="E1808" s="1" t="str">
        <f>RIGHT(Supplemental_Type_Certificates__STC___5[[#This Row],[Column1]],LEN(Supplemental_Type_Certificates__STC___5[[#This Row],[Column1]])-SEARCH("\",Supplemental_Type_Certificates__STC___5[[#This Row],[Column1]]))</f>
        <v>A152</v>
      </c>
      <c r="F1808" s="1" t="str">
        <f>INDEX(Sheet1!A:D,MATCH(Supplemental_Type_Certificates__STC___5[[#This Row],[Make]],Sheet1!D:D,0),1)</f>
        <v>Textron</v>
      </c>
      <c r="G1808"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808"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E1587:E1976</v>
      </c>
      <c r="I1808" s="1" t="str">
        <f ca="1">IF(LEN(Supplemental_Type_Certificates__STC___5[[#This Row],[First]])&lt;&gt;0,Supplemental_Type_Certificates__STC___5[[#This Row],[First]]&amp;": "&amp;_xlfn.TEXTJOIN(", ",TRUE,INDIRECT(Supplemental_Type_Certificates__STC___5[[#This Row],[Range]])),"")</f>
        <v/>
      </c>
      <c r="J1808"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809" spans="1:10" x14ac:dyDescent="0.25">
      <c r="A1809" s="1" t="s">
        <v>144</v>
      </c>
      <c r="B1809"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Inc.\A185E</v>
      </c>
      <c r="C1809" s="1" t="s">
        <v>1400</v>
      </c>
      <c r="D1809" s="1" t="str">
        <f>LEFT(Supplemental_Type_Certificates__STC___5[[#This Row],[Column1]],SEARCH("\",Supplemental_Type_Certificates__STC___5[[#This Row],[Column1]])-1)</f>
        <v>Textron Aviation Inc.</v>
      </c>
      <c r="E1809" s="1" t="str">
        <f>RIGHT(Supplemental_Type_Certificates__STC___5[[#This Row],[Column1]],LEN(Supplemental_Type_Certificates__STC___5[[#This Row],[Column1]])-SEARCH("\",Supplemental_Type_Certificates__STC___5[[#This Row],[Column1]]))</f>
        <v>A185E</v>
      </c>
      <c r="F1809" s="1" t="str">
        <f>INDEX(Sheet1!A:D,MATCH(Supplemental_Type_Certificates__STC___5[[#This Row],[Make]],Sheet1!D:D,0),1)</f>
        <v>Textron</v>
      </c>
      <c r="G1809"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809"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E1587:E1976</v>
      </c>
      <c r="I1809" s="1" t="str">
        <f ca="1">IF(LEN(Supplemental_Type_Certificates__STC___5[[#This Row],[First]])&lt;&gt;0,Supplemental_Type_Certificates__STC___5[[#This Row],[First]]&amp;": "&amp;_xlfn.TEXTJOIN(", ",TRUE,INDIRECT(Supplemental_Type_Certificates__STC___5[[#This Row],[Range]])),"")</f>
        <v/>
      </c>
      <c r="J1809"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810" spans="1:10" x14ac:dyDescent="0.25">
      <c r="A1810" s="1" t="s">
        <v>144</v>
      </c>
      <c r="B1810"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Inc.\A185F</v>
      </c>
      <c r="C1810" s="1" t="s">
        <v>1401</v>
      </c>
      <c r="D1810" s="1" t="str">
        <f>LEFT(Supplemental_Type_Certificates__STC___5[[#This Row],[Column1]],SEARCH("\",Supplemental_Type_Certificates__STC___5[[#This Row],[Column1]])-1)</f>
        <v>Textron Aviation Inc.</v>
      </c>
      <c r="E1810" s="1" t="str">
        <f>RIGHT(Supplemental_Type_Certificates__STC___5[[#This Row],[Column1]],LEN(Supplemental_Type_Certificates__STC___5[[#This Row],[Column1]])-SEARCH("\",Supplemental_Type_Certificates__STC___5[[#This Row],[Column1]]))</f>
        <v>A185F</v>
      </c>
      <c r="F1810" s="1" t="str">
        <f>INDEX(Sheet1!A:D,MATCH(Supplemental_Type_Certificates__STC___5[[#This Row],[Make]],Sheet1!D:D,0),1)</f>
        <v>Textron</v>
      </c>
      <c r="G1810"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810"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E1587:E1976</v>
      </c>
      <c r="I1810" s="1" t="str">
        <f ca="1">IF(LEN(Supplemental_Type_Certificates__STC___5[[#This Row],[First]])&lt;&gt;0,Supplemental_Type_Certificates__STC___5[[#This Row],[First]]&amp;": "&amp;_xlfn.TEXTJOIN(", ",TRUE,INDIRECT(Supplemental_Type_Certificates__STC___5[[#This Row],[Range]])),"")</f>
        <v/>
      </c>
      <c r="J1810"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811" spans="1:10" x14ac:dyDescent="0.25">
      <c r="A1811" s="1" t="s">
        <v>144</v>
      </c>
      <c r="B1811"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Inc.\A200 (C-12A)</v>
      </c>
      <c r="C1811" s="1" t="s">
        <v>1402</v>
      </c>
      <c r="D1811" s="1" t="str">
        <f>LEFT(Supplemental_Type_Certificates__STC___5[[#This Row],[Column1]],SEARCH("\",Supplemental_Type_Certificates__STC___5[[#This Row],[Column1]])-1)</f>
        <v>Textron Aviation Inc.</v>
      </c>
      <c r="E1811" s="1" t="str">
        <f>RIGHT(Supplemental_Type_Certificates__STC___5[[#This Row],[Column1]],LEN(Supplemental_Type_Certificates__STC___5[[#This Row],[Column1]])-SEARCH("\",Supplemental_Type_Certificates__STC___5[[#This Row],[Column1]]))</f>
        <v>A200 (C-12A)</v>
      </c>
      <c r="F1811" s="1" t="str">
        <f>INDEX(Sheet1!A:D,MATCH(Supplemental_Type_Certificates__STC___5[[#This Row],[Make]],Sheet1!D:D,0),1)</f>
        <v>Textron</v>
      </c>
      <c r="G1811"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811"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E1587:E1976</v>
      </c>
      <c r="I1811" s="1" t="str">
        <f ca="1">IF(LEN(Supplemental_Type_Certificates__STC___5[[#This Row],[First]])&lt;&gt;0,Supplemental_Type_Certificates__STC___5[[#This Row],[First]]&amp;": "&amp;_xlfn.TEXTJOIN(", ",TRUE,INDIRECT(Supplemental_Type_Certificates__STC___5[[#This Row],[Range]])),"")</f>
        <v/>
      </c>
      <c r="J1811"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812" spans="1:10" x14ac:dyDescent="0.25">
      <c r="A1812" s="1" t="s">
        <v>144</v>
      </c>
      <c r="B1812"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Inc.\A200 (C-12C)</v>
      </c>
      <c r="C1812" s="1" t="s">
        <v>1403</v>
      </c>
      <c r="D1812" s="1" t="str">
        <f>LEFT(Supplemental_Type_Certificates__STC___5[[#This Row],[Column1]],SEARCH("\",Supplemental_Type_Certificates__STC___5[[#This Row],[Column1]])-1)</f>
        <v>Textron Aviation Inc.</v>
      </c>
      <c r="E1812" s="1" t="str">
        <f>RIGHT(Supplemental_Type_Certificates__STC___5[[#This Row],[Column1]],LEN(Supplemental_Type_Certificates__STC___5[[#This Row],[Column1]])-SEARCH("\",Supplemental_Type_Certificates__STC___5[[#This Row],[Column1]]))</f>
        <v>A200 (C-12C)</v>
      </c>
      <c r="F1812" s="1" t="str">
        <f>INDEX(Sheet1!A:D,MATCH(Supplemental_Type_Certificates__STC___5[[#This Row],[Make]],Sheet1!D:D,0),1)</f>
        <v>Textron</v>
      </c>
      <c r="G1812"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812"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E1587:E1976</v>
      </c>
      <c r="I1812" s="1" t="str">
        <f ca="1">IF(LEN(Supplemental_Type_Certificates__STC___5[[#This Row],[First]])&lt;&gt;0,Supplemental_Type_Certificates__STC___5[[#This Row],[First]]&amp;": "&amp;_xlfn.TEXTJOIN(", ",TRUE,INDIRECT(Supplemental_Type_Certificates__STC___5[[#This Row],[Range]])),"")</f>
        <v/>
      </c>
      <c r="J1812"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813" spans="1:10" x14ac:dyDescent="0.25">
      <c r="A1813" s="1" t="s">
        <v>144</v>
      </c>
      <c r="B1813"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Inc.\A200C (UC-12B)</v>
      </c>
      <c r="C1813" s="1" t="s">
        <v>1404</v>
      </c>
      <c r="D1813" s="1" t="str">
        <f>LEFT(Supplemental_Type_Certificates__STC___5[[#This Row],[Column1]],SEARCH("\",Supplemental_Type_Certificates__STC___5[[#This Row],[Column1]])-1)</f>
        <v>Textron Aviation Inc.</v>
      </c>
      <c r="E1813" s="1" t="str">
        <f>RIGHT(Supplemental_Type_Certificates__STC___5[[#This Row],[Column1]],LEN(Supplemental_Type_Certificates__STC___5[[#This Row],[Column1]])-SEARCH("\",Supplemental_Type_Certificates__STC___5[[#This Row],[Column1]]))</f>
        <v>A200C (UC-12B)</v>
      </c>
      <c r="F1813" s="1" t="str">
        <f>INDEX(Sheet1!A:D,MATCH(Supplemental_Type_Certificates__STC___5[[#This Row],[Make]],Sheet1!D:D,0),1)</f>
        <v>Textron</v>
      </c>
      <c r="G1813"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813"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E1587:E1976</v>
      </c>
      <c r="I1813" s="1" t="str">
        <f ca="1">IF(LEN(Supplemental_Type_Certificates__STC___5[[#This Row],[First]])&lt;&gt;0,Supplemental_Type_Certificates__STC___5[[#This Row],[First]]&amp;": "&amp;_xlfn.TEXTJOIN(", ",TRUE,INDIRECT(Supplemental_Type_Certificates__STC___5[[#This Row],[Range]])),"")</f>
        <v/>
      </c>
      <c r="J1813"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814" spans="1:10" x14ac:dyDescent="0.25">
      <c r="A1814" s="1" t="s">
        <v>144</v>
      </c>
      <c r="B1814"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Inc.\A200CT (C-12D)</v>
      </c>
      <c r="C1814" s="1" t="s">
        <v>1405</v>
      </c>
      <c r="D1814" s="1" t="str">
        <f>LEFT(Supplemental_Type_Certificates__STC___5[[#This Row],[Column1]],SEARCH("\",Supplemental_Type_Certificates__STC___5[[#This Row],[Column1]])-1)</f>
        <v>Textron Aviation Inc.</v>
      </c>
      <c r="E1814" s="1" t="str">
        <f>RIGHT(Supplemental_Type_Certificates__STC___5[[#This Row],[Column1]],LEN(Supplemental_Type_Certificates__STC___5[[#This Row],[Column1]])-SEARCH("\",Supplemental_Type_Certificates__STC___5[[#This Row],[Column1]]))</f>
        <v>A200CT (C-12D)</v>
      </c>
      <c r="F1814" s="1" t="str">
        <f>INDEX(Sheet1!A:D,MATCH(Supplemental_Type_Certificates__STC___5[[#This Row],[Make]],Sheet1!D:D,0),1)</f>
        <v>Textron</v>
      </c>
      <c r="G1814"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814"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E1587:E1976</v>
      </c>
      <c r="I1814" s="1" t="str">
        <f ca="1">IF(LEN(Supplemental_Type_Certificates__STC___5[[#This Row],[First]])&lt;&gt;0,Supplemental_Type_Certificates__STC___5[[#This Row],[First]]&amp;": "&amp;_xlfn.TEXTJOIN(", ",TRUE,INDIRECT(Supplemental_Type_Certificates__STC___5[[#This Row],[Range]])),"")</f>
        <v/>
      </c>
      <c r="J1814"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815" spans="1:10" x14ac:dyDescent="0.25">
      <c r="A1815" s="1" t="s">
        <v>144</v>
      </c>
      <c r="B1815"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Inc.\A200CT (C-12F)</v>
      </c>
      <c r="C1815" s="1" t="s">
        <v>1406</v>
      </c>
      <c r="D1815" s="1" t="str">
        <f>LEFT(Supplemental_Type_Certificates__STC___5[[#This Row],[Column1]],SEARCH("\",Supplemental_Type_Certificates__STC___5[[#This Row],[Column1]])-1)</f>
        <v>Textron Aviation Inc.</v>
      </c>
      <c r="E1815" s="1" t="str">
        <f>RIGHT(Supplemental_Type_Certificates__STC___5[[#This Row],[Column1]],LEN(Supplemental_Type_Certificates__STC___5[[#This Row],[Column1]])-SEARCH("\",Supplemental_Type_Certificates__STC___5[[#This Row],[Column1]]))</f>
        <v>A200CT (C-12F)</v>
      </c>
      <c r="F1815" s="1" t="str">
        <f>INDEX(Sheet1!A:D,MATCH(Supplemental_Type_Certificates__STC___5[[#This Row],[Make]],Sheet1!D:D,0),1)</f>
        <v>Textron</v>
      </c>
      <c r="G1815"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815"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E1587:E1976</v>
      </c>
      <c r="I1815" s="1" t="str">
        <f ca="1">IF(LEN(Supplemental_Type_Certificates__STC___5[[#This Row],[First]])&lt;&gt;0,Supplemental_Type_Certificates__STC___5[[#This Row],[First]]&amp;": "&amp;_xlfn.TEXTJOIN(", ",TRUE,INDIRECT(Supplemental_Type_Certificates__STC___5[[#This Row],[Range]])),"")</f>
        <v/>
      </c>
      <c r="J1815"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816" spans="1:10" x14ac:dyDescent="0.25">
      <c r="A1816" s="1" t="s">
        <v>144</v>
      </c>
      <c r="B1816"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Inc.\A200CT (FWC-12D)</v>
      </c>
      <c r="C1816" s="1" t="s">
        <v>1407</v>
      </c>
      <c r="D1816" s="1" t="str">
        <f>LEFT(Supplemental_Type_Certificates__STC___5[[#This Row],[Column1]],SEARCH("\",Supplemental_Type_Certificates__STC___5[[#This Row],[Column1]])-1)</f>
        <v>Textron Aviation Inc.</v>
      </c>
      <c r="E1816" s="1" t="str">
        <f>RIGHT(Supplemental_Type_Certificates__STC___5[[#This Row],[Column1]],LEN(Supplemental_Type_Certificates__STC___5[[#This Row],[Column1]])-SEARCH("\",Supplemental_Type_Certificates__STC___5[[#This Row],[Column1]]))</f>
        <v>A200CT (FWC-12D)</v>
      </c>
      <c r="F1816" s="1" t="str">
        <f>INDEX(Sheet1!A:D,MATCH(Supplemental_Type_Certificates__STC___5[[#This Row],[Make]],Sheet1!D:D,0),1)</f>
        <v>Textron</v>
      </c>
      <c r="G1816"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816"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E1587:E1976</v>
      </c>
      <c r="I1816" s="1" t="str">
        <f ca="1">IF(LEN(Supplemental_Type_Certificates__STC___5[[#This Row],[First]])&lt;&gt;0,Supplemental_Type_Certificates__STC___5[[#This Row],[First]]&amp;": "&amp;_xlfn.TEXTJOIN(", ",TRUE,INDIRECT(Supplemental_Type_Certificates__STC___5[[#This Row],[Range]])),"")</f>
        <v/>
      </c>
      <c r="J1816"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817" spans="1:10" x14ac:dyDescent="0.25">
      <c r="A1817" s="1" t="s">
        <v>144</v>
      </c>
      <c r="B1817"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Inc.\A200CT (RC-12D)</v>
      </c>
      <c r="C1817" s="1" t="s">
        <v>1408</v>
      </c>
      <c r="D1817" s="1" t="str">
        <f>LEFT(Supplemental_Type_Certificates__STC___5[[#This Row],[Column1]],SEARCH("\",Supplemental_Type_Certificates__STC___5[[#This Row],[Column1]])-1)</f>
        <v>Textron Aviation Inc.</v>
      </c>
      <c r="E1817" s="1" t="str">
        <f>RIGHT(Supplemental_Type_Certificates__STC___5[[#This Row],[Column1]],LEN(Supplemental_Type_Certificates__STC___5[[#This Row],[Column1]])-SEARCH("\",Supplemental_Type_Certificates__STC___5[[#This Row],[Column1]]))</f>
        <v>A200CT (RC-12D)</v>
      </c>
      <c r="F1817" s="1" t="str">
        <f>INDEX(Sheet1!A:D,MATCH(Supplemental_Type_Certificates__STC___5[[#This Row],[Make]],Sheet1!D:D,0),1)</f>
        <v>Textron</v>
      </c>
      <c r="G1817"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817"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E1587:E1976</v>
      </c>
      <c r="I1817" s="1" t="str">
        <f ca="1">IF(LEN(Supplemental_Type_Certificates__STC___5[[#This Row],[First]])&lt;&gt;0,Supplemental_Type_Certificates__STC___5[[#This Row],[First]]&amp;": "&amp;_xlfn.TEXTJOIN(", ",TRUE,INDIRECT(Supplemental_Type_Certificates__STC___5[[#This Row],[Range]])),"")</f>
        <v/>
      </c>
      <c r="J1817"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818" spans="1:10" x14ac:dyDescent="0.25">
      <c r="A1818" s="1" t="s">
        <v>144</v>
      </c>
      <c r="B1818"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Inc.\A200CT (RC-12G)</v>
      </c>
      <c r="C1818" s="1" t="s">
        <v>1409</v>
      </c>
      <c r="D1818" s="1" t="str">
        <f>LEFT(Supplemental_Type_Certificates__STC___5[[#This Row],[Column1]],SEARCH("\",Supplemental_Type_Certificates__STC___5[[#This Row],[Column1]])-1)</f>
        <v>Textron Aviation Inc.</v>
      </c>
      <c r="E1818" s="1" t="str">
        <f>RIGHT(Supplemental_Type_Certificates__STC___5[[#This Row],[Column1]],LEN(Supplemental_Type_Certificates__STC___5[[#This Row],[Column1]])-SEARCH("\",Supplemental_Type_Certificates__STC___5[[#This Row],[Column1]]))</f>
        <v>A200CT (RC-12G)</v>
      </c>
      <c r="F1818" s="1" t="str">
        <f>INDEX(Sheet1!A:D,MATCH(Supplemental_Type_Certificates__STC___5[[#This Row],[Make]],Sheet1!D:D,0),1)</f>
        <v>Textron</v>
      </c>
      <c r="G1818"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818"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E1587:E1976</v>
      </c>
      <c r="I1818" s="1" t="str">
        <f ca="1">IF(LEN(Supplemental_Type_Certificates__STC___5[[#This Row],[First]])&lt;&gt;0,Supplemental_Type_Certificates__STC___5[[#This Row],[First]]&amp;": "&amp;_xlfn.TEXTJOIN(", ",TRUE,INDIRECT(Supplemental_Type_Certificates__STC___5[[#This Row],[Range]])),"")</f>
        <v/>
      </c>
      <c r="J1818"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819" spans="1:10" x14ac:dyDescent="0.25">
      <c r="A1819" s="1" t="s">
        <v>144</v>
      </c>
      <c r="B1819"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Inc.\A200CT (RC-12H)</v>
      </c>
      <c r="C1819" s="1" t="s">
        <v>1410</v>
      </c>
      <c r="D1819" s="1" t="str">
        <f>LEFT(Supplemental_Type_Certificates__STC___5[[#This Row],[Column1]],SEARCH("\",Supplemental_Type_Certificates__STC___5[[#This Row],[Column1]])-1)</f>
        <v>Textron Aviation Inc.</v>
      </c>
      <c r="E1819" s="1" t="str">
        <f>RIGHT(Supplemental_Type_Certificates__STC___5[[#This Row],[Column1]],LEN(Supplemental_Type_Certificates__STC___5[[#This Row],[Column1]])-SEARCH("\",Supplemental_Type_Certificates__STC___5[[#This Row],[Column1]]))</f>
        <v>A200CT (RC-12H)</v>
      </c>
      <c r="F1819" s="1" t="str">
        <f>INDEX(Sheet1!A:D,MATCH(Supplemental_Type_Certificates__STC___5[[#This Row],[Make]],Sheet1!D:D,0),1)</f>
        <v>Textron</v>
      </c>
      <c r="G1819"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819"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E1587:E1976</v>
      </c>
      <c r="I1819" s="1" t="str">
        <f ca="1">IF(LEN(Supplemental_Type_Certificates__STC___5[[#This Row],[First]])&lt;&gt;0,Supplemental_Type_Certificates__STC___5[[#This Row],[First]]&amp;": "&amp;_xlfn.TEXTJOIN(", ",TRUE,INDIRECT(Supplemental_Type_Certificates__STC___5[[#This Row],[Range]])),"")</f>
        <v/>
      </c>
      <c r="J1819"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820" spans="1:10" x14ac:dyDescent="0.25">
      <c r="A1820" s="1" t="s">
        <v>144</v>
      </c>
      <c r="B1820"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Inc.\A23-19</v>
      </c>
      <c r="C1820" s="1" t="s">
        <v>1411</v>
      </c>
      <c r="D1820" s="1" t="str">
        <f>LEFT(Supplemental_Type_Certificates__STC___5[[#This Row],[Column1]],SEARCH("\",Supplemental_Type_Certificates__STC___5[[#This Row],[Column1]])-1)</f>
        <v>Textron Aviation Inc.</v>
      </c>
      <c r="E1820" s="1" t="str">
        <f>RIGHT(Supplemental_Type_Certificates__STC___5[[#This Row],[Column1]],LEN(Supplemental_Type_Certificates__STC___5[[#This Row],[Column1]])-SEARCH("\",Supplemental_Type_Certificates__STC___5[[#This Row],[Column1]]))</f>
        <v>A23-19</v>
      </c>
      <c r="F1820" s="1" t="str">
        <f>INDEX(Sheet1!A:D,MATCH(Supplemental_Type_Certificates__STC___5[[#This Row],[Make]],Sheet1!D:D,0),1)</f>
        <v>Textron</v>
      </c>
      <c r="G1820"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820"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E1587:E1976</v>
      </c>
      <c r="I1820" s="1" t="str">
        <f ca="1">IF(LEN(Supplemental_Type_Certificates__STC___5[[#This Row],[First]])&lt;&gt;0,Supplemental_Type_Certificates__STC___5[[#This Row],[First]]&amp;": "&amp;_xlfn.TEXTJOIN(", ",TRUE,INDIRECT(Supplemental_Type_Certificates__STC___5[[#This Row],[Range]])),"")</f>
        <v/>
      </c>
      <c r="J1820"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821" spans="1:10" x14ac:dyDescent="0.25">
      <c r="A1821" s="1" t="s">
        <v>144</v>
      </c>
      <c r="B1821"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Inc.\A23-24</v>
      </c>
      <c r="C1821" s="1" t="s">
        <v>1412</v>
      </c>
      <c r="D1821" s="1" t="str">
        <f>LEFT(Supplemental_Type_Certificates__STC___5[[#This Row],[Column1]],SEARCH("\",Supplemental_Type_Certificates__STC___5[[#This Row],[Column1]])-1)</f>
        <v>Textron Aviation Inc.</v>
      </c>
      <c r="E1821" s="1" t="str">
        <f>RIGHT(Supplemental_Type_Certificates__STC___5[[#This Row],[Column1]],LEN(Supplemental_Type_Certificates__STC___5[[#This Row],[Column1]])-SEARCH("\",Supplemental_Type_Certificates__STC___5[[#This Row],[Column1]]))</f>
        <v>A23-24</v>
      </c>
      <c r="F1821" s="1" t="str">
        <f>INDEX(Sheet1!A:D,MATCH(Supplemental_Type_Certificates__STC___5[[#This Row],[Make]],Sheet1!D:D,0),1)</f>
        <v>Textron</v>
      </c>
      <c r="G1821"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821"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E1587:E1976</v>
      </c>
      <c r="I1821" s="1" t="str">
        <f ca="1">IF(LEN(Supplemental_Type_Certificates__STC___5[[#This Row],[First]])&lt;&gt;0,Supplemental_Type_Certificates__STC___5[[#This Row],[First]]&amp;": "&amp;_xlfn.TEXTJOIN(", ",TRUE,INDIRECT(Supplemental_Type_Certificates__STC___5[[#This Row],[Range]])),"")</f>
        <v/>
      </c>
      <c r="J1821"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822" spans="1:10" x14ac:dyDescent="0.25">
      <c r="A1822" s="1" t="s">
        <v>144</v>
      </c>
      <c r="B1822"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Inc.\A23</v>
      </c>
      <c r="C1822" s="1" t="s">
        <v>1413</v>
      </c>
      <c r="D1822" s="1" t="str">
        <f>LEFT(Supplemental_Type_Certificates__STC___5[[#This Row],[Column1]],SEARCH("\",Supplemental_Type_Certificates__STC___5[[#This Row],[Column1]])-1)</f>
        <v>Textron Aviation Inc.</v>
      </c>
      <c r="E1822" s="1" t="str">
        <f>RIGHT(Supplemental_Type_Certificates__STC___5[[#This Row],[Column1]],LEN(Supplemental_Type_Certificates__STC___5[[#This Row],[Column1]])-SEARCH("\",Supplemental_Type_Certificates__STC___5[[#This Row],[Column1]]))</f>
        <v>A23</v>
      </c>
      <c r="F1822" s="1" t="str">
        <f>INDEX(Sheet1!A:D,MATCH(Supplemental_Type_Certificates__STC___5[[#This Row],[Make]],Sheet1!D:D,0),1)</f>
        <v>Textron</v>
      </c>
      <c r="G1822"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822"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E1587:E1976</v>
      </c>
      <c r="I1822" s="1" t="str">
        <f ca="1">IF(LEN(Supplemental_Type_Certificates__STC___5[[#This Row],[First]])&lt;&gt;0,Supplemental_Type_Certificates__STC___5[[#This Row],[First]]&amp;": "&amp;_xlfn.TEXTJOIN(", ",TRUE,INDIRECT(Supplemental_Type_Certificates__STC___5[[#This Row],[Range]])),"")</f>
        <v/>
      </c>
      <c r="J1822"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823" spans="1:10" x14ac:dyDescent="0.25">
      <c r="A1823" s="1" t="s">
        <v>144</v>
      </c>
      <c r="B1823"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Inc.\A23A</v>
      </c>
      <c r="C1823" s="1" t="s">
        <v>1414</v>
      </c>
      <c r="D1823" s="1" t="str">
        <f>LEFT(Supplemental_Type_Certificates__STC___5[[#This Row],[Column1]],SEARCH("\",Supplemental_Type_Certificates__STC___5[[#This Row],[Column1]])-1)</f>
        <v>Textron Aviation Inc.</v>
      </c>
      <c r="E1823" s="1" t="str">
        <f>RIGHT(Supplemental_Type_Certificates__STC___5[[#This Row],[Column1]],LEN(Supplemental_Type_Certificates__STC___5[[#This Row],[Column1]])-SEARCH("\",Supplemental_Type_Certificates__STC___5[[#This Row],[Column1]]))</f>
        <v>A23A</v>
      </c>
      <c r="F1823" s="1" t="str">
        <f>INDEX(Sheet1!A:D,MATCH(Supplemental_Type_Certificates__STC___5[[#This Row],[Make]],Sheet1!D:D,0),1)</f>
        <v>Textron</v>
      </c>
      <c r="G1823"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823"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E1587:E1976</v>
      </c>
      <c r="I1823" s="1" t="str">
        <f ca="1">IF(LEN(Supplemental_Type_Certificates__STC___5[[#This Row],[First]])&lt;&gt;0,Supplemental_Type_Certificates__STC___5[[#This Row],[First]]&amp;": "&amp;_xlfn.TEXTJOIN(", ",TRUE,INDIRECT(Supplemental_Type_Certificates__STC___5[[#This Row],[Range]])),"")</f>
        <v/>
      </c>
      <c r="J1823"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824" spans="1:10" x14ac:dyDescent="0.25">
      <c r="A1824" s="1" t="s">
        <v>144</v>
      </c>
      <c r="B1824"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Inc.\A24</v>
      </c>
      <c r="C1824" s="1" t="s">
        <v>1415</v>
      </c>
      <c r="D1824" s="1" t="str">
        <f>LEFT(Supplemental_Type_Certificates__STC___5[[#This Row],[Column1]],SEARCH("\",Supplemental_Type_Certificates__STC___5[[#This Row],[Column1]])-1)</f>
        <v>Textron Aviation Inc.</v>
      </c>
      <c r="E1824" s="1" t="str">
        <f>RIGHT(Supplemental_Type_Certificates__STC___5[[#This Row],[Column1]],LEN(Supplemental_Type_Certificates__STC___5[[#This Row],[Column1]])-SEARCH("\",Supplemental_Type_Certificates__STC___5[[#This Row],[Column1]]))</f>
        <v>A24</v>
      </c>
      <c r="F1824" s="1" t="str">
        <f>INDEX(Sheet1!A:D,MATCH(Supplemental_Type_Certificates__STC___5[[#This Row],[Make]],Sheet1!D:D,0),1)</f>
        <v>Textron</v>
      </c>
      <c r="G1824"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824"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E1587:E1976</v>
      </c>
      <c r="I1824" s="1" t="str">
        <f ca="1">IF(LEN(Supplemental_Type_Certificates__STC___5[[#This Row],[First]])&lt;&gt;0,Supplemental_Type_Certificates__STC___5[[#This Row],[First]]&amp;": "&amp;_xlfn.TEXTJOIN(", ",TRUE,INDIRECT(Supplemental_Type_Certificates__STC___5[[#This Row],[Range]])),"")</f>
        <v/>
      </c>
      <c r="J1824"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825" spans="1:10" x14ac:dyDescent="0.25">
      <c r="A1825" s="1" t="s">
        <v>144</v>
      </c>
      <c r="B1825"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Inc.\A24R</v>
      </c>
      <c r="C1825" s="1" t="s">
        <v>1416</v>
      </c>
      <c r="D1825" s="1" t="str">
        <f>LEFT(Supplemental_Type_Certificates__STC___5[[#This Row],[Column1]],SEARCH("\",Supplemental_Type_Certificates__STC___5[[#This Row],[Column1]])-1)</f>
        <v>Textron Aviation Inc.</v>
      </c>
      <c r="E1825" s="1" t="str">
        <f>RIGHT(Supplemental_Type_Certificates__STC___5[[#This Row],[Column1]],LEN(Supplemental_Type_Certificates__STC___5[[#This Row],[Column1]])-SEARCH("\",Supplemental_Type_Certificates__STC___5[[#This Row],[Column1]]))</f>
        <v>A24R</v>
      </c>
      <c r="F1825" s="1" t="str">
        <f>INDEX(Sheet1!A:D,MATCH(Supplemental_Type_Certificates__STC___5[[#This Row],[Make]],Sheet1!D:D,0),1)</f>
        <v>Textron</v>
      </c>
      <c r="G1825"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825"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E1587:E1976</v>
      </c>
      <c r="I1825" s="1" t="str">
        <f ca="1">IF(LEN(Supplemental_Type_Certificates__STC___5[[#This Row],[First]])&lt;&gt;0,Supplemental_Type_Certificates__STC___5[[#This Row],[First]]&amp;": "&amp;_xlfn.TEXTJOIN(", ",TRUE,INDIRECT(Supplemental_Type_Certificates__STC___5[[#This Row],[Range]])),"")</f>
        <v/>
      </c>
      <c r="J1825"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826" spans="1:10" x14ac:dyDescent="0.25">
      <c r="A1826" s="1" t="s">
        <v>144</v>
      </c>
      <c r="B1826"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Inc.\A35</v>
      </c>
      <c r="C1826" s="1" t="s">
        <v>1417</v>
      </c>
      <c r="D1826" s="1" t="str">
        <f>LEFT(Supplemental_Type_Certificates__STC___5[[#This Row],[Column1]],SEARCH("\",Supplemental_Type_Certificates__STC___5[[#This Row],[Column1]])-1)</f>
        <v>Textron Aviation Inc.</v>
      </c>
      <c r="E1826" s="1" t="str">
        <f>RIGHT(Supplemental_Type_Certificates__STC___5[[#This Row],[Column1]],LEN(Supplemental_Type_Certificates__STC___5[[#This Row],[Column1]])-SEARCH("\",Supplemental_Type_Certificates__STC___5[[#This Row],[Column1]]))</f>
        <v>A35</v>
      </c>
      <c r="F1826" s="1" t="str">
        <f>INDEX(Sheet1!A:D,MATCH(Supplemental_Type_Certificates__STC___5[[#This Row],[Make]],Sheet1!D:D,0),1)</f>
        <v>Textron</v>
      </c>
      <c r="G1826"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826"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E1587:E1976</v>
      </c>
      <c r="I1826" s="1" t="str">
        <f ca="1">IF(LEN(Supplemental_Type_Certificates__STC___5[[#This Row],[First]])&lt;&gt;0,Supplemental_Type_Certificates__STC___5[[#This Row],[First]]&amp;": "&amp;_xlfn.TEXTJOIN(", ",TRUE,INDIRECT(Supplemental_Type_Certificates__STC___5[[#This Row],[Range]])),"")</f>
        <v/>
      </c>
      <c r="J1826"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827" spans="1:10" x14ac:dyDescent="0.25">
      <c r="A1827" s="1" t="s">
        <v>144</v>
      </c>
      <c r="B1827"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Inc.\A36</v>
      </c>
      <c r="C1827" s="1" t="s">
        <v>1418</v>
      </c>
      <c r="D1827" s="1" t="str">
        <f>LEFT(Supplemental_Type_Certificates__STC___5[[#This Row],[Column1]],SEARCH("\",Supplemental_Type_Certificates__STC___5[[#This Row],[Column1]])-1)</f>
        <v>Textron Aviation Inc.</v>
      </c>
      <c r="E1827" s="1" t="str">
        <f>RIGHT(Supplemental_Type_Certificates__STC___5[[#This Row],[Column1]],LEN(Supplemental_Type_Certificates__STC___5[[#This Row],[Column1]])-SEARCH("\",Supplemental_Type_Certificates__STC___5[[#This Row],[Column1]]))</f>
        <v>A36</v>
      </c>
      <c r="F1827" s="1" t="str">
        <f>INDEX(Sheet1!A:D,MATCH(Supplemental_Type_Certificates__STC___5[[#This Row],[Make]],Sheet1!D:D,0),1)</f>
        <v>Textron</v>
      </c>
      <c r="G1827"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827"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E1587:E1976</v>
      </c>
      <c r="I1827" s="1" t="str">
        <f ca="1">IF(LEN(Supplemental_Type_Certificates__STC___5[[#This Row],[First]])&lt;&gt;0,Supplemental_Type_Certificates__STC___5[[#This Row],[First]]&amp;": "&amp;_xlfn.TEXTJOIN(", ",TRUE,INDIRECT(Supplemental_Type_Certificates__STC___5[[#This Row],[Range]])),"")</f>
        <v/>
      </c>
      <c r="J1827"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828" spans="1:10" x14ac:dyDescent="0.25">
      <c r="A1828" s="1" t="s">
        <v>144</v>
      </c>
      <c r="B1828"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Inc.\A36TC</v>
      </c>
      <c r="C1828" s="1" t="s">
        <v>1419</v>
      </c>
      <c r="D1828" s="1" t="str">
        <f>LEFT(Supplemental_Type_Certificates__STC___5[[#This Row],[Column1]],SEARCH("\",Supplemental_Type_Certificates__STC___5[[#This Row],[Column1]])-1)</f>
        <v>Textron Aviation Inc.</v>
      </c>
      <c r="E1828" s="1" t="str">
        <f>RIGHT(Supplemental_Type_Certificates__STC___5[[#This Row],[Column1]],LEN(Supplemental_Type_Certificates__STC___5[[#This Row],[Column1]])-SEARCH("\",Supplemental_Type_Certificates__STC___5[[#This Row],[Column1]]))</f>
        <v>A36TC</v>
      </c>
      <c r="F1828" s="1" t="str">
        <f>INDEX(Sheet1!A:D,MATCH(Supplemental_Type_Certificates__STC___5[[#This Row],[Make]],Sheet1!D:D,0),1)</f>
        <v>Textron</v>
      </c>
      <c r="G1828"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828"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E1587:E1976</v>
      </c>
      <c r="I1828" s="1" t="str">
        <f ca="1">IF(LEN(Supplemental_Type_Certificates__STC___5[[#This Row],[First]])&lt;&gt;0,Supplemental_Type_Certificates__STC___5[[#This Row],[First]]&amp;": "&amp;_xlfn.TEXTJOIN(", ",TRUE,INDIRECT(Supplemental_Type_Certificates__STC___5[[#This Row],[Range]])),"")</f>
        <v/>
      </c>
      <c r="J1828"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829" spans="1:10" x14ac:dyDescent="0.25">
      <c r="A1829" s="1" t="s">
        <v>144</v>
      </c>
      <c r="B1829"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Inc.\A45 (Military T-34A, B-45)</v>
      </c>
      <c r="C1829" s="1" t="s">
        <v>1420</v>
      </c>
      <c r="D1829" s="1" t="str">
        <f>LEFT(Supplemental_Type_Certificates__STC___5[[#This Row],[Column1]],SEARCH("\",Supplemental_Type_Certificates__STC___5[[#This Row],[Column1]])-1)</f>
        <v>Textron Aviation Inc.</v>
      </c>
      <c r="E1829" s="1" t="str">
        <f>RIGHT(Supplemental_Type_Certificates__STC___5[[#This Row],[Column1]],LEN(Supplemental_Type_Certificates__STC___5[[#This Row],[Column1]])-SEARCH("\",Supplemental_Type_Certificates__STC___5[[#This Row],[Column1]]))</f>
        <v>A45 (Military T-34A, B-45)</v>
      </c>
      <c r="F1829" s="1" t="str">
        <f>INDEX(Sheet1!A:D,MATCH(Supplemental_Type_Certificates__STC___5[[#This Row],[Make]],Sheet1!D:D,0),1)</f>
        <v>Textron</v>
      </c>
      <c r="G1829"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829"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E1587:E1976</v>
      </c>
      <c r="I1829" s="1" t="str">
        <f ca="1">IF(LEN(Supplemental_Type_Certificates__STC___5[[#This Row],[First]])&lt;&gt;0,Supplemental_Type_Certificates__STC___5[[#This Row],[First]]&amp;": "&amp;_xlfn.TEXTJOIN(", ",TRUE,INDIRECT(Supplemental_Type_Certificates__STC___5[[#This Row],[Range]])),"")</f>
        <v/>
      </c>
      <c r="J1829"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830" spans="1:10" x14ac:dyDescent="0.25">
      <c r="A1830" s="1" t="s">
        <v>144</v>
      </c>
      <c r="B1830"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Inc.\A56TC</v>
      </c>
      <c r="C1830" s="1" t="s">
        <v>1421</v>
      </c>
      <c r="D1830" s="1" t="str">
        <f>LEFT(Supplemental_Type_Certificates__STC___5[[#This Row],[Column1]],SEARCH("\",Supplemental_Type_Certificates__STC___5[[#This Row],[Column1]])-1)</f>
        <v>Textron Aviation Inc.</v>
      </c>
      <c r="E1830" s="1" t="str">
        <f>RIGHT(Supplemental_Type_Certificates__STC___5[[#This Row],[Column1]],LEN(Supplemental_Type_Certificates__STC___5[[#This Row],[Column1]])-SEARCH("\",Supplemental_Type_Certificates__STC___5[[#This Row],[Column1]]))</f>
        <v>A56TC</v>
      </c>
      <c r="F1830" s="1" t="str">
        <f>INDEX(Sheet1!A:D,MATCH(Supplemental_Type_Certificates__STC___5[[#This Row],[Make]],Sheet1!D:D,0),1)</f>
        <v>Textron</v>
      </c>
      <c r="G1830"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830"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E1587:E1976</v>
      </c>
      <c r="I1830" s="1" t="str">
        <f ca="1">IF(LEN(Supplemental_Type_Certificates__STC___5[[#This Row],[First]])&lt;&gt;0,Supplemental_Type_Certificates__STC___5[[#This Row],[First]]&amp;": "&amp;_xlfn.TEXTJOIN(", ",TRUE,INDIRECT(Supplemental_Type_Certificates__STC___5[[#This Row],[Range]])),"")</f>
        <v/>
      </c>
      <c r="J1830"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831" spans="1:10" x14ac:dyDescent="0.25">
      <c r="A1831" s="1" t="s">
        <v>144</v>
      </c>
      <c r="B1831"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Inc.\A60</v>
      </c>
      <c r="C1831" s="1" t="s">
        <v>1422</v>
      </c>
      <c r="D1831" s="1" t="str">
        <f>LEFT(Supplemental_Type_Certificates__STC___5[[#This Row],[Column1]],SEARCH("\",Supplemental_Type_Certificates__STC___5[[#This Row],[Column1]])-1)</f>
        <v>Textron Aviation Inc.</v>
      </c>
      <c r="E1831" s="1" t="str">
        <f>RIGHT(Supplemental_Type_Certificates__STC___5[[#This Row],[Column1]],LEN(Supplemental_Type_Certificates__STC___5[[#This Row],[Column1]])-SEARCH("\",Supplemental_Type_Certificates__STC___5[[#This Row],[Column1]]))</f>
        <v>A60</v>
      </c>
      <c r="F1831" s="1" t="str">
        <f>INDEX(Sheet1!A:D,MATCH(Supplemental_Type_Certificates__STC___5[[#This Row],[Make]],Sheet1!D:D,0),1)</f>
        <v>Textron</v>
      </c>
      <c r="G1831"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831"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E1587:E1976</v>
      </c>
      <c r="I1831" s="1" t="str">
        <f ca="1">IF(LEN(Supplemental_Type_Certificates__STC___5[[#This Row],[First]])&lt;&gt;0,Supplemental_Type_Certificates__STC___5[[#This Row],[First]]&amp;": "&amp;_xlfn.TEXTJOIN(", ",TRUE,INDIRECT(Supplemental_Type_Certificates__STC___5[[#This Row],[Range]])),"")</f>
        <v/>
      </c>
      <c r="J1831"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832" spans="1:10" x14ac:dyDescent="0.25">
      <c r="A1832" s="1" t="s">
        <v>144</v>
      </c>
      <c r="B1832"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Inc.\A65-8200</v>
      </c>
      <c r="C1832" s="1" t="s">
        <v>1423</v>
      </c>
      <c r="D1832" s="1" t="str">
        <f>LEFT(Supplemental_Type_Certificates__STC___5[[#This Row],[Column1]],SEARCH("\",Supplemental_Type_Certificates__STC___5[[#This Row],[Column1]])-1)</f>
        <v>Textron Aviation Inc.</v>
      </c>
      <c r="E1832" s="1" t="str">
        <f>RIGHT(Supplemental_Type_Certificates__STC___5[[#This Row],[Column1]],LEN(Supplemental_Type_Certificates__STC___5[[#This Row],[Column1]])-SEARCH("\",Supplemental_Type_Certificates__STC___5[[#This Row],[Column1]]))</f>
        <v>A65-8200</v>
      </c>
      <c r="F1832" s="1" t="str">
        <f>INDEX(Sheet1!A:D,MATCH(Supplemental_Type_Certificates__STC___5[[#This Row],[Make]],Sheet1!D:D,0),1)</f>
        <v>Textron</v>
      </c>
      <c r="G1832"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832"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E1587:E1976</v>
      </c>
      <c r="I1832" s="1" t="str">
        <f ca="1">IF(LEN(Supplemental_Type_Certificates__STC___5[[#This Row],[First]])&lt;&gt;0,Supplemental_Type_Certificates__STC___5[[#This Row],[First]]&amp;": "&amp;_xlfn.TEXTJOIN(", ",TRUE,INDIRECT(Supplemental_Type_Certificates__STC___5[[#This Row],[Range]])),"")</f>
        <v/>
      </c>
      <c r="J1832"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833" spans="1:10" x14ac:dyDescent="0.25">
      <c r="A1833" s="1" t="s">
        <v>144</v>
      </c>
      <c r="B1833"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Inc.\A65</v>
      </c>
      <c r="C1833" s="1" t="s">
        <v>1424</v>
      </c>
      <c r="D1833" s="1" t="str">
        <f>LEFT(Supplemental_Type_Certificates__STC___5[[#This Row],[Column1]],SEARCH("\",Supplemental_Type_Certificates__STC___5[[#This Row],[Column1]])-1)</f>
        <v>Textron Aviation Inc.</v>
      </c>
      <c r="E1833" s="1" t="str">
        <f>RIGHT(Supplemental_Type_Certificates__STC___5[[#This Row],[Column1]],LEN(Supplemental_Type_Certificates__STC___5[[#This Row],[Column1]])-SEARCH("\",Supplemental_Type_Certificates__STC___5[[#This Row],[Column1]]))</f>
        <v>A65</v>
      </c>
      <c r="F1833" s="1" t="str">
        <f>INDEX(Sheet1!A:D,MATCH(Supplemental_Type_Certificates__STC___5[[#This Row],[Make]],Sheet1!D:D,0),1)</f>
        <v>Textron</v>
      </c>
      <c r="G1833"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833"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E1587:E1976</v>
      </c>
      <c r="I1833" s="1" t="str">
        <f ca="1">IF(LEN(Supplemental_Type_Certificates__STC___5[[#This Row],[First]])&lt;&gt;0,Supplemental_Type_Certificates__STC___5[[#This Row],[First]]&amp;": "&amp;_xlfn.TEXTJOIN(", ",TRUE,INDIRECT(Supplemental_Type_Certificates__STC___5[[#This Row],[Range]])),"")</f>
        <v/>
      </c>
      <c r="J1833"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834" spans="1:10" x14ac:dyDescent="0.25">
      <c r="A1834" s="1" t="s">
        <v>144</v>
      </c>
      <c r="B1834"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Inc.\A99</v>
      </c>
      <c r="C1834" s="1" t="s">
        <v>1425</v>
      </c>
      <c r="D1834" s="1" t="str">
        <f>LEFT(Supplemental_Type_Certificates__STC___5[[#This Row],[Column1]],SEARCH("\",Supplemental_Type_Certificates__STC___5[[#This Row],[Column1]])-1)</f>
        <v>Textron Aviation Inc.</v>
      </c>
      <c r="E1834" s="1" t="str">
        <f>RIGHT(Supplemental_Type_Certificates__STC___5[[#This Row],[Column1]],LEN(Supplemental_Type_Certificates__STC___5[[#This Row],[Column1]])-SEARCH("\",Supplemental_Type_Certificates__STC___5[[#This Row],[Column1]]))</f>
        <v>A99</v>
      </c>
      <c r="F1834" s="1" t="str">
        <f>INDEX(Sheet1!A:D,MATCH(Supplemental_Type_Certificates__STC___5[[#This Row],[Make]],Sheet1!D:D,0),1)</f>
        <v>Textron</v>
      </c>
      <c r="G1834"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834"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E1587:E1976</v>
      </c>
      <c r="I1834" s="1" t="str">
        <f ca="1">IF(LEN(Supplemental_Type_Certificates__STC___5[[#This Row],[First]])&lt;&gt;0,Supplemental_Type_Certificates__STC___5[[#This Row],[First]]&amp;": "&amp;_xlfn.TEXTJOIN(", ",TRUE,INDIRECT(Supplemental_Type_Certificates__STC___5[[#This Row],[Range]])),"")</f>
        <v/>
      </c>
      <c r="J1834"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835" spans="1:10" x14ac:dyDescent="0.25">
      <c r="A1835" s="1" t="s">
        <v>144</v>
      </c>
      <c r="B1835"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Inc.\A99A</v>
      </c>
      <c r="C1835" s="1" t="s">
        <v>1426</v>
      </c>
      <c r="D1835" s="1" t="str">
        <f>LEFT(Supplemental_Type_Certificates__STC___5[[#This Row],[Column1]],SEARCH("\",Supplemental_Type_Certificates__STC___5[[#This Row],[Column1]])-1)</f>
        <v>Textron Aviation Inc.</v>
      </c>
      <c r="E1835" s="1" t="str">
        <f>RIGHT(Supplemental_Type_Certificates__STC___5[[#This Row],[Column1]],LEN(Supplemental_Type_Certificates__STC___5[[#This Row],[Column1]])-SEARCH("\",Supplemental_Type_Certificates__STC___5[[#This Row],[Column1]]))</f>
        <v>A99A</v>
      </c>
      <c r="F1835" s="1" t="str">
        <f>INDEX(Sheet1!A:D,MATCH(Supplemental_Type_Certificates__STC___5[[#This Row],[Make]],Sheet1!D:D,0),1)</f>
        <v>Textron</v>
      </c>
      <c r="G1835"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835"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E1587:E1976</v>
      </c>
      <c r="I1835" s="1" t="str">
        <f ca="1">IF(LEN(Supplemental_Type_Certificates__STC___5[[#This Row],[First]])&lt;&gt;0,Supplemental_Type_Certificates__STC___5[[#This Row],[First]]&amp;": "&amp;_xlfn.TEXTJOIN(", ",TRUE,INDIRECT(Supplemental_Type_Certificates__STC___5[[#This Row],[Range]])),"")</f>
        <v/>
      </c>
      <c r="J1835"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836" spans="1:10" x14ac:dyDescent="0.25">
      <c r="A1836" s="1" t="s">
        <v>144</v>
      </c>
      <c r="B1836"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Inc.\B100</v>
      </c>
      <c r="C1836" s="1" t="s">
        <v>1427</v>
      </c>
      <c r="D1836" s="1" t="str">
        <f>LEFT(Supplemental_Type_Certificates__STC___5[[#This Row],[Column1]],SEARCH("\",Supplemental_Type_Certificates__STC___5[[#This Row],[Column1]])-1)</f>
        <v>Textron Aviation Inc.</v>
      </c>
      <c r="E1836" s="1" t="str">
        <f>RIGHT(Supplemental_Type_Certificates__STC___5[[#This Row],[Column1]],LEN(Supplemental_Type_Certificates__STC___5[[#This Row],[Column1]])-SEARCH("\",Supplemental_Type_Certificates__STC___5[[#This Row],[Column1]]))</f>
        <v>B100</v>
      </c>
      <c r="F1836" s="1" t="str">
        <f>INDEX(Sheet1!A:D,MATCH(Supplemental_Type_Certificates__STC___5[[#This Row],[Make]],Sheet1!D:D,0),1)</f>
        <v>Textron</v>
      </c>
      <c r="G1836"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836"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E1587:E1976</v>
      </c>
      <c r="I1836" s="1" t="str">
        <f ca="1">IF(LEN(Supplemental_Type_Certificates__STC___5[[#This Row],[First]])&lt;&gt;0,Supplemental_Type_Certificates__STC___5[[#This Row],[First]]&amp;": "&amp;_xlfn.TEXTJOIN(", ",TRUE,INDIRECT(Supplemental_Type_Certificates__STC___5[[#This Row],[Range]])),"")</f>
        <v/>
      </c>
      <c r="J1836"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837" spans="1:10" x14ac:dyDescent="0.25">
      <c r="A1837" s="1" t="s">
        <v>144</v>
      </c>
      <c r="B1837"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Inc.\B19</v>
      </c>
      <c r="C1837" s="1" t="s">
        <v>1428</v>
      </c>
      <c r="D1837" s="1" t="str">
        <f>LEFT(Supplemental_Type_Certificates__STC___5[[#This Row],[Column1]],SEARCH("\",Supplemental_Type_Certificates__STC___5[[#This Row],[Column1]])-1)</f>
        <v>Textron Aviation Inc.</v>
      </c>
      <c r="E1837" s="1" t="str">
        <f>RIGHT(Supplemental_Type_Certificates__STC___5[[#This Row],[Column1]],LEN(Supplemental_Type_Certificates__STC___5[[#This Row],[Column1]])-SEARCH("\",Supplemental_Type_Certificates__STC___5[[#This Row],[Column1]]))</f>
        <v>B19</v>
      </c>
      <c r="F1837" s="1" t="str">
        <f>INDEX(Sheet1!A:D,MATCH(Supplemental_Type_Certificates__STC___5[[#This Row],[Make]],Sheet1!D:D,0),1)</f>
        <v>Textron</v>
      </c>
      <c r="G1837"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837"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E1587:E1976</v>
      </c>
      <c r="I1837" s="1" t="str">
        <f ca="1">IF(LEN(Supplemental_Type_Certificates__STC___5[[#This Row],[First]])&lt;&gt;0,Supplemental_Type_Certificates__STC___5[[#This Row],[First]]&amp;": "&amp;_xlfn.TEXTJOIN(", ",TRUE,INDIRECT(Supplemental_Type_Certificates__STC___5[[#This Row],[Range]])),"")</f>
        <v/>
      </c>
      <c r="J1837"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838" spans="1:10" x14ac:dyDescent="0.25">
      <c r="A1838" s="1" t="s">
        <v>144</v>
      </c>
      <c r="B1838"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Inc.\B200</v>
      </c>
      <c r="C1838" s="1" t="s">
        <v>1429</v>
      </c>
      <c r="D1838" s="1" t="str">
        <f>LEFT(Supplemental_Type_Certificates__STC___5[[#This Row],[Column1]],SEARCH("\",Supplemental_Type_Certificates__STC___5[[#This Row],[Column1]])-1)</f>
        <v>Textron Aviation Inc.</v>
      </c>
      <c r="E1838" s="1" t="str">
        <f>RIGHT(Supplemental_Type_Certificates__STC___5[[#This Row],[Column1]],LEN(Supplemental_Type_Certificates__STC___5[[#This Row],[Column1]])-SEARCH("\",Supplemental_Type_Certificates__STC___5[[#This Row],[Column1]]))</f>
        <v>B200</v>
      </c>
      <c r="F1838" s="1" t="str">
        <f>INDEX(Sheet1!A:D,MATCH(Supplemental_Type_Certificates__STC___5[[#This Row],[Make]],Sheet1!D:D,0),1)</f>
        <v>Textron</v>
      </c>
      <c r="G1838"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838"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E1587:E1976</v>
      </c>
      <c r="I1838" s="1" t="str">
        <f ca="1">IF(LEN(Supplemental_Type_Certificates__STC___5[[#This Row],[First]])&lt;&gt;0,Supplemental_Type_Certificates__STC___5[[#This Row],[First]]&amp;": "&amp;_xlfn.TEXTJOIN(", ",TRUE,INDIRECT(Supplemental_Type_Certificates__STC___5[[#This Row],[Range]])),"")</f>
        <v/>
      </c>
      <c r="J1838"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839" spans="1:10" x14ac:dyDescent="0.25">
      <c r="A1839" s="1" t="s">
        <v>144</v>
      </c>
      <c r="B1839"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Inc.\B200C (C-12F)</v>
      </c>
      <c r="C1839" s="1" t="s">
        <v>1430</v>
      </c>
      <c r="D1839" s="1" t="str">
        <f>LEFT(Supplemental_Type_Certificates__STC___5[[#This Row],[Column1]],SEARCH("\",Supplemental_Type_Certificates__STC___5[[#This Row],[Column1]])-1)</f>
        <v>Textron Aviation Inc.</v>
      </c>
      <c r="E1839" s="1" t="str">
        <f>RIGHT(Supplemental_Type_Certificates__STC___5[[#This Row],[Column1]],LEN(Supplemental_Type_Certificates__STC___5[[#This Row],[Column1]])-SEARCH("\",Supplemental_Type_Certificates__STC___5[[#This Row],[Column1]]))</f>
        <v>B200C (C-12F)</v>
      </c>
      <c r="F1839" s="1" t="str">
        <f>INDEX(Sheet1!A:D,MATCH(Supplemental_Type_Certificates__STC___5[[#This Row],[Make]],Sheet1!D:D,0),1)</f>
        <v>Textron</v>
      </c>
      <c r="G1839"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839"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E1587:E1976</v>
      </c>
      <c r="I1839" s="1" t="str">
        <f ca="1">IF(LEN(Supplemental_Type_Certificates__STC___5[[#This Row],[First]])&lt;&gt;0,Supplemental_Type_Certificates__STC___5[[#This Row],[First]]&amp;": "&amp;_xlfn.TEXTJOIN(", ",TRUE,INDIRECT(Supplemental_Type_Certificates__STC___5[[#This Row],[Range]])),"")</f>
        <v/>
      </c>
      <c r="J1839"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840" spans="1:10" x14ac:dyDescent="0.25">
      <c r="A1840" s="1" t="s">
        <v>144</v>
      </c>
      <c r="B1840"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Inc.\B200C (C-12R)</v>
      </c>
      <c r="C1840" s="1" t="s">
        <v>1431</v>
      </c>
      <c r="D1840" s="1" t="str">
        <f>LEFT(Supplemental_Type_Certificates__STC___5[[#This Row],[Column1]],SEARCH("\",Supplemental_Type_Certificates__STC___5[[#This Row],[Column1]])-1)</f>
        <v>Textron Aviation Inc.</v>
      </c>
      <c r="E1840" s="1" t="str">
        <f>RIGHT(Supplemental_Type_Certificates__STC___5[[#This Row],[Column1]],LEN(Supplemental_Type_Certificates__STC___5[[#This Row],[Column1]])-SEARCH("\",Supplemental_Type_Certificates__STC___5[[#This Row],[Column1]]))</f>
        <v>B200C (C-12R)</v>
      </c>
      <c r="F1840" s="1" t="str">
        <f>INDEX(Sheet1!A:D,MATCH(Supplemental_Type_Certificates__STC___5[[#This Row],[Make]],Sheet1!D:D,0),1)</f>
        <v>Textron</v>
      </c>
      <c r="G1840"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840"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E1587:E1976</v>
      </c>
      <c r="I1840" s="1" t="str">
        <f ca="1">IF(LEN(Supplemental_Type_Certificates__STC___5[[#This Row],[First]])&lt;&gt;0,Supplemental_Type_Certificates__STC___5[[#This Row],[First]]&amp;": "&amp;_xlfn.TEXTJOIN(", ",TRUE,INDIRECT(Supplemental_Type_Certificates__STC___5[[#This Row],[Range]])),"")</f>
        <v/>
      </c>
      <c r="J1840"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841" spans="1:10" x14ac:dyDescent="0.25">
      <c r="A1841" s="1" t="s">
        <v>144</v>
      </c>
      <c r="B1841"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Inc.\B200C (UC-12F)</v>
      </c>
      <c r="C1841" s="1" t="s">
        <v>1432</v>
      </c>
      <c r="D1841" s="1" t="str">
        <f>LEFT(Supplemental_Type_Certificates__STC___5[[#This Row],[Column1]],SEARCH("\",Supplemental_Type_Certificates__STC___5[[#This Row],[Column1]])-1)</f>
        <v>Textron Aviation Inc.</v>
      </c>
      <c r="E1841" s="1" t="str">
        <f>RIGHT(Supplemental_Type_Certificates__STC___5[[#This Row],[Column1]],LEN(Supplemental_Type_Certificates__STC___5[[#This Row],[Column1]])-SEARCH("\",Supplemental_Type_Certificates__STC___5[[#This Row],[Column1]]))</f>
        <v>B200C (UC-12F)</v>
      </c>
      <c r="F1841" s="1" t="str">
        <f>INDEX(Sheet1!A:D,MATCH(Supplemental_Type_Certificates__STC___5[[#This Row],[Make]],Sheet1!D:D,0),1)</f>
        <v>Textron</v>
      </c>
      <c r="G1841"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841"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E1587:E1976</v>
      </c>
      <c r="I1841" s="1" t="str">
        <f ca="1">IF(LEN(Supplemental_Type_Certificates__STC___5[[#This Row],[First]])&lt;&gt;0,Supplemental_Type_Certificates__STC___5[[#This Row],[First]]&amp;": "&amp;_xlfn.TEXTJOIN(", ",TRUE,INDIRECT(Supplemental_Type_Certificates__STC___5[[#This Row],[Range]])),"")</f>
        <v/>
      </c>
      <c r="J1841"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842" spans="1:10" x14ac:dyDescent="0.25">
      <c r="A1842" s="1" t="s">
        <v>144</v>
      </c>
      <c r="B1842"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Inc.\B200C (UC-12M)</v>
      </c>
      <c r="C1842" s="1" t="s">
        <v>1433</v>
      </c>
      <c r="D1842" s="1" t="str">
        <f>LEFT(Supplemental_Type_Certificates__STC___5[[#This Row],[Column1]],SEARCH("\",Supplemental_Type_Certificates__STC___5[[#This Row],[Column1]])-1)</f>
        <v>Textron Aviation Inc.</v>
      </c>
      <c r="E1842" s="1" t="str">
        <f>RIGHT(Supplemental_Type_Certificates__STC___5[[#This Row],[Column1]],LEN(Supplemental_Type_Certificates__STC___5[[#This Row],[Column1]])-SEARCH("\",Supplemental_Type_Certificates__STC___5[[#This Row],[Column1]]))</f>
        <v>B200C (UC-12M)</v>
      </c>
      <c r="F1842" s="1" t="str">
        <f>INDEX(Sheet1!A:D,MATCH(Supplemental_Type_Certificates__STC___5[[#This Row],[Make]],Sheet1!D:D,0),1)</f>
        <v>Textron</v>
      </c>
      <c r="G1842"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842"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E1587:E1976</v>
      </c>
      <c r="I1842" s="1" t="str">
        <f ca="1">IF(LEN(Supplemental_Type_Certificates__STC___5[[#This Row],[First]])&lt;&gt;0,Supplemental_Type_Certificates__STC___5[[#This Row],[First]]&amp;": "&amp;_xlfn.TEXTJOIN(", ",TRUE,INDIRECT(Supplemental_Type_Certificates__STC___5[[#This Row],[Range]])),"")</f>
        <v/>
      </c>
      <c r="J1842"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843" spans="1:10" x14ac:dyDescent="0.25">
      <c r="A1843" s="1" t="s">
        <v>144</v>
      </c>
      <c r="B1843"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Inc.\B200C</v>
      </c>
      <c r="C1843" s="1" t="s">
        <v>1434</v>
      </c>
      <c r="D1843" s="1" t="str">
        <f>LEFT(Supplemental_Type_Certificates__STC___5[[#This Row],[Column1]],SEARCH("\",Supplemental_Type_Certificates__STC___5[[#This Row],[Column1]])-1)</f>
        <v>Textron Aviation Inc.</v>
      </c>
      <c r="E1843" s="1" t="str">
        <f>RIGHT(Supplemental_Type_Certificates__STC___5[[#This Row],[Column1]],LEN(Supplemental_Type_Certificates__STC___5[[#This Row],[Column1]])-SEARCH("\",Supplemental_Type_Certificates__STC___5[[#This Row],[Column1]]))</f>
        <v>B200C</v>
      </c>
      <c r="F1843" s="1" t="str">
        <f>INDEX(Sheet1!A:D,MATCH(Supplemental_Type_Certificates__STC___5[[#This Row],[Make]],Sheet1!D:D,0),1)</f>
        <v>Textron</v>
      </c>
      <c r="G1843"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843"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E1587:E1976</v>
      </c>
      <c r="I1843" s="1" t="str">
        <f ca="1">IF(LEN(Supplemental_Type_Certificates__STC___5[[#This Row],[First]])&lt;&gt;0,Supplemental_Type_Certificates__STC___5[[#This Row],[First]]&amp;": "&amp;_xlfn.TEXTJOIN(", ",TRUE,INDIRECT(Supplemental_Type_Certificates__STC___5[[#This Row],[Range]])),"")</f>
        <v/>
      </c>
      <c r="J1843"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844" spans="1:10" x14ac:dyDescent="0.25">
      <c r="A1844" s="1" t="s">
        <v>144</v>
      </c>
      <c r="B1844"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Inc.\B200CGT</v>
      </c>
      <c r="C1844" s="1" t="s">
        <v>1435</v>
      </c>
      <c r="D1844" s="1" t="str">
        <f>LEFT(Supplemental_Type_Certificates__STC___5[[#This Row],[Column1]],SEARCH("\",Supplemental_Type_Certificates__STC___5[[#This Row],[Column1]])-1)</f>
        <v>Textron Aviation Inc.</v>
      </c>
      <c r="E1844" s="1" t="str">
        <f>RIGHT(Supplemental_Type_Certificates__STC___5[[#This Row],[Column1]],LEN(Supplemental_Type_Certificates__STC___5[[#This Row],[Column1]])-SEARCH("\",Supplemental_Type_Certificates__STC___5[[#This Row],[Column1]]))</f>
        <v>B200CGT</v>
      </c>
      <c r="F1844" s="1" t="str">
        <f>INDEX(Sheet1!A:D,MATCH(Supplemental_Type_Certificates__STC___5[[#This Row],[Make]],Sheet1!D:D,0),1)</f>
        <v>Textron</v>
      </c>
      <c r="G1844"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844"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E1587:E1976</v>
      </c>
      <c r="I1844" s="1" t="str">
        <f ca="1">IF(LEN(Supplemental_Type_Certificates__STC___5[[#This Row],[First]])&lt;&gt;0,Supplemental_Type_Certificates__STC___5[[#This Row],[First]]&amp;": "&amp;_xlfn.TEXTJOIN(", ",TRUE,INDIRECT(Supplemental_Type_Certificates__STC___5[[#This Row],[Range]])),"")</f>
        <v/>
      </c>
      <c r="J1844"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845" spans="1:10" x14ac:dyDescent="0.25">
      <c r="A1845" s="1" t="s">
        <v>144</v>
      </c>
      <c r="B1845"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Inc.\B200CT</v>
      </c>
      <c r="C1845" s="1" t="s">
        <v>1436</v>
      </c>
      <c r="D1845" s="1" t="str">
        <f>LEFT(Supplemental_Type_Certificates__STC___5[[#This Row],[Column1]],SEARCH("\",Supplemental_Type_Certificates__STC___5[[#This Row],[Column1]])-1)</f>
        <v>Textron Aviation Inc.</v>
      </c>
      <c r="E1845" s="1" t="str">
        <f>RIGHT(Supplemental_Type_Certificates__STC___5[[#This Row],[Column1]],LEN(Supplemental_Type_Certificates__STC___5[[#This Row],[Column1]])-SEARCH("\",Supplemental_Type_Certificates__STC___5[[#This Row],[Column1]]))</f>
        <v>B200CT</v>
      </c>
      <c r="F1845" s="1" t="str">
        <f>INDEX(Sheet1!A:D,MATCH(Supplemental_Type_Certificates__STC___5[[#This Row],[Make]],Sheet1!D:D,0),1)</f>
        <v>Textron</v>
      </c>
      <c r="G1845"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845"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E1587:E1976</v>
      </c>
      <c r="I1845" s="1" t="str">
        <f ca="1">IF(LEN(Supplemental_Type_Certificates__STC___5[[#This Row],[First]])&lt;&gt;0,Supplemental_Type_Certificates__STC___5[[#This Row],[First]]&amp;": "&amp;_xlfn.TEXTJOIN(", ",TRUE,INDIRECT(Supplemental_Type_Certificates__STC___5[[#This Row],[Range]])),"")</f>
        <v/>
      </c>
      <c r="J1845"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846" spans="1:10" x14ac:dyDescent="0.25">
      <c r="A1846" s="1" t="s">
        <v>144</v>
      </c>
      <c r="B1846"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Inc.\B200GT</v>
      </c>
      <c r="C1846" s="1" t="s">
        <v>1437</v>
      </c>
      <c r="D1846" s="1" t="str">
        <f>LEFT(Supplemental_Type_Certificates__STC___5[[#This Row],[Column1]],SEARCH("\",Supplemental_Type_Certificates__STC___5[[#This Row],[Column1]])-1)</f>
        <v>Textron Aviation Inc.</v>
      </c>
      <c r="E1846" s="1" t="str">
        <f>RIGHT(Supplemental_Type_Certificates__STC___5[[#This Row],[Column1]],LEN(Supplemental_Type_Certificates__STC___5[[#This Row],[Column1]])-SEARCH("\",Supplemental_Type_Certificates__STC___5[[#This Row],[Column1]]))</f>
        <v>B200GT</v>
      </c>
      <c r="F1846" s="1" t="str">
        <f>INDEX(Sheet1!A:D,MATCH(Supplemental_Type_Certificates__STC___5[[#This Row],[Make]],Sheet1!D:D,0),1)</f>
        <v>Textron</v>
      </c>
      <c r="G1846"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846"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E1587:E1976</v>
      </c>
      <c r="I1846" s="1" t="str">
        <f ca="1">IF(LEN(Supplemental_Type_Certificates__STC___5[[#This Row],[First]])&lt;&gt;0,Supplemental_Type_Certificates__STC___5[[#This Row],[First]]&amp;": "&amp;_xlfn.TEXTJOIN(", ",TRUE,INDIRECT(Supplemental_Type_Certificates__STC___5[[#This Row],[Range]])),"")</f>
        <v/>
      </c>
      <c r="J1846"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847" spans="1:10" x14ac:dyDescent="0.25">
      <c r="A1847" s="1" t="s">
        <v>144</v>
      </c>
      <c r="B1847"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Inc.\B23</v>
      </c>
      <c r="C1847" s="1" t="s">
        <v>1438</v>
      </c>
      <c r="D1847" s="1" t="str">
        <f>LEFT(Supplemental_Type_Certificates__STC___5[[#This Row],[Column1]],SEARCH("\",Supplemental_Type_Certificates__STC___5[[#This Row],[Column1]])-1)</f>
        <v>Textron Aviation Inc.</v>
      </c>
      <c r="E1847" s="1" t="str">
        <f>RIGHT(Supplemental_Type_Certificates__STC___5[[#This Row],[Column1]],LEN(Supplemental_Type_Certificates__STC___5[[#This Row],[Column1]])-SEARCH("\",Supplemental_Type_Certificates__STC___5[[#This Row],[Column1]]))</f>
        <v>B23</v>
      </c>
      <c r="F1847" s="1" t="str">
        <f>INDEX(Sheet1!A:D,MATCH(Supplemental_Type_Certificates__STC___5[[#This Row],[Make]],Sheet1!D:D,0),1)</f>
        <v>Textron</v>
      </c>
      <c r="G1847"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847"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E1587:E1976</v>
      </c>
      <c r="I1847" s="1" t="str">
        <f ca="1">IF(LEN(Supplemental_Type_Certificates__STC___5[[#This Row],[First]])&lt;&gt;0,Supplemental_Type_Certificates__STC___5[[#This Row],[First]]&amp;": "&amp;_xlfn.TEXTJOIN(", ",TRUE,INDIRECT(Supplemental_Type_Certificates__STC___5[[#This Row],[Range]])),"")</f>
        <v/>
      </c>
      <c r="J1847"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848" spans="1:10" x14ac:dyDescent="0.25">
      <c r="A1848" s="1" t="s">
        <v>144</v>
      </c>
      <c r="B1848"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Inc.\B24R</v>
      </c>
      <c r="C1848" s="1" t="s">
        <v>1439</v>
      </c>
      <c r="D1848" s="1" t="str">
        <f>LEFT(Supplemental_Type_Certificates__STC___5[[#This Row],[Column1]],SEARCH("\",Supplemental_Type_Certificates__STC___5[[#This Row],[Column1]])-1)</f>
        <v>Textron Aviation Inc.</v>
      </c>
      <c r="E1848" s="1" t="str">
        <f>RIGHT(Supplemental_Type_Certificates__STC___5[[#This Row],[Column1]],LEN(Supplemental_Type_Certificates__STC___5[[#This Row],[Column1]])-SEARCH("\",Supplemental_Type_Certificates__STC___5[[#This Row],[Column1]]))</f>
        <v>B24R</v>
      </c>
      <c r="F1848" s="1" t="str">
        <f>INDEX(Sheet1!A:D,MATCH(Supplemental_Type_Certificates__STC___5[[#This Row],[Make]],Sheet1!D:D,0),1)</f>
        <v>Textron</v>
      </c>
      <c r="G1848"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848"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E1587:E1976</v>
      </c>
      <c r="I1848" s="1" t="str">
        <f ca="1">IF(LEN(Supplemental_Type_Certificates__STC___5[[#This Row],[First]])&lt;&gt;0,Supplemental_Type_Certificates__STC___5[[#This Row],[First]]&amp;": "&amp;_xlfn.TEXTJOIN(", ",TRUE,INDIRECT(Supplemental_Type_Certificates__STC___5[[#This Row],[Range]])),"")</f>
        <v/>
      </c>
      <c r="J1848"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849" spans="1:10" x14ac:dyDescent="0.25">
      <c r="A1849" s="1" t="s">
        <v>144</v>
      </c>
      <c r="B1849"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Inc.\B35</v>
      </c>
      <c r="C1849" s="1" t="s">
        <v>1440</v>
      </c>
      <c r="D1849" s="1" t="str">
        <f>LEFT(Supplemental_Type_Certificates__STC___5[[#This Row],[Column1]],SEARCH("\",Supplemental_Type_Certificates__STC___5[[#This Row],[Column1]])-1)</f>
        <v>Textron Aviation Inc.</v>
      </c>
      <c r="E1849" s="1" t="str">
        <f>RIGHT(Supplemental_Type_Certificates__STC___5[[#This Row],[Column1]],LEN(Supplemental_Type_Certificates__STC___5[[#This Row],[Column1]])-SEARCH("\",Supplemental_Type_Certificates__STC___5[[#This Row],[Column1]]))</f>
        <v>B35</v>
      </c>
      <c r="F1849" s="1" t="str">
        <f>INDEX(Sheet1!A:D,MATCH(Supplemental_Type_Certificates__STC___5[[#This Row],[Make]],Sheet1!D:D,0),1)</f>
        <v>Textron</v>
      </c>
      <c r="G1849"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849"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E1587:E1976</v>
      </c>
      <c r="I1849" s="1" t="str">
        <f ca="1">IF(LEN(Supplemental_Type_Certificates__STC___5[[#This Row],[First]])&lt;&gt;0,Supplemental_Type_Certificates__STC___5[[#This Row],[First]]&amp;": "&amp;_xlfn.TEXTJOIN(", ",TRUE,INDIRECT(Supplemental_Type_Certificates__STC___5[[#This Row],[Range]])),"")</f>
        <v/>
      </c>
      <c r="J1849"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850" spans="1:10" x14ac:dyDescent="0.25">
      <c r="A1850" s="1" t="s">
        <v>144</v>
      </c>
      <c r="B1850"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Inc.\B36TC</v>
      </c>
      <c r="C1850" s="1" t="s">
        <v>1441</v>
      </c>
      <c r="D1850" s="1" t="str">
        <f>LEFT(Supplemental_Type_Certificates__STC___5[[#This Row],[Column1]],SEARCH("\",Supplemental_Type_Certificates__STC___5[[#This Row],[Column1]])-1)</f>
        <v>Textron Aviation Inc.</v>
      </c>
      <c r="E1850" s="1" t="str">
        <f>RIGHT(Supplemental_Type_Certificates__STC___5[[#This Row],[Column1]],LEN(Supplemental_Type_Certificates__STC___5[[#This Row],[Column1]])-SEARCH("\",Supplemental_Type_Certificates__STC___5[[#This Row],[Column1]]))</f>
        <v>B36TC</v>
      </c>
      <c r="F1850" s="1" t="str">
        <f>INDEX(Sheet1!A:D,MATCH(Supplemental_Type_Certificates__STC___5[[#This Row],[Make]],Sheet1!D:D,0),1)</f>
        <v>Textron</v>
      </c>
      <c r="G1850"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850"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E1587:E1976</v>
      </c>
      <c r="I1850" s="1" t="str">
        <f ca="1">IF(LEN(Supplemental_Type_Certificates__STC___5[[#This Row],[First]])&lt;&gt;0,Supplemental_Type_Certificates__STC___5[[#This Row],[First]]&amp;": "&amp;_xlfn.TEXTJOIN(", ",TRUE,INDIRECT(Supplemental_Type_Certificates__STC___5[[#This Row],[Range]])),"")</f>
        <v/>
      </c>
      <c r="J1850"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851" spans="1:10" x14ac:dyDescent="0.25">
      <c r="A1851" s="1" t="s">
        <v>144</v>
      </c>
      <c r="B1851"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Inc.\B50</v>
      </c>
      <c r="C1851" s="1" t="s">
        <v>1442</v>
      </c>
      <c r="D1851" s="1" t="str">
        <f>LEFT(Supplemental_Type_Certificates__STC___5[[#This Row],[Column1]],SEARCH("\",Supplemental_Type_Certificates__STC___5[[#This Row],[Column1]])-1)</f>
        <v>Textron Aviation Inc.</v>
      </c>
      <c r="E1851" s="1" t="str">
        <f>RIGHT(Supplemental_Type_Certificates__STC___5[[#This Row],[Column1]],LEN(Supplemental_Type_Certificates__STC___5[[#This Row],[Column1]])-SEARCH("\",Supplemental_Type_Certificates__STC___5[[#This Row],[Column1]]))</f>
        <v>B50</v>
      </c>
      <c r="F1851" s="1" t="str">
        <f>INDEX(Sheet1!A:D,MATCH(Supplemental_Type_Certificates__STC___5[[#This Row],[Make]],Sheet1!D:D,0),1)</f>
        <v>Textron</v>
      </c>
      <c r="G1851"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851"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E1587:E1976</v>
      </c>
      <c r="I1851" s="1" t="str">
        <f ca="1">IF(LEN(Supplemental_Type_Certificates__STC___5[[#This Row],[First]])&lt;&gt;0,Supplemental_Type_Certificates__STC___5[[#This Row],[First]]&amp;": "&amp;_xlfn.TEXTJOIN(", ",TRUE,INDIRECT(Supplemental_Type_Certificates__STC___5[[#This Row],[Range]])),"")</f>
        <v/>
      </c>
      <c r="J1851"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852" spans="1:10" x14ac:dyDescent="0.25">
      <c r="A1852" s="1" t="s">
        <v>144</v>
      </c>
      <c r="B1852"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Inc.\B60</v>
      </c>
      <c r="C1852" s="1" t="s">
        <v>1443</v>
      </c>
      <c r="D1852" s="1" t="str">
        <f>LEFT(Supplemental_Type_Certificates__STC___5[[#This Row],[Column1]],SEARCH("\",Supplemental_Type_Certificates__STC___5[[#This Row],[Column1]])-1)</f>
        <v>Textron Aviation Inc.</v>
      </c>
      <c r="E1852" s="1" t="str">
        <f>RIGHT(Supplemental_Type_Certificates__STC___5[[#This Row],[Column1]],LEN(Supplemental_Type_Certificates__STC___5[[#This Row],[Column1]])-SEARCH("\",Supplemental_Type_Certificates__STC___5[[#This Row],[Column1]]))</f>
        <v>B60</v>
      </c>
      <c r="F1852" s="1" t="str">
        <f>INDEX(Sheet1!A:D,MATCH(Supplemental_Type_Certificates__STC___5[[#This Row],[Make]],Sheet1!D:D,0),1)</f>
        <v>Textron</v>
      </c>
      <c r="G1852"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852"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E1587:E1976</v>
      </c>
      <c r="I1852" s="1" t="str">
        <f ca="1">IF(LEN(Supplemental_Type_Certificates__STC___5[[#This Row],[First]])&lt;&gt;0,Supplemental_Type_Certificates__STC___5[[#This Row],[First]]&amp;": "&amp;_xlfn.TEXTJOIN(", ",TRUE,INDIRECT(Supplemental_Type_Certificates__STC___5[[#This Row],[Range]])),"")</f>
        <v/>
      </c>
      <c r="J1852"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853" spans="1:10" x14ac:dyDescent="0.25">
      <c r="A1853" s="1" t="s">
        <v>144</v>
      </c>
      <c r="B1853"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Inc.\B90</v>
      </c>
      <c r="C1853" s="1" t="s">
        <v>1444</v>
      </c>
      <c r="D1853" s="1" t="str">
        <f>LEFT(Supplemental_Type_Certificates__STC___5[[#This Row],[Column1]],SEARCH("\",Supplemental_Type_Certificates__STC___5[[#This Row],[Column1]])-1)</f>
        <v>Textron Aviation Inc.</v>
      </c>
      <c r="E1853" s="1" t="str">
        <f>RIGHT(Supplemental_Type_Certificates__STC___5[[#This Row],[Column1]],LEN(Supplemental_Type_Certificates__STC___5[[#This Row],[Column1]])-SEARCH("\",Supplemental_Type_Certificates__STC___5[[#This Row],[Column1]]))</f>
        <v>B90</v>
      </c>
      <c r="F1853" s="1" t="str">
        <f>INDEX(Sheet1!A:D,MATCH(Supplemental_Type_Certificates__STC___5[[#This Row],[Make]],Sheet1!D:D,0),1)</f>
        <v>Textron</v>
      </c>
      <c r="G1853"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853"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E1587:E1976</v>
      </c>
      <c r="I1853" s="1" t="str">
        <f ca="1">IF(LEN(Supplemental_Type_Certificates__STC___5[[#This Row],[First]])&lt;&gt;0,Supplemental_Type_Certificates__STC___5[[#This Row],[First]]&amp;": "&amp;_xlfn.TEXTJOIN(", ",TRUE,INDIRECT(Supplemental_Type_Certificates__STC___5[[#This Row],[Range]])),"")</f>
        <v/>
      </c>
      <c r="J1853"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854" spans="1:10" x14ac:dyDescent="0.25">
      <c r="A1854" s="1" t="s">
        <v>144</v>
      </c>
      <c r="B1854"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Inc.\B95</v>
      </c>
      <c r="C1854" s="1" t="s">
        <v>1445</v>
      </c>
      <c r="D1854" s="1" t="str">
        <f>LEFT(Supplemental_Type_Certificates__STC___5[[#This Row],[Column1]],SEARCH("\",Supplemental_Type_Certificates__STC___5[[#This Row],[Column1]])-1)</f>
        <v>Textron Aviation Inc.</v>
      </c>
      <c r="E1854" s="1" t="str">
        <f>RIGHT(Supplemental_Type_Certificates__STC___5[[#This Row],[Column1]],LEN(Supplemental_Type_Certificates__STC___5[[#This Row],[Column1]])-SEARCH("\",Supplemental_Type_Certificates__STC___5[[#This Row],[Column1]]))</f>
        <v>B95</v>
      </c>
      <c r="F1854" s="1" t="str">
        <f>INDEX(Sheet1!A:D,MATCH(Supplemental_Type_Certificates__STC___5[[#This Row],[Make]],Sheet1!D:D,0),1)</f>
        <v>Textron</v>
      </c>
      <c r="G1854"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854"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E1587:E1976</v>
      </c>
      <c r="I1854" s="1" t="str">
        <f ca="1">IF(LEN(Supplemental_Type_Certificates__STC___5[[#This Row],[First]])&lt;&gt;0,Supplemental_Type_Certificates__STC___5[[#This Row],[First]]&amp;": "&amp;_xlfn.TEXTJOIN(", ",TRUE,INDIRECT(Supplemental_Type_Certificates__STC___5[[#This Row],[Range]])),"")</f>
        <v/>
      </c>
      <c r="J1854"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855" spans="1:10" x14ac:dyDescent="0.25">
      <c r="A1855" s="1" t="s">
        <v>144</v>
      </c>
      <c r="B1855"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Inc.\B95A</v>
      </c>
      <c r="C1855" s="1" t="s">
        <v>1446</v>
      </c>
      <c r="D1855" s="1" t="str">
        <f>LEFT(Supplemental_Type_Certificates__STC___5[[#This Row],[Column1]],SEARCH("\",Supplemental_Type_Certificates__STC___5[[#This Row],[Column1]])-1)</f>
        <v>Textron Aviation Inc.</v>
      </c>
      <c r="E1855" s="1" t="str">
        <f>RIGHT(Supplemental_Type_Certificates__STC___5[[#This Row],[Column1]],LEN(Supplemental_Type_Certificates__STC___5[[#This Row],[Column1]])-SEARCH("\",Supplemental_Type_Certificates__STC___5[[#This Row],[Column1]]))</f>
        <v>B95A</v>
      </c>
      <c r="F1855" s="1" t="str">
        <f>INDEX(Sheet1!A:D,MATCH(Supplemental_Type_Certificates__STC___5[[#This Row],[Make]],Sheet1!D:D,0),1)</f>
        <v>Textron</v>
      </c>
      <c r="G1855"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855"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E1587:E1976</v>
      </c>
      <c r="I1855" s="1" t="str">
        <f ca="1">IF(LEN(Supplemental_Type_Certificates__STC___5[[#This Row],[First]])&lt;&gt;0,Supplemental_Type_Certificates__STC___5[[#This Row],[First]]&amp;": "&amp;_xlfn.TEXTJOIN(", ",TRUE,INDIRECT(Supplemental_Type_Certificates__STC___5[[#This Row],[Range]])),"")</f>
        <v/>
      </c>
      <c r="J1855"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856" spans="1:10" x14ac:dyDescent="0.25">
      <c r="A1856" s="1" t="s">
        <v>144</v>
      </c>
      <c r="B1856"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Inc.\B99</v>
      </c>
      <c r="C1856" s="1" t="s">
        <v>1447</v>
      </c>
      <c r="D1856" s="1" t="str">
        <f>LEFT(Supplemental_Type_Certificates__STC___5[[#This Row],[Column1]],SEARCH("\",Supplemental_Type_Certificates__STC___5[[#This Row],[Column1]])-1)</f>
        <v>Textron Aviation Inc.</v>
      </c>
      <c r="E1856" s="1" t="str">
        <f>RIGHT(Supplemental_Type_Certificates__STC___5[[#This Row],[Column1]],LEN(Supplemental_Type_Certificates__STC___5[[#This Row],[Column1]])-SEARCH("\",Supplemental_Type_Certificates__STC___5[[#This Row],[Column1]]))</f>
        <v>B99</v>
      </c>
      <c r="F1856" s="1" t="str">
        <f>INDEX(Sheet1!A:D,MATCH(Supplemental_Type_Certificates__STC___5[[#This Row],[Make]],Sheet1!D:D,0),1)</f>
        <v>Textron</v>
      </c>
      <c r="G1856"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856"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E1587:E1976</v>
      </c>
      <c r="I1856" s="1" t="str">
        <f ca="1">IF(LEN(Supplemental_Type_Certificates__STC___5[[#This Row],[First]])&lt;&gt;0,Supplemental_Type_Certificates__STC___5[[#This Row],[First]]&amp;": "&amp;_xlfn.TEXTJOIN(", ",TRUE,INDIRECT(Supplemental_Type_Certificates__STC___5[[#This Row],[Range]])),"")</f>
        <v/>
      </c>
      <c r="J1856"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857" spans="1:10" x14ac:dyDescent="0.25">
      <c r="A1857" s="1" t="s">
        <v>144</v>
      </c>
      <c r="B1857"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Inc.\C23</v>
      </c>
      <c r="C1857" s="1" t="s">
        <v>1448</v>
      </c>
      <c r="D1857" s="1" t="str">
        <f>LEFT(Supplemental_Type_Certificates__STC___5[[#This Row],[Column1]],SEARCH("\",Supplemental_Type_Certificates__STC___5[[#This Row],[Column1]])-1)</f>
        <v>Textron Aviation Inc.</v>
      </c>
      <c r="E1857" s="1" t="str">
        <f>RIGHT(Supplemental_Type_Certificates__STC___5[[#This Row],[Column1]],LEN(Supplemental_Type_Certificates__STC___5[[#This Row],[Column1]])-SEARCH("\",Supplemental_Type_Certificates__STC___5[[#This Row],[Column1]]))</f>
        <v>C23</v>
      </c>
      <c r="F1857" s="1" t="str">
        <f>INDEX(Sheet1!A:D,MATCH(Supplemental_Type_Certificates__STC___5[[#This Row],[Make]],Sheet1!D:D,0),1)</f>
        <v>Textron</v>
      </c>
      <c r="G1857"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857"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E1587:E1976</v>
      </c>
      <c r="I1857" s="1" t="str">
        <f ca="1">IF(LEN(Supplemental_Type_Certificates__STC___5[[#This Row],[First]])&lt;&gt;0,Supplemental_Type_Certificates__STC___5[[#This Row],[First]]&amp;": "&amp;_xlfn.TEXTJOIN(", ",TRUE,INDIRECT(Supplemental_Type_Certificates__STC___5[[#This Row],[Range]])),"")</f>
        <v/>
      </c>
      <c r="J1857"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858" spans="1:10" x14ac:dyDescent="0.25">
      <c r="A1858" s="1" t="s">
        <v>144</v>
      </c>
      <c r="B1858"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Inc.\C24R</v>
      </c>
      <c r="C1858" s="1" t="s">
        <v>1449</v>
      </c>
      <c r="D1858" s="1" t="str">
        <f>LEFT(Supplemental_Type_Certificates__STC___5[[#This Row],[Column1]],SEARCH("\",Supplemental_Type_Certificates__STC___5[[#This Row],[Column1]])-1)</f>
        <v>Textron Aviation Inc.</v>
      </c>
      <c r="E1858" s="1" t="str">
        <f>RIGHT(Supplemental_Type_Certificates__STC___5[[#This Row],[Column1]],LEN(Supplemental_Type_Certificates__STC___5[[#This Row],[Column1]])-SEARCH("\",Supplemental_Type_Certificates__STC___5[[#This Row],[Column1]]))</f>
        <v>C24R</v>
      </c>
      <c r="F1858" s="1" t="str">
        <f>INDEX(Sheet1!A:D,MATCH(Supplemental_Type_Certificates__STC___5[[#This Row],[Make]],Sheet1!D:D,0),1)</f>
        <v>Textron</v>
      </c>
      <c r="G1858"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858"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E1587:E1976</v>
      </c>
      <c r="I1858" s="1" t="str">
        <f ca="1">IF(LEN(Supplemental_Type_Certificates__STC___5[[#This Row],[First]])&lt;&gt;0,Supplemental_Type_Certificates__STC___5[[#This Row],[First]]&amp;": "&amp;_xlfn.TEXTJOIN(", ",TRUE,INDIRECT(Supplemental_Type_Certificates__STC___5[[#This Row],[Range]])),"")</f>
        <v/>
      </c>
      <c r="J1858"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859" spans="1:10" x14ac:dyDescent="0.25">
      <c r="A1859" s="1" t="s">
        <v>144</v>
      </c>
      <c r="B1859"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Inc.\C35</v>
      </c>
      <c r="C1859" s="1" t="s">
        <v>1450</v>
      </c>
      <c r="D1859" s="1" t="str">
        <f>LEFT(Supplemental_Type_Certificates__STC___5[[#This Row],[Column1]],SEARCH("\",Supplemental_Type_Certificates__STC___5[[#This Row],[Column1]])-1)</f>
        <v>Textron Aviation Inc.</v>
      </c>
      <c r="E1859" s="1" t="str">
        <f>RIGHT(Supplemental_Type_Certificates__STC___5[[#This Row],[Column1]],LEN(Supplemental_Type_Certificates__STC___5[[#This Row],[Column1]])-SEARCH("\",Supplemental_Type_Certificates__STC___5[[#This Row],[Column1]]))</f>
        <v>C35</v>
      </c>
      <c r="F1859" s="1" t="str">
        <f>INDEX(Sheet1!A:D,MATCH(Supplemental_Type_Certificates__STC___5[[#This Row],[Make]],Sheet1!D:D,0),1)</f>
        <v>Textron</v>
      </c>
      <c r="G1859"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859"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E1587:E1976</v>
      </c>
      <c r="I1859" s="1" t="str">
        <f ca="1">IF(LEN(Supplemental_Type_Certificates__STC___5[[#This Row],[First]])&lt;&gt;0,Supplemental_Type_Certificates__STC___5[[#This Row],[First]]&amp;": "&amp;_xlfn.TEXTJOIN(", ",TRUE,INDIRECT(Supplemental_Type_Certificates__STC___5[[#This Row],[Range]])),"")</f>
        <v/>
      </c>
      <c r="J1859"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860" spans="1:10" x14ac:dyDescent="0.25">
      <c r="A1860" s="1" t="s">
        <v>144</v>
      </c>
      <c r="B1860"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Inc.\C50</v>
      </c>
      <c r="C1860" s="1" t="s">
        <v>1451</v>
      </c>
      <c r="D1860" s="1" t="str">
        <f>LEFT(Supplemental_Type_Certificates__STC___5[[#This Row],[Column1]],SEARCH("\",Supplemental_Type_Certificates__STC___5[[#This Row],[Column1]])-1)</f>
        <v>Textron Aviation Inc.</v>
      </c>
      <c r="E1860" s="1" t="str">
        <f>RIGHT(Supplemental_Type_Certificates__STC___5[[#This Row],[Column1]],LEN(Supplemental_Type_Certificates__STC___5[[#This Row],[Column1]])-SEARCH("\",Supplemental_Type_Certificates__STC___5[[#This Row],[Column1]]))</f>
        <v>C50</v>
      </c>
      <c r="F1860" s="1" t="str">
        <f>INDEX(Sheet1!A:D,MATCH(Supplemental_Type_Certificates__STC___5[[#This Row],[Make]],Sheet1!D:D,0),1)</f>
        <v>Textron</v>
      </c>
      <c r="G1860"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860"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E1587:E1976</v>
      </c>
      <c r="I1860" s="1" t="str">
        <f ca="1">IF(LEN(Supplemental_Type_Certificates__STC___5[[#This Row],[First]])&lt;&gt;0,Supplemental_Type_Certificates__STC___5[[#This Row],[First]]&amp;": "&amp;_xlfn.TEXTJOIN(", ",TRUE,INDIRECT(Supplemental_Type_Certificates__STC___5[[#This Row],[Range]])),"")</f>
        <v/>
      </c>
      <c r="J1860"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861" spans="1:10" x14ac:dyDescent="0.25">
      <c r="A1861" s="1" t="s">
        <v>144</v>
      </c>
      <c r="B1861"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Inc.\C90</v>
      </c>
      <c r="C1861" s="1" t="s">
        <v>1452</v>
      </c>
      <c r="D1861" s="1" t="str">
        <f>LEFT(Supplemental_Type_Certificates__STC___5[[#This Row],[Column1]],SEARCH("\",Supplemental_Type_Certificates__STC___5[[#This Row],[Column1]])-1)</f>
        <v>Textron Aviation Inc.</v>
      </c>
      <c r="E1861" s="1" t="str">
        <f>RIGHT(Supplemental_Type_Certificates__STC___5[[#This Row],[Column1]],LEN(Supplemental_Type_Certificates__STC___5[[#This Row],[Column1]])-SEARCH("\",Supplemental_Type_Certificates__STC___5[[#This Row],[Column1]]))</f>
        <v>C90</v>
      </c>
      <c r="F1861" s="1" t="str">
        <f>INDEX(Sheet1!A:D,MATCH(Supplemental_Type_Certificates__STC___5[[#This Row],[Make]],Sheet1!D:D,0),1)</f>
        <v>Textron</v>
      </c>
      <c r="G1861"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861"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E1587:E1976</v>
      </c>
      <c r="I1861" s="1" t="str">
        <f ca="1">IF(LEN(Supplemental_Type_Certificates__STC___5[[#This Row],[First]])&lt;&gt;0,Supplemental_Type_Certificates__STC___5[[#This Row],[First]]&amp;": "&amp;_xlfn.TEXTJOIN(", ",TRUE,INDIRECT(Supplemental_Type_Certificates__STC___5[[#This Row],[Range]])),"")</f>
        <v/>
      </c>
      <c r="J1861"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862" spans="1:10" x14ac:dyDescent="0.25">
      <c r="A1862" s="1" t="s">
        <v>144</v>
      </c>
      <c r="B1862"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Inc.\C90A</v>
      </c>
      <c r="C1862" s="1" t="s">
        <v>1453</v>
      </c>
      <c r="D1862" s="1" t="str">
        <f>LEFT(Supplemental_Type_Certificates__STC___5[[#This Row],[Column1]],SEARCH("\",Supplemental_Type_Certificates__STC___5[[#This Row],[Column1]])-1)</f>
        <v>Textron Aviation Inc.</v>
      </c>
      <c r="E1862" s="1" t="str">
        <f>RIGHT(Supplemental_Type_Certificates__STC___5[[#This Row],[Column1]],LEN(Supplemental_Type_Certificates__STC___5[[#This Row],[Column1]])-SEARCH("\",Supplemental_Type_Certificates__STC___5[[#This Row],[Column1]]))</f>
        <v>C90A</v>
      </c>
      <c r="F1862" s="1" t="str">
        <f>INDEX(Sheet1!A:D,MATCH(Supplemental_Type_Certificates__STC___5[[#This Row],[Make]],Sheet1!D:D,0),1)</f>
        <v>Textron</v>
      </c>
      <c r="G1862"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862"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E1587:E1976</v>
      </c>
      <c r="I1862" s="1" t="str">
        <f ca="1">IF(LEN(Supplemental_Type_Certificates__STC___5[[#This Row],[First]])&lt;&gt;0,Supplemental_Type_Certificates__STC___5[[#This Row],[First]]&amp;": "&amp;_xlfn.TEXTJOIN(", ",TRUE,INDIRECT(Supplemental_Type_Certificates__STC___5[[#This Row],[Range]])),"")</f>
        <v/>
      </c>
      <c r="J1862"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863" spans="1:10" x14ac:dyDescent="0.25">
      <c r="A1863" s="1" t="s">
        <v>144</v>
      </c>
      <c r="B1863"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Inc.\C90GT</v>
      </c>
      <c r="C1863" s="1" t="s">
        <v>1454</v>
      </c>
      <c r="D1863" s="1" t="str">
        <f>LEFT(Supplemental_Type_Certificates__STC___5[[#This Row],[Column1]],SEARCH("\",Supplemental_Type_Certificates__STC___5[[#This Row],[Column1]])-1)</f>
        <v>Textron Aviation Inc.</v>
      </c>
      <c r="E1863" s="1" t="str">
        <f>RIGHT(Supplemental_Type_Certificates__STC___5[[#This Row],[Column1]],LEN(Supplemental_Type_Certificates__STC___5[[#This Row],[Column1]])-SEARCH("\",Supplemental_Type_Certificates__STC___5[[#This Row],[Column1]]))</f>
        <v>C90GT</v>
      </c>
      <c r="F1863" s="1" t="str">
        <f>INDEX(Sheet1!A:D,MATCH(Supplemental_Type_Certificates__STC___5[[#This Row],[Make]],Sheet1!D:D,0),1)</f>
        <v>Textron</v>
      </c>
      <c r="G1863"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863"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E1587:E1976</v>
      </c>
      <c r="I1863" s="1" t="str">
        <f ca="1">IF(LEN(Supplemental_Type_Certificates__STC___5[[#This Row],[First]])&lt;&gt;0,Supplemental_Type_Certificates__STC___5[[#This Row],[First]]&amp;": "&amp;_xlfn.TEXTJOIN(", ",TRUE,INDIRECT(Supplemental_Type_Certificates__STC___5[[#This Row],[Range]])),"")</f>
        <v/>
      </c>
      <c r="J1863"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864" spans="1:10" x14ac:dyDescent="0.25">
      <c r="A1864" s="1" t="s">
        <v>144</v>
      </c>
      <c r="B1864"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Inc.\C90GTi</v>
      </c>
      <c r="C1864" s="1" t="s">
        <v>1455</v>
      </c>
      <c r="D1864" s="1" t="str">
        <f>LEFT(Supplemental_Type_Certificates__STC___5[[#This Row],[Column1]],SEARCH("\",Supplemental_Type_Certificates__STC___5[[#This Row],[Column1]])-1)</f>
        <v>Textron Aviation Inc.</v>
      </c>
      <c r="E1864" s="1" t="str">
        <f>RIGHT(Supplemental_Type_Certificates__STC___5[[#This Row],[Column1]],LEN(Supplemental_Type_Certificates__STC___5[[#This Row],[Column1]])-SEARCH("\",Supplemental_Type_Certificates__STC___5[[#This Row],[Column1]]))</f>
        <v>C90GTi</v>
      </c>
      <c r="F1864" s="1" t="str">
        <f>INDEX(Sheet1!A:D,MATCH(Supplemental_Type_Certificates__STC___5[[#This Row],[Make]],Sheet1!D:D,0),1)</f>
        <v>Textron</v>
      </c>
      <c r="G1864"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864"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E1587:E1976</v>
      </c>
      <c r="I1864" s="1" t="str">
        <f ca="1">IF(LEN(Supplemental_Type_Certificates__STC___5[[#This Row],[First]])&lt;&gt;0,Supplemental_Type_Certificates__STC___5[[#This Row],[First]]&amp;": "&amp;_xlfn.TEXTJOIN(", ",TRUE,INDIRECT(Supplemental_Type_Certificates__STC___5[[#This Row],[Range]])),"")</f>
        <v/>
      </c>
      <c r="J1864"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865" spans="1:10" x14ac:dyDescent="0.25">
      <c r="A1865" s="1" t="s">
        <v>144</v>
      </c>
      <c r="B1865"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Inc.\C99</v>
      </c>
      <c r="C1865" s="1" t="s">
        <v>1456</v>
      </c>
      <c r="D1865" s="1" t="str">
        <f>LEFT(Supplemental_Type_Certificates__STC___5[[#This Row],[Column1]],SEARCH("\",Supplemental_Type_Certificates__STC___5[[#This Row],[Column1]])-1)</f>
        <v>Textron Aviation Inc.</v>
      </c>
      <c r="E1865" s="1" t="str">
        <f>RIGHT(Supplemental_Type_Certificates__STC___5[[#This Row],[Column1]],LEN(Supplemental_Type_Certificates__STC___5[[#This Row],[Column1]])-SEARCH("\",Supplemental_Type_Certificates__STC___5[[#This Row],[Column1]]))</f>
        <v>C99</v>
      </c>
      <c r="F1865" s="1" t="str">
        <f>INDEX(Sheet1!A:D,MATCH(Supplemental_Type_Certificates__STC___5[[#This Row],[Make]],Sheet1!D:D,0),1)</f>
        <v>Textron</v>
      </c>
      <c r="G1865"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865"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E1587:E1976</v>
      </c>
      <c r="I1865" s="1" t="str">
        <f ca="1">IF(LEN(Supplemental_Type_Certificates__STC___5[[#This Row],[First]])&lt;&gt;0,Supplemental_Type_Certificates__STC___5[[#This Row],[First]]&amp;": "&amp;_xlfn.TEXTJOIN(", ",TRUE,INDIRECT(Supplemental_Type_Certificates__STC___5[[#This Row],[Range]])),"")</f>
        <v/>
      </c>
      <c r="J1865"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866" spans="1:10" x14ac:dyDescent="0.25">
      <c r="A1866" s="1" t="s">
        <v>144</v>
      </c>
      <c r="B1866"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Inc.\D35</v>
      </c>
      <c r="C1866" s="1" t="s">
        <v>1457</v>
      </c>
      <c r="D1866" s="1" t="str">
        <f>LEFT(Supplemental_Type_Certificates__STC___5[[#This Row],[Column1]],SEARCH("\",Supplemental_Type_Certificates__STC___5[[#This Row],[Column1]])-1)</f>
        <v>Textron Aviation Inc.</v>
      </c>
      <c r="E1866" s="1" t="str">
        <f>RIGHT(Supplemental_Type_Certificates__STC___5[[#This Row],[Column1]],LEN(Supplemental_Type_Certificates__STC___5[[#This Row],[Column1]])-SEARCH("\",Supplemental_Type_Certificates__STC___5[[#This Row],[Column1]]))</f>
        <v>D35</v>
      </c>
      <c r="F1866" s="1" t="str">
        <f>INDEX(Sheet1!A:D,MATCH(Supplemental_Type_Certificates__STC___5[[#This Row],[Make]],Sheet1!D:D,0),1)</f>
        <v>Textron</v>
      </c>
      <c r="G1866"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866"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E1587:E1976</v>
      </c>
      <c r="I1866" s="1" t="str">
        <f ca="1">IF(LEN(Supplemental_Type_Certificates__STC___5[[#This Row],[First]])&lt;&gt;0,Supplemental_Type_Certificates__STC___5[[#This Row],[First]]&amp;": "&amp;_xlfn.TEXTJOIN(", ",TRUE,INDIRECT(Supplemental_Type_Certificates__STC___5[[#This Row],[Range]])),"")</f>
        <v/>
      </c>
      <c r="J1866"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867" spans="1:10" x14ac:dyDescent="0.25">
      <c r="A1867" s="1" t="s">
        <v>144</v>
      </c>
      <c r="B1867"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Inc.\D45 (Military T-34B)</v>
      </c>
      <c r="C1867" s="1" t="s">
        <v>1458</v>
      </c>
      <c r="D1867" s="1" t="str">
        <f>LEFT(Supplemental_Type_Certificates__STC___5[[#This Row],[Column1]],SEARCH("\",Supplemental_Type_Certificates__STC___5[[#This Row],[Column1]])-1)</f>
        <v>Textron Aviation Inc.</v>
      </c>
      <c r="E1867" s="1" t="str">
        <f>RIGHT(Supplemental_Type_Certificates__STC___5[[#This Row],[Column1]],LEN(Supplemental_Type_Certificates__STC___5[[#This Row],[Column1]])-SEARCH("\",Supplemental_Type_Certificates__STC___5[[#This Row],[Column1]]))</f>
        <v>D45 (Military T-34B)</v>
      </c>
      <c r="F1867" s="1" t="str">
        <f>INDEX(Sheet1!A:D,MATCH(Supplemental_Type_Certificates__STC___5[[#This Row],[Make]],Sheet1!D:D,0),1)</f>
        <v>Textron</v>
      </c>
      <c r="G1867"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867"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E1587:E1976</v>
      </c>
      <c r="I1867" s="1" t="str">
        <f ca="1">IF(LEN(Supplemental_Type_Certificates__STC___5[[#This Row],[First]])&lt;&gt;0,Supplemental_Type_Certificates__STC___5[[#This Row],[First]]&amp;": "&amp;_xlfn.TEXTJOIN(", ",TRUE,INDIRECT(Supplemental_Type_Certificates__STC___5[[#This Row],[Range]])),"")</f>
        <v/>
      </c>
      <c r="J1867"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868" spans="1:10" x14ac:dyDescent="0.25">
      <c r="A1868" s="1" t="s">
        <v>144</v>
      </c>
      <c r="B1868"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Inc.\D50</v>
      </c>
      <c r="C1868" s="1" t="s">
        <v>1459</v>
      </c>
      <c r="D1868" s="1" t="str">
        <f>LEFT(Supplemental_Type_Certificates__STC___5[[#This Row],[Column1]],SEARCH("\",Supplemental_Type_Certificates__STC___5[[#This Row],[Column1]])-1)</f>
        <v>Textron Aviation Inc.</v>
      </c>
      <c r="E1868" s="1" t="str">
        <f>RIGHT(Supplemental_Type_Certificates__STC___5[[#This Row],[Column1]],LEN(Supplemental_Type_Certificates__STC___5[[#This Row],[Column1]])-SEARCH("\",Supplemental_Type_Certificates__STC___5[[#This Row],[Column1]]))</f>
        <v>D50</v>
      </c>
      <c r="F1868" s="1" t="str">
        <f>INDEX(Sheet1!A:D,MATCH(Supplemental_Type_Certificates__STC___5[[#This Row],[Make]],Sheet1!D:D,0),1)</f>
        <v>Textron</v>
      </c>
      <c r="G1868"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868"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E1587:E1976</v>
      </c>
      <c r="I1868" s="1" t="str">
        <f ca="1">IF(LEN(Supplemental_Type_Certificates__STC___5[[#This Row],[First]])&lt;&gt;0,Supplemental_Type_Certificates__STC___5[[#This Row],[First]]&amp;": "&amp;_xlfn.TEXTJOIN(", ",TRUE,INDIRECT(Supplemental_Type_Certificates__STC___5[[#This Row],[Range]])),"")</f>
        <v/>
      </c>
      <c r="J1868"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869" spans="1:10" x14ac:dyDescent="0.25">
      <c r="A1869" s="1" t="s">
        <v>144</v>
      </c>
      <c r="B1869"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Inc.\D50A</v>
      </c>
      <c r="C1869" s="1" t="s">
        <v>1460</v>
      </c>
      <c r="D1869" s="1" t="str">
        <f>LEFT(Supplemental_Type_Certificates__STC___5[[#This Row],[Column1]],SEARCH("\",Supplemental_Type_Certificates__STC___5[[#This Row],[Column1]])-1)</f>
        <v>Textron Aviation Inc.</v>
      </c>
      <c r="E1869" s="1" t="str">
        <f>RIGHT(Supplemental_Type_Certificates__STC___5[[#This Row],[Column1]],LEN(Supplemental_Type_Certificates__STC___5[[#This Row],[Column1]])-SEARCH("\",Supplemental_Type_Certificates__STC___5[[#This Row],[Column1]]))</f>
        <v>D50A</v>
      </c>
      <c r="F1869" s="1" t="str">
        <f>INDEX(Sheet1!A:D,MATCH(Supplemental_Type_Certificates__STC___5[[#This Row],[Make]],Sheet1!D:D,0),1)</f>
        <v>Textron</v>
      </c>
      <c r="G1869"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869"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E1587:E1976</v>
      </c>
      <c r="I1869" s="1" t="str">
        <f ca="1">IF(LEN(Supplemental_Type_Certificates__STC___5[[#This Row],[First]])&lt;&gt;0,Supplemental_Type_Certificates__STC___5[[#This Row],[First]]&amp;": "&amp;_xlfn.TEXTJOIN(", ",TRUE,INDIRECT(Supplemental_Type_Certificates__STC___5[[#This Row],[Range]])),"")</f>
        <v/>
      </c>
      <c r="J1869"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870" spans="1:10" x14ac:dyDescent="0.25">
      <c r="A1870" s="1" t="s">
        <v>144</v>
      </c>
      <c r="B1870"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Inc.\D50B</v>
      </c>
      <c r="C1870" s="1" t="s">
        <v>1461</v>
      </c>
      <c r="D1870" s="1" t="str">
        <f>LEFT(Supplemental_Type_Certificates__STC___5[[#This Row],[Column1]],SEARCH("\",Supplemental_Type_Certificates__STC___5[[#This Row],[Column1]])-1)</f>
        <v>Textron Aviation Inc.</v>
      </c>
      <c r="E1870" s="1" t="str">
        <f>RIGHT(Supplemental_Type_Certificates__STC___5[[#This Row],[Column1]],LEN(Supplemental_Type_Certificates__STC___5[[#This Row],[Column1]])-SEARCH("\",Supplemental_Type_Certificates__STC___5[[#This Row],[Column1]]))</f>
        <v>D50B</v>
      </c>
      <c r="F1870" s="1" t="str">
        <f>INDEX(Sheet1!A:D,MATCH(Supplemental_Type_Certificates__STC___5[[#This Row],[Make]],Sheet1!D:D,0),1)</f>
        <v>Textron</v>
      </c>
      <c r="G1870"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870"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E1587:E1976</v>
      </c>
      <c r="I1870" s="1" t="str">
        <f ca="1">IF(LEN(Supplemental_Type_Certificates__STC___5[[#This Row],[First]])&lt;&gt;0,Supplemental_Type_Certificates__STC___5[[#This Row],[First]]&amp;": "&amp;_xlfn.TEXTJOIN(", ",TRUE,INDIRECT(Supplemental_Type_Certificates__STC___5[[#This Row],[Range]])),"")</f>
        <v/>
      </c>
      <c r="J1870"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871" spans="1:10" x14ac:dyDescent="0.25">
      <c r="A1871" s="1" t="s">
        <v>144</v>
      </c>
      <c r="B1871"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AviationInc.\D50C</v>
      </c>
      <c r="C1871" s="1" t="s">
        <v>1462</v>
      </c>
      <c r="D1871" s="1" t="str">
        <f>LEFT(Supplemental_Type_Certificates__STC___5[[#This Row],[Column1]],SEARCH("\",Supplemental_Type_Certificates__STC___5[[#This Row],[Column1]])-1)</f>
        <v>Textron AviationInc.</v>
      </c>
      <c r="E1871" s="1" t="str">
        <f>RIGHT(Supplemental_Type_Certificates__STC___5[[#This Row],[Column1]],LEN(Supplemental_Type_Certificates__STC___5[[#This Row],[Column1]])-SEARCH("\",Supplemental_Type_Certificates__STC___5[[#This Row],[Column1]]))</f>
        <v>D50C</v>
      </c>
      <c r="F1871" s="1" t="str">
        <f>INDEX(Sheet1!A:D,MATCH(Supplemental_Type_Certificates__STC___5[[#This Row],[Make]],Sheet1!D:D,0),1)</f>
        <v>Textron</v>
      </c>
      <c r="G1871"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871"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E1587:E1976</v>
      </c>
      <c r="I1871" s="1" t="str">
        <f ca="1">IF(LEN(Supplemental_Type_Certificates__STC___5[[#This Row],[First]])&lt;&gt;0,Supplemental_Type_Certificates__STC___5[[#This Row],[First]]&amp;": "&amp;_xlfn.TEXTJOIN(", ",TRUE,INDIRECT(Supplemental_Type_Certificates__STC___5[[#This Row],[Range]])),"")</f>
        <v/>
      </c>
      <c r="J1871"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872" spans="1:10" x14ac:dyDescent="0.25">
      <c r="A1872" s="1" t="s">
        <v>144</v>
      </c>
      <c r="B1872"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Inc.\D50E-5990</v>
      </c>
      <c r="C1872" s="1" t="s">
        <v>1463</v>
      </c>
      <c r="D1872" s="1" t="str">
        <f>LEFT(Supplemental_Type_Certificates__STC___5[[#This Row],[Column1]],SEARCH("\",Supplemental_Type_Certificates__STC___5[[#This Row],[Column1]])-1)</f>
        <v>Textron Aviation Inc.</v>
      </c>
      <c r="E1872" s="1" t="str">
        <f>RIGHT(Supplemental_Type_Certificates__STC___5[[#This Row],[Column1]],LEN(Supplemental_Type_Certificates__STC___5[[#This Row],[Column1]])-SEARCH("\",Supplemental_Type_Certificates__STC___5[[#This Row],[Column1]]))</f>
        <v>D50E-5990</v>
      </c>
      <c r="F1872" s="1" t="str">
        <f>INDEX(Sheet1!A:D,MATCH(Supplemental_Type_Certificates__STC___5[[#This Row],[Make]],Sheet1!D:D,0),1)</f>
        <v>Textron</v>
      </c>
      <c r="G1872"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872"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E1587:E1976</v>
      </c>
      <c r="I1872" s="1" t="str">
        <f ca="1">IF(LEN(Supplemental_Type_Certificates__STC___5[[#This Row],[First]])&lt;&gt;0,Supplemental_Type_Certificates__STC___5[[#This Row],[First]]&amp;": "&amp;_xlfn.TEXTJOIN(", ",TRUE,INDIRECT(Supplemental_Type_Certificates__STC___5[[#This Row],[Range]])),"")</f>
        <v/>
      </c>
      <c r="J1872"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873" spans="1:10" x14ac:dyDescent="0.25">
      <c r="A1873" s="1" t="s">
        <v>144</v>
      </c>
      <c r="B1873"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Inc.\D50E</v>
      </c>
      <c r="C1873" s="1" t="s">
        <v>1464</v>
      </c>
      <c r="D1873" s="1" t="str">
        <f>LEFT(Supplemental_Type_Certificates__STC___5[[#This Row],[Column1]],SEARCH("\",Supplemental_Type_Certificates__STC___5[[#This Row],[Column1]])-1)</f>
        <v>Textron Aviation Inc.</v>
      </c>
      <c r="E1873" s="1" t="str">
        <f>RIGHT(Supplemental_Type_Certificates__STC___5[[#This Row],[Column1]],LEN(Supplemental_Type_Certificates__STC___5[[#This Row],[Column1]])-SEARCH("\",Supplemental_Type_Certificates__STC___5[[#This Row],[Column1]]))</f>
        <v>D50E</v>
      </c>
      <c r="F1873" s="1" t="str">
        <f>INDEX(Sheet1!A:D,MATCH(Supplemental_Type_Certificates__STC___5[[#This Row],[Make]],Sheet1!D:D,0),1)</f>
        <v>Textron</v>
      </c>
      <c r="G1873"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873"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E1587:E1976</v>
      </c>
      <c r="I1873" s="1" t="str">
        <f ca="1">IF(LEN(Supplemental_Type_Certificates__STC___5[[#This Row],[First]])&lt;&gt;0,Supplemental_Type_Certificates__STC___5[[#This Row],[First]]&amp;": "&amp;_xlfn.TEXTJOIN(", ",TRUE,INDIRECT(Supplemental_Type_Certificates__STC___5[[#This Row],[Range]])),"")</f>
        <v/>
      </c>
      <c r="J1873"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874" spans="1:10" x14ac:dyDescent="0.25">
      <c r="A1874" s="1" t="s">
        <v>144</v>
      </c>
      <c r="B1874"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Inc.\D55</v>
      </c>
      <c r="C1874" s="1" t="s">
        <v>1465</v>
      </c>
      <c r="D1874" s="1" t="str">
        <f>LEFT(Supplemental_Type_Certificates__STC___5[[#This Row],[Column1]],SEARCH("\",Supplemental_Type_Certificates__STC___5[[#This Row],[Column1]])-1)</f>
        <v>Textron Aviation Inc.</v>
      </c>
      <c r="E1874" s="1" t="str">
        <f>RIGHT(Supplemental_Type_Certificates__STC___5[[#This Row],[Column1]],LEN(Supplemental_Type_Certificates__STC___5[[#This Row],[Column1]])-SEARCH("\",Supplemental_Type_Certificates__STC___5[[#This Row],[Column1]]))</f>
        <v>D55</v>
      </c>
      <c r="F1874" s="1" t="str">
        <f>INDEX(Sheet1!A:D,MATCH(Supplemental_Type_Certificates__STC___5[[#This Row],[Make]],Sheet1!D:D,0),1)</f>
        <v>Textron</v>
      </c>
      <c r="G1874"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874"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E1587:E1976</v>
      </c>
      <c r="I1874" s="1" t="str">
        <f ca="1">IF(LEN(Supplemental_Type_Certificates__STC___5[[#This Row],[First]])&lt;&gt;0,Supplemental_Type_Certificates__STC___5[[#This Row],[First]]&amp;": "&amp;_xlfn.TEXTJOIN(", ",TRUE,INDIRECT(Supplemental_Type_Certificates__STC___5[[#This Row],[Range]])),"")</f>
        <v/>
      </c>
      <c r="J1874"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875" spans="1:10" x14ac:dyDescent="0.25">
      <c r="A1875" s="1" t="s">
        <v>144</v>
      </c>
      <c r="B1875"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Inc.\D55A</v>
      </c>
      <c r="C1875" s="1" t="s">
        <v>1466</v>
      </c>
      <c r="D1875" s="1" t="str">
        <f>LEFT(Supplemental_Type_Certificates__STC___5[[#This Row],[Column1]],SEARCH("\",Supplemental_Type_Certificates__STC___5[[#This Row],[Column1]])-1)</f>
        <v>Textron Aviation Inc.</v>
      </c>
      <c r="E1875" s="1" t="str">
        <f>RIGHT(Supplemental_Type_Certificates__STC___5[[#This Row],[Column1]],LEN(Supplemental_Type_Certificates__STC___5[[#This Row],[Column1]])-SEARCH("\",Supplemental_Type_Certificates__STC___5[[#This Row],[Column1]]))</f>
        <v>D55A</v>
      </c>
      <c r="F1875" s="1" t="str">
        <f>INDEX(Sheet1!A:D,MATCH(Supplemental_Type_Certificates__STC___5[[#This Row],[Make]],Sheet1!D:D,0),1)</f>
        <v>Textron</v>
      </c>
      <c r="G1875"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875"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E1587:E1976</v>
      </c>
      <c r="I1875" s="1" t="str">
        <f ca="1">IF(LEN(Supplemental_Type_Certificates__STC___5[[#This Row],[First]])&lt;&gt;0,Supplemental_Type_Certificates__STC___5[[#This Row],[First]]&amp;": "&amp;_xlfn.TEXTJOIN(", ",TRUE,INDIRECT(Supplemental_Type_Certificates__STC___5[[#This Row],[Range]])),"")</f>
        <v/>
      </c>
      <c r="J1875"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876" spans="1:10" x14ac:dyDescent="0.25">
      <c r="A1876" s="1" t="s">
        <v>144</v>
      </c>
      <c r="B1876"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Inc.\D95A</v>
      </c>
      <c r="C1876" s="1" t="s">
        <v>1467</v>
      </c>
      <c r="D1876" s="1" t="str">
        <f>LEFT(Supplemental_Type_Certificates__STC___5[[#This Row],[Column1]],SEARCH("\",Supplemental_Type_Certificates__STC___5[[#This Row],[Column1]])-1)</f>
        <v>Textron Aviation Inc.</v>
      </c>
      <c r="E1876" s="1" t="str">
        <f>RIGHT(Supplemental_Type_Certificates__STC___5[[#This Row],[Column1]],LEN(Supplemental_Type_Certificates__STC___5[[#This Row],[Column1]])-SEARCH("\",Supplemental_Type_Certificates__STC___5[[#This Row],[Column1]]))</f>
        <v>D95A</v>
      </c>
      <c r="F1876" s="1" t="str">
        <f>INDEX(Sheet1!A:D,MATCH(Supplemental_Type_Certificates__STC___5[[#This Row],[Make]],Sheet1!D:D,0),1)</f>
        <v>Textron</v>
      </c>
      <c r="G1876"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876"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E1587:E1976</v>
      </c>
      <c r="I1876" s="1" t="str">
        <f ca="1">IF(LEN(Supplemental_Type_Certificates__STC___5[[#This Row],[First]])&lt;&gt;0,Supplemental_Type_Certificates__STC___5[[#This Row],[First]]&amp;": "&amp;_xlfn.TEXTJOIN(", ",TRUE,INDIRECT(Supplemental_Type_Certificates__STC___5[[#This Row],[Range]])),"")</f>
        <v/>
      </c>
      <c r="J1876"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877" spans="1:10" x14ac:dyDescent="0.25">
      <c r="A1877" s="1" t="s">
        <v>144</v>
      </c>
      <c r="B1877"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Inc.\E310H</v>
      </c>
      <c r="C1877" s="1" t="s">
        <v>1468</v>
      </c>
      <c r="D1877" s="1" t="str">
        <f>LEFT(Supplemental_Type_Certificates__STC___5[[#This Row],[Column1]],SEARCH("\",Supplemental_Type_Certificates__STC___5[[#This Row],[Column1]])-1)</f>
        <v>Textron Aviation Inc.</v>
      </c>
      <c r="E1877" s="1" t="str">
        <f>RIGHT(Supplemental_Type_Certificates__STC___5[[#This Row],[Column1]],LEN(Supplemental_Type_Certificates__STC___5[[#This Row],[Column1]])-SEARCH("\",Supplemental_Type_Certificates__STC___5[[#This Row],[Column1]]))</f>
        <v>E310H</v>
      </c>
      <c r="F1877" s="1" t="str">
        <f>INDEX(Sheet1!A:D,MATCH(Supplemental_Type_Certificates__STC___5[[#This Row],[Make]],Sheet1!D:D,0),1)</f>
        <v>Textron</v>
      </c>
      <c r="G1877"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877"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E1587:E1976</v>
      </c>
      <c r="I1877" s="1" t="str">
        <f ca="1">IF(LEN(Supplemental_Type_Certificates__STC___5[[#This Row],[First]])&lt;&gt;0,Supplemental_Type_Certificates__STC___5[[#This Row],[First]]&amp;": "&amp;_xlfn.TEXTJOIN(", ",TRUE,INDIRECT(Supplemental_Type_Certificates__STC___5[[#This Row],[Range]])),"")</f>
        <v/>
      </c>
      <c r="J1877"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878" spans="1:10" x14ac:dyDescent="0.25">
      <c r="A1878" s="1" t="s">
        <v>144</v>
      </c>
      <c r="B1878"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Inc.\E310J</v>
      </c>
      <c r="C1878" s="1" t="s">
        <v>1469</v>
      </c>
      <c r="D1878" s="1" t="str">
        <f>LEFT(Supplemental_Type_Certificates__STC___5[[#This Row],[Column1]],SEARCH("\",Supplemental_Type_Certificates__STC___5[[#This Row],[Column1]])-1)</f>
        <v>Textron Aviation Inc.</v>
      </c>
      <c r="E1878" s="1" t="str">
        <f>RIGHT(Supplemental_Type_Certificates__STC___5[[#This Row],[Column1]],LEN(Supplemental_Type_Certificates__STC___5[[#This Row],[Column1]])-SEARCH("\",Supplemental_Type_Certificates__STC___5[[#This Row],[Column1]]))</f>
        <v>E310J</v>
      </c>
      <c r="F1878" s="1" t="str">
        <f>INDEX(Sheet1!A:D,MATCH(Supplemental_Type_Certificates__STC___5[[#This Row],[Make]],Sheet1!D:D,0),1)</f>
        <v>Textron</v>
      </c>
      <c r="G1878"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878"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E1587:E1976</v>
      </c>
      <c r="I1878" s="1" t="str">
        <f ca="1">IF(LEN(Supplemental_Type_Certificates__STC___5[[#This Row],[First]])&lt;&gt;0,Supplemental_Type_Certificates__STC___5[[#This Row],[First]]&amp;": "&amp;_xlfn.TEXTJOIN(", ",TRUE,INDIRECT(Supplemental_Type_Certificates__STC___5[[#This Row],[Range]])),"")</f>
        <v/>
      </c>
      <c r="J1878"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879" spans="1:10" x14ac:dyDescent="0.25">
      <c r="A1879" s="1" t="s">
        <v>144</v>
      </c>
      <c r="B1879"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Inc.\E33</v>
      </c>
      <c r="C1879" s="1" t="s">
        <v>1470</v>
      </c>
      <c r="D1879" s="1" t="str">
        <f>LEFT(Supplemental_Type_Certificates__STC___5[[#This Row],[Column1]],SEARCH("\",Supplemental_Type_Certificates__STC___5[[#This Row],[Column1]])-1)</f>
        <v>Textron Aviation Inc.</v>
      </c>
      <c r="E1879" s="1" t="str">
        <f>RIGHT(Supplemental_Type_Certificates__STC___5[[#This Row],[Column1]],LEN(Supplemental_Type_Certificates__STC___5[[#This Row],[Column1]])-SEARCH("\",Supplemental_Type_Certificates__STC___5[[#This Row],[Column1]]))</f>
        <v>E33</v>
      </c>
      <c r="F1879" s="1" t="str">
        <f>INDEX(Sheet1!A:D,MATCH(Supplemental_Type_Certificates__STC___5[[#This Row],[Make]],Sheet1!D:D,0),1)</f>
        <v>Textron</v>
      </c>
      <c r="G1879"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879"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E1587:E1976</v>
      </c>
      <c r="I1879" s="1" t="str">
        <f ca="1">IF(LEN(Supplemental_Type_Certificates__STC___5[[#This Row],[First]])&lt;&gt;0,Supplemental_Type_Certificates__STC___5[[#This Row],[First]]&amp;": "&amp;_xlfn.TEXTJOIN(", ",TRUE,INDIRECT(Supplemental_Type_Certificates__STC___5[[#This Row],[Range]])),"")</f>
        <v/>
      </c>
      <c r="J1879"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880" spans="1:10" x14ac:dyDescent="0.25">
      <c r="A1880" s="1" t="s">
        <v>144</v>
      </c>
      <c r="B1880"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Inc.\E33A</v>
      </c>
      <c r="C1880" s="1" t="s">
        <v>1471</v>
      </c>
      <c r="D1880" s="1" t="str">
        <f>LEFT(Supplemental_Type_Certificates__STC___5[[#This Row],[Column1]],SEARCH("\",Supplemental_Type_Certificates__STC___5[[#This Row],[Column1]])-1)</f>
        <v>Textron Aviation Inc.</v>
      </c>
      <c r="E1880" s="1" t="str">
        <f>RIGHT(Supplemental_Type_Certificates__STC___5[[#This Row],[Column1]],LEN(Supplemental_Type_Certificates__STC___5[[#This Row],[Column1]])-SEARCH("\",Supplemental_Type_Certificates__STC___5[[#This Row],[Column1]]))</f>
        <v>E33A</v>
      </c>
      <c r="F1880" s="1" t="str">
        <f>INDEX(Sheet1!A:D,MATCH(Supplemental_Type_Certificates__STC___5[[#This Row],[Make]],Sheet1!D:D,0),1)</f>
        <v>Textron</v>
      </c>
      <c r="G1880"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880"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E1587:E1976</v>
      </c>
      <c r="I1880" s="1" t="str">
        <f ca="1">IF(LEN(Supplemental_Type_Certificates__STC___5[[#This Row],[First]])&lt;&gt;0,Supplemental_Type_Certificates__STC___5[[#This Row],[First]]&amp;": "&amp;_xlfn.TEXTJOIN(", ",TRUE,INDIRECT(Supplemental_Type_Certificates__STC___5[[#This Row],[Range]])),"")</f>
        <v/>
      </c>
      <c r="J1880"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881" spans="1:10" x14ac:dyDescent="0.25">
      <c r="A1881" s="1" t="s">
        <v>144</v>
      </c>
      <c r="B1881"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Inc.\E33C</v>
      </c>
      <c r="C1881" s="1" t="s">
        <v>1472</v>
      </c>
      <c r="D1881" s="1" t="str">
        <f>LEFT(Supplemental_Type_Certificates__STC___5[[#This Row],[Column1]],SEARCH("\",Supplemental_Type_Certificates__STC___5[[#This Row],[Column1]])-1)</f>
        <v>Textron Aviation Inc.</v>
      </c>
      <c r="E1881" s="1" t="str">
        <f>RIGHT(Supplemental_Type_Certificates__STC___5[[#This Row],[Column1]],LEN(Supplemental_Type_Certificates__STC___5[[#This Row],[Column1]])-SEARCH("\",Supplemental_Type_Certificates__STC___5[[#This Row],[Column1]]))</f>
        <v>E33C</v>
      </c>
      <c r="F1881" s="1" t="str">
        <f>INDEX(Sheet1!A:D,MATCH(Supplemental_Type_Certificates__STC___5[[#This Row],[Make]],Sheet1!D:D,0),1)</f>
        <v>Textron</v>
      </c>
      <c r="G1881"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881"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E1587:E1976</v>
      </c>
      <c r="I1881" s="1" t="str">
        <f ca="1">IF(LEN(Supplemental_Type_Certificates__STC___5[[#This Row],[First]])&lt;&gt;0,Supplemental_Type_Certificates__STC___5[[#This Row],[First]]&amp;": "&amp;_xlfn.TEXTJOIN(", ",TRUE,INDIRECT(Supplemental_Type_Certificates__STC___5[[#This Row],[Range]])),"")</f>
        <v/>
      </c>
      <c r="J1881"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882" spans="1:10" x14ac:dyDescent="0.25">
      <c r="A1882" s="1" t="s">
        <v>144</v>
      </c>
      <c r="B1882"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Inc.\E35</v>
      </c>
      <c r="C1882" s="1" t="s">
        <v>1473</v>
      </c>
      <c r="D1882" s="1" t="str">
        <f>LEFT(Supplemental_Type_Certificates__STC___5[[#This Row],[Column1]],SEARCH("\",Supplemental_Type_Certificates__STC___5[[#This Row],[Column1]])-1)</f>
        <v>Textron Aviation Inc.</v>
      </c>
      <c r="E1882" s="1" t="str">
        <f>RIGHT(Supplemental_Type_Certificates__STC___5[[#This Row],[Column1]],LEN(Supplemental_Type_Certificates__STC___5[[#This Row],[Column1]])-SEARCH("\",Supplemental_Type_Certificates__STC___5[[#This Row],[Column1]]))</f>
        <v>E35</v>
      </c>
      <c r="F1882" s="1" t="str">
        <f>INDEX(Sheet1!A:D,MATCH(Supplemental_Type_Certificates__STC___5[[#This Row],[Make]],Sheet1!D:D,0),1)</f>
        <v>Textron</v>
      </c>
      <c r="G1882"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882"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E1587:E1976</v>
      </c>
      <c r="I1882" s="1" t="str">
        <f ca="1">IF(LEN(Supplemental_Type_Certificates__STC___5[[#This Row],[First]])&lt;&gt;0,Supplemental_Type_Certificates__STC___5[[#This Row],[First]]&amp;": "&amp;_xlfn.TEXTJOIN(", ",TRUE,INDIRECT(Supplemental_Type_Certificates__STC___5[[#This Row],[Range]])),"")</f>
        <v/>
      </c>
      <c r="J1882"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883" spans="1:10" x14ac:dyDescent="0.25">
      <c r="A1883" s="1" t="s">
        <v>144</v>
      </c>
      <c r="B1883"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Inc.\E50</v>
      </c>
      <c r="C1883" s="1" t="s">
        <v>1474</v>
      </c>
      <c r="D1883" s="1" t="str">
        <f>LEFT(Supplemental_Type_Certificates__STC___5[[#This Row],[Column1]],SEARCH("\",Supplemental_Type_Certificates__STC___5[[#This Row],[Column1]])-1)</f>
        <v>Textron Aviation Inc.</v>
      </c>
      <c r="E1883" s="1" t="str">
        <f>RIGHT(Supplemental_Type_Certificates__STC___5[[#This Row],[Column1]],LEN(Supplemental_Type_Certificates__STC___5[[#This Row],[Column1]])-SEARCH("\",Supplemental_Type_Certificates__STC___5[[#This Row],[Column1]]))</f>
        <v>E50</v>
      </c>
      <c r="F1883" s="1" t="str">
        <f>INDEX(Sheet1!A:D,MATCH(Supplemental_Type_Certificates__STC___5[[#This Row],[Make]],Sheet1!D:D,0),1)</f>
        <v>Textron</v>
      </c>
      <c r="G1883"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883"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E1587:E1976</v>
      </c>
      <c r="I1883" s="1" t="str">
        <f ca="1">IF(LEN(Supplemental_Type_Certificates__STC___5[[#This Row],[First]])&lt;&gt;0,Supplemental_Type_Certificates__STC___5[[#This Row],[First]]&amp;": "&amp;_xlfn.TEXTJOIN(", ",TRUE,INDIRECT(Supplemental_Type_Certificates__STC___5[[#This Row],[Range]])),"")</f>
        <v/>
      </c>
      <c r="J1883"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884" spans="1:10" x14ac:dyDescent="0.25">
      <c r="A1884" s="1" t="s">
        <v>144</v>
      </c>
      <c r="B1884"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Inc.\E55</v>
      </c>
      <c r="C1884" s="1" t="s">
        <v>1475</v>
      </c>
      <c r="D1884" s="1" t="str">
        <f>LEFT(Supplemental_Type_Certificates__STC___5[[#This Row],[Column1]],SEARCH("\",Supplemental_Type_Certificates__STC___5[[#This Row],[Column1]])-1)</f>
        <v>Textron Aviation Inc.</v>
      </c>
      <c r="E1884" s="1" t="str">
        <f>RIGHT(Supplemental_Type_Certificates__STC___5[[#This Row],[Column1]],LEN(Supplemental_Type_Certificates__STC___5[[#This Row],[Column1]])-SEARCH("\",Supplemental_Type_Certificates__STC___5[[#This Row],[Column1]]))</f>
        <v>E55</v>
      </c>
      <c r="F1884" s="1" t="str">
        <f>INDEX(Sheet1!A:D,MATCH(Supplemental_Type_Certificates__STC___5[[#This Row],[Make]],Sheet1!D:D,0),1)</f>
        <v>Textron</v>
      </c>
      <c r="G1884"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884"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E1587:E1976</v>
      </c>
      <c r="I1884" s="1" t="str">
        <f ca="1">IF(LEN(Supplemental_Type_Certificates__STC___5[[#This Row],[First]])&lt;&gt;0,Supplemental_Type_Certificates__STC___5[[#This Row],[First]]&amp;": "&amp;_xlfn.TEXTJOIN(", ",TRUE,INDIRECT(Supplemental_Type_Certificates__STC___5[[#This Row],[Range]])),"")</f>
        <v/>
      </c>
      <c r="J1884"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885" spans="1:10" x14ac:dyDescent="0.25">
      <c r="A1885" s="1" t="s">
        <v>144</v>
      </c>
      <c r="B1885"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Inc.\E55A</v>
      </c>
      <c r="C1885" s="1" t="s">
        <v>1476</v>
      </c>
      <c r="D1885" s="1" t="str">
        <f>LEFT(Supplemental_Type_Certificates__STC___5[[#This Row],[Column1]],SEARCH("\",Supplemental_Type_Certificates__STC___5[[#This Row],[Column1]])-1)</f>
        <v>Textron Aviation Inc.</v>
      </c>
      <c r="E1885" s="1" t="str">
        <f>RIGHT(Supplemental_Type_Certificates__STC___5[[#This Row],[Column1]],LEN(Supplemental_Type_Certificates__STC___5[[#This Row],[Column1]])-SEARCH("\",Supplemental_Type_Certificates__STC___5[[#This Row],[Column1]]))</f>
        <v>E55A</v>
      </c>
      <c r="F1885" s="1" t="str">
        <f>INDEX(Sheet1!A:D,MATCH(Supplemental_Type_Certificates__STC___5[[#This Row],[Make]],Sheet1!D:D,0),1)</f>
        <v>Textron</v>
      </c>
      <c r="G1885"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885"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E1587:E1976</v>
      </c>
      <c r="I1885" s="1" t="str">
        <f ca="1">IF(LEN(Supplemental_Type_Certificates__STC___5[[#This Row],[First]])&lt;&gt;0,Supplemental_Type_Certificates__STC___5[[#This Row],[First]]&amp;": "&amp;_xlfn.TEXTJOIN(", ",TRUE,INDIRECT(Supplemental_Type_Certificates__STC___5[[#This Row],[Range]])),"")</f>
        <v/>
      </c>
      <c r="J1885"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886" spans="1:10" x14ac:dyDescent="0.25">
      <c r="A1886" s="1" t="s">
        <v>144</v>
      </c>
      <c r="B1886"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Inc.\E90</v>
      </c>
      <c r="C1886" s="1" t="s">
        <v>1477</v>
      </c>
      <c r="D1886" s="1" t="str">
        <f>LEFT(Supplemental_Type_Certificates__STC___5[[#This Row],[Column1]],SEARCH("\",Supplemental_Type_Certificates__STC___5[[#This Row],[Column1]])-1)</f>
        <v>Textron Aviation Inc.</v>
      </c>
      <c r="E1886" s="1" t="str">
        <f>RIGHT(Supplemental_Type_Certificates__STC___5[[#This Row],[Column1]],LEN(Supplemental_Type_Certificates__STC___5[[#This Row],[Column1]])-SEARCH("\",Supplemental_Type_Certificates__STC___5[[#This Row],[Column1]]))</f>
        <v>E90</v>
      </c>
      <c r="F1886" s="1" t="str">
        <f>INDEX(Sheet1!A:D,MATCH(Supplemental_Type_Certificates__STC___5[[#This Row],[Make]],Sheet1!D:D,0),1)</f>
        <v>Textron</v>
      </c>
      <c r="G1886"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886"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E1587:E1976</v>
      </c>
      <c r="I1886" s="1" t="str">
        <f ca="1">IF(LEN(Supplemental_Type_Certificates__STC___5[[#This Row],[First]])&lt;&gt;0,Supplemental_Type_Certificates__STC___5[[#This Row],[First]]&amp;": "&amp;_xlfn.TEXTJOIN(", ",TRUE,INDIRECT(Supplemental_Type_Certificates__STC___5[[#This Row],[Range]])),"")</f>
        <v/>
      </c>
      <c r="J1886"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887" spans="1:10" x14ac:dyDescent="0.25">
      <c r="A1887" s="1" t="s">
        <v>144</v>
      </c>
      <c r="B1887"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Inc.\E95</v>
      </c>
      <c r="C1887" s="1" t="s">
        <v>1478</v>
      </c>
      <c r="D1887" s="1" t="str">
        <f>LEFT(Supplemental_Type_Certificates__STC___5[[#This Row],[Column1]],SEARCH("\",Supplemental_Type_Certificates__STC___5[[#This Row],[Column1]])-1)</f>
        <v>Textron Aviation Inc.</v>
      </c>
      <c r="E1887" s="1" t="str">
        <f>RIGHT(Supplemental_Type_Certificates__STC___5[[#This Row],[Column1]],LEN(Supplemental_Type_Certificates__STC___5[[#This Row],[Column1]])-SEARCH("\",Supplemental_Type_Certificates__STC___5[[#This Row],[Column1]]))</f>
        <v>E95</v>
      </c>
      <c r="F1887" s="1" t="str">
        <f>INDEX(Sheet1!A:D,MATCH(Supplemental_Type_Certificates__STC___5[[#This Row],[Make]],Sheet1!D:D,0),1)</f>
        <v>Textron</v>
      </c>
      <c r="G1887"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887"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E1587:E1976</v>
      </c>
      <c r="I1887" s="1" t="str">
        <f ca="1">IF(LEN(Supplemental_Type_Certificates__STC___5[[#This Row],[First]])&lt;&gt;0,Supplemental_Type_Certificates__STC___5[[#This Row],[First]]&amp;": "&amp;_xlfn.TEXTJOIN(", ",TRUE,INDIRECT(Supplemental_Type_Certificates__STC___5[[#This Row],[Range]])),"")</f>
        <v/>
      </c>
      <c r="J1887"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888" spans="1:10" x14ac:dyDescent="0.25">
      <c r="A1888" s="1" t="s">
        <v>144</v>
      </c>
      <c r="B1888"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Inc.\F33</v>
      </c>
      <c r="C1888" s="1" t="s">
        <v>1479</v>
      </c>
      <c r="D1888" s="1" t="str">
        <f>LEFT(Supplemental_Type_Certificates__STC___5[[#This Row],[Column1]],SEARCH("\",Supplemental_Type_Certificates__STC___5[[#This Row],[Column1]])-1)</f>
        <v>Textron Aviation Inc.</v>
      </c>
      <c r="E1888" s="1" t="str">
        <f>RIGHT(Supplemental_Type_Certificates__STC___5[[#This Row],[Column1]],LEN(Supplemental_Type_Certificates__STC___5[[#This Row],[Column1]])-SEARCH("\",Supplemental_Type_Certificates__STC___5[[#This Row],[Column1]]))</f>
        <v>F33</v>
      </c>
      <c r="F1888" s="1" t="str">
        <f>INDEX(Sheet1!A:D,MATCH(Supplemental_Type_Certificates__STC___5[[#This Row],[Make]],Sheet1!D:D,0),1)</f>
        <v>Textron</v>
      </c>
      <c r="G1888"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888"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E1587:E1976</v>
      </c>
      <c r="I1888" s="1" t="str">
        <f ca="1">IF(LEN(Supplemental_Type_Certificates__STC___5[[#This Row],[First]])&lt;&gt;0,Supplemental_Type_Certificates__STC___5[[#This Row],[First]]&amp;": "&amp;_xlfn.TEXTJOIN(", ",TRUE,INDIRECT(Supplemental_Type_Certificates__STC___5[[#This Row],[Range]])),"")</f>
        <v/>
      </c>
      <c r="J1888"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889" spans="1:10" x14ac:dyDescent="0.25">
      <c r="A1889" s="1" t="s">
        <v>144</v>
      </c>
      <c r="B1889"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Inc.\F33A</v>
      </c>
      <c r="C1889" s="1" t="s">
        <v>1480</v>
      </c>
      <c r="D1889" s="1" t="str">
        <f>LEFT(Supplemental_Type_Certificates__STC___5[[#This Row],[Column1]],SEARCH("\",Supplemental_Type_Certificates__STC___5[[#This Row],[Column1]])-1)</f>
        <v>Textron Aviation Inc.</v>
      </c>
      <c r="E1889" s="1" t="str">
        <f>RIGHT(Supplemental_Type_Certificates__STC___5[[#This Row],[Column1]],LEN(Supplemental_Type_Certificates__STC___5[[#This Row],[Column1]])-SEARCH("\",Supplemental_Type_Certificates__STC___5[[#This Row],[Column1]]))</f>
        <v>F33A</v>
      </c>
      <c r="F1889" s="1" t="str">
        <f>INDEX(Sheet1!A:D,MATCH(Supplemental_Type_Certificates__STC___5[[#This Row],[Make]],Sheet1!D:D,0),1)</f>
        <v>Textron</v>
      </c>
      <c r="G1889"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889"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E1587:E1976</v>
      </c>
      <c r="I1889" s="1" t="str">
        <f ca="1">IF(LEN(Supplemental_Type_Certificates__STC___5[[#This Row],[First]])&lt;&gt;0,Supplemental_Type_Certificates__STC___5[[#This Row],[First]]&amp;": "&amp;_xlfn.TEXTJOIN(", ",TRUE,INDIRECT(Supplemental_Type_Certificates__STC___5[[#This Row],[Range]])),"")</f>
        <v/>
      </c>
      <c r="J1889"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890" spans="1:10" x14ac:dyDescent="0.25">
      <c r="A1890" s="1" t="s">
        <v>144</v>
      </c>
      <c r="B1890"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Inc.\F33C</v>
      </c>
      <c r="C1890" s="1" t="s">
        <v>1481</v>
      </c>
      <c r="D1890" s="1" t="str">
        <f>LEFT(Supplemental_Type_Certificates__STC___5[[#This Row],[Column1]],SEARCH("\",Supplemental_Type_Certificates__STC___5[[#This Row],[Column1]])-1)</f>
        <v>Textron Aviation Inc.</v>
      </c>
      <c r="E1890" s="1" t="str">
        <f>RIGHT(Supplemental_Type_Certificates__STC___5[[#This Row],[Column1]],LEN(Supplemental_Type_Certificates__STC___5[[#This Row],[Column1]])-SEARCH("\",Supplemental_Type_Certificates__STC___5[[#This Row],[Column1]]))</f>
        <v>F33C</v>
      </c>
      <c r="F1890" s="1" t="str">
        <f>INDEX(Sheet1!A:D,MATCH(Supplemental_Type_Certificates__STC___5[[#This Row],[Make]],Sheet1!D:D,0),1)</f>
        <v>Textron</v>
      </c>
      <c r="G1890"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890"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E1587:E1976</v>
      </c>
      <c r="I1890" s="1" t="str">
        <f ca="1">IF(LEN(Supplemental_Type_Certificates__STC___5[[#This Row],[First]])&lt;&gt;0,Supplemental_Type_Certificates__STC___5[[#This Row],[First]]&amp;": "&amp;_xlfn.TEXTJOIN(", ",TRUE,INDIRECT(Supplemental_Type_Certificates__STC___5[[#This Row],[Range]])),"")</f>
        <v/>
      </c>
      <c r="J1890"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891" spans="1:10" x14ac:dyDescent="0.25">
      <c r="A1891" s="1" t="s">
        <v>144</v>
      </c>
      <c r="B1891"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Inc.\F35</v>
      </c>
      <c r="C1891" s="1" t="s">
        <v>1482</v>
      </c>
      <c r="D1891" s="1" t="str">
        <f>LEFT(Supplemental_Type_Certificates__STC___5[[#This Row],[Column1]],SEARCH("\",Supplemental_Type_Certificates__STC___5[[#This Row],[Column1]])-1)</f>
        <v>Textron Aviation Inc.</v>
      </c>
      <c r="E1891" s="1" t="str">
        <f>RIGHT(Supplemental_Type_Certificates__STC___5[[#This Row],[Column1]],LEN(Supplemental_Type_Certificates__STC___5[[#This Row],[Column1]])-SEARCH("\",Supplemental_Type_Certificates__STC___5[[#This Row],[Column1]]))</f>
        <v>F35</v>
      </c>
      <c r="F1891" s="1" t="str">
        <f>INDEX(Sheet1!A:D,MATCH(Supplemental_Type_Certificates__STC___5[[#This Row],[Make]],Sheet1!D:D,0),1)</f>
        <v>Textron</v>
      </c>
      <c r="G1891"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891"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E1587:E1976</v>
      </c>
      <c r="I1891" s="1" t="str">
        <f ca="1">IF(LEN(Supplemental_Type_Certificates__STC___5[[#This Row],[First]])&lt;&gt;0,Supplemental_Type_Certificates__STC___5[[#This Row],[First]]&amp;": "&amp;_xlfn.TEXTJOIN(", ",TRUE,INDIRECT(Supplemental_Type_Certificates__STC___5[[#This Row],[Range]])),"")</f>
        <v/>
      </c>
      <c r="J1891"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892" spans="1:10" x14ac:dyDescent="0.25">
      <c r="A1892" s="1" t="s">
        <v>144</v>
      </c>
      <c r="B1892"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Inc.\F50</v>
      </c>
      <c r="C1892" s="1" t="s">
        <v>1483</v>
      </c>
      <c r="D1892" s="1" t="str">
        <f>LEFT(Supplemental_Type_Certificates__STC___5[[#This Row],[Column1]],SEARCH("\",Supplemental_Type_Certificates__STC___5[[#This Row],[Column1]])-1)</f>
        <v>Textron Aviation Inc.</v>
      </c>
      <c r="E1892" s="1" t="str">
        <f>RIGHT(Supplemental_Type_Certificates__STC___5[[#This Row],[Column1]],LEN(Supplemental_Type_Certificates__STC___5[[#This Row],[Column1]])-SEARCH("\",Supplemental_Type_Certificates__STC___5[[#This Row],[Column1]]))</f>
        <v>F50</v>
      </c>
      <c r="F1892" s="1" t="str">
        <f>INDEX(Sheet1!A:D,MATCH(Supplemental_Type_Certificates__STC___5[[#This Row],[Make]],Sheet1!D:D,0),1)</f>
        <v>Textron</v>
      </c>
      <c r="G1892"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892"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E1587:E1976</v>
      </c>
      <c r="I1892" s="1" t="str">
        <f ca="1">IF(LEN(Supplemental_Type_Certificates__STC___5[[#This Row],[First]])&lt;&gt;0,Supplemental_Type_Certificates__STC___5[[#This Row],[First]]&amp;": "&amp;_xlfn.TEXTJOIN(", ",TRUE,INDIRECT(Supplemental_Type_Certificates__STC___5[[#This Row],[Range]])),"")</f>
        <v/>
      </c>
      <c r="J1892"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893" spans="1:10" x14ac:dyDescent="0.25">
      <c r="A1893" s="1" t="s">
        <v>144</v>
      </c>
      <c r="B1893"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Inc.\F90</v>
      </c>
      <c r="C1893" s="1" t="s">
        <v>1484</v>
      </c>
      <c r="D1893" s="1" t="str">
        <f>LEFT(Supplemental_Type_Certificates__STC___5[[#This Row],[Column1]],SEARCH("\",Supplemental_Type_Certificates__STC___5[[#This Row],[Column1]])-1)</f>
        <v>Textron Aviation Inc.</v>
      </c>
      <c r="E1893" s="1" t="str">
        <f>RIGHT(Supplemental_Type_Certificates__STC___5[[#This Row],[Column1]],LEN(Supplemental_Type_Certificates__STC___5[[#This Row],[Column1]])-SEARCH("\",Supplemental_Type_Certificates__STC___5[[#This Row],[Column1]]))</f>
        <v>F90</v>
      </c>
      <c r="F1893" s="1" t="str">
        <f>INDEX(Sheet1!A:D,MATCH(Supplemental_Type_Certificates__STC___5[[#This Row],[Make]],Sheet1!D:D,0),1)</f>
        <v>Textron</v>
      </c>
      <c r="G1893"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893"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E1587:E1976</v>
      </c>
      <c r="I1893" s="1" t="str">
        <f ca="1">IF(LEN(Supplemental_Type_Certificates__STC___5[[#This Row],[First]])&lt;&gt;0,Supplemental_Type_Certificates__STC___5[[#This Row],[First]]&amp;": "&amp;_xlfn.TEXTJOIN(", ",TRUE,INDIRECT(Supplemental_Type_Certificates__STC___5[[#This Row],[Range]])),"")</f>
        <v/>
      </c>
      <c r="J1893"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894" spans="1:10" x14ac:dyDescent="0.25">
      <c r="A1894" s="1" t="s">
        <v>144</v>
      </c>
      <c r="B1894"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Inc.\G17S</v>
      </c>
      <c r="C1894" s="1" t="s">
        <v>1485</v>
      </c>
      <c r="D1894" s="1" t="str">
        <f>LEFT(Supplemental_Type_Certificates__STC___5[[#This Row],[Column1]],SEARCH("\",Supplemental_Type_Certificates__STC___5[[#This Row],[Column1]])-1)</f>
        <v>Textron Aviation Inc.</v>
      </c>
      <c r="E1894" s="1" t="str">
        <f>RIGHT(Supplemental_Type_Certificates__STC___5[[#This Row],[Column1]],LEN(Supplemental_Type_Certificates__STC___5[[#This Row],[Column1]])-SEARCH("\",Supplemental_Type_Certificates__STC___5[[#This Row],[Column1]]))</f>
        <v>G17S</v>
      </c>
      <c r="F1894" s="1" t="str">
        <f>INDEX(Sheet1!A:D,MATCH(Supplemental_Type_Certificates__STC___5[[#This Row],[Make]],Sheet1!D:D,0),1)</f>
        <v>Textron</v>
      </c>
      <c r="G1894"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894"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E1587:E1976</v>
      </c>
      <c r="I1894" s="1" t="str">
        <f ca="1">IF(LEN(Supplemental_Type_Certificates__STC___5[[#This Row],[First]])&lt;&gt;0,Supplemental_Type_Certificates__STC___5[[#This Row],[First]]&amp;": "&amp;_xlfn.TEXTJOIN(", ",TRUE,INDIRECT(Supplemental_Type_Certificates__STC___5[[#This Row],[Range]])),"")</f>
        <v/>
      </c>
      <c r="J1894"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895" spans="1:10" x14ac:dyDescent="0.25">
      <c r="A1895" s="1" t="s">
        <v>144</v>
      </c>
      <c r="B1895"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Inc.\G33</v>
      </c>
      <c r="C1895" s="1" t="s">
        <v>1486</v>
      </c>
      <c r="D1895" s="1" t="str">
        <f>LEFT(Supplemental_Type_Certificates__STC___5[[#This Row],[Column1]],SEARCH("\",Supplemental_Type_Certificates__STC___5[[#This Row],[Column1]])-1)</f>
        <v>Textron Aviation Inc.</v>
      </c>
      <c r="E1895" s="1" t="str">
        <f>RIGHT(Supplemental_Type_Certificates__STC___5[[#This Row],[Column1]],LEN(Supplemental_Type_Certificates__STC___5[[#This Row],[Column1]])-SEARCH("\",Supplemental_Type_Certificates__STC___5[[#This Row],[Column1]]))</f>
        <v>G33</v>
      </c>
      <c r="F1895" s="1" t="str">
        <f>INDEX(Sheet1!A:D,MATCH(Supplemental_Type_Certificates__STC___5[[#This Row],[Make]],Sheet1!D:D,0),1)</f>
        <v>Textron</v>
      </c>
      <c r="G1895"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895"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E1587:E1976</v>
      </c>
      <c r="I1895" s="1" t="str">
        <f ca="1">IF(LEN(Supplemental_Type_Certificates__STC___5[[#This Row],[First]])&lt;&gt;0,Supplemental_Type_Certificates__STC___5[[#This Row],[First]]&amp;": "&amp;_xlfn.TEXTJOIN(", ",TRUE,INDIRECT(Supplemental_Type_Certificates__STC___5[[#This Row],[Range]])),"")</f>
        <v/>
      </c>
      <c r="J1895"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896" spans="1:10" x14ac:dyDescent="0.25">
      <c r="A1896" s="1" t="s">
        <v>144</v>
      </c>
      <c r="B1896"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Inc.\G35</v>
      </c>
      <c r="C1896" s="1" t="s">
        <v>1487</v>
      </c>
      <c r="D1896" s="1" t="str">
        <f>LEFT(Supplemental_Type_Certificates__STC___5[[#This Row],[Column1]],SEARCH("\",Supplemental_Type_Certificates__STC___5[[#This Row],[Column1]])-1)</f>
        <v>Textron Aviation Inc.</v>
      </c>
      <c r="E1896" s="1" t="str">
        <f>RIGHT(Supplemental_Type_Certificates__STC___5[[#This Row],[Column1]],LEN(Supplemental_Type_Certificates__STC___5[[#This Row],[Column1]])-SEARCH("\",Supplemental_Type_Certificates__STC___5[[#This Row],[Column1]]))</f>
        <v>G35</v>
      </c>
      <c r="F1896" s="1" t="str">
        <f>INDEX(Sheet1!A:D,MATCH(Supplemental_Type_Certificates__STC___5[[#This Row],[Make]],Sheet1!D:D,0),1)</f>
        <v>Textron</v>
      </c>
      <c r="G1896"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896"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E1587:E1976</v>
      </c>
      <c r="I1896" s="1" t="str">
        <f ca="1">IF(LEN(Supplemental_Type_Certificates__STC___5[[#This Row],[First]])&lt;&gt;0,Supplemental_Type_Certificates__STC___5[[#This Row],[First]]&amp;": "&amp;_xlfn.TEXTJOIN(", ",TRUE,INDIRECT(Supplemental_Type_Certificates__STC___5[[#This Row],[Range]])),"")</f>
        <v/>
      </c>
      <c r="J1896"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897" spans="1:10" x14ac:dyDescent="0.25">
      <c r="A1897" s="1" t="s">
        <v>144</v>
      </c>
      <c r="B1897"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Inc.\G50</v>
      </c>
      <c r="C1897" s="1" t="s">
        <v>1488</v>
      </c>
      <c r="D1897" s="1" t="str">
        <f>LEFT(Supplemental_Type_Certificates__STC___5[[#This Row],[Column1]],SEARCH("\",Supplemental_Type_Certificates__STC___5[[#This Row],[Column1]])-1)</f>
        <v>Textron Aviation Inc.</v>
      </c>
      <c r="E1897" s="1" t="str">
        <f>RIGHT(Supplemental_Type_Certificates__STC___5[[#This Row],[Column1]],LEN(Supplemental_Type_Certificates__STC___5[[#This Row],[Column1]])-SEARCH("\",Supplemental_Type_Certificates__STC___5[[#This Row],[Column1]]))</f>
        <v>G50</v>
      </c>
      <c r="F1897" s="1" t="str">
        <f>INDEX(Sheet1!A:D,MATCH(Supplemental_Type_Certificates__STC___5[[#This Row],[Make]],Sheet1!D:D,0),1)</f>
        <v>Textron</v>
      </c>
      <c r="G1897"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897"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E1587:E1976</v>
      </c>
      <c r="I1897" s="1" t="str">
        <f ca="1">IF(LEN(Supplemental_Type_Certificates__STC___5[[#This Row],[First]])&lt;&gt;0,Supplemental_Type_Certificates__STC___5[[#This Row],[First]]&amp;": "&amp;_xlfn.TEXTJOIN(", ",TRUE,INDIRECT(Supplemental_Type_Certificates__STC___5[[#This Row],[Range]])),"")</f>
        <v/>
      </c>
      <c r="J1897"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898" spans="1:10" x14ac:dyDescent="0.25">
      <c r="A1898" s="1" t="s">
        <v>144</v>
      </c>
      <c r="B1898"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Inc.\H35</v>
      </c>
      <c r="C1898" s="1" t="s">
        <v>1489</v>
      </c>
      <c r="D1898" s="1" t="str">
        <f>LEFT(Supplemental_Type_Certificates__STC___5[[#This Row],[Column1]],SEARCH("\",Supplemental_Type_Certificates__STC___5[[#This Row],[Column1]])-1)</f>
        <v>Textron Aviation Inc.</v>
      </c>
      <c r="E1898" s="1" t="str">
        <f>RIGHT(Supplemental_Type_Certificates__STC___5[[#This Row],[Column1]],LEN(Supplemental_Type_Certificates__STC___5[[#This Row],[Column1]])-SEARCH("\",Supplemental_Type_Certificates__STC___5[[#This Row],[Column1]]))</f>
        <v>H35</v>
      </c>
      <c r="F1898" s="1" t="str">
        <f>INDEX(Sheet1!A:D,MATCH(Supplemental_Type_Certificates__STC___5[[#This Row],[Make]],Sheet1!D:D,0),1)</f>
        <v>Textron</v>
      </c>
      <c r="G1898"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898"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E1587:E1976</v>
      </c>
      <c r="I1898" s="1" t="str">
        <f ca="1">IF(LEN(Supplemental_Type_Certificates__STC___5[[#This Row],[First]])&lt;&gt;0,Supplemental_Type_Certificates__STC___5[[#This Row],[First]]&amp;": "&amp;_xlfn.TEXTJOIN(", ",TRUE,INDIRECT(Supplemental_Type_Certificates__STC___5[[#This Row],[Range]])),"")</f>
        <v/>
      </c>
      <c r="J1898"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899" spans="1:10" x14ac:dyDescent="0.25">
      <c r="A1899" s="1" t="s">
        <v>144</v>
      </c>
      <c r="B1899"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Inc.\H50</v>
      </c>
      <c r="C1899" s="1" t="s">
        <v>1490</v>
      </c>
      <c r="D1899" s="1" t="str">
        <f>LEFT(Supplemental_Type_Certificates__STC___5[[#This Row],[Column1]],SEARCH("\",Supplemental_Type_Certificates__STC___5[[#This Row],[Column1]])-1)</f>
        <v>Textron Aviation Inc.</v>
      </c>
      <c r="E1899" s="1" t="str">
        <f>RIGHT(Supplemental_Type_Certificates__STC___5[[#This Row],[Column1]],LEN(Supplemental_Type_Certificates__STC___5[[#This Row],[Column1]])-SEARCH("\",Supplemental_Type_Certificates__STC___5[[#This Row],[Column1]]))</f>
        <v>H50</v>
      </c>
      <c r="F1899" s="1" t="str">
        <f>INDEX(Sheet1!A:D,MATCH(Supplemental_Type_Certificates__STC___5[[#This Row],[Make]],Sheet1!D:D,0),1)</f>
        <v>Textron</v>
      </c>
      <c r="G1899"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899"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E1587:E1976</v>
      </c>
      <c r="I1899" s="1" t="str">
        <f ca="1">IF(LEN(Supplemental_Type_Certificates__STC___5[[#This Row],[First]])&lt;&gt;0,Supplemental_Type_Certificates__STC___5[[#This Row],[First]]&amp;": "&amp;_xlfn.TEXTJOIN(", ",TRUE,INDIRECT(Supplemental_Type_Certificates__STC___5[[#This Row],[Range]])),"")</f>
        <v/>
      </c>
      <c r="J1899"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900" spans="1:10" x14ac:dyDescent="0.25">
      <c r="A1900" s="1" t="s">
        <v>144</v>
      </c>
      <c r="B1900"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Inc.\H90</v>
      </c>
      <c r="C1900" s="1" t="s">
        <v>1491</v>
      </c>
      <c r="D1900" s="1" t="str">
        <f>LEFT(Supplemental_Type_Certificates__STC___5[[#This Row],[Column1]],SEARCH("\",Supplemental_Type_Certificates__STC___5[[#This Row],[Column1]])-1)</f>
        <v>Textron Aviation Inc.</v>
      </c>
      <c r="E1900" s="1" t="str">
        <f>RIGHT(Supplemental_Type_Certificates__STC___5[[#This Row],[Column1]],LEN(Supplemental_Type_Certificates__STC___5[[#This Row],[Column1]])-SEARCH("\",Supplemental_Type_Certificates__STC___5[[#This Row],[Column1]]))</f>
        <v>H90</v>
      </c>
      <c r="F1900" s="1" t="str">
        <f>INDEX(Sheet1!A:D,MATCH(Supplemental_Type_Certificates__STC___5[[#This Row],[Make]],Sheet1!D:D,0),1)</f>
        <v>Textron</v>
      </c>
      <c r="G1900"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900"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E1587:E1976</v>
      </c>
      <c r="I1900" s="1" t="str">
        <f ca="1">IF(LEN(Supplemental_Type_Certificates__STC___5[[#This Row],[First]])&lt;&gt;0,Supplemental_Type_Certificates__STC___5[[#This Row],[First]]&amp;": "&amp;_xlfn.TEXTJOIN(", ",TRUE,INDIRECT(Supplemental_Type_Certificates__STC___5[[#This Row],[Range]])),"")</f>
        <v/>
      </c>
      <c r="J1900"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901" spans="1:10" x14ac:dyDescent="0.25">
      <c r="A1901" s="1" t="s">
        <v>144</v>
      </c>
      <c r="B1901"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Inc.\J35</v>
      </c>
      <c r="C1901" s="1" t="s">
        <v>1492</v>
      </c>
      <c r="D1901" s="1" t="str">
        <f>LEFT(Supplemental_Type_Certificates__STC___5[[#This Row],[Column1]],SEARCH("\",Supplemental_Type_Certificates__STC___5[[#This Row],[Column1]])-1)</f>
        <v>Textron Aviation Inc.</v>
      </c>
      <c r="E1901" s="1" t="str">
        <f>RIGHT(Supplemental_Type_Certificates__STC___5[[#This Row],[Column1]],LEN(Supplemental_Type_Certificates__STC___5[[#This Row],[Column1]])-SEARCH("\",Supplemental_Type_Certificates__STC___5[[#This Row],[Column1]]))</f>
        <v>J35</v>
      </c>
      <c r="F1901" s="1" t="str">
        <f>INDEX(Sheet1!A:D,MATCH(Supplemental_Type_Certificates__STC___5[[#This Row],[Make]],Sheet1!D:D,0),1)</f>
        <v>Textron</v>
      </c>
      <c r="G1901"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901"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E1587:E1976</v>
      </c>
      <c r="I1901" s="1" t="str">
        <f ca="1">IF(LEN(Supplemental_Type_Certificates__STC___5[[#This Row],[First]])&lt;&gt;0,Supplemental_Type_Certificates__STC___5[[#This Row],[First]]&amp;": "&amp;_xlfn.TEXTJOIN(", ",TRUE,INDIRECT(Supplemental_Type_Certificates__STC___5[[#This Row],[Range]])),"")</f>
        <v/>
      </c>
      <c r="J1901"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902" spans="1:10" x14ac:dyDescent="0.25">
      <c r="A1902" s="1" t="s">
        <v>144</v>
      </c>
      <c r="B1902"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Inc.\J50</v>
      </c>
      <c r="C1902" s="1" t="s">
        <v>1493</v>
      </c>
      <c r="D1902" s="1" t="str">
        <f>LEFT(Supplemental_Type_Certificates__STC___5[[#This Row],[Column1]],SEARCH("\",Supplemental_Type_Certificates__STC___5[[#This Row],[Column1]])-1)</f>
        <v>Textron Aviation Inc.</v>
      </c>
      <c r="E1902" s="1" t="str">
        <f>RIGHT(Supplemental_Type_Certificates__STC___5[[#This Row],[Column1]],LEN(Supplemental_Type_Certificates__STC___5[[#This Row],[Column1]])-SEARCH("\",Supplemental_Type_Certificates__STC___5[[#This Row],[Column1]]))</f>
        <v>J50</v>
      </c>
      <c r="F1902" s="1" t="str">
        <f>INDEX(Sheet1!A:D,MATCH(Supplemental_Type_Certificates__STC___5[[#This Row],[Make]],Sheet1!D:D,0),1)</f>
        <v>Textron</v>
      </c>
      <c r="G1902"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902"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E1587:E1976</v>
      </c>
      <c r="I1902" s="1" t="str">
        <f ca="1">IF(LEN(Supplemental_Type_Certificates__STC___5[[#This Row],[First]])&lt;&gt;0,Supplemental_Type_Certificates__STC___5[[#This Row],[First]]&amp;": "&amp;_xlfn.TEXTJOIN(", ",TRUE,INDIRECT(Supplemental_Type_Certificates__STC___5[[#This Row],[Range]])),"")</f>
        <v/>
      </c>
      <c r="J1902"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903" spans="1:10" x14ac:dyDescent="0.25">
      <c r="A1903" s="1" t="s">
        <v>144</v>
      </c>
      <c r="B1903"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Inc.\K35</v>
      </c>
      <c r="C1903" s="1" t="s">
        <v>1494</v>
      </c>
      <c r="D1903" s="1" t="str">
        <f>LEFT(Supplemental_Type_Certificates__STC___5[[#This Row],[Column1]],SEARCH("\",Supplemental_Type_Certificates__STC___5[[#This Row],[Column1]])-1)</f>
        <v>Textron Aviation Inc.</v>
      </c>
      <c r="E1903" s="1" t="str">
        <f>RIGHT(Supplemental_Type_Certificates__STC___5[[#This Row],[Column1]],LEN(Supplemental_Type_Certificates__STC___5[[#This Row],[Column1]])-SEARCH("\",Supplemental_Type_Certificates__STC___5[[#This Row],[Column1]]))</f>
        <v>K35</v>
      </c>
      <c r="F1903" s="1" t="str">
        <f>INDEX(Sheet1!A:D,MATCH(Supplemental_Type_Certificates__STC___5[[#This Row],[Make]],Sheet1!D:D,0),1)</f>
        <v>Textron</v>
      </c>
      <c r="G1903"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903"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E1587:E1976</v>
      </c>
      <c r="I1903" s="1" t="str">
        <f ca="1">IF(LEN(Supplemental_Type_Certificates__STC___5[[#This Row],[First]])&lt;&gt;0,Supplemental_Type_Certificates__STC___5[[#This Row],[First]]&amp;": "&amp;_xlfn.TEXTJOIN(", ",TRUE,INDIRECT(Supplemental_Type_Certificates__STC___5[[#This Row],[Range]])),"")</f>
        <v/>
      </c>
      <c r="J1903"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904" spans="1:10" x14ac:dyDescent="0.25">
      <c r="A1904" s="1" t="s">
        <v>144</v>
      </c>
      <c r="B1904"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Inc.\M19A</v>
      </c>
      <c r="C1904" s="1" t="s">
        <v>1495</v>
      </c>
      <c r="D1904" s="1" t="str">
        <f>LEFT(Supplemental_Type_Certificates__STC___5[[#This Row],[Column1]],SEARCH("\",Supplemental_Type_Certificates__STC___5[[#This Row],[Column1]])-1)</f>
        <v>Textron Aviation Inc.</v>
      </c>
      <c r="E1904" s="1" t="str">
        <f>RIGHT(Supplemental_Type_Certificates__STC___5[[#This Row],[Column1]],LEN(Supplemental_Type_Certificates__STC___5[[#This Row],[Column1]])-SEARCH("\",Supplemental_Type_Certificates__STC___5[[#This Row],[Column1]]))</f>
        <v>M19A</v>
      </c>
      <c r="F1904" s="1" t="str">
        <f>INDEX(Sheet1!A:D,MATCH(Supplemental_Type_Certificates__STC___5[[#This Row],[Make]],Sheet1!D:D,0),1)</f>
        <v>Textron</v>
      </c>
      <c r="G1904"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904"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E1587:E1976</v>
      </c>
      <c r="I1904" s="1" t="str">
        <f ca="1">IF(LEN(Supplemental_Type_Certificates__STC___5[[#This Row],[First]])&lt;&gt;0,Supplemental_Type_Certificates__STC___5[[#This Row],[First]]&amp;": "&amp;_xlfn.TEXTJOIN(", ",TRUE,INDIRECT(Supplemental_Type_Certificates__STC___5[[#This Row],[Range]])),"")</f>
        <v/>
      </c>
      <c r="J1904"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905" spans="1:10" x14ac:dyDescent="0.25">
      <c r="A1905" s="1" t="s">
        <v>144</v>
      </c>
      <c r="B1905"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Inc.\M337B</v>
      </c>
      <c r="C1905" s="1" t="s">
        <v>1496</v>
      </c>
      <c r="D1905" s="1" t="str">
        <f>LEFT(Supplemental_Type_Certificates__STC___5[[#This Row],[Column1]],SEARCH("\",Supplemental_Type_Certificates__STC___5[[#This Row],[Column1]])-1)</f>
        <v>Textron Aviation Inc.</v>
      </c>
      <c r="E1905" s="1" t="str">
        <f>RIGHT(Supplemental_Type_Certificates__STC___5[[#This Row],[Column1]],LEN(Supplemental_Type_Certificates__STC___5[[#This Row],[Column1]])-SEARCH("\",Supplemental_Type_Certificates__STC___5[[#This Row],[Column1]]))</f>
        <v>M337B</v>
      </c>
      <c r="F1905" s="1" t="str">
        <f>INDEX(Sheet1!A:D,MATCH(Supplemental_Type_Certificates__STC___5[[#This Row],[Make]],Sheet1!D:D,0),1)</f>
        <v>Textron</v>
      </c>
      <c r="G1905"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905"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E1587:E1976</v>
      </c>
      <c r="I1905" s="1" t="str">
        <f ca="1">IF(LEN(Supplemental_Type_Certificates__STC___5[[#This Row],[First]])&lt;&gt;0,Supplemental_Type_Certificates__STC___5[[#This Row],[First]]&amp;": "&amp;_xlfn.TEXTJOIN(", ",TRUE,INDIRECT(Supplemental_Type_Certificates__STC___5[[#This Row],[Range]])),"")</f>
        <v/>
      </c>
      <c r="J1905"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906" spans="1:10" x14ac:dyDescent="0.25">
      <c r="A1906" s="1" t="s">
        <v>144</v>
      </c>
      <c r="B1906"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Inc.\M35</v>
      </c>
      <c r="C1906" s="1" t="s">
        <v>1497</v>
      </c>
      <c r="D1906" s="1" t="str">
        <f>LEFT(Supplemental_Type_Certificates__STC___5[[#This Row],[Column1]],SEARCH("\",Supplemental_Type_Certificates__STC___5[[#This Row],[Column1]])-1)</f>
        <v>Textron Aviation Inc.</v>
      </c>
      <c r="E1906" s="1" t="str">
        <f>RIGHT(Supplemental_Type_Certificates__STC___5[[#This Row],[Column1]],LEN(Supplemental_Type_Certificates__STC___5[[#This Row],[Column1]])-SEARCH("\",Supplemental_Type_Certificates__STC___5[[#This Row],[Column1]]))</f>
        <v>M35</v>
      </c>
      <c r="F1906" s="1" t="str">
        <f>INDEX(Sheet1!A:D,MATCH(Supplemental_Type_Certificates__STC___5[[#This Row],[Make]],Sheet1!D:D,0),1)</f>
        <v>Textron</v>
      </c>
      <c r="G1906"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906"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E1587:E1976</v>
      </c>
      <c r="I1906" s="1" t="str">
        <f ca="1">IF(LEN(Supplemental_Type_Certificates__STC___5[[#This Row],[First]])&lt;&gt;0,Supplemental_Type_Certificates__STC___5[[#This Row],[First]]&amp;": "&amp;_xlfn.TEXTJOIN(", ",TRUE,INDIRECT(Supplemental_Type_Certificates__STC___5[[#This Row],[Range]])),"")</f>
        <v/>
      </c>
      <c r="J1906"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907" spans="1:10" x14ac:dyDescent="0.25">
      <c r="A1907" s="1" t="s">
        <v>144</v>
      </c>
      <c r="B1907"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Inc.\N35</v>
      </c>
      <c r="C1907" s="1" t="s">
        <v>1498</v>
      </c>
      <c r="D1907" s="1" t="str">
        <f>LEFT(Supplemental_Type_Certificates__STC___5[[#This Row],[Column1]],SEARCH("\",Supplemental_Type_Certificates__STC___5[[#This Row],[Column1]])-1)</f>
        <v>Textron Aviation Inc.</v>
      </c>
      <c r="E1907" s="1" t="str">
        <f>RIGHT(Supplemental_Type_Certificates__STC___5[[#This Row],[Column1]],LEN(Supplemental_Type_Certificates__STC___5[[#This Row],[Column1]])-SEARCH("\",Supplemental_Type_Certificates__STC___5[[#This Row],[Column1]]))</f>
        <v>N35</v>
      </c>
      <c r="F1907" s="1" t="str">
        <f>INDEX(Sheet1!A:D,MATCH(Supplemental_Type_Certificates__STC___5[[#This Row],[Make]],Sheet1!D:D,0),1)</f>
        <v>Textron</v>
      </c>
      <c r="G1907"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907"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E1587:E1976</v>
      </c>
      <c r="I1907" s="1" t="str">
        <f ca="1">IF(LEN(Supplemental_Type_Certificates__STC___5[[#This Row],[First]])&lt;&gt;0,Supplemental_Type_Certificates__STC___5[[#This Row],[First]]&amp;": "&amp;_xlfn.TEXTJOIN(", ",TRUE,INDIRECT(Supplemental_Type_Certificates__STC___5[[#This Row],[Range]])),"")</f>
        <v/>
      </c>
      <c r="J1907"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908" spans="1:10" x14ac:dyDescent="0.25">
      <c r="A1908" s="1" t="s">
        <v>144</v>
      </c>
      <c r="B1908"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Inc.\P172D</v>
      </c>
      <c r="C1908" s="1" t="s">
        <v>1499</v>
      </c>
      <c r="D1908" s="1" t="str">
        <f>LEFT(Supplemental_Type_Certificates__STC___5[[#This Row],[Column1]],SEARCH("\",Supplemental_Type_Certificates__STC___5[[#This Row],[Column1]])-1)</f>
        <v>Textron Aviation Inc.</v>
      </c>
      <c r="E1908" s="1" t="str">
        <f>RIGHT(Supplemental_Type_Certificates__STC___5[[#This Row],[Column1]],LEN(Supplemental_Type_Certificates__STC___5[[#This Row],[Column1]])-SEARCH("\",Supplemental_Type_Certificates__STC___5[[#This Row],[Column1]]))</f>
        <v>P172D</v>
      </c>
      <c r="F1908" s="1" t="str">
        <f>INDEX(Sheet1!A:D,MATCH(Supplemental_Type_Certificates__STC___5[[#This Row],[Make]],Sheet1!D:D,0),1)</f>
        <v>Textron</v>
      </c>
      <c r="G1908"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908"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E1587:E1976</v>
      </c>
      <c r="I1908" s="1" t="str">
        <f ca="1">IF(LEN(Supplemental_Type_Certificates__STC___5[[#This Row],[First]])&lt;&gt;0,Supplemental_Type_Certificates__STC___5[[#This Row],[First]]&amp;": "&amp;_xlfn.TEXTJOIN(", ",TRUE,INDIRECT(Supplemental_Type_Certificates__STC___5[[#This Row],[Range]])),"")</f>
        <v/>
      </c>
      <c r="J1908"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909" spans="1:10" x14ac:dyDescent="0.25">
      <c r="A1909" s="1" t="s">
        <v>144</v>
      </c>
      <c r="B1909"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Inc.\P206</v>
      </c>
      <c r="C1909" s="1" t="s">
        <v>1500</v>
      </c>
      <c r="D1909" s="1" t="str">
        <f>LEFT(Supplemental_Type_Certificates__STC___5[[#This Row],[Column1]],SEARCH("\",Supplemental_Type_Certificates__STC___5[[#This Row],[Column1]])-1)</f>
        <v>Textron Aviation Inc.</v>
      </c>
      <c r="E1909" s="1" t="str">
        <f>RIGHT(Supplemental_Type_Certificates__STC___5[[#This Row],[Column1]],LEN(Supplemental_Type_Certificates__STC___5[[#This Row],[Column1]])-SEARCH("\",Supplemental_Type_Certificates__STC___5[[#This Row],[Column1]]))</f>
        <v>P206</v>
      </c>
      <c r="F1909" s="1" t="str">
        <f>INDEX(Sheet1!A:D,MATCH(Supplemental_Type_Certificates__STC___5[[#This Row],[Make]],Sheet1!D:D,0),1)</f>
        <v>Textron</v>
      </c>
      <c r="G1909"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909"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E1587:E1976</v>
      </c>
      <c r="I1909" s="1" t="str">
        <f ca="1">IF(LEN(Supplemental_Type_Certificates__STC___5[[#This Row],[First]])&lt;&gt;0,Supplemental_Type_Certificates__STC___5[[#This Row],[First]]&amp;": "&amp;_xlfn.TEXTJOIN(", ",TRUE,INDIRECT(Supplemental_Type_Certificates__STC___5[[#This Row],[Range]])),"")</f>
        <v/>
      </c>
      <c r="J1909"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910" spans="1:10" x14ac:dyDescent="0.25">
      <c r="A1910" s="1" t="s">
        <v>144</v>
      </c>
      <c r="B1910"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Inc.\P206A</v>
      </c>
      <c r="C1910" s="1" t="s">
        <v>1501</v>
      </c>
      <c r="D1910" s="1" t="str">
        <f>LEFT(Supplemental_Type_Certificates__STC___5[[#This Row],[Column1]],SEARCH("\",Supplemental_Type_Certificates__STC___5[[#This Row],[Column1]])-1)</f>
        <v>Textron Aviation Inc.</v>
      </c>
      <c r="E1910" s="1" t="str">
        <f>RIGHT(Supplemental_Type_Certificates__STC___5[[#This Row],[Column1]],LEN(Supplemental_Type_Certificates__STC___5[[#This Row],[Column1]])-SEARCH("\",Supplemental_Type_Certificates__STC___5[[#This Row],[Column1]]))</f>
        <v>P206A</v>
      </c>
      <c r="F1910" s="1" t="str">
        <f>INDEX(Sheet1!A:D,MATCH(Supplemental_Type_Certificates__STC___5[[#This Row],[Make]],Sheet1!D:D,0),1)</f>
        <v>Textron</v>
      </c>
      <c r="G1910"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910"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E1587:E1976</v>
      </c>
      <c r="I1910" s="1" t="str">
        <f ca="1">IF(LEN(Supplemental_Type_Certificates__STC___5[[#This Row],[First]])&lt;&gt;0,Supplemental_Type_Certificates__STC___5[[#This Row],[First]]&amp;": "&amp;_xlfn.TEXTJOIN(", ",TRUE,INDIRECT(Supplemental_Type_Certificates__STC___5[[#This Row],[Range]])),"")</f>
        <v/>
      </c>
      <c r="J1910"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911" spans="1:10" x14ac:dyDescent="0.25">
      <c r="A1911" s="1" t="s">
        <v>144</v>
      </c>
      <c r="B1911"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Inc.\P206B</v>
      </c>
      <c r="C1911" s="1" t="s">
        <v>1502</v>
      </c>
      <c r="D1911" s="1" t="str">
        <f>LEFT(Supplemental_Type_Certificates__STC___5[[#This Row],[Column1]],SEARCH("\",Supplemental_Type_Certificates__STC___5[[#This Row],[Column1]])-1)</f>
        <v>Textron Aviation Inc.</v>
      </c>
      <c r="E1911" s="1" t="str">
        <f>RIGHT(Supplemental_Type_Certificates__STC___5[[#This Row],[Column1]],LEN(Supplemental_Type_Certificates__STC___5[[#This Row],[Column1]])-SEARCH("\",Supplemental_Type_Certificates__STC___5[[#This Row],[Column1]]))</f>
        <v>P206B</v>
      </c>
      <c r="F1911" s="1" t="str">
        <f>INDEX(Sheet1!A:D,MATCH(Supplemental_Type_Certificates__STC___5[[#This Row],[Make]],Sheet1!D:D,0),1)</f>
        <v>Textron</v>
      </c>
      <c r="G1911"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911"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E1587:E1976</v>
      </c>
      <c r="I1911" s="1" t="str">
        <f ca="1">IF(LEN(Supplemental_Type_Certificates__STC___5[[#This Row],[First]])&lt;&gt;0,Supplemental_Type_Certificates__STC___5[[#This Row],[First]]&amp;": "&amp;_xlfn.TEXTJOIN(", ",TRUE,INDIRECT(Supplemental_Type_Certificates__STC___5[[#This Row],[Range]])),"")</f>
        <v/>
      </c>
      <c r="J1911"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912" spans="1:10" x14ac:dyDescent="0.25">
      <c r="A1912" s="1" t="s">
        <v>144</v>
      </c>
      <c r="B1912"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Inc.\P206C</v>
      </c>
      <c r="C1912" s="1" t="s">
        <v>1503</v>
      </c>
      <c r="D1912" s="1" t="str">
        <f>LEFT(Supplemental_Type_Certificates__STC___5[[#This Row],[Column1]],SEARCH("\",Supplemental_Type_Certificates__STC___5[[#This Row],[Column1]])-1)</f>
        <v>Textron Aviation Inc.</v>
      </c>
      <c r="E1912" s="1" t="str">
        <f>RIGHT(Supplemental_Type_Certificates__STC___5[[#This Row],[Column1]],LEN(Supplemental_Type_Certificates__STC___5[[#This Row],[Column1]])-SEARCH("\",Supplemental_Type_Certificates__STC___5[[#This Row],[Column1]]))</f>
        <v>P206C</v>
      </c>
      <c r="F1912" s="1" t="str">
        <f>INDEX(Sheet1!A:D,MATCH(Supplemental_Type_Certificates__STC___5[[#This Row],[Make]],Sheet1!D:D,0),1)</f>
        <v>Textron</v>
      </c>
      <c r="G1912"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912"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E1587:E1976</v>
      </c>
      <c r="I1912" s="1" t="str">
        <f ca="1">IF(LEN(Supplemental_Type_Certificates__STC___5[[#This Row],[First]])&lt;&gt;0,Supplemental_Type_Certificates__STC___5[[#This Row],[First]]&amp;": "&amp;_xlfn.TEXTJOIN(", ",TRUE,INDIRECT(Supplemental_Type_Certificates__STC___5[[#This Row],[Range]])),"")</f>
        <v/>
      </c>
      <c r="J1912"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913" spans="1:10" x14ac:dyDescent="0.25">
      <c r="A1913" s="1" t="s">
        <v>144</v>
      </c>
      <c r="B1913"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Inc.\P206D</v>
      </c>
      <c r="C1913" s="1" t="s">
        <v>1504</v>
      </c>
      <c r="D1913" s="1" t="str">
        <f>LEFT(Supplemental_Type_Certificates__STC___5[[#This Row],[Column1]],SEARCH("\",Supplemental_Type_Certificates__STC___5[[#This Row],[Column1]])-1)</f>
        <v>Textron Aviation Inc.</v>
      </c>
      <c r="E1913" s="1" t="str">
        <f>RIGHT(Supplemental_Type_Certificates__STC___5[[#This Row],[Column1]],LEN(Supplemental_Type_Certificates__STC___5[[#This Row],[Column1]])-SEARCH("\",Supplemental_Type_Certificates__STC___5[[#This Row],[Column1]]))</f>
        <v>P206D</v>
      </c>
      <c r="F1913" s="1" t="str">
        <f>INDEX(Sheet1!A:D,MATCH(Supplemental_Type_Certificates__STC___5[[#This Row],[Make]],Sheet1!D:D,0),1)</f>
        <v>Textron</v>
      </c>
      <c r="G1913"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913"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E1587:E1976</v>
      </c>
      <c r="I1913" s="1" t="str">
        <f ca="1">IF(LEN(Supplemental_Type_Certificates__STC___5[[#This Row],[First]])&lt;&gt;0,Supplemental_Type_Certificates__STC___5[[#This Row],[First]]&amp;": "&amp;_xlfn.TEXTJOIN(", ",TRUE,INDIRECT(Supplemental_Type_Certificates__STC___5[[#This Row],[Range]])),"")</f>
        <v/>
      </c>
      <c r="J1913"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914" spans="1:10" x14ac:dyDescent="0.25">
      <c r="A1914" s="1" t="s">
        <v>144</v>
      </c>
      <c r="B1914"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Inc.\P206E</v>
      </c>
      <c r="C1914" s="1" t="s">
        <v>1505</v>
      </c>
      <c r="D1914" s="1" t="str">
        <f>LEFT(Supplemental_Type_Certificates__STC___5[[#This Row],[Column1]],SEARCH("\",Supplemental_Type_Certificates__STC___5[[#This Row],[Column1]])-1)</f>
        <v>Textron Aviation Inc.</v>
      </c>
      <c r="E1914" s="1" t="str">
        <f>RIGHT(Supplemental_Type_Certificates__STC___5[[#This Row],[Column1]],LEN(Supplemental_Type_Certificates__STC___5[[#This Row],[Column1]])-SEARCH("\",Supplemental_Type_Certificates__STC___5[[#This Row],[Column1]]))</f>
        <v>P206E</v>
      </c>
      <c r="F1914" s="1" t="str">
        <f>INDEX(Sheet1!A:D,MATCH(Supplemental_Type_Certificates__STC___5[[#This Row],[Make]],Sheet1!D:D,0),1)</f>
        <v>Textron</v>
      </c>
      <c r="G1914"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914"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E1587:E1976</v>
      </c>
      <c r="I1914" s="1" t="str">
        <f ca="1">IF(LEN(Supplemental_Type_Certificates__STC___5[[#This Row],[First]])&lt;&gt;0,Supplemental_Type_Certificates__STC___5[[#This Row],[First]]&amp;": "&amp;_xlfn.TEXTJOIN(", ",TRUE,INDIRECT(Supplemental_Type_Certificates__STC___5[[#This Row],[Range]])),"")</f>
        <v/>
      </c>
      <c r="J1914"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915" spans="1:10" x14ac:dyDescent="0.25">
      <c r="A1915" s="1" t="s">
        <v>144</v>
      </c>
      <c r="B1915"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Inc.\P210N</v>
      </c>
      <c r="C1915" s="1" t="s">
        <v>1506</v>
      </c>
      <c r="D1915" s="1" t="str">
        <f>LEFT(Supplemental_Type_Certificates__STC___5[[#This Row],[Column1]],SEARCH("\",Supplemental_Type_Certificates__STC___5[[#This Row],[Column1]])-1)</f>
        <v>Textron Aviation Inc.</v>
      </c>
      <c r="E1915" s="1" t="str">
        <f>RIGHT(Supplemental_Type_Certificates__STC___5[[#This Row],[Column1]],LEN(Supplemental_Type_Certificates__STC___5[[#This Row],[Column1]])-SEARCH("\",Supplemental_Type_Certificates__STC___5[[#This Row],[Column1]]))</f>
        <v>P210N</v>
      </c>
      <c r="F1915" s="1" t="str">
        <f>INDEX(Sheet1!A:D,MATCH(Supplemental_Type_Certificates__STC___5[[#This Row],[Make]],Sheet1!D:D,0),1)</f>
        <v>Textron</v>
      </c>
      <c r="G1915"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915"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E1587:E1976</v>
      </c>
      <c r="I1915" s="1" t="str">
        <f ca="1">IF(LEN(Supplemental_Type_Certificates__STC___5[[#This Row],[First]])&lt;&gt;0,Supplemental_Type_Certificates__STC___5[[#This Row],[First]]&amp;": "&amp;_xlfn.TEXTJOIN(", ",TRUE,INDIRECT(Supplemental_Type_Certificates__STC___5[[#This Row],[Range]])),"")</f>
        <v/>
      </c>
      <c r="J1915"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916" spans="1:10" x14ac:dyDescent="0.25">
      <c r="A1916" s="1" t="s">
        <v>144</v>
      </c>
      <c r="B1916"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Inc.\P210R</v>
      </c>
      <c r="C1916" s="1" t="s">
        <v>1507</v>
      </c>
      <c r="D1916" s="1" t="str">
        <f>LEFT(Supplemental_Type_Certificates__STC___5[[#This Row],[Column1]],SEARCH("\",Supplemental_Type_Certificates__STC___5[[#This Row],[Column1]])-1)</f>
        <v>Textron Aviation Inc.</v>
      </c>
      <c r="E1916" s="1" t="str">
        <f>RIGHT(Supplemental_Type_Certificates__STC___5[[#This Row],[Column1]],LEN(Supplemental_Type_Certificates__STC___5[[#This Row],[Column1]])-SEARCH("\",Supplemental_Type_Certificates__STC___5[[#This Row],[Column1]]))</f>
        <v>P210R</v>
      </c>
      <c r="F1916" s="1" t="str">
        <f>INDEX(Sheet1!A:D,MATCH(Supplemental_Type_Certificates__STC___5[[#This Row],[Make]],Sheet1!D:D,0),1)</f>
        <v>Textron</v>
      </c>
      <c r="G1916"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916"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E1587:E1976</v>
      </c>
      <c r="I1916" s="1" t="str">
        <f ca="1">IF(LEN(Supplemental_Type_Certificates__STC___5[[#This Row],[First]])&lt;&gt;0,Supplemental_Type_Certificates__STC___5[[#This Row],[First]]&amp;": "&amp;_xlfn.TEXTJOIN(", ",TRUE,INDIRECT(Supplemental_Type_Certificates__STC___5[[#This Row],[Range]])),"")</f>
        <v/>
      </c>
      <c r="J1916"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917" spans="1:10" x14ac:dyDescent="0.25">
      <c r="A1917" s="1" t="s">
        <v>144</v>
      </c>
      <c r="B1917"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Inc.\P337H</v>
      </c>
      <c r="C1917" s="1" t="s">
        <v>1508</v>
      </c>
      <c r="D1917" s="1" t="str">
        <f>LEFT(Supplemental_Type_Certificates__STC___5[[#This Row],[Column1]],SEARCH("\",Supplemental_Type_Certificates__STC___5[[#This Row],[Column1]])-1)</f>
        <v>Textron Aviation Inc.</v>
      </c>
      <c r="E1917" s="1" t="str">
        <f>RIGHT(Supplemental_Type_Certificates__STC___5[[#This Row],[Column1]],LEN(Supplemental_Type_Certificates__STC___5[[#This Row],[Column1]])-SEARCH("\",Supplemental_Type_Certificates__STC___5[[#This Row],[Column1]]))</f>
        <v>P337H</v>
      </c>
      <c r="F1917" s="1" t="str">
        <f>INDEX(Sheet1!A:D,MATCH(Supplemental_Type_Certificates__STC___5[[#This Row],[Make]],Sheet1!D:D,0),1)</f>
        <v>Textron</v>
      </c>
      <c r="G1917"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917"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E1587:E1976</v>
      </c>
      <c r="I1917" s="1" t="str">
        <f ca="1">IF(LEN(Supplemental_Type_Certificates__STC___5[[#This Row],[First]])&lt;&gt;0,Supplemental_Type_Certificates__STC___5[[#This Row],[First]]&amp;": "&amp;_xlfn.TEXTJOIN(", ",TRUE,INDIRECT(Supplemental_Type_Certificates__STC___5[[#This Row],[Range]])),"")</f>
        <v/>
      </c>
      <c r="J1917"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918" spans="1:10" x14ac:dyDescent="0.25">
      <c r="A1918" s="1" t="s">
        <v>144</v>
      </c>
      <c r="B1918"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Inc.\P35</v>
      </c>
      <c r="C1918" s="1" t="s">
        <v>1509</v>
      </c>
      <c r="D1918" s="1" t="str">
        <f>LEFT(Supplemental_Type_Certificates__STC___5[[#This Row],[Column1]],SEARCH("\",Supplemental_Type_Certificates__STC___5[[#This Row],[Column1]])-1)</f>
        <v>Textron Aviation Inc.</v>
      </c>
      <c r="E1918" s="1" t="str">
        <f>RIGHT(Supplemental_Type_Certificates__STC___5[[#This Row],[Column1]],LEN(Supplemental_Type_Certificates__STC___5[[#This Row],[Column1]])-SEARCH("\",Supplemental_Type_Certificates__STC___5[[#This Row],[Column1]]))</f>
        <v>P35</v>
      </c>
      <c r="F1918" s="1" t="str">
        <f>INDEX(Sheet1!A:D,MATCH(Supplemental_Type_Certificates__STC___5[[#This Row],[Make]],Sheet1!D:D,0),1)</f>
        <v>Textron</v>
      </c>
      <c r="G1918"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918"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E1587:E1976</v>
      </c>
      <c r="I1918" s="1" t="str">
        <f ca="1">IF(LEN(Supplemental_Type_Certificates__STC___5[[#This Row],[First]])&lt;&gt;0,Supplemental_Type_Certificates__STC___5[[#This Row],[First]]&amp;": "&amp;_xlfn.TEXTJOIN(", ",TRUE,INDIRECT(Supplemental_Type_Certificates__STC___5[[#This Row],[Range]])),"")</f>
        <v/>
      </c>
      <c r="J1918"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919" spans="1:10" x14ac:dyDescent="0.25">
      <c r="A1919" s="1" t="s">
        <v>144</v>
      </c>
      <c r="B1919"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Inc.\R172E</v>
      </c>
      <c r="C1919" s="1" t="s">
        <v>1510</v>
      </c>
      <c r="D1919" s="1" t="str">
        <f>LEFT(Supplemental_Type_Certificates__STC___5[[#This Row],[Column1]],SEARCH("\",Supplemental_Type_Certificates__STC___5[[#This Row],[Column1]])-1)</f>
        <v>Textron Aviation Inc.</v>
      </c>
      <c r="E1919" s="1" t="str">
        <f>RIGHT(Supplemental_Type_Certificates__STC___5[[#This Row],[Column1]],LEN(Supplemental_Type_Certificates__STC___5[[#This Row],[Column1]])-SEARCH("\",Supplemental_Type_Certificates__STC___5[[#This Row],[Column1]]))</f>
        <v>R172E</v>
      </c>
      <c r="F1919" s="1" t="str">
        <f>INDEX(Sheet1!A:D,MATCH(Supplemental_Type_Certificates__STC___5[[#This Row],[Make]],Sheet1!D:D,0),1)</f>
        <v>Textron</v>
      </c>
      <c r="G1919"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919"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E1587:E1976</v>
      </c>
      <c r="I1919" s="1" t="str">
        <f ca="1">IF(LEN(Supplemental_Type_Certificates__STC___5[[#This Row],[First]])&lt;&gt;0,Supplemental_Type_Certificates__STC___5[[#This Row],[First]]&amp;": "&amp;_xlfn.TEXTJOIN(", ",TRUE,INDIRECT(Supplemental_Type_Certificates__STC___5[[#This Row],[Range]])),"")</f>
        <v/>
      </c>
      <c r="J1919"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920" spans="1:10" x14ac:dyDescent="0.25">
      <c r="A1920" s="1" t="s">
        <v>144</v>
      </c>
      <c r="B1920"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Inc.\R172F</v>
      </c>
      <c r="C1920" s="1" t="s">
        <v>1511</v>
      </c>
      <c r="D1920" s="1" t="str">
        <f>LEFT(Supplemental_Type_Certificates__STC___5[[#This Row],[Column1]],SEARCH("\",Supplemental_Type_Certificates__STC___5[[#This Row],[Column1]])-1)</f>
        <v>Textron Aviation Inc.</v>
      </c>
      <c r="E1920" s="1" t="str">
        <f>RIGHT(Supplemental_Type_Certificates__STC___5[[#This Row],[Column1]],LEN(Supplemental_Type_Certificates__STC___5[[#This Row],[Column1]])-SEARCH("\",Supplemental_Type_Certificates__STC___5[[#This Row],[Column1]]))</f>
        <v>R172F</v>
      </c>
      <c r="F1920" s="1" t="str">
        <f>INDEX(Sheet1!A:D,MATCH(Supplemental_Type_Certificates__STC___5[[#This Row],[Make]],Sheet1!D:D,0),1)</f>
        <v>Textron</v>
      </c>
      <c r="G1920"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920"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E1587:E1976</v>
      </c>
      <c r="I1920" s="1" t="str">
        <f ca="1">IF(LEN(Supplemental_Type_Certificates__STC___5[[#This Row],[First]])&lt;&gt;0,Supplemental_Type_Certificates__STC___5[[#This Row],[First]]&amp;": "&amp;_xlfn.TEXTJOIN(", ",TRUE,INDIRECT(Supplemental_Type_Certificates__STC___5[[#This Row],[Range]])),"")</f>
        <v/>
      </c>
      <c r="J1920"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921" spans="1:10" x14ac:dyDescent="0.25">
      <c r="A1921" s="1" t="s">
        <v>144</v>
      </c>
      <c r="B1921"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Inc.\R172G</v>
      </c>
      <c r="C1921" s="1" t="s">
        <v>1512</v>
      </c>
      <c r="D1921" s="1" t="str">
        <f>LEFT(Supplemental_Type_Certificates__STC___5[[#This Row],[Column1]],SEARCH("\",Supplemental_Type_Certificates__STC___5[[#This Row],[Column1]])-1)</f>
        <v>Textron Aviation Inc.</v>
      </c>
      <c r="E1921" s="1" t="str">
        <f>RIGHT(Supplemental_Type_Certificates__STC___5[[#This Row],[Column1]],LEN(Supplemental_Type_Certificates__STC___5[[#This Row],[Column1]])-SEARCH("\",Supplemental_Type_Certificates__STC___5[[#This Row],[Column1]]))</f>
        <v>R172G</v>
      </c>
      <c r="F1921" s="1" t="str">
        <f>INDEX(Sheet1!A:D,MATCH(Supplemental_Type_Certificates__STC___5[[#This Row],[Make]],Sheet1!D:D,0),1)</f>
        <v>Textron</v>
      </c>
      <c r="G1921"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921"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E1587:E1976</v>
      </c>
      <c r="I1921" s="1" t="str">
        <f ca="1">IF(LEN(Supplemental_Type_Certificates__STC___5[[#This Row],[First]])&lt;&gt;0,Supplemental_Type_Certificates__STC___5[[#This Row],[First]]&amp;": "&amp;_xlfn.TEXTJOIN(", ",TRUE,INDIRECT(Supplemental_Type_Certificates__STC___5[[#This Row],[Range]])),"")</f>
        <v/>
      </c>
      <c r="J1921"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922" spans="1:10" x14ac:dyDescent="0.25">
      <c r="A1922" s="1" t="s">
        <v>144</v>
      </c>
      <c r="B1922"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Inc.\R172H</v>
      </c>
      <c r="C1922" s="1" t="s">
        <v>1513</v>
      </c>
      <c r="D1922" s="1" t="str">
        <f>LEFT(Supplemental_Type_Certificates__STC___5[[#This Row],[Column1]],SEARCH("\",Supplemental_Type_Certificates__STC___5[[#This Row],[Column1]])-1)</f>
        <v>Textron Aviation Inc.</v>
      </c>
      <c r="E1922" s="1" t="str">
        <f>RIGHT(Supplemental_Type_Certificates__STC___5[[#This Row],[Column1]],LEN(Supplemental_Type_Certificates__STC___5[[#This Row],[Column1]])-SEARCH("\",Supplemental_Type_Certificates__STC___5[[#This Row],[Column1]]))</f>
        <v>R172H</v>
      </c>
      <c r="F1922" s="1" t="str">
        <f>INDEX(Sheet1!A:D,MATCH(Supplemental_Type_Certificates__STC___5[[#This Row],[Make]],Sheet1!D:D,0),1)</f>
        <v>Textron</v>
      </c>
      <c r="G1922"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922"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E1587:E1976</v>
      </c>
      <c r="I1922" s="1" t="str">
        <f ca="1">IF(LEN(Supplemental_Type_Certificates__STC___5[[#This Row],[First]])&lt;&gt;0,Supplemental_Type_Certificates__STC___5[[#This Row],[First]]&amp;": "&amp;_xlfn.TEXTJOIN(", ",TRUE,INDIRECT(Supplemental_Type_Certificates__STC___5[[#This Row],[Range]])),"")</f>
        <v/>
      </c>
      <c r="J1922"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923" spans="1:10" x14ac:dyDescent="0.25">
      <c r="A1923" s="1" t="s">
        <v>144</v>
      </c>
      <c r="B1923"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Inc.\R172J</v>
      </c>
      <c r="C1923" s="1" t="s">
        <v>1514</v>
      </c>
      <c r="D1923" s="1" t="str">
        <f>LEFT(Supplemental_Type_Certificates__STC___5[[#This Row],[Column1]],SEARCH("\",Supplemental_Type_Certificates__STC___5[[#This Row],[Column1]])-1)</f>
        <v>Textron Aviation Inc.</v>
      </c>
      <c r="E1923" s="1" t="str">
        <f>RIGHT(Supplemental_Type_Certificates__STC___5[[#This Row],[Column1]],LEN(Supplemental_Type_Certificates__STC___5[[#This Row],[Column1]])-SEARCH("\",Supplemental_Type_Certificates__STC___5[[#This Row],[Column1]]))</f>
        <v>R172J</v>
      </c>
      <c r="F1923" s="1" t="str">
        <f>INDEX(Sheet1!A:D,MATCH(Supplemental_Type_Certificates__STC___5[[#This Row],[Make]],Sheet1!D:D,0),1)</f>
        <v>Textron</v>
      </c>
      <c r="G1923"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923"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E1587:E1976</v>
      </c>
      <c r="I1923" s="1" t="str">
        <f ca="1">IF(LEN(Supplemental_Type_Certificates__STC___5[[#This Row],[First]])&lt;&gt;0,Supplemental_Type_Certificates__STC___5[[#This Row],[First]]&amp;": "&amp;_xlfn.TEXTJOIN(", ",TRUE,INDIRECT(Supplemental_Type_Certificates__STC___5[[#This Row],[Range]])),"")</f>
        <v/>
      </c>
      <c r="J1923"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924" spans="1:10" x14ac:dyDescent="0.25">
      <c r="A1924" s="1" t="s">
        <v>144</v>
      </c>
      <c r="B1924"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Inc.\R172K</v>
      </c>
      <c r="C1924" s="1" t="s">
        <v>1515</v>
      </c>
      <c r="D1924" s="1" t="str">
        <f>LEFT(Supplemental_Type_Certificates__STC___5[[#This Row],[Column1]],SEARCH("\",Supplemental_Type_Certificates__STC___5[[#This Row],[Column1]])-1)</f>
        <v>Textron Aviation Inc.</v>
      </c>
      <c r="E1924" s="1" t="str">
        <f>RIGHT(Supplemental_Type_Certificates__STC___5[[#This Row],[Column1]],LEN(Supplemental_Type_Certificates__STC___5[[#This Row],[Column1]])-SEARCH("\",Supplemental_Type_Certificates__STC___5[[#This Row],[Column1]]))</f>
        <v>R172K</v>
      </c>
      <c r="F1924" s="1" t="str">
        <f>INDEX(Sheet1!A:D,MATCH(Supplemental_Type_Certificates__STC___5[[#This Row],[Make]],Sheet1!D:D,0),1)</f>
        <v>Textron</v>
      </c>
      <c r="G1924"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924"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E1587:E1976</v>
      </c>
      <c r="I1924" s="1" t="str">
        <f ca="1">IF(LEN(Supplemental_Type_Certificates__STC___5[[#This Row],[First]])&lt;&gt;0,Supplemental_Type_Certificates__STC___5[[#This Row],[First]]&amp;": "&amp;_xlfn.TEXTJOIN(", ",TRUE,INDIRECT(Supplemental_Type_Certificates__STC___5[[#This Row],[Range]])),"")</f>
        <v/>
      </c>
      <c r="J1924"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925" spans="1:10" x14ac:dyDescent="0.25">
      <c r="A1925" s="1" t="s">
        <v>144</v>
      </c>
      <c r="B1925"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Inc.\R182</v>
      </c>
      <c r="C1925" s="1" t="s">
        <v>1516</v>
      </c>
      <c r="D1925" s="1" t="str">
        <f>LEFT(Supplemental_Type_Certificates__STC___5[[#This Row],[Column1]],SEARCH("\",Supplemental_Type_Certificates__STC___5[[#This Row],[Column1]])-1)</f>
        <v>Textron Aviation Inc.</v>
      </c>
      <c r="E1925" s="1" t="str">
        <f>RIGHT(Supplemental_Type_Certificates__STC___5[[#This Row],[Column1]],LEN(Supplemental_Type_Certificates__STC___5[[#This Row],[Column1]])-SEARCH("\",Supplemental_Type_Certificates__STC___5[[#This Row],[Column1]]))</f>
        <v>R182</v>
      </c>
      <c r="F1925" s="1" t="str">
        <f>INDEX(Sheet1!A:D,MATCH(Supplemental_Type_Certificates__STC___5[[#This Row],[Make]],Sheet1!D:D,0),1)</f>
        <v>Textron</v>
      </c>
      <c r="G1925"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925"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E1587:E1976</v>
      </c>
      <c r="I1925" s="1" t="str">
        <f ca="1">IF(LEN(Supplemental_Type_Certificates__STC___5[[#This Row],[First]])&lt;&gt;0,Supplemental_Type_Certificates__STC___5[[#This Row],[First]]&amp;": "&amp;_xlfn.TEXTJOIN(", ",TRUE,INDIRECT(Supplemental_Type_Certificates__STC___5[[#This Row],[Range]])),"")</f>
        <v/>
      </c>
      <c r="J1925"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926" spans="1:10" x14ac:dyDescent="0.25">
      <c r="A1926" s="1" t="s">
        <v>144</v>
      </c>
      <c r="B1926"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Inc.\S35</v>
      </c>
      <c r="C1926" s="1" t="s">
        <v>1517</v>
      </c>
      <c r="D1926" s="1" t="str">
        <f>LEFT(Supplemental_Type_Certificates__STC___5[[#This Row],[Column1]],SEARCH("\",Supplemental_Type_Certificates__STC___5[[#This Row],[Column1]])-1)</f>
        <v>Textron Aviation Inc.</v>
      </c>
      <c r="E1926" s="1" t="str">
        <f>RIGHT(Supplemental_Type_Certificates__STC___5[[#This Row],[Column1]],LEN(Supplemental_Type_Certificates__STC___5[[#This Row],[Column1]])-SEARCH("\",Supplemental_Type_Certificates__STC___5[[#This Row],[Column1]]))</f>
        <v>S35</v>
      </c>
      <c r="F1926" s="1" t="str">
        <f>INDEX(Sheet1!A:D,MATCH(Supplemental_Type_Certificates__STC___5[[#This Row],[Make]],Sheet1!D:D,0),1)</f>
        <v>Textron</v>
      </c>
      <c r="G1926"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926"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E1587:E1976</v>
      </c>
      <c r="I1926" s="1" t="str">
        <f ca="1">IF(LEN(Supplemental_Type_Certificates__STC___5[[#This Row],[First]])&lt;&gt;0,Supplemental_Type_Certificates__STC___5[[#This Row],[First]]&amp;": "&amp;_xlfn.TEXTJOIN(", ",TRUE,INDIRECT(Supplemental_Type_Certificates__STC___5[[#This Row],[Range]])),"")</f>
        <v/>
      </c>
      <c r="J1926"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927" spans="1:10" x14ac:dyDescent="0.25">
      <c r="A1927" s="1" t="s">
        <v>144</v>
      </c>
      <c r="B1927"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Inc.\T182</v>
      </c>
      <c r="C1927" s="1" t="s">
        <v>1518</v>
      </c>
      <c r="D1927" s="1" t="str">
        <f>LEFT(Supplemental_Type_Certificates__STC___5[[#This Row],[Column1]],SEARCH("\",Supplemental_Type_Certificates__STC___5[[#This Row],[Column1]])-1)</f>
        <v>Textron Aviation Inc.</v>
      </c>
      <c r="E1927" s="1" t="str">
        <f>RIGHT(Supplemental_Type_Certificates__STC___5[[#This Row],[Column1]],LEN(Supplemental_Type_Certificates__STC___5[[#This Row],[Column1]])-SEARCH("\",Supplemental_Type_Certificates__STC___5[[#This Row],[Column1]]))</f>
        <v>T182</v>
      </c>
      <c r="F1927" s="1" t="str">
        <f>INDEX(Sheet1!A:D,MATCH(Supplemental_Type_Certificates__STC___5[[#This Row],[Make]],Sheet1!D:D,0),1)</f>
        <v>Textron</v>
      </c>
      <c r="G1927"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927"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E1587:E1976</v>
      </c>
      <c r="I1927" s="1" t="str">
        <f ca="1">IF(LEN(Supplemental_Type_Certificates__STC___5[[#This Row],[First]])&lt;&gt;0,Supplemental_Type_Certificates__STC___5[[#This Row],[First]]&amp;": "&amp;_xlfn.TEXTJOIN(", ",TRUE,INDIRECT(Supplemental_Type_Certificates__STC___5[[#This Row],[Range]])),"")</f>
        <v/>
      </c>
      <c r="J1927"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928" spans="1:10" x14ac:dyDescent="0.25">
      <c r="A1928" s="1" t="s">
        <v>144</v>
      </c>
      <c r="B1928"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Inc.\T182T</v>
      </c>
      <c r="C1928" s="1" t="s">
        <v>1519</v>
      </c>
      <c r="D1928" s="1" t="str">
        <f>LEFT(Supplemental_Type_Certificates__STC___5[[#This Row],[Column1]],SEARCH("\",Supplemental_Type_Certificates__STC___5[[#This Row],[Column1]])-1)</f>
        <v>Textron Aviation Inc.</v>
      </c>
      <c r="E1928" s="1" t="str">
        <f>RIGHT(Supplemental_Type_Certificates__STC___5[[#This Row],[Column1]],LEN(Supplemental_Type_Certificates__STC___5[[#This Row],[Column1]])-SEARCH("\",Supplemental_Type_Certificates__STC___5[[#This Row],[Column1]]))</f>
        <v>T182T</v>
      </c>
      <c r="F1928" s="1" t="str">
        <f>INDEX(Sheet1!A:D,MATCH(Supplemental_Type_Certificates__STC___5[[#This Row],[Make]],Sheet1!D:D,0),1)</f>
        <v>Textron</v>
      </c>
      <c r="G1928"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928"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E1587:E1976</v>
      </c>
      <c r="I1928" s="1" t="str">
        <f ca="1">IF(LEN(Supplemental_Type_Certificates__STC___5[[#This Row],[First]])&lt;&gt;0,Supplemental_Type_Certificates__STC___5[[#This Row],[First]]&amp;": "&amp;_xlfn.TEXTJOIN(", ",TRUE,INDIRECT(Supplemental_Type_Certificates__STC___5[[#This Row],[Range]])),"")</f>
        <v/>
      </c>
      <c r="J1928"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929" spans="1:10" x14ac:dyDescent="0.25">
      <c r="A1929" s="1" t="s">
        <v>144</v>
      </c>
      <c r="B1929"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Inc.\T206H</v>
      </c>
      <c r="C1929" s="1" t="s">
        <v>1520</v>
      </c>
      <c r="D1929" s="1" t="str">
        <f>LEFT(Supplemental_Type_Certificates__STC___5[[#This Row],[Column1]],SEARCH("\",Supplemental_Type_Certificates__STC___5[[#This Row],[Column1]])-1)</f>
        <v>Textron Aviation Inc.</v>
      </c>
      <c r="E1929" s="1" t="str">
        <f>RIGHT(Supplemental_Type_Certificates__STC___5[[#This Row],[Column1]],LEN(Supplemental_Type_Certificates__STC___5[[#This Row],[Column1]])-SEARCH("\",Supplemental_Type_Certificates__STC___5[[#This Row],[Column1]]))</f>
        <v>T206H</v>
      </c>
      <c r="F1929" s="1" t="str">
        <f>INDEX(Sheet1!A:D,MATCH(Supplemental_Type_Certificates__STC___5[[#This Row],[Make]],Sheet1!D:D,0),1)</f>
        <v>Textron</v>
      </c>
      <c r="G1929"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929"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E1587:E1976</v>
      </c>
      <c r="I1929" s="1" t="str">
        <f ca="1">IF(LEN(Supplemental_Type_Certificates__STC___5[[#This Row],[First]])&lt;&gt;0,Supplemental_Type_Certificates__STC___5[[#This Row],[First]]&amp;": "&amp;_xlfn.TEXTJOIN(", ",TRUE,INDIRECT(Supplemental_Type_Certificates__STC___5[[#This Row],[Range]])),"")</f>
        <v/>
      </c>
      <c r="J1929"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930" spans="1:10" x14ac:dyDescent="0.25">
      <c r="A1930" s="1" t="s">
        <v>144</v>
      </c>
      <c r="B1930"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Inc.\T207</v>
      </c>
      <c r="C1930" s="1" t="s">
        <v>1521</v>
      </c>
      <c r="D1930" s="1" t="str">
        <f>LEFT(Supplemental_Type_Certificates__STC___5[[#This Row],[Column1]],SEARCH("\",Supplemental_Type_Certificates__STC___5[[#This Row],[Column1]])-1)</f>
        <v>Textron Aviation Inc.</v>
      </c>
      <c r="E1930" s="1" t="str">
        <f>RIGHT(Supplemental_Type_Certificates__STC___5[[#This Row],[Column1]],LEN(Supplemental_Type_Certificates__STC___5[[#This Row],[Column1]])-SEARCH("\",Supplemental_Type_Certificates__STC___5[[#This Row],[Column1]]))</f>
        <v>T207</v>
      </c>
      <c r="F1930" s="1" t="str">
        <f>INDEX(Sheet1!A:D,MATCH(Supplemental_Type_Certificates__STC___5[[#This Row],[Make]],Sheet1!D:D,0),1)</f>
        <v>Textron</v>
      </c>
      <c r="G1930"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930"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E1587:E1976</v>
      </c>
      <c r="I1930" s="1" t="str">
        <f ca="1">IF(LEN(Supplemental_Type_Certificates__STC___5[[#This Row],[First]])&lt;&gt;0,Supplemental_Type_Certificates__STC___5[[#This Row],[First]]&amp;": "&amp;_xlfn.TEXTJOIN(", ",TRUE,INDIRECT(Supplemental_Type_Certificates__STC___5[[#This Row],[Range]])),"")</f>
        <v/>
      </c>
      <c r="J1930"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931" spans="1:10" x14ac:dyDescent="0.25">
      <c r="A1931" s="1" t="s">
        <v>144</v>
      </c>
      <c r="B1931"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Inc.\T207A</v>
      </c>
      <c r="C1931" s="1" t="s">
        <v>1522</v>
      </c>
      <c r="D1931" s="1" t="str">
        <f>LEFT(Supplemental_Type_Certificates__STC___5[[#This Row],[Column1]],SEARCH("\",Supplemental_Type_Certificates__STC___5[[#This Row],[Column1]])-1)</f>
        <v>Textron Aviation Inc.</v>
      </c>
      <c r="E1931" s="1" t="str">
        <f>RIGHT(Supplemental_Type_Certificates__STC___5[[#This Row],[Column1]],LEN(Supplemental_Type_Certificates__STC___5[[#This Row],[Column1]])-SEARCH("\",Supplemental_Type_Certificates__STC___5[[#This Row],[Column1]]))</f>
        <v>T207A</v>
      </c>
      <c r="F1931" s="1" t="str">
        <f>INDEX(Sheet1!A:D,MATCH(Supplemental_Type_Certificates__STC___5[[#This Row],[Make]],Sheet1!D:D,0),1)</f>
        <v>Textron</v>
      </c>
      <c r="G1931"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931"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E1587:E1976</v>
      </c>
      <c r="I1931" s="1" t="str">
        <f ca="1">IF(LEN(Supplemental_Type_Certificates__STC___5[[#This Row],[First]])&lt;&gt;0,Supplemental_Type_Certificates__STC___5[[#This Row],[First]]&amp;": "&amp;_xlfn.TEXTJOIN(", ",TRUE,INDIRECT(Supplemental_Type_Certificates__STC___5[[#This Row],[Range]])),"")</f>
        <v/>
      </c>
      <c r="J1931"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932" spans="1:10" x14ac:dyDescent="0.25">
      <c r="A1932" s="1" t="s">
        <v>144</v>
      </c>
      <c r="B1932"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Inc.\T210F</v>
      </c>
      <c r="C1932" s="1" t="s">
        <v>1523</v>
      </c>
      <c r="D1932" s="1" t="str">
        <f>LEFT(Supplemental_Type_Certificates__STC___5[[#This Row],[Column1]],SEARCH("\",Supplemental_Type_Certificates__STC___5[[#This Row],[Column1]])-1)</f>
        <v>Textron Aviation Inc.</v>
      </c>
      <c r="E1932" s="1" t="str">
        <f>RIGHT(Supplemental_Type_Certificates__STC___5[[#This Row],[Column1]],LEN(Supplemental_Type_Certificates__STC___5[[#This Row],[Column1]])-SEARCH("\",Supplemental_Type_Certificates__STC___5[[#This Row],[Column1]]))</f>
        <v>T210F</v>
      </c>
      <c r="F1932" s="1" t="str">
        <f>INDEX(Sheet1!A:D,MATCH(Supplemental_Type_Certificates__STC___5[[#This Row],[Make]],Sheet1!D:D,0),1)</f>
        <v>Textron</v>
      </c>
      <c r="G1932"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932"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E1587:E1976</v>
      </c>
      <c r="I1932" s="1" t="str">
        <f ca="1">IF(LEN(Supplemental_Type_Certificates__STC___5[[#This Row],[First]])&lt;&gt;0,Supplemental_Type_Certificates__STC___5[[#This Row],[First]]&amp;": "&amp;_xlfn.TEXTJOIN(", ",TRUE,INDIRECT(Supplemental_Type_Certificates__STC___5[[#This Row],[Range]])),"")</f>
        <v/>
      </c>
      <c r="J1932"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933" spans="1:10" x14ac:dyDescent="0.25">
      <c r="A1933" s="1" t="s">
        <v>144</v>
      </c>
      <c r="B1933"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Inc.\T210G</v>
      </c>
      <c r="C1933" s="1" t="s">
        <v>1524</v>
      </c>
      <c r="D1933" s="1" t="str">
        <f>LEFT(Supplemental_Type_Certificates__STC___5[[#This Row],[Column1]],SEARCH("\",Supplemental_Type_Certificates__STC___5[[#This Row],[Column1]])-1)</f>
        <v>Textron Aviation Inc.</v>
      </c>
      <c r="E1933" s="1" t="str">
        <f>RIGHT(Supplemental_Type_Certificates__STC___5[[#This Row],[Column1]],LEN(Supplemental_Type_Certificates__STC___5[[#This Row],[Column1]])-SEARCH("\",Supplemental_Type_Certificates__STC___5[[#This Row],[Column1]]))</f>
        <v>T210G</v>
      </c>
      <c r="F1933" s="1" t="str">
        <f>INDEX(Sheet1!A:D,MATCH(Supplemental_Type_Certificates__STC___5[[#This Row],[Make]],Sheet1!D:D,0),1)</f>
        <v>Textron</v>
      </c>
      <c r="G1933"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933"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E1587:E1976</v>
      </c>
      <c r="I1933" s="1" t="str">
        <f ca="1">IF(LEN(Supplemental_Type_Certificates__STC___5[[#This Row],[First]])&lt;&gt;0,Supplemental_Type_Certificates__STC___5[[#This Row],[First]]&amp;": "&amp;_xlfn.TEXTJOIN(", ",TRUE,INDIRECT(Supplemental_Type_Certificates__STC___5[[#This Row],[Range]])),"")</f>
        <v/>
      </c>
      <c r="J1933"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934" spans="1:10" x14ac:dyDescent="0.25">
      <c r="A1934" s="1" t="s">
        <v>144</v>
      </c>
      <c r="B1934"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Inc.\T210H</v>
      </c>
      <c r="C1934" s="1" t="s">
        <v>1525</v>
      </c>
      <c r="D1934" s="1" t="str">
        <f>LEFT(Supplemental_Type_Certificates__STC___5[[#This Row],[Column1]],SEARCH("\",Supplemental_Type_Certificates__STC___5[[#This Row],[Column1]])-1)</f>
        <v>Textron Aviation Inc.</v>
      </c>
      <c r="E1934" s="1" t="str">
        <f>RIGHT(Supplemental_Type_Certificates__STC___5[[#This Row],[Column1]],LEN(Supplemental_Type_Certificates__STC___5[[#This Row],[Column1]])-SEARCH("\",Supplemental_Type_Certificates__STC___5[[#This Row],[Column1]]))</f>
        <v>T210H</v>
      </c>
      <c r="F1934" s="1" t="str">
        <f>INDEX(Sheet1!A:D,MATCH(Supplemental_Type_Certificates__STC___5[[#This Row],[Make]],Sheet1!D:D,0),1)</f>
        <v>Textron</v>
      </c>
      <c r="G1934"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934"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E1587:E1976</v>
      </c>
      <c r="I1934" s="1" t="str">
        <f ca="1">IF(LEN(Supplemental_Type_Certificates__STC___5[[#This Row],[First]])&lt;&gt;0,Supplemental_Type_Certificates__STC___5[[#This Row],[First]]&amp;": "&amp;_xlfn.TEXTJOIN(", ",TRUE,INDIRECT(Supplemental_Type_Certificates__STC___5[[#This Row],[Range]])),"")</f>
        <v/>
      </c>
      <c r="J1934"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935" spans="1:10" x14ac:dyDescent="0.25">
      <c r="A1935" s="1" t="s">
        <v>144</v>
      </c>
      <c r="B1935"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Inc.\T210J</v>
      </c>
      <c r="C1935" s="1" t="s">
        <v>1526</v>
      </c>
      <c r="D1935" s="1" t="str">
        <f>LEFT(Supplemental_Type_Certificates__STC___5[[#This Row],[Column1]],SEARCH("\",Supplemental_Type_Certificates__STC___5[[#This Row],[Column1]])-1)</f>
        <v>Textron Aviation Inc.</v>
      </c>
      <c r="E1935" s="1" t="str">
        <f>RIGHT(Supplemental_Type_Certificates__STC___5[[#This Row],[Column1]],LEN(Supplemental_Type_Certificates__STC___5[[#This Row],[Column1]])-SEARCH("\",Supplemental_Type_Certificates__STC___5[[#This Row],[Column1]]))</f>
        <v>T210J</v>
      </c>
      <c r="F1935" s="1" t="str">
        <f>INDEX(Sheet1!A:D,MATCH(Supplemental_Type_Certificates__STC___5[[#This Row],[Make]],Sheet1!D:D,0),1)</f>
        <v>Textron</v>
      </c>
      <c r="G1935"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935"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E1587:E1976</v>
      </c>
      <c r="I1935" s="1" t="str">
        <f ca="1">IF(LEN(Supplemental_Type_Certificates__STC___5[[#This Row],[First]])&lt;&gt;0,Supplemental_Type_Certificates__STC___5[[#This Row],[First]]&amp;": "&amp;_xlfn.TEXTJOIN(", ",TRUE,INDIRECT(Supplemental_Type_Certificates__STC___5[[#This Row],[Range]])),"")</f>
        <v/>
      </c>
      <c r="J1935"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936" spans="1:10" x14ac:dyDescent="0.25">
      <c r="A1936" s="1" t="s">
        <v>144</v>
      </c>
      <c r="B1936"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Inc.\T210K</v>
      </c>
      <c r="C1936" s="1" t="s">
        <v>1527</v>
      </c>
      <c r="D1936" s="1" t="str">
        <f>LEFT(Supplemental_Type_Certificates__STC___5[[#This Row],[Column1]],SEARCH("\",Supplemental_Type_Certificates__STC___5[[#This Row],[Column1]])-1)</f>
        <v>Textron Aviation Inc.</v>
      </c>
      <c r="E1936" s="1" t="str">
        <f>RIGHT(Supplemental_Type_Certificates__STC___5[[#This Row],[Column1]],LEN(Supplemental_Type_Certificates__STC___5[[#This Row],[Column1]])-SEARCH("\",Supplemental_Type_Certificates__STC___5[[#This Row],[Column1]]))</f>
        <v>T210K</v>
      </c>
      <c r="F1936" s="1" t="str">
        <f>INDEX(Sheet1!A:D,MATCH(Supplemental_Type_Certificates__STC___5[[#This Row],[Make]],Sheet1!D:D,0),1)</f>
        <v>Textron</v>
      </c>
      <c r="G1936"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936"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E1587:E1976</v>
      </c>
      <c r="I1936" s="1" t="str">
        <f ca="1">IF(LEN(Supplemental_Type_Certificates__STC___5[[#This Row],[First]])&lt;&gt;0,Supplemental_Type_Certificates__STC___5[[#This Row],[First]]&amp;": "&amp;_xlfn.TEXTJOIN(", ",TRUE,INDIRECT(Supplemental_Type_Certificates__STC___5[[#This Row],[Range]])),"")</f>
        <v/>
      </c>
      <c r="J1936"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937" spans="1:10" x14ac:dyDescent="0.25">
      <c r="A1937" s="1" t="s">
        <v>144</v>
      </c>
      <c r="B1937"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Inc.\T210L</v>
      </c>
      <c r="C1937" s="1" t="s">
        <v>1528</v>
      </c>
      <c r="D1937" s="1" t="str">
        <f>LEFT(Supplemental_Type_Certificates__STC___5[[#This Row],[Column1]],SEARCH("\",Supplemental_Type_Certificates__STC___5[[#This Row],[Column1]])-1)</f>
        <v>Textron Aviation Inc.</v>
      </c>
      <c r="E1937" s="1" t="str">
        <f>RIGHT(Supplemental_Type_Certificates__STC___5[[#This Row],[Column1]],LEN(Supplemental_Type_Certificates__STC___5[[#This Row],[Column1]])-SEARCH("\",Supplemental_Type_Certificates__STC___5[[#This Row],[Column1]]))</f>
        <v>T210L</v>
      </c>
      <c r="F1937" s="1" t="str">
        <f>INDEX(Sheet1!A:D,MATCH(Supplemental_Type_Certificates__STC___5[[#This Row],[Make]],Sheet1!D:D,0),1)</f>
        <v>Textron</v>
      </c>
      <c r="G1937"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937"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E1587:E1976</v>
      </c>
      <c r="I1937" s="1" t="str">
        <f ca="1">IF(LEN(Supplemental_Type_Certificates__STC___5[[#This Row],[First]])&lt;&gt;0,Supplemental_Type_Certificates__STC___5[[#This Row],[First]]&amp;": "&amp;_xlfn.TEXTJOIN(", ",TRUE,INDIRECT(Supplemental_Type_Certificates__STC___5[[#This Row],[Range]])),"")</f>
        <v/>
      </c>
      <c r="J1937"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938" spans="1:10" x14ac:dyDescent="0.25">
      <c r="A1938" s="1" t="s">
        <v>144</v>
      </c>
      <c r="B1938"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Inc.\T210M</v>
      </c>
      <c r="C1938" s="1" t="s">
        <v>1529</v>
      </c>
      <c r="D1938" s="1" t="str">
        <f>LEFT(Supplemental_Type_Certificates__STC___5[[#This Row],[Column1]],SEARCH("\",Supplemental_Type_Certificates__STC___5[[#This Row],[Column1]])-1)</f>
        <v>Textron Aviation Inc.</v>
      </c>
      <c r="E1938" s="1" t="str">
        <f>RIGHT(Supplemental_Type_Certificates__STC___5[[#This Row],[Column1]],LEN(Supplemental_Type_Certificates__STC___5[[#This Row],[Column1]])-SEARCH("\",Supplemental_Type_Certificates__STC___5[[#This Row],[Column1]]))</f>
        <v>T210M</v>
      </c>
      <c r="F1938" s="1" t="str">
        <f>INDEX(Sheet1!A:D,MATCH(Supplemental_Type_Certificates__STC___5[[#This Row],[Make]],Sheet1!D:D,0),1)</f>
        <v>Textron</v>
      </c>
      <c r="G1938"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938"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E1587:E1976</v>
      </c>
      <c r="I1938" s="1" t="str">
        <f ca="1">IF(LEN(Supplemental_Type_Certificates__STC___5[[#This Row],[First]])&lt;&gt;0,Supplemental_Type_Certificates__STC___5[[#This Row],[First]]&amp;": "&amp;_xlfn.TEXTJOIN(", ",TRUE,INDIRECT(Supplemental_Type_Certificates__STC___5[[#This Row],[Range]])),"")</f>
        <v/>
      </c>
      <c r="J1938"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939" spans="1:10" x14ac:dyDescent="0.25">
      <c r="A1939" s="1" t="s">
        <v>144</v>
      </c>
      <c r="B1939"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Inc.\T210N</v>
      </c>
      <c r="C1939" s="1" t="s">
        <v>1530</v>
      </c>
      <c r="D1939" s="1" t="str">
        <f>LEFT(Supplemental_Type_Certificates__STC___5[[#This Row],[Column1]],SEARCH("\",Supplemental_Type_Certificates__STC___5[[#This Row],[Column1]])-1)</f>
        <v>Textron Aviation Inc.</v>
      </c>
      <c r="E1939" s="1" t="str">
        <f>RIGHT(Supplemental_Type_Certificates__STC___5[[#This Row],[Column1]],LEN(Supplemental_Type_Certificates__STC___5[[#This Row],[Column1]])-SEARCH("\",Supplemental_Type_Certificates__STC___5[[#This Row],[Column1]]))</f>
        <v>T210N</v>
      </c>
      <c r="F1939" s="1" t="str">
        <f>INDEX(Sheet1!A:D,MATCH(Supplemental_Type_Certificates__STC___5[[#This Row],[Make]],Sheet1!D:D,0),1)</f>
        <v>Textron</v>
      </c>
      <c r="G1939"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939"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E1587:E1976</v>
      </c>
      <c r="I1939" s="1" t="str">
        <f ca="1">IF(LEN(Supplemental_Type_Certificates__STC___5[[#This Row],[First]])&lt;&gt;0,Supplemental_Type_Certificates__STC___5[[#This Row],[First]]&amp;": "&amp;_xlfn.TEXTJOIN(", ",TRUE,INDIRECT(Supplemental_Type_Certificates__STC___5[[#This Row],[Range]])),"")</f>
        <v/>
      </c>
      <c r="J1939"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940" spans="1:10" x14ac:dyDescent="0.25">
      <c r="A1940" s="1" t="s">
        <v>144</v>
      </c>
      <c r="B1940"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Inc.\T210R</v>
      </c>
      <c r="C1940" s="1" t="s">
        <v>1531</v>
      </c>
      <c r="D1940" s="1" t="str">
        <f>LEFT(Supplemental_Type_Certificates__STC___5[[#This Row],[Column1]],SEARCH("\",Supplemental_Type_Certificates__STC___5[[#This Row],[Column1]])-1)</f>
        <v>Textron Aviation Inc.</v>
      </c>
      <c r="E1940" s="1" t="str">
        <f>RIGHT(Supplemental_Type_Certificates__STC___5[[#This Row],[Column1]],LEN(Supplemental_Type_Certificates__STC___5[[#This Row],[Column1]])-SEARCH("\",Supplemental_Type_Certificates__STC___5[[#This Row],[Column1]]))</f>
        <v>T210R</v>
      </c>
      <c r="F1940" s="1" t="str">
        <f>INDEX(Sheet1!A:D,MATCH(Supplemental_Type_Certificates__STC___5[[#This Row],[Make]],Sheet1!D:D,0),1)</f>
        <v>Textron</v>
      </c>
      <c r="G1940"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940"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E1587:E1976</v>
      </c>
      <c r="I1940" s="1" t="str">
        <f ca="1">IF(LEN(Supplemental_Type_Certificates__STC___5[[#This Row],[First]])&lt;&gt;0,Supplemental_Type_Certificates__STC___5[[#This Row],[First]]&amp;": "&amp;_xlfn.TEXTJOIN(", ",TRUE,INDIRECT(Supplemental_Type_Certificates__STC___5[[#This Row],[Range]])),"")</f>
        <v/>
      </c>
      <c r="J1940"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941" spans="1:10" x14ac:dyDescent="0.25">
      <c r="A1941" s="1" t="s">
        <v>144</v>
      </c>
      <c r="B1941"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Inc.\T303</v>
      </c>
      <c r="C1941" s="1" t="s">
        <v>1532</v>
      </c>
      <c r="D1941" s="1" t="str">
        <f>LEFT(Supplemental_Type_Certificates__STC___5[[#This Row],[Column1]],SEARCH("\",Supplemental_Type_Certificates__STC___5[[#This Row],[Column1]])-1)</f>
        <v>Textron Aviation Inc.</v>
      </c>
      <c r="E1941" s="1" t="str">
        <f>RIGHT(Supplemental_Type_Certificates__STC___5[[#This Row],[Column1]],LEN(Supplemental_Type_Certificates__STC___5[[#This Row],[Column1]])-SEARCH("\",Supplemental_Type_Certificates__STC___5[[#This Row],[Column1]]))</f>
        <v>T303</v>
      </c>
      <c r="F1941" s="1" t="str">
        <f>INDEX(Sheet1!A:D,MATCH(Supplemental_Type_Certificates__STC___5[[#This Row],[Make]],Sheet1!D:D,0),1)</f>
        <v>Textron</v>
      </c>
      <c r="G1941"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941"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E1587:E1976</v>
      </c>
      <c r="I1941" s="1" t="str">
        <f ca="1">IF(LEN(Supplemental_Type_Certificates__STC___5[[#This Row],[First]])&lt;&gt;0,Supplemental_Type_Certificates__STC___5[[#This Row],[First]]&amp;": "&amp;_xlfn.TEXTJOIN(", ",TRUE,INDIRECT(Supplemental_Type_Certificates__STC___5[[#This Row],[Range]])),"")</f>
        <v/>
      </c>
      <c r="J1941"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942" spans="1:10" x14ac:dyDescent="0.25">
      <c r="A1942" s="1" t="s">
        <v>144</v>
      </c>
      <c r="B1942"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Inc.\T310P</v>
      </c>
      <c r="C1942" s="1" t="s">
        <v>1533</v>
      </c>
      <c r="D1942" s="1" t="str">
        <f>LEFT(Supplemental_Type_Certificates__STC___5[[#This Row],[Column1]],SEARCH("\",Supplemental_Type_Certificates__STC___5[[#This Row],[Column1]])-1)</f>
        <v>Textron Aviation Inc.</v>
      </c>
      <c r="E1942" s="1" t="str">
        <f>RIGHT(Supplemental_Type_Certificates__STC___5[[#This Row],[Column1]],LEN(Supplemental_Type_Certificates__STC___5[[#This Row],[Column1]])-SEARCH("\",Supplemental_Type_Certificates__STC___5[[#This Row],[Column1]]))</f>
        <v>T310P</v>
      </c>
      <c r="F1942" s="1" t="str">
        <f>INDEX(Sheet1!A:D,MATCH(Supplemental_Type_Certificates__STC___5[[#This Row],[Make]],Sheet1!D:D,0),1)</f>
        <v>Textron</v>
      </c>
      <c r="G1942"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942"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E1587:E1976</v>
      </c>
      <c r="I1942" s="1" t="str">
        <f ca="1">IF(LEN(Supplemental_Type_Certificates__STC___5[[#This Row],[First]])&lt;&gt;0,Supplemental_Type_Certificates__STC___5[[#This Row],[First]]&amp;": "&amp;_xlfn.TEXTJOIN(", ",TRUE,INDIRECT(Supplemental_Type_Certificates__STC___5[[#This Row],[Range]])),"")</f>
        <v/>
      </c>
      <c r="J1942"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943" spans="1:10" x14ac:dyDescent="0.25">
      <c r="A1943" s="1" t="s">
        <v>144</v>
      </c>
      <c r="B1943"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Inc.\T310Q</v>
      </c>
      <c r="C1943" s="1" t="s">
        <v>1534</v>
      </c>
      <c r="D1943" s="1" t="str">
        <f>LEFT(Supplemental_Type_Certificates__STC___5[[#This Row],[Column1]],SEARCH("\",Supplemental_Type_Certificates__STC___5[[#This Row],[Column1]])-1)</f>
        <v>Textron Aviation Inc.</v>
      </c>
      <c r="E1943" s="1" t="str">
        <f>RIGHT(Supplemental_Type_Certificates__STC___5[[#This Row],[Column1]],LEN(Supplemental_Type_Certificates__STC___5[[#This Row],[Column1]])-SEARCH("\",Supplemental_Type_Certificates__STC___5[[#This Row],[Column1]]))</f>
        <v>T310Q</v>
      </c>
      <c r="F1943" s="1" t="str">
        <f>INDEX(Sheet1!A:D,MATCH(Supplemental_Type_Certificates__STC___5[[#This Row],[Make]],Sheet1!D:D,0),1)</f>
        <v>Textron</v>
      </c>
      <c r="G1943"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943"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E1587:E1976</v>
      </c>
      <c r="I1943" s="1" t="str">
        <f ca="1">IF(LEN(Supplemental_Type_Certificates__STC___5[[#This Row],[First]])&lt;&gt;0,Supplemental_Type_Certificates__STC___5[[#This Row],[First]]&amp;": "&amp;_xlfn.TEXTJOIN(", ",TRUE,INDIRECT(Supplemental_Type_Certificates__STC___5[[#This Row],[Range]])),"")</f>
        <v/>
      </c>
      <c r="J1943"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944" spans="1:10" x14ac:dyDescent="0.25">
      <c r="A1944" s="1" t="s">
        <v>144</v>
      </c>
      <c r="B1944"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Inc.\T310R</v>
      </c>
      <c r="C1944" s="1" t="s">
        <v>1535</v>
      </c>
      <c r="D1944" s="1" t="str">
        <f>LEFT(Supplemental_Type_Certificates__STC___5[[#This Row],[Column1]],SEARCH("\",Supplemental_Type_Certificates__STC___5[[#This Row],[Column1]])-1)</f>
        <v>Textron Aviation Inc.</v>
      </c>
      <c r="E1944" s="1" t="str">
        <f>RIGHT(Supplemental_Type_Certificates__STC___5[[#This Row],[Column1]],LEN(Supplemental_Type_Certificates__STC___5[[#This Row],[Column1]])-SEARCH("\",Supplemental_Type_Certificates__STC___5[[#This Row],[Column1]]))</f>
        <v>T310R</v>
      </c>
      <c r="F1944" s="1" t="str">
        <f>INDEX(Sheet1!A:D,MATCH(Supplemental_Type_Certificates__STC___5[[#This Row],[Make]],Sheet1!D:D,0),1)</f>
        <v>Textron</v>
      </c>
      <c r="G1944"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944"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E1587:E1976</v>
      </c>
      <c r="I1944" s="1" t="str">
        <f ca="1">IF(LEN(Supplemental_Type_Certificates__STC___5[[#This Row],[First]])&lt;&gt;0,Supplemental_Type_Certificates__STC___5[[#This Row],[First]]&amp;": "&amp;_xlfn.TEXTJOIN(", ",TRUE,INDIRECT(Supplemental_Type_Certificates__STC___5[[#This Row],[Range]])),"")</f>
        <v/>
      </c>
      <c r="J1944"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945" spans="1:10" x14ac:dyDescent="0.25">
      <c r="A1945" s="1" t="s">
        <v>144</v>
      </c>
      <c r="B1945"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Inc.\T337B</v>
      </c>
      <c r="C1945" s="1" t="s">
        <v>1536</v>
      </c>
      <c r="D1945" s="1" t="str">
        <f>LEFT(Supplemental_Type_Certificates__STC___5[[#This Row],[Column1]],SEARCH("\",Supplemental_Type_Certificates__STC___5[[#This Row],[Column1]])-1)</f>
        <v>Textron Aviation Inc.</v>
      </c>
      <c r="E1945" s="1" t="str">
        <f>RIGHT(Supplemental_Type_Certificates__STC___5[[#This Row],[Column1]],LEN(Supplemental_Type_Certificates__STC___5[[#This Row],[Column1]])-SEARCH("\",Supplemental_Type_Certificates__STC___5[[#This Row],[Column1]]))</f>
        <v>T337B</v>
      </c>
      <c r="F1945" s="1" t="str">
        <f>INDEX(Sheet1!A:D,MATCH(Supplemental_Type_Certificates__STC___5[[#This Row],[Make]],Sheet1!D:D,0),1)</f>
        <v>Textron</v>
      </c>
      <c r="G1945"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945"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E1587:E1976</v>
      </c>
      <c r="I1945" s="1" t="str">
        <f ca="1">IF(LEN(Supplemental_Type_Certificates__STC___5[[#This Row],[First]])&lt;&gt;0,Supplemental_Type_Certificates__STC___5[[#This Row],[First]]&amp;": "&amp;_xlfn.TEXTJOIN(", ",TRUE,INDIRECT(Supplemental_Type_Certificates__STC___5[[#This Row],[Range]])),"")</f>
        <v/>
      </c>
      <c r="J1945"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946" spans="1:10" x14ac:dyDescent="0.25">
      <c r="A1946" s="1" t="s">
        <v>144</v>
      </c>
      <c r="B1946"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Inc.\T337C</v>
      </c>
      <c r="C1946" s="1" t="s">
        <v>1537</v>
      </c>
      <c r="D1946" s="1" t="str">
        <f>LEFT(Supplemental_Type_Certificates__STC___5[[#This Row],[Column1]],SEARCH("\",Supplemental_Type_Certificates__STC___5[[#This Row],[Column1]])-1)</f>
        <v>Textron Aviation Inc.</v>
      </c>
      <c r="E1946" s="1" t="str">
        <f>RIGHT(Supplemental_Type_Certificates__STC___5[[#This Row],[Column1]],LEN(Supplemental_Type_Certificates__STC___5[[#This Row],[Column1]])-SEARCH("\",Supplemental_Type_Certificates__STC___5[[#This Row],[Column1]]))</f>
        <v>T337C</v>
      </c>
      <c r="F1946" s="1" t="str">
        <f>INDEX(Sheet1!A:D,MATCH(Supplemental_Type_Certificates__STC___5[[#This Row],[Make]],Sheet1!D:D,0),1)</f>
        <v>Textron</v>
      </c>
      <c r="G1946"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946"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E1587:E1976</v>
      </c>
      <c r="I1946" s="1" t="str">
        <f ca="1">IF(LEN(Supplemental_Type_Certificates__STC___5[[#This Row],[First]])&lt;&gt;0,Supplemental_Type_Certificates__STC___5[[#This Row],[First]]&amp;": "&amp;_xlfn.TEXTJOIN(", ",TRUE,INDIRECT(Supplemental_Type_Certificates__STC___5[[#This Row],[Range]])),"")</f>
        <v/>
      </c>
      <c r="J1946"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947" spans="1:10" x14ac:dyDescent="0.25">
      <c r="A1947" s="1" t="s">
        <v>144</v>
      </c>
      <c r="B1947"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Inc.\T337D</v>
      </c>
      <c r="C1947" s="1" t="s">
        <v>1538</v>
      </c>
      <c r="D1947" s="1" t="str">
        <f>LEFT(Supplemental_Type_Certificates__STC___5[[#This Row],[Column1]],SEARCH("\",Supplemental_Type_Certificates__STC___5[[#This Row],[Column1]])-1)</f>
        <v>Textron Aviation Inc.</v>
      </c>
      <c r="E1947" s="1" t="str">
        <f>RIGHT(Supplemental_Type_Certificates__STC___5[[#This Row],[Column1]],LEN(Supplemental_Type_Certificates__STC___5[[#This Row],[Column1]])-SEARCH("\",Supplemental_Type_Certificates__STC___5[[#This Row],[Column1]]))</f>
        <v>T337D</v>
      </c>
      <c r="F1947" s="1" t="str">
        <f>INDEX(Sheet1!A:D,MATCH(Supplemental_Type_Certificates__STC___5[[#This Row],[Make]],Sheet1!D:D,0),1)</f>
        <v>Textron</v>
      </c>
      <c r="G1947"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947"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E1587:E1976</v>
      </c>
      <c r="I1947" s="1" t="str">
        <f ca="1">IF(LEN(Supplemental_Type_Certificates__STC___5[[#This Row],[First]])&lt;&gt;0,Supplemental_Type_Certificates__STC___5[[#This Row],[First]]&amp;": "&amp;_xlfn.TEXTJOIN(", ",TRUE,INDIRECT(Supplemental_Type_Certificates__STC___5[[#This Row],[Range]])),"")</f>
        <v/>
      </c>
      <c r="J1947"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948" spans="1:10" x14ac:dyDescent="0.25">
      <c r="A1948" s="1" t="s">
        <v>144</v>
      </c>
      <c r="B1948"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Inc.\T337E</v>
      </c>
      <c r="C1948" s="1" t="s">
        <v>1539</v>
      </c>
      <c r="D1948" s="1" t="str">
        <f>LEFT(Supplemental_Type_Certificates__STC___5[[#This Row],[Column1]],SEARCH("\",Supplemental_Type_Certificates__STC___5[[#This Row],[Column1]])-1)</f>
        <v>Textron Aviation Inc.</v>
      </c>
      <c r="E1948" s="1" t="str">
        <f>RIGHT(Supplemental_Type_Certificates__STC___5[[#This Row],[Column1]],LEN(Supplemental_Type_Certificates__STC___5[[#This Row],[Column1]])-SEARCH("\",Supplemental_Type_Certificates__STC___5[[#This Row],[Column1]]))</f>
        <v>T337E</v>
      </c>
      <c r="F1948" s="1" t="str">
        <f>INDEX(Sheet1!A:D,MATCH(Supplemental_Type_Certificates__STC___5[[#This Row],[Make]],Sheet1!D:D,0),1)</f>
        <v>Textron</v>
      </c>
      <c r="G1948"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948"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E1587:E1976</v>
      </c>
      <c r="I1948" s="1" t="str">
        <f ca="1">IF(LEN(Supplemental_Type_Certificates__STC___5[[#This Row],[First]])&lt;&gt;0,Supplemental_Type_Certificates__STC___5[[#This Row],[First]]&amp;": "&amp;_xlfn.TEXTJOIN(", ",TRUE,INDIRECT(Supplemental_Type_Certificates__STC___5[[#This Row],[Range]])),"")</f>
        <v/>
      </c>
      <c r="J1948"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949" spans="1:10" x14ac:dyDescent="0.25">
      <c r="A1949" s="1" t="s">
        <v>144</v>
      </c>
      <c r="B1949"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Inc.\T337F</v>
      </c>
      <c r="C1949" s="1" t="s">
        <v>1540</v>
      </c>
      <c r="D1949" s="1" t="str">
        <f>LEFT(Supplemental_Type_Certificates__STC___5[[#This Row],[Column1]],SEARCH("\",Supplemental_Type_Certificates__STC___5[[#This Row],[Column1]])-1)</f>
        <v>Textron Aviation Inc.</v>
      </c>
      <c r="E1949" s="1" t="str">
        <f>RIGHT(Supplemental_Type_Certificates__STC___5[[#This Row],[Column1]],LEN(Supplemental_Type_Certificates__STC___5[[#This Row],[Column1]])-SEARCH("\",Supplemental_Type_Certificates__STC___5[[#This Row],[Column1]]))</f>
        <v>T337F</v>
      </c>
      <c r="F1949" s="1" t="str">
        <f>INDEX(Sheet1!A:D,MATCH(Supplemental_Type_Certificates__STC___5[[#This Row],[Make]],Sheet1!D:D,0),1)</f>
        <v>Textron</v>
      </c>
      <c r="G1949"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949"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E1587:E1976</v>
      </c>
      <c r="I1949" s="1" t="str">
        <f ca="1">IF(LEN(Supplemental_Type_Certificates__STC___5[[#This Row],[First]])&lt;&gt;0,Supplemental_Type_Certificates__STC___5[[#This Row],[First]]&amp;": "&amp;_xlfn.TEXTJOIN(", ",TRUE,INDIRECT(Supplemental_Type_Certificates__STC___5[[#This Row],[Range]])),"")</f>
        <v/>
      </c>
      <c r="J1949"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950" spans="1:10" x14ac:dyDescent="0.25">
      <c r="A1950" s="1" t="s">
        <v>144</v>
      </c>
      <c r="B1950"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Inc.\T337G</v>
      </c>
      <c r="C1950" s="1" t="s">
        <v>1541</v>
      </c>
      <c r="D1950" s="1" t="str">
        <f>LEFT(Supplemental_Type_Certificates__STC___5[[#This Row],[Column1]],SEARCH("\",Supplemental_Type_Certificates__STC___5[[#This Row],[Column1]])-1)</f>
        <v>Textron Aviation Inc.</v>
      </c>
      <c r="E1950" s="1" t="str">
        <f>RIGHT(Supplemental_Type_Certificates__STC___5[[#This Row],[Column1]],LEN(Supplemental_Type_Certificates__STC___5[[#This Row],[Column1]])-SEARCH("\",Supplemental_Type_Certificates__STC___5[[#This Row],[Column1]]))</f>
        <v>T337G</v>
      </c>
      <c r="F1950" s="1" t="str">
        <f>INDEX(Sheet1!A:D,MATCH(Supplemental_Type_Certificates__STC___5[[#This Row],[Make]],Sheet1!D:D,0),1)</f>
        <v>Textron</v>
      </c>
      <c r="G1950"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950"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E1587:E1976</v>
      </c>
      <c r="I1950" s="1" t="str">
        <f ca="1">IF(LEN(Supplemental_Type_Certificates__STC___5[[#This Row],[First]])&lt;&gt;0,Supplemental_Type_Certificates__STC___5[[#This Row],[First]]&amp;": "&amp;_xlfn.TEXTJOIN(", ",TRUE,INDIRECT(Supplemental_Type_Certificates__STC___5[[#This Row],[Range]])),"")</f>
        <v/>
      </c>
      <c r="J1950"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951" spans="1:10" x14ac:dyDescent="0.25">
      <c r="A1951" s="1" t="s">
        <v>144</v>
      </c>
      <c r="B1951"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Inc.\T337H-SP</v>
      </c>
      <c r="C1951" s="1" t="s">
        <v>1542</v>
      </c>
      <c r="D1951" s="1" t="str">
        <f>LEFT(Supplemental_Type_Certificates__STC___5[[#This Row],[Column1]],SEARCH("\",Supplemental_Type_Certificates__STC___5[[#This Row],[Column1]])-1)</f>
        <v>Textron Aviation Inc.</v>
      </c>
      <c r="E1951" s="1" t="str">
        <f>RIGHT(Supplemental_Type_Certificates__STC___5[[#This Row],[Column1]],LEN(Supplemental_Type_Certificates__STC___5[[#This Row],[Column1]])-SEARCH("\",Supplemental_Type_Certificates__STC___5[[#This Row],[Column1]]))</f>
        <v>T337H-SP</v>
      </c>
      <c r="F1951" s="1" t="str">
        <f>INDEX(Sheet1!A:D,MATCH(Supplemental_Type_Certificates__STC___5[[#This Row],[Make]],Sheet1!D:D,0),1)</f>
        <v>Textron</v>
      </c>
      <c r="G1951"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951"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E1587:E1976</v>
      </c>
      <c r="I1951" s="1" t="str">
        <f ca="1">IF(LEN(Supplemental_Type_Certificates__STC___5[[#This Row],[First]])&lt;&gt;0,Supplemental_Type_Certificates__STC___5[[#This Row],[First]]&amp;": "&amp;_xlfn.TEXTJOIN(", ",TRUE,INDIRECT(Supplemental_Type_Certificates__STC___5[[#This Row],[Range]])),"")</f>
        <v/>
      </c>
      <c r="J1951"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952" spans="1:10" x14ac:dyDescent="0.25">
      <c r="A1952" s="1" t="s">
        <v>144</v>
      </c>
      <c r="B1952"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Inc.\T337H</v>
      </c>
      <c r="C1952" s="1" t="s">
        <v>1543</v>
      </c>
      <c r="D1952" s="1" t="str">
        <f>LEFT(Supplemental_Type_Certificates__STC___5[[#This Row],[Column1]],SEARCH("\",Supplemental_Type_Certificates__STC___5[[#This Row],[Column1]])-1)</f>
        <v>Textron Aviation Inc.</v>
      </c>
      <c r="E1952" s="1" t="str">
        <f>RIGHT(Supplemental_Type_Certificates__STC___5[[#This Row],[Column1]],LEN(Supplemental_Type_Certificates__STC___5[[#This Row],[Column1]])-SEARCH("\",Supplemental_Type_Certificates__STC___5[[#This Row],[Column1]]))</f>
        <v>T337H</v>
      </c>
      <c r="F1952" s="1" t="str">
        <f>INDEX(Sheet1!A:D,MATCH(Supplemental_Type_Certificates__STC___5[[#This Row],[Make]],Sheet1!D:D,0),1)</f>
        <v>Textron</v>
      </c>
      <c r="G1952"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952"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E1587:E1976</v>
      </c>
      <c r="I1952" s="1" t="str">
        <f ca="1">IF(LEN(Supplemental_Type_Certificates__STC___5[[#This Row],[First]])&lt;&gt;0,Supplemental_Type_Certificates__STC___5[[#This Row],[First]]&amp;": "&amp;_xlfn.TEXTJOIN(", ",TRUE,INDIRECT(Supplemental_Type_Certificates__STC___5[[#This Row],[Range]])),"")</f>
        <v/>
      </c>
      <c r="J1952"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953" spans="1:10" x14ac:dyDescent="0.25">
      <c r="A1953" s="1" t="s">
        <v>144</v>
      </c>
      <c r="B1953"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Inc.\TP206A</v>
      </c>
      <c r="C1953" s="1" t="s">
        <v>1544</v>
      </c>
      <c r="D1953" s="1" t="str">
        <f>LEFT(Supplemental_Type_Certificates__STC___5[[#This Row],[Column1]],SEARCH("\",Supplemental_Type_Certificates__STC___5[[#This Row],[Column1]])-1)</f>
        <v>Textron Aviation Inc.</v>
      </c>
      <c r="E1953" s="1" t="str">
        <f>RIGHT(Supplemental_Type_Certificates__STC___5[[#This Row],[Column1]],LEN(Supplemental_Type_Certificates__STC___5[[#This Row],[Column1]])-SEARCH("\",Supplemental_Type_Certificates__STC___5[[#This Row],[Column1]]))</f>
        <v>TP206A</v>
      </c>
      <c r="F1953" s="1" t="str">
        <f>INDEX(Sheet1!A:D,MATCH(Supplemental_Type_Certificates__STC___5[[#This Row],[Make]],Sheet1!D:D,0),1)</f>
        <v>Textron</v>
      </c>
      <c r="G1953"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953"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E1587:E1976</v>
      </c>
      <c r="I1953" s="1" t="str">
        <f ca="1">IF(LEN(Supplemental_Type_Certificates__STC___5[[#This Row],[First]])&lt;&gt;0,Supplemental_Type_Certificates__STC___5[[#This Row],[First]]&amp;": "&amp;_xlfn.TEXTJOIN(", ",TRUE,INDIRECT(Supplemental_Type_Certificates__STC___5[[#This Row],[Range]])),"")</f>
        <v/>
      </c>
      <c r="J1953"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954" spans="1:10" x14ac:dyDescent="0.25">
      <c r="A1954" s="1" t="s">
        <v>144</v>
      </c>
      <c r="B1954"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Inc.\TP206B</v>
      </c>
      <c r="C1954" s="1" t="s">
        <v>1545</v>
      </c>
      <c r="D1954" s="1" t="str">
        <f>LEFT(Supplemental_Type_Certificates__STC___5[[#This Row],[Column1]],SEARCH("\",Supplemental_Type_Certificates__STC___5[[#This Row],[Column1]])-1)</f>
        <v>Textron Aviation Inc.</v>
      </c>
      <c r="E1954" s="1" t="str">
        <f>RIGHT(Supplemental_Type_Certificates__STC___5[[#This Row],[Column1]],LEN(Supplemental_Type_Certificates__STC___5[[#This Row],[Column1]])-SEARCH("\",Supplemental_Type_Certificates__STC___5[[#This Row],[Column1]]))</f>
        <v>TP206B</v>
      </c>
      <c r="F1954" s="1" t="str">
        <f>INDEX(Sheet1!A:D,MATCH(Supplemental_Type_Certificates__STC___5[[#This Row],[Make]],Sheet1!D:D,0),1)</f>
        <v>Textron</v>
      </c>
      <c r="G1954"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954"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E1587:E1976</v>
      </c>
      <c r="I1954" s="1" t="str">
        <f ca="1">IF(LEN(Supplemental_Type_Certificates__STC___5[[#This Row],[First]])&lt;&gt;0,Supplemental_Type_Certificates__STC___5[[#This Row],[First]]&amp;": "&amp;_xlfn.TEXTJOIN(", ",TRUE,INDIRECT(Supplemental_Type_Certificates__STC___5[[#This Row],[Range]])),"")</f>
        <v/>
      </c>
      <c r="J1954"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955" spans="1:10" x14ac:dyDescent="0.25">
      <c r="A1955" s="1" t="s">
        <v>144</v>
      </c>
      <c r="B1955"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Inc.\TP206C</v>
      </c>
      <c r="C1955" s="1" t="s">
        <v>1546</v>
      </c>
      <c r="D1955" s="1" t="str">
        <f>LEFT(Supplemental_Type_Certificates__STC___5[[#This Row],[Column1]],SEARCH("\",Supplemental_Type_Certificates__STC___5[[#This Row],[Column1]])-1)</f>
        <v>Textron Aviation Inc.</v>
      </c>
      <c r="E1955" s="1" t="str">
        <f>RIGHT(Supplemental_Type_Certificates__STC___5[[#This Row],[Column1]],LEN(Supplemental_Type_Certificates__STC___5[[#This Row],[Column1]])-SEARCH("\",Supplemental_Type_Certificates__STC___5[[#This Row],[Column1]]))</f>
        <v>TP206C</v>
      </c>
      <c r="F1955" s="1" t="str">
        <f>INDEX(Sheet1!A:D,MATCH(Supplemental_Type_Certificates__STC___5[[#This Row],[Make]],Sheet1!D:D,0),1)</f>
        <v>Textron</v>
      </c>
      <c r="G1955"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955"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E1587:E1976</v>
      </c>
      <c r="I1955" s="1" t="str">
        <f ca="1">IF(LEN(Supplemental_Type_Certificates__STC___5[[#This Row],[First]])&lt;&gt;0,Supplemental_Type_Certificates__STC___5[[#This Row],[First]]&amp;": "&amp;_xlfn.TEXTJOIN(", ",TRUE,INDIRECT(Supplemental_Type_Certificates__STC___5[[#This Row],[Range]])),"")</f>
        <v/>
      </c>
      <c r="J1955"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956" spans="1:10" x14ac:dyDescent="0.25">
      <c r="A1956" s="1" t="s">
        <v>144</v>
      </c>
      <c r="B1956"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Inc.\TP206D</v>
      </c>
      <c r="C1956" s="1" t="s">
        <v>1547</v>
      </c>
      <c r="D1956" s="1" t="str">
        <f>LEFT(Supplemental_Type_Certificates__STC___5[[#This Row],[Column1]],SEARCH("\",Supplemental_Type_Certificates__STC___5[[#This Row],[Column1]])-1)</f>
        <v>Textron Aviation Inc.</v>
      </c>
      <c r="E1956" s="1" t="str">
        <f>RIGHT(Supplemental_Type_Certificates__STC___5[[#This Row],[Column1]],LEN(Supplemental_Type_Certificates__STC___5[[#This Row],[Column1]])-SEARCH("\",Supplemental_Type_Certificates__STC___5[[#This Row],[Column1]]))</f>
        <v>TP206D</v>
      </c>
      <c r="F1956" s="1" t="str">
        <f>INDEX(Sheet1!A:D,MATCH(Supplemental_Type_Certificates__STC___5[[#This Row],[Make]],Sheet1!D:D,0),1)</f>
        <v>Textron</v>
      </c>
      <c r="G1956"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956"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E1587:E1976</v>
      </c>
      <c r="I1956" s="1" t="str">
        <f ca="1">IF(LEN(Supplemental_Type_Certificates__STC___5[[#This Row],[First]])&lt;&gt;0,Supplemental_Type_Certificates__STC___5[[#This Row],[First]]&amp;": "&amp;_xlfn.TEXTJOIN(", ",TRUE,INDIRECT(Supplemental_Type_Certificates__STC___5[[#This Row],[Range]])),"")</f>
        <v/>
      </c>
      <c r="J1956"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957" spans="1:10" x14ac:dyDescent="0.25">
      <c r="A1957" s="1" t="s">
        <v>144</v>
      </c>
      <c r="B1957"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Inc.\TP206E</v>
      </c>
      <c r="C1957" s="1" t="s">
        <v>1548</v>
      </c>
      <c r="D1957" s="1" t="str">
        <f>LEFT(Supplemental_Type_Certificates__STC___5[[#This Row],[Column1]],SEARCH("\",Supplemental_Type_Certificates__STC___5[[#This Row],[Column1]])-1)</f>
        <v>Textron Aviation Inc.</v>
      </c>
      <c r="E1957" s="1" t="str">
        <f>RIGHT(Supplemental_Type_Certificates__STC___5[[#This Row],[Column1]],LEN(Supplemental_Type_Certificates__STC___5[[#This Row],[Column1]])-SEARCH("\",Supplemental_Type_Certificates__STC___5[[#This Row],[Column1]]))</f>
        <v>TP206E</v>
      </c>
      <c r="F1957" s="1" t="str">
        <f>INDEX(Sheet1!A:D,MATCH(Supplemental_Type_Certificates__STC___5[[#This Row],[Make]],Sheet1!D:D,0),1)</f>
        <v>Textron</v>
      </c>
      <c r="G1957"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957"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E1587:E1976</v>
      </c>
      <c r="I1957" s="1" t="str">
        <f ca="1">IF(LEN(Supplemental_Type_Certificates__STC___5[[#This Row],[First]])&lt;&gt;0,Supplemental_Type_Certificates__STC___5[[#This Row],[First]]&amp;": "&amp;_xlfn.TEXTJOIN(", ",TRUE,INDIRECT(Supplemental_Type_Certificates__STC___5[[#This Row],[Range]])),"")</f>
        <v/>
      </c>
      <c r="J1957"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958" spans="1:10" x14ac:dyDescent="0.25">
      <c r="A1958" s="1" t="s">
        <v>144</v>
      </c>
      <c r="B1958"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Inc.\TR182</v>
      </c>
      <c r="C1958" s="1" t="s">
        <v>1549</v>
      </c>
      <c r="D1958" s="1" t="str">
        <f>LEFT(Supplemental_Type_Certificates__STC___5[[#This Row],[Column1]],SEARCH("\",Supplemental_Type_Certificates__STC___5[[#This Row],[Column1]])-1)</f>
        <v>Textron Aviation Inc.</v>
      </c>
      <c r="E1958" s="1" t="str">
        <f>RIGHT(Supplemental_Type_Certificates__STC___5[[#This Row],[Column1]],LEN(Supplemental_Type_Certificates__STC___5[[#This Row],[Column1]])-SEARCH("\",Supplemental_Type_Certificates__STC___5[[#This Row],[Column1]]))</f>
        <v>TR182</v>
      </c>
      <c r="F1958" s="1" t="str">
        <f>INDEX(Sheet1!A:D,MATCH(Supplemental_Type_Certificates__STC___5[[#This Row],[Make]],Sheet1!D:D,0),1)</f>
        <v>Textron</v>
      </c>
      <c r="G1958"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958"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E1587:E1976</v>
      </c>
      <c r="I1958" s="1" t="str">
        <f ca="1">IF(LEN(Supplemental_Type_Certificates__STC___5[[#This Row],[First]])&lt;&gt;0,Supplemental_Type_Certificates__STC___5[[#This Row],[First]]&amp;": "&amp;_xlfn.TEXTJOIN(", ",TRUE,INDIRECT(Supplemental_Type_Certificates__STC___5[[#This Row],[Range]])),"")</f>
        <v/>
      </c>
      <c r="J1958"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959" spans="1:10" x14ac:dyDescent="0.25">
      <c r="A1959" s="1" t="s">
        <v>144</v>
      </c>
      <c r="B1959"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Inc.\TU206A</v>
      </c>
      <c r="C1959" s="1" t="s">
        <v>1550</v>
      </c>
      <c r="D1959" s="1" t="str">
        <f>LEFT(Supplemental_Type_Certificates__STC___5[[#This Row],[Column1]],SEARCH("\",Supplemental_Type_Certificates__STC___5[[#This Row],[Column1]])-1)</f>
        <v>Textron Aviation Inc.</v>
      </c>
      <c r="E1959" s="1" t="str">
        <f>RIGHT(Supplemental_Type_Certificates__STC___5[[#This Row],[Column1]],LEN(Supplemental_Type_Certificates__STC___5[[#This Row],[Column1]])-SEARCH("\",Supplemental_Type_Certificates__STC___5[[#This Row],[Column1]]))</f>
        <v>TU206A</v>
      </c>
      <c r="F1959" s="1" t="str">
        <f>INDEX(Sheet1!A:D,MATCH(Supplemental_Type_Certificates__STC___5[[#This Row],[Make]],Sheet1!D:D,0),1)</f>
        <v>Textron</v>
      </c>
      <c r="G1959"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959"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E1587:E1976</v>
      </c>
      <c r="I1959" s="1" t="str">
        <f ca="1">IF(LEN(Supplemental_Type_Certificates__STC___5[[#This Row],[First]])&lt;&gt;0,Supplemental_Type_Certificates__STC___5[[#This Row],[First]]&amp;": "&amp;_xlfn.TEXTJOIN(", ",TRUE,INDIRECT(Supplemental_Type_Certificates__STC___5[[#This Row],[Range]])),"")</f>
        <v/>
      </c>
      <c r="J1959"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960" spans="1:10" x14ac:dyDescent="0.25">
      <c r="A1960" s="1" t="s">
        <v>144</v>
      </c>
      <c r="B1960"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Inc.\TU206B</v>
      </c>
      <c r="C1960" s="1" t="s">
        <v>1551</v>
      </c>
      <c r="D1960" s="1" t="str">
        <f>LEFT(Supplemental_Type_Certificates__STC___5[[#This Row],[Column1]],SEARCH("\",Supplemental_Type_Certificates__STC___5[[#This Row],[Column1]])-1)</f>
        <v>Textron Aviation Inc.</v>
      </c>
      <c r="E1960" s="1" t="str">
        <f>RIGHT(Supplemental_Type_Certificates__STC___5[[#This Row],[Column1]],LEN(Supplemental_Type_Certificates__STC___5[[#This Row],[Column1]])-SEARCH("\",Supplemental_Type_Certificates__STC___5[[#This Row],[Column1]]))</f>
        <v>TU206B</v>
      </c>
      <c r="F1960" s="1" t="str">
        <f>INDEX(Sheet1!A:D,MATCH(Supplemental_Type_Certificates__STC___5[[#This Row],[Make]],Sheet1!D:D,0),1)</f>
        <v>Textron</v>
      </c>
      <c r="G1960"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960"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E1587:E1976</v>
      </c>
      <c r="I1960" s="1" t="str">
        <f ca="1">IF(LEN(Supplemental_Type_Certificates__STC___5[[#This Row],[First]])&lt;&gt;0,Supplemental_Type_Certificates__STC___5[[#This Row],[First]]&amp;": "&amp;_xlfn.TEXTJOIN(", ",TRUE,INDIRECT(Supplemental_Type_Certificates__STC___5[[#This Row],[Range]])),"")</f>
        <v/>
      </c>
      <c r="J1960"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961" spans="1:10" x14ac:dyDescent="0.25">
      <c r="A1961" s="1" t="s">
        <v>144</v>
      </c>
      <c r="B1961"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Inc.\TU206C</v>
      </c>
      <c r="C1961" s="1" t="s">
        <v>1552</v>
      </c>
      <c r="D1961" s="1" t="str">
        <f>LEFT(Supplemental_Type_Certificates__STC___5[[#This Row],[Column1]],SEARCH("\",Supplemental_Type_Certificates__STC___5[[#This Row],[Column1]])-1)</f>
        <v>Textron Aviation Inc.</v>
      </c>
      <c r="E1961" s="1" t="str">
        <f>RIGHT(Supplemental_Type_Certificates__STC___5[[#This Row],[Column1]],LEN(Supplemental_Type_Certificates__STC___5[[#This Row],[Column1]])-SEARCH("\",Supplemental_Type_Certificates__STC___5[[#This Row],[Column1]]))</f>
        <v>TU206C</v>
      </c>
      <c r="F1961" s="1" t="str">
        <f>INDEX(Sheet1!A:D,MATCH(Supplemental_Type_Certificates__STC___5[[#This Row],[Make]],Sheet1!D:D,0),1)</f>
        <v>Textron</v>
      </c>
      <c r="G1961"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961"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E1587:E1976</v>
      </c>
      <c r="I1961" s="1" t="str">
        <f ca="1">IF(LEN(Supplemental_Type_Certificates__STC___5[[#This Row],[First]])&lt;&gt;0,Supplemental_Type_Certificates__STC___5[[#This Row],[First]]&amp;": "&amp;_xlfn.TEXTJOIN(", ",TRUE,INDIRECT(Supplemental_Type_Certificates__STC___5[[#This Row],[Range]])),"")</f>
        <v/>
      </c>
      <c r="J1961"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962" spans="1:10" x14ac:dyDescent="0.25">
      <c r="A1962" s="1" t="s">
        <v>144</v>
      </c>
      <c r="B1962"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Inc.\TU206D</v>
      </c>
      <c r="C1962" s="1" t="s">
        <v>1553</v>
      </c>
      <c r="D1962" s="1" t="str">
        <f>LEFT(Supplemental_Type_Certificates__STC___5[[#This Row],[Column1]],SEARCH("\",Supplemental_Type_Certificates__STC___5[[#This Row],[Column1]])-1)</f>
        <v>Textron Aviation Inc.</v>
      </c>
      <c r="E1962" s="1" t="str">
        <f>RIGHT(Supplemental_Type_Certificates__STC___5[[#This Row],[Column1]],LEN(Supplemental_Type_Certificates__STC___5[[#This Row],[Column1]])-SEARCH("\",Supplemental_Type_Certificates__STC___5[[#This Row],[Column1]]))</f>
        <v>TU206D</v>
      </c>
      <c r="F1962" s="1" t="str">
        <f>INDEX(Sheet1!A:D,MATCH(Supplemental_Type_Certificates__STC___5[[#This Row],[Make]],Sheet1!D:D,0),1)</f>
        <v>Textron</v>
      </c>
      <c r="G1962"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962"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E1587:E1976</v>
      </c>
      <c r="I1962" s="1" t="str">
        <f ca="1">IF(LEN(Supplemental_Type_Certificates__STC___5[[#This Row],[First]])&lt;&gt;0,Supplemental_Type_Certificates__STC___5[[#This Row],[First]]&amp;": "&amp;_xlfn.TEXTJOIN(", ",TRUE,INDIRECT(Supplemental_Type_Certificates__STC___5[[#This Row],[Range]])),"")</f>
        <v/>
      </c>
      <c r="J1962"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963" spans="1:10" x14ac:dyDescent="0.25">
      <c r="A1963" s="1" t="s">
        <v>144</v>
      </c>
      <c r="B1963"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Inc.\TU206E</v>
      </c>
      <c r="C1963" s="1" t="s">
        <v>1554</v>
      </c>
      <c r="D1963" s="1" t="str">
        <f>LEFT(Supplemental_Type_Certificates__STC___5[[#This Row],[Column1]],SEARCH("\",Supplemental_Type_Certificates__STC___5[[#This Row],[Column1]])-1)</f>
        <v>Textron Aviation Inc.</v>
      </c>
      <c r="E1963" s="1" t="str">
        <f>RIGHT(Supplemental_Type_Certificates__STC___5[[#This Row],[Column1]],LEN(Supplemental_Type_Certificates__STC___5[[#This Row],[Column1]])-SEARCH("\",Supplemental_Type_Certificates__STC___5[[#This Row],[Column1]]))</f>
        <v>TU206E</v>
      </c>
      <c r="F1963" s="1" t="str">
        <f>INDEX(Sheet1!A:D,MATCH(Supplemental_Type_Certificates__STC___5[[#This Row],[Make]],Sheet1!D:D,0),1)</f>
        <v>Textron</v>
      </c>
      <c r="G1963"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963"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E1587:E1976</v>
      </c>
      <c r="I1963" s="1" t="str">
        <f ca="1">IF(LEN(Supplemental_Type_Certificates__STC___5[[#This Row],[First]])&lt;&gt;0,Supplemental_Type_Certificates__STC___5[[#This Row],[First]]&amp;": "&amp;_xlfn.TEXTJOIN(", ",TRUE,INDIRECT(Supplemental_Type_Certificates__STC___5[[#This Row],[Range]])),"")</f>
        <v/>
      </c>
      <c r="J1963"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964" spans="1:10" x14ac:dyDescent="0.25">
      <c r="A1964" s="1" t="s">
        <v>144</v>
      </c>
      <c r="B1964"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Inc.\TU206F</v>
      </c>
      <c r="C1964" s="1" t="s">
        <v>1555</v>
      </c>
      <c r="D1964" s="1" t="str">
        <f>LEFT(Supplemental_Type_Certificates__STC___5[[#This Row],[Column1]],SEARCH("\",Supplemental_Type_Certificates__STC___5[[#This Row],[Column1]])-1)</f>
        <v>Textron Aviation Inc.</v>
      </c>
      <c r="E1964" s="1" t="str">
        <f>RIGHT(Supplemental_Type_Certificates__STC___5[[#This Row],[Column1]],LEN(Supplemental_Type_Certificates__STC___5[[#This Row],[Column1]])-SEARCH("\",Supplemental_Type_Certificates__STC___5[[#This Row],[Column1]]))</f>
        <v>TU206F</v>
      </c>
      <c r="F1964" s="1" t="str">
        <f>INDEX(Sheet1!A:D,MATCH(Supplemental_Type_Certificates__STC___5[[#This Row],[Make]],Sheet1!D:D,0),1)</f>
        <v>Textron</v>
      </c>
      <c r="G1964"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964"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E1587:E1976</v>
      </c>
      <c r="I1964" s="1" t="str">
        <f ca="1">IF(LEN(Supplemental_Type_Certificates__STC___5[[#This Row],[First]])&lt;&gt;0,Supplemental_Type_Certificates__STC___5[[#This Row],[First]]&amp;": "&amp;_xlfn.TEXTJOIN(", ",TRUE,INDIRECT(Supplemental_Type_Certificates__STC___5[[#This Row],[Range]])),"")</f>
        <v/>
      </c>
      <c r="J1964"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965" spans="1:10" x14ac:dyDescent="0.25">
      <c r="A1965" s="1" t="s">
        <v>144</v>
      </c>
      <c r="B1965"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Inc.\TU206G</v>
      </c>
      <c r="C1965" s="1" t="s">
        <v>1556</v>
      </c>
      <c r="D1965" s="1" t="str">
        <f>LEFT(Supplemental_Type_Certificates__STC___5[[#This Row],[Column1]],SEARCH("\",Supplemental_Type_Certificates__STC___5[[#This Row],[Column1]])-1)</f>
        <v>Textron Aviation Inc.</v>
      </c>
      <c r="E1965" s="1" t="str">
        <f>RIGHT(Supplemental_Type_Certificates__STC___5[[#This Row],[Column1]],LEN(Supplemental_Type_Certificates__STC___5[[#This Row],[Column1]])-SEARCH("\",Supplemental_Type_Certificates__STC___5[[#This Row],[Column1]]))</f>
        <v>TU206G</v>
      </c>
      <c r="F1965" s="1" t="str">
        <f>INDEX(Sheet1!A:D,MATCH(Supplemental_Type_Certificates__STC___5[[#This Row],[Make]],Sheet1!D:D,0),1)</f>
        <v>Textron</v>
      </c>
      <c r="G1965"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965"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E1587:E1976</v>
      </c>
      <c r="I1965" s="1" t="str">
        <f ca="1">IF(LEN(Supplemental_Type_Certificates__STC___5[[#This Row],[First]])&lt;&gt;0,Supplemental_Type_Certificates__STC___5[[#This Row],[First]]&amp;": "&amp;_xlfn.TEXTJOIN(", ",TRUE,INDIRECT(Supplemental_Type_Certificates__STC___5[[#This Row],[Range]])),"")</f>
        <v/>
      </c>
      <c r="J1965"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966" spans="1:10" x14ac:dyDescent="0.25">
      <c r="A1966" s="1" t="s">
        <v>144</v>
      </c>
      <c r="B1966"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Inc.\U206</v>
      </c>
      <c r="C1966" s="1" t="s">
        <v>1557</v>
      </c>
      <c r="D1966" s="1" t="str">
        <f>LEFT(Supplemental_Type_Certificates__STC___5[[#This Row],[Column1]],SEARCH("\",Supplemental_Type_Certificates__STC___5[[#This Row],[Column1]])-1)</f>
        <v>Textron Aviation Inc.</v>
      </c>
      <c r="E1966" s="1" t="str">
        <f>RIGHT(Supplemental_Type_Certificates__STC___5[[#This Row],[Column1]],LEN(Supplemental_Type_Certificates__STC___5[[#This Row],[Column1]])-SEARCH("\",Supplemental_Type_Certificates__STC___5[[#This Row],[Column1]]))</f>
        <v>U206</v>
      </c>
      <c r="F1966" s="1" t="str">
        <f>INDEX(Sheet1!A:D,MATCH(Supplemental_Type_Certificates__STC___5[[#This Row],[Make]],Sheet1!D:D,0),1)</f>
        <v>Textron</v>
      </c>
      <c r="G1966"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966"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E1587:E1976</v>
      </c>
      <c r="I1966" s="1" t="str">
        <f ca="1">IF(LEN(Supplemental_Type_Certificates__STC___5[[#This Row],[First]])&lt;&gt;0,Supplemental_Type_Certificates__STC___5[[#This Row],[First]]&amp;": "&amp;_xlfn.TEXTJOIN(", ",TRUE,INDIRECT(Supplemental_Type_Certificates__STC___5[[#This Row],[Range]])),"")</f>
        <v/>
      </c>
      <c r="J1966"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967" spans="1:10" x14ac:dyDescent="0.25">
      <c r="A1967" s="1" t="s">
        <v>144</v>
      </c>
      <c r="B1967"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Inc.\U206A</v>
      </c>
      <c r="C1967" s="1" t="s">
        <v>1558</v>
      </c>
      <c r="D1967" s="1" t="str">
        <f>LEFT(Supplemental_Type_Certificates__STC___5[[#This Row],[Column1]],SEARCH("\",Supplemental_Type_Certificates__STC___5[[#This Row],[Column1]])-1)</f>
        <v>Textron Aviation Inc.</v>
      </c>
      <c r="E1967" s="1" t="str">
        <f>RIGHT(Supplemental_Type_Certificates__STC___5[[#This Row],[Column1]],LEN(Supplemental_Type_Certificates__STC___5[[#This Row],[Column1]])-SEARCH("\",Supplemental_Type_Certificates__STC___5[[#This Row],[Column1]]))</f>
        <v>U206A</v>
      </c>
      <c r="F1967" s="1" t="str">
        <f>INDEX(Sheet1!A:D,MATCH(Supplemental_Type_Certificates__STC___5[[#This Row],[Make]],Sheet1!D:D,0),1)</f>
        <v>Textron</v>
      </c>
      <c r="G1967"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967"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E1587:E1976</v>
      </c>
      <c r="I1967" s="1" t="str">
        <f ca="1">IF(LEN(Supplemental_Type_Certificates__STC___5[[#This Row],[First]])&lt;&gt;0,Supplemental_Type_Certificates__STC___5[[#This Row],[First]]&amp;": "&amp;_xlfn.TEXTJOIN(", ",TRUE,INDIRECT(Supplemental_Type_Certificates__STC___5[[#This Row],[Range]])),"")</f>
        <v/>
      </c>
      <c r="J1967"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968" spans="1:10" x14ac:dyDescent="0.25">
      <c r="A1968" s="1" t="s">
        <v>144</v>
      </c>
      <c r="B1968"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Inc.\U206B</v>
      </c>
      <c r="C1968" s="1" t="s">
        <v>1559</v>
      </c>
      <c r="D1968" s="1" t="str">
        <f>LEFT(Supplemental_Type_Certificates__STC___5[[#This Row],[Column1]],SEARCH("\",Supplemental_Type_Certificates__STC___5[[#This Row],[Column1]])-1)</f>
        <v>Textron Aviation Inc.</v>
      </c>
      <c r="E1968" s="1" t="str">
        <f>RIGHT(Supplemental_Type_Certificates__STC___5[[#This Row],[Column1]],LEN(Supplemental_Type_Certificates__STC___5[[#This Row],[Column1]])-SEARCH("\",Supplemental_Type_Certificates__STC___5[[#This Row],[Column1]]))</f>
        <v>U206B</v>
      </c>
      <c r="F1968" s="1" t="str">
        <f>INDEX(Sheet1!A:D,MATCH(Supplemental_Type_Certificates__STC___5[[#This Row],[Make]],Sheet1!D:D,0),1)</f>
        <v>Textron</v>
      </c>
      <c r="G1968"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968"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E1587:E1976</v>
      </c>
      <c r="I1968" s="1" t="str">
        <f ca="1">IF(LEN(Supplemental_Type_Certificates__STC___5[[#This Row],[First]])&lt;&gt;0,Supplemental_Type_Certificates__STC___5[[#This Row],[First]]&amp;": "&amp;_xlfn.TEXTJOIN(", ",TRUE,INDIRECT(Supplemental_Type_Certificates__STC___5[[#This Row],[Range]])),"")</f>
        <v/>
      </c>
      <c r="J1968"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969" spans="1:10" x14ac:dyDescent="0.25">
      <c r="A1969" s="1" t="s">
        <v>144</v>
      </c>
      <c r="B1969"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Inc.\U206C</v>
      </c>
      <c r="C1969" s="1" t="s">
        <v>1560</v>
      </c>
      <c r="D1969" s="1" t="str">
        <f>LEFT(Supplemental_Type_Certificates__STC___5[[#This Row],[Column1]],SEARCH("\",Supplemental_Type_Certificates__STC___5[[#This Row],[Column1]])-1)</f>
        <v>Textron Aviation Inc.</v>
      </c>
      <c r="E1969" s="1" t="str">
        <f>RIGHT(Supplemental_Type_Certificates__STC___5[[#This Row],[Column1]],LEN(Supplemental_Type_Certificates__STC___5[[#This Row],[Column1]])-SEARCH("\",Supplemental_Type_Certificates__STC___5[[#This Row],[Column1]]))</f>
        <v>U206C</v>
      </c>
      <c r="F1969" s="1" t="str">
        <f>INDEX(Sheet1!A:D,MATCH(Supplemental_Type_Certificates__STC___5[[#This Row],[Make]],Sheet1!D:D,0),1)</f>
        <v>Textron</v>
      </c>
      <c r="G1969"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969"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E1587:E1976</v>
      </c>
      <c r="I1969" s="1" t="str">
        <f ca="1">IF(LEN(Supplemental_Type_Certificates__STC___5[[#This Row],[First]])&lt;&gt;0,Supplemental_Type_Certificates__STC___5[[#This Row],[First]]&amp;": "&amp;_xlfn.TEXTJOIN(", ",TRUE,INDIRECT(Supplemental_Type_Certificates__STC___5[[#This Row],[Range]])),"")</f>
        <v/>
      </c>
      <c r="J1969"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970" spans="1:10" x14ac:dyDescent="0.25">
      <c r="A1970" s="1" t="s">
        <v>144</v>
      </c>
      <c r="B1970"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Inc.\U206D</v>
      </c>
      <c r="C1970" s="1" t="s">
        <v>1561</v>
      </c>
      <c r="D1970" s="1" t="str">
        <f>LEFT(Supplemental_Type_Certificates__STC___5[[#This Row],[Column1]],SEARCH("\",Supplemental_Type_Certificates__STC___5[[#This Row],[Column1]])-1)</f>
        <v>Textron Aviation Inc.</v>
      </c>
      <c r="E1970" s="1" t="str">
        <f>RIGHT(Supplemental_Type_Certificates__STC___5[[#This Row],[Column1]],LEN(Supplemental_Type_Certificates__STC___5[[#This Row],[Column1]])-SEARCH("\",Supplemental_Type_Certificates__STC___5[[#This Row],[Column1]]))</f>
        <v>U206D</v>
      </c>
      <c r="F1970" s="1" t="str">
        <f>INDEX(Sheet1!A:D,MATCH(Supplemental_Type_Certificates__STC___5[[#This Row],[Make]],Sheet1!D:D,0),1)</f>
        <v>Textron</v>
      </c>
      <c r="G1970"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970"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E1587:E1976</v>
      </c>
      <c r="I1970" s="1" t="str">
        <f ca="1">IF(LEN(Supplemental_Type_Certificates__STC___5[[#This Row],[First]])&lt;&gt;0,Supplemental_Type_Certificates__STC___5[[#This Row],[First]]&amp;": "&amp;_xlfn.TEXTJOIN(", ",TRUE,INDIRECT(Supplemental_Type_Certificates__STC___5[[#This Row],[Range]])),"")</f>
        <v/>
      </c>
      <c r="J1970"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971" spans="1:10" x14ac:dyDescent="0.25">
      <c r="A1971" s="1" t="s">
        <v>144</v>
      </c>
      <c r="B1971"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Inc.\U206E</v>
      </c>
      <c r="C1971" s="1" t="s">
        <v>1562</v>
      </c>
      <c r="D1971" s="1" t="str">
        <f>LEFT(Supplemental_Type_Certificates__STC___5[[#This Row],[Column1]],SEARCH("\",Supplemental_Type_Certificates__STC___5[[#This Row],[Column1]])-1)</f>
        <v>Textron Aviation Inc.</v>
      </c>
      <c r="E1971" s="1" t="str">
        <f>RIGHT(Supplemental_Type_Certificates__STC___5[[#This Row],[Column1]],LEN(Supplemental_Type_Certificates__STC___5[[#This Row],[Column1]])-SEARCH("\",Supplemental_Type_Certificates__STC___5[[#This Row],[Column1]]))</f>
        <v>U206E</v>
      </c>
      <c r="F1971" s="1" t="str">
        <f>INDEX(Sheet1!A:D,MATCH(Supplemental_Type_Certificates__STC___5[[#This Row],[Make]],Sheet1!D:D,0),1)</f>
        <v>Textron</v>
      </c>
      <c r="G1971"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971"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E1587:E1976</v>
      </c>
      <c r="I1971" s="1" t="str">
        <f ca="1">IF(LEN(Supplemental_Type_Certificates__STC___5[[#This Row],[First]])&lt;&gt;0,Supplemental_Type_Certificates__STC___5[[#This Row],[First]]&amp;": "&amp;_xlfn.TEXTJOIN(", ",TRUE,INDIRECT(Supplemental_Type_Certificates__STC___5[[#This Row],[Range]])),"")</f>
        <v/>
      </c>
      <c r="J1971"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972" spans="1:10" x14ac:dyDescent="0.25">
      <c r="A1972" s="1" t="s">
        <v>144</v>
      </c>
      <c r="B1972"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Inc.\U206F</v>
      </c>
      <c r="C1972" s="1" t="s">
        <v>1563</v>
      </c>
      <c r="D1972" s="1" t="str">
        <f>LEFT(Supplemental_Type_Certificates__STC___5[[#This Row],[Column1]],SEARCH("\",Supplemental_Type_Certificates__STC___5[[#This Row],[Column1]])-1)</f>
        <v>Textron Aviation Inc.</v>
      </c>
      <c r="E1972" s="1" t="str">
        <f>RIGHT(Supplemental_Type_Certificates__STC___5[[#This Row],[Column1]],LEN(Supplemental_Type_Certificates__STC___5[[#This Row],[Column1]])-SEARCH("\",Supplemental_Type_Certificates__STC___5[[#This Row],[Column1]]))</f>
        <v>U206F</v>
      </c>
      <c r="F1972" s="1" t="str">
        <f>INDEX(Sheet1!A:D,MATCH(Supplemental_Type_Certificates__STC___5[[#This Row],[Make]],Sheet1!D:D,0),1)</f>
        <v>Textron</v>
      </c>
      <c r="G1972"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972"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E1587:E1976</v>
      </c>
      <c r="I1972" s="1" t="str">
        <f ca="1">IF(LEN(Supplemental_Type_Certificates__STC___5[[#This Row],[First]])&lt;&gt;0,Supplemental_Type_Certificates__STC___5[[#This Row],[First]]&amp;": "&amp;_xlfn.TEXTJOIN(", ",TRUE,INDIRECT(Supplemental_Type_Certificates__STC___5[[#This Row],[Range]])),"")</f>
        <v/>
      </c>
      <c r="J1972"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973" spans="1:10" x14ac:dyDescent="0.25">
      <c r="A1973" s="1" t="s">
        <v>144</v>
      </c>
      <c r="B1973"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Inc.\U206G</v>
      </c>
      <c r="C1973" s="1" t="s">
        <v>1564</v>
      </c>
      <c r="D1973" s="1" t="str">
        <f>LEFT(Supplemental_Type_Certificates__STC___5[[#This Row],[Column1]],SEARCH("\",Supplemental_Type_Certificates__STC___5[[#This Row],[Column1]])-1)</f>
        <v>Textron Aviation Inc.</v>
      </c>
      <c r="E1973" s="1" t="str">
        <f>RIGHT(Supplemental_Type_Certificates__STC___5[[#This Row],[Column1]],LEN(Supplemental_Type_Certificates__STC___5[[#This Row],[Column1]])-SEARCH("\",Supplemental_Type_Certificates__STC___5[[#This Row],[Column1]]))</f>
        <v>U206G</v>
      </c>
      <c r="F1973" s="1" t="str">
        <f>INDEX(Sheet1!A:D,MATCH(Supplemental_Type_Certificates__STC___5[[#This Row],[Make]],Sheet1!D:D,0),1)</f>
        <v>Textron</v>
      </c>
      <c r="G1973"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973"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E1587:E1976</v>
      </c>
      <c r="I1973" s="1" t="str">
        <f ca="1">IF(LEN(Supplemental_Type_Certificates__STC___5[[#This Row],[First]])&lt;&gt;0,Supplemental_Type_Certificates__STC___5[[#This Row],[First]]&amp;": "&amp;_xlfn.TEXTJOIN(", ",TRUE,INDIRECT(Supplemental_Type_Certificates__STC___5[[#This Row],[Range]])),"")</f>
        <v/>
      </c>
      <c r="J1973"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974" spans="1:10" x14ac:dyDescent="0.25">
      <c r="A1974" s="1" t="s">
        <v>144</v>
      </c>
      <c r="B1974"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Inc.\V35</v>
      </c>
      <c r="C1974" s="1" t="s">
        <v>1565</v>
      </c>
      <c r="D1974" s="1" t="str">
        <f>LEFT(Supplemental_Type_Certificates__STC___5[[#This Row],[Column1]],SEARCH("\",Supplemental_Type_Certificates__STC___5[[#This Row],[Column1]])-1)</f>
        <v>Textron Aviation Inc.</v>
      </c>
      <c r="E1974" s="1" t="str">
        <f>RIGHT(Supplemental_Type_Certificates__STC___5[[#This Row],[Column1]],LEN(Supplemental_Type_Certificates__STC___5[[#This Row],[Column1]])-SEARCH("\",Supplemental_Type_Certificates__STC___5[[#This Row],[Column1]]))</f>
        <v>V35</v>
      </c>
      <c r="F1974" s="1" t="str">
        <f>INDEX(Sheet1!A:D,MATCH(Supplemental_Type_Certificates__STC___5[[#This Row],[Make]],Sheet1!D:D,0),1)</f>
        <v>Textron</v>
      </c>
      <c r="G1974"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974"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E1587:E1976</v>
      </c>
      <c r="I1974" s="1" t="str">
        <f ca="1">IF(LEN(Supplemental_Type_Certificates__STC___5[[#This Row],[First]])&lt;&gt;0,Supplemental_Type_Certificates__STC___5[[#This Row],[First]]&amp;": "&amp;_xlfn.TEXTJOIN(", ",TRUE,INDIRECT(Supplemental_Type_Certificates__STC___5[[#This Row],[Range]])),"")</f>
        <v/>
      </c>
      <c r="J1974"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975" spans="1:10" x14ac:dyDescent="0.25">
      <c r="A1975" s="1" t="s">
        <v>144</v>
      </c>
      <c r="B1975"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Inc.\V35A</v>
      </c>
      <c r="C1975" s="1" t="s">
        <v>1566</v>
      </c>
      <c r="D1975" s="1" t="str">
        <f>LEFT(Supplemental_Type_Certificates__STC___5[[#This Row],[Column1]],SEARCH("\",Supplemental_Type_Certificates__STC___5[[#This Row],[Column1]])-1)</f>
        <v>Textron Aviation Inc.</v>
      </c>
      <c r="E1975" s="1" t="str">
        <f>RIGHT(Supplemental_Type_Certificates__STC___5[[#This Row],[Column1]],LEN(Supplemental_Type_Certificates__STC___5[[#This Row],[Column1]])-SEARCH("\",Supplemental_Type_Certificates__STC___5[[#This Row],[Column1]]))</f>
        <v>V35A</v>
      </c>
      <c r="F1975" s="1" t="str">
        <f>INDEX(Sheet1!A:D,MATCH(Supplemental_Type_Certificates__STC___5[[#This Row],[Make]],Sheet1!D:D,0),1)</f>
        <v>Textron</v>
      </c>
      <c r="G1975"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975"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E1587:E1976</v>
      </c>
      <c r="I1975" s="1" t="str">
        <f ca="1">IF(LEN(Supplemental_Type_Certificates__STC___5[[#This Row],[First]])&lt;&gt;0,Supplemental_Type_Certificates__STC___5[[#This Row],[First]]&amp;": "&amp;_xlfn.TEXTJOIN(", ",TRUE,INDIRECT(Supplemental_Type_Certificates__STC___5[[#This Row],[Range]])),"")</f>
        <v/>
      </c>
      <c r="J1975"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976" spans="1:10" x14ac:dyDescent="0.25">
      <c r="A1976" s="1" t="s">
        <v>144</v>
      </c>
      <c r="B1976"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Inc.\V35B</v>
      </c>
      <c r="C1976" s="1" t="s">
        <v>1567</v>
      </c>
      <c r="D1976" s="1" t="str">
        <f>LEFT(Supplemental_Type_Certificates__STC___5[[#This Row],[Column1]],SEARCH("\",Supplemental_Type_Certificates__STC___5[[#This Row],[Column1]])-1)</f>
        <v>Textron Aviation Inc.</v>
      </c>
      <c r="E1976" s="1" t="str">
        <f>RIGHT(Supplemental_Type_Certificates__STC___5[[#This Row],[Column1]],LEN(Supplemental_Type_Certificates__STC___5[[#This Row],[Column1]])-SEARCH("\",Supplemental_Type_Certificates__STC___5[[#This Row],[Column1]]))</f>
        <v>V35B</v>
      </c>
      <c r="F1976" s="1" t="str">
        <f>INDEX(Sheet1!A:D,MATCH(Supplemental_Type_Certificates__STC___5[[#This Row],[Make]],Sheet1!D:D,0),1)</f>
        <v>Textron</v>
      </c>
      <c r="G1976"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976"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E1587:E1976</v>
      </c>
      <c r="I1976" s="1" t="str">
        <f ca="1">IF(LEN(Supplemental_Type_Certificates__STC___5[[#This Row],[First]])&lt;&gt;0,Supplemental_Type_Certificates__STC___5[[#This Row],[First]]&amp;": "&amp;_xlfn.TEXTJOIN(", ",TRUE,INDIRECT(Supplemental_Type_Certificates__STC___5[[#This Row],[Range]])),"")</f>
        <v/>
      </c>
      <c r="J1976"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977" spans="1:10" x14ac:dyDescent="0.25">
      <c r="A1977" s="1" t="s">
        <v>144</v>
      </c>
      <c r="B1977"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Topcub Aircraft, Inc\CC18-180</v>
      </c>
      <c r="C1977" s="1" t="s">
        <v>1568</v>
      </c>
      <c r="D1977" s="1" t="str">
        <f>LEFT(Supplemental_Type_Certificates__STC___5[[#This Row],[Column1]],SEARCH("\",Supplemental_Type_Certificates__STC___5[[#This Row],[Column1]])-1)</f>
        <v>Topcub Aircraft, Inc</v>
      </c>
      <c r="E1977" s="1" t="str">
        <f>RIGHT(Supplemental_Type_Certificates__STC___5[[#This Row],[Column1]],LEN(Supplemental_Type_Certificates__STC___5[[#This Row],[Column1]])-SEARCH("\",Supplemental_Type_Certificates__STC___5[[#This Row],[Column1]]))</f>
        <v>CC18-180</v>
      </c>
      <c r="F1977" s="1" t="str">
        <f>INDEX(Sheet1!A:D,MATCH(Supplemental_Type_Certificates__STC___5[[#This Row],[Make]],Sheet1!D:D,0),1)</f>
        <v>Topcub</v>
      </c>
      <c r="G1977"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Topcub</v>
      </c>
      <c r="H1977"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E1977:E1978</v>
      </c>
      <c r="I1977" s="1" t="str">
        <f ca="1">IF(LEN(Supplemental_Type_Certificates__STC___5[[#This Row],[First]])&lt;&gt;0,Supplemental_Type_Certificates__STC___5[[#This Row],[First]]&amp;": "&amp;_xlfn.TEXTJOIN(", ",TRUE,INDIRECT(Supplemental_Type_Certificates__STC___5[[#This Row],[Range]])),"")</f>
        <v>Topcub: CC18-180, CC18-180A</v>
      </c>
      <c r="J1977"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978" spans="1:10" x14ac:dyDescent="0.25">
      <c r="A1978" s="1" t="s">
        <v>144</v>
      </c>
      <c r="B1978"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Topcub Aircraft, Inc\CC18-180A</v>
      </c>
      <c r="C1978" s="1" t="s">
        <v>1569</v>
      </c>
      <c r="D1978" s="1" t="str">
        <f>LEFT(Supplemental_Type_Certificates__STC___5[[#This Row],[Column1]],SEARCH("\",Supplemental_Type_Certificates__STC___5[[#This Row],[Column1]])-1)</f>
        <v>Topcub Aircraft, Inc</v>
      </c>
      <c r="E1978" s="1" t="str">
        <f>RIGHT(Supplemental_Type_Certificates__STC___5[[#This Row],[Column1]],LEN(Supplemental_Type_Certificates__STC___5[[#This Row],[Column1]])-SEARCH("\",Supplemental_Type_Certificates__STC___5[[#This Row],[Column1]]))</f>
        <v>CC18-180A</v>
      </c>
      <c r="F1978" s="1" t="str">
        <f>INDEX(Sheet1!A:D,MATCH(Supplemental_Type_Certificates__STC___5[[#This Row],[Make]],Sheet1!D:D,0),1)</f>
        <v>Topcub</v>
      </c>
      <c r="G1978"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978"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E1977:E1978</v>
      </c>
      <c r="I1978" s="1" t="str">
        <f ca="1">IF(LEN(Supplemental_Type_Certificates__STC___5[[#This Row],[First]])&lt;&gt;0,Supplemental_Type_Certificates__STC___5[[#This Row],[First]]&amp;": "&amp;_xlfn.TEXTJOIN(", ",TRUE,INDIRECT(Supplemental_Type_Certificates__STC___5[[#This Row],[Range]])),"")</f>
        <v/>
      </c>
      <c r="J1978"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979" spans="1:10" x14ac:dyDescent="0.25">
      <c r="A1979" s="1" t="s">
        <v>144</v>
      </c>
      <c r="B1979"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True Flight Holdings LLC\AA-1</v>
      </c>
      <c r="C1979" s="1" t="s">
        <v>1013</v>
      </c>
      <c r="D1979" s="1" t="str">
        <f>LEFT(Supplemental_Type_Certificates__STC___5[[#This Row],[Column1]],SEARCH("\",Supplemental_Type_Certificates__STC___5[[#This Row],[Column1]])-1)</f>
        <v>True Flight Holdings LLC</v>
      </c>
      <c r="E1979" s="1" t="str">
        <f>RIGHT(Supplemental_Type_Certificates__STC___5[[#This Row],[Column1]],LEN(Supplemental_Type_Certificates__STC___5[[#This Row],[Column1]])-SEARCH("\",Supplemental_Type_Certificates__STC___5[[#This Row],[Column1]]))</f>
        <v>AA-1</v>
      </c>
      <c r="F1979" s="1" t="str">
        <f>INDEX(Sheet1!A:D,MATCH(Supplemental_Type_Certificates__STC___5[[#This Row],[Make]],Sheet1!D:D,0),1)</f>
        <v>True Flight Holdings</v>
      </c>
      <c r="G1979"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True Flight Holdings</v>
      </c>
      <c r="H1979"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E1979:E1986</v>
      </c>
      <c r="I1979" s="1" t="str">
        <f ca="1">IF(LEN(Supplemental_Type_Certificates__STC___5[[#This Row],[First]])&lt;&gt;0,Supplemental_Type_Certificates__STC___5[[#This Row],[First]]&amp;": "&amp;_xlfn.TEXTJOIN(", ",TRUE,INDIRECT(Supplemental_Type_Certificates__STC___5[[#This Row],[Range]])),"")</f>
        <v>True Flight Holdings: AA-1, AA-1A, AA-1B, AA-1C, AA-5, AA-5A, AA-5B, AG-5B</v>
      </c>
      <c r="J1979"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980" spans="1:10" x14ac:dyDescent="0.25">
      <c r="A1980" s="1" t="s">
        <v>144</v>
      </c>
      <c r="B1980"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True Flight Holdings LLC\AA-1A</v>
      </c>
      <c r="C1980" s="1" t="s">
        <v>1014</v>
      </c>
      <c r="D1980" s="1" t="str">
        <f>LEFT(Supplemental_Type_Certificates__STC___5[[#This Row],[Column1]],SEARCH("\",Supplemental_Type_Certificates__STC___5[[#This Row],[Column1]])-1)</f>
        <v>True Flight Holdings LLC</v>
      </c>
      <c r="E1980" s="1" t="str">
        <f>RIGHT(Supplemental_Type_Certificates__STC___5[[#This Row],[Column1]],LEN(Supplemental_Type_Certificates__STC___5[[#This Row],[Column1]])-SEARCH("\",Supplemental_Type_Certificates__STC___5[[#This Row],[Column1]]))</f>
        <v>AA-1A</v>
      </c>
      <c r="F1980" s="1" t="str">
        <f>INDEX(Sheet1!A:D,MATCH(Supplemental_Type_Certificates__STC___5[[#This Row],[Make]],Sheet1!D:D,0),1)</f>
        <v>True Flight Holdings</v>
      </c>
      <c r="G1980"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980"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E1979:E1986</v>
      </c>
      <c r="I1980" s="1" t="str">
        <f ca="1">IF(LEN(Supplemental_Type_Certificates__STC___5[[#This Row],[First]])&lt;&gt;0,Supplemental_Type_Certificates__STC___5[[#This Row],[First]]&amp;": "&amp;_xlfn.TEXTJOIN(", ",TRUE,INDIRECT(Supplemental_Type_Certificates__STC___5[[#This Row],[Range]])),"")</f>
        <v/>
      </c>
      <c r="J1980"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981" spans="1:10" x14ac:dyDescent="0.25">
      <c r="A1981" s="1" t="s">
        <v>144</v>
      </c>
      <c r="B1981"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True Flight Holdings LLC\AA-1B</v>
      </c>
      <c r="C1981" s="1" t="s">
        <v>1015</v>
      </c>
      <c r="D1981" s="1" t="str">
        <f>LEFT(Supplemental_Type_Certificates__STC___5[[#This Row],[Column1]],SEARCH("\",Supplemental_Type_Certificates__STC___5[[#This Row],[Column1]])-1)</f>
        <v>True Flight Holdings LLC</v>
      </c>
      <c r="E1981" s="1" t="str">
        <f>RIGHT(Supplemental_Type_Certificates__STC___5[[#This Row],[Column1]],LEN(Supplemental_Type_Certificates__STC___5[[#This Row],[Column1]])-SEARCH("\",Supplemental_Type_Certificates__STC___5[[#This Row],[Column1]]))</f>
        <v>AA-1B</v>
      </c>
      <c r="F1981" s="1" t="str">
        <f>INDEX(Sheet1!A:D,MATCH(Supplemental_Type_Certificates__STC___5[[#This Row],[Make]],Sheet1!D:D,0),1)</f>
        <v>True Flight Holdings</v>
      </c>
      <c r="G1981"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981"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E1979:E1986</v>
      </c>
      <c r="I1981" s="1" t="str">
        <f ca="1">IF(LEN(Supplemental_Type_Certificates__STC___5[[#This Row],[First]])&lt;&gt;0,Supplemental_Type_Certificates__STC___5[[#This Row],[First]]&amp;": "&amp;_xlfn.TEXTJOIN(", ",TRUE,INDIRECT(Supplemental_Type_Certificates__STC___5[[#This Row],[Range]])),"")</f>
        <v/>
      </c>
      <c r="J1981"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982" spans="1:10" x14ac:dyDescent="0.25">
      <c r="A1982" s="1" t="s">
        <v>144</v>
      </c>
      <c r="B1982"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True Flight Holdings LLC\AA-1C</v>
      </c>
      <c r="C1982" s="1" t="s">
        <v>1016</v>
      </c>
      <c r="D1982" s="1" t="str">
        <f>LEFT(Supplemental_Type_Certificates__STC___5[[#This Row],[Column1]],SEARCH("\",Supplemental_Type_Certificates__STC___5[[#This Row],[Column1]])-1)</f>
        <v>True Flight Holdings LLC</v>
      </c>
      <c r="E1982" s="1" t="str">
        <f>RIGHT(Supplemental_Type_Certificates__STC___5[[#This Row],[Column1]],LEN(Supplemental_Type_Certificates__STC___5[[#This Row],[Column1]])-SEARCH("\",Supplemental_Type_Certificates__STC___5[[#This Row],[Column1]]))</f>
        <v>AA-1C</v>
      </c>
      <c r="F1982" s="1" t="str">
        <f>INDEX(Sheet1!A:D,MATCH(Supplemental_Type_Certificates__STC___5[[#This Row],[Make]],Sheet1!D:D,0),1)</f>
        <v>True Flight Holdings</v>
      </c>
      <c r="G1982"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982"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E1979:E1986</v>
      </c>
      <c r="I1982" s="1" t="str">
        <f ca="1">IF(LEN(Supplemental_Type_Certificates__STC___5[[#This Row],[First]])&lt;&gt;0,Supplemental_Type_Certificates__STC___5[[#This Row],[First]]&amp;": "&amp;_xlfn.TEXTJOIN(", ",TRUE,INDIRECT(Supplemental_Type_Certificates__STC___5[[#This Row],[Range]])),"")</f>
        <v/>
      </c>
      <c r="J1982"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983" spans="1:10" x14ac:dyDescent="0.25">
      <c r="A1983" s="1" t="s">
        <v>144</v>
      </c>
      <c r="B1983"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True Flight Holdings LLC\AA-5</v>
      </c>
      <c r="C1983" s="1" t="s">
        <v>1017</v>
      </c>
      <c r="D1983" s="1" t="str">
        <f>LEFT(Supplemental_Type_Certificates__STC___5[[#This Row],[Column1]],SEARCH("\",Supplemental_Type_Certificates__STC___5[[#This Row],[Column1]])-1)</f>
        <v>True Flight Holdings LLC</v>
      </c>
      <c r="E1983" s="1" t="str">
        <f>RIGHT(Supplemental_Type_Certificates__STC___5[[#This Row],[Column1]],LEN(Supplemental_Type_Certificates__STC___5[[#This Row],[Column1]])-SEARCH("\",Supplemental_Type_Certificates__STC___5[[#This Row],[Column1]]))</f>
        <v>AA-5</v>
      </c>
      <c r="F1983" s="1" t="str">
        <f>INDEX(Sheet1!A:D,MATCH(Supplemental_Type_Certificates__STC___5[[#This Row],[Make]],Sheet1!D:D,0),1)</f>
        <v>True Flight Holdings</v>
      </c>
      <c r="G1983"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983"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E1979:E1986</v>
      </c>
      <c r="I1983" s="1" t="str">
        <f ca="1">IF(LEN(Supplemental_Type_Certificates__STC___5[[#This Row],[First]])&lt;&gt;0,Supplemental_Type_Certificates__STC___5[[#This Row],[First]]&amp;": "&amp;_xlfn.TEXTJOIN(", ",TRUE,INDIRECT(Supplemental_Type_Certificates__STC___5[[#This Row],[Range]])),"")</f>
        <v/>
      </c>
      <c r="J1983"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984" spans="1:10" x14ac:dyDescent="0.25">
      <c r="A1984" s="1" t="s">
        <v>144</v>
      </c>
      <c r="B1984"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True Flight Holdings LLC\AA-5A</v>
      </c>
      <c r="C1984" s="1" t="s">
        <v>1018</v>
      </c>
      <c r="D1984" s="1" t="str">
        <f>LEFT(Supplemental_Type_Certificates__STC___5[[#This Row],[Column1]],SEARCH("\",Supplemental_Type_Certificates__STC___5[[#This Row],[Column1]])-1)</f>
        <v>True Flight Holdings LLC</v>
      </c>
      <c r="E1984" s="1" t="str">
        <f>RIGHT(Supplemental_Type_Certificates__STC___5[[#This Row],[Column1]],LEN(Supplemental_Type_Certificates__STC___5[[#This Row],[Column1]])-SEARCH("\",Supplemental_Type_Certificates__STC___5[[#This Row],[Column1]]))</f>
        <v>AA-5A</v>
      </c>
      <c r="F1984" s="1" t="str">
        <f>INDEX(Sheet1!A:D,MATCH(Supplemental_Type_Certificates__STC___5[[#This Row],[Make]],Sheet1!D:D,0),1)</f>
        <v>True Flight Holdings</v>
      </c>
      <c r="G1984"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984"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E1979:E1986</v>
      </c>
      <c r="I1984" s="1" t="str">
        <f ca="1">IF(LEN(Supplemental_Type_Certificates__STC___5[[#This Row],[First]])&lt;&gt;0,Supplemental_Type_Certificates__STC___5[[#This Row],[First]]&amp;": "&amp;_xlfn.TEXTJOIN(", ",TRUE,INDIRECT(Supplemental_Type_Certificates__STC___5[[#This Row],[Range]])),"")</f>
        <v/>
      </c>
      <c r="J1984"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985" spans="1:10" x14ac:dyDescent="0.25">
      <c r="A1985" s="1" t="s">
        <v>144</v>
      </c>
      <c r="B1985"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True Flight Holdings LLC\AA-5B</v>
      </c>
      <c r="C1985" s="1" t="s">
        <v>1019</v>
      </c>
      <c r="D1985" s="1" t="str">
        <f>LEFT(Supplemental_Type_Certificates__STC___5[[#This Row],[Column1]],SEARCH("\",Supplemental_Type_Certificates__STC___5[[#This Row],[Column1]])-1)</f>
        <v>True Flight Holdings LLC</v>
      </c>
      <c r="E1985" s="1" t="str">
        <f>RIGHT(Supplemental_Type_Certificates__STC___5[[#This Row],[Column1]],LEN(Supplemental_Type_Certificates__STC___5[[#This Row],[Column1]])-SEARCH("\",Supplemental_Type_Certificates__STC___5[[#This Row],[Column1]]))</f>
        <v>AA-5B</v>
      </c>
      <c r="F1985" s="1" t="str">
        <f>INDEX(Sheet1!A:D,MATCH(Supplemental_Type_Certificates__STC___5[[#This Row],[Make]],Sheet1!D:D,0),1)</f>
        <v>True Flight Holdings</v>
      </c>
      <c r="G1985"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985"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E1979:E1986</v>
      </c>
      <c r="I1985" s="1" t="str">
        <f ca="1">IF(LEN(Supplemental_Type_Certificates__STC___5[[#This Row],[First]])&lt;&gt;0,Supplemental_Type_Certificates__STC___5[[#This Row],[First]]&amp;": "&amp;_xlfn.TEXTJOIN(", ",TRUE,INDIRECT(Supplemental_Type_Certificates__STC___5[[#This Row],[Range]])),"")</f>
        <v/>
      </c>
      <c r="J1985"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986" spans="1:10" x14ac:dyDescent="0.25">
      <c r="A1986" s="1" t="s">
        <v>144</v>
      </c>
      <c r="B1986"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True Flight Holdings LLC\AG-5B</v>
      </c>
      <c r="C1986" s="1" t="s">
        <v>1020</v>
      </c>
      <c r="D1986" s="1" t="str">
        <f>LEFT(Supplemental_Type_Certificates__STC___5[[#This Row],[Column1]],SEARCH("\",Supplemental_Type_Certificates__STC___5[[#This Row],[Column1]])-1)</f>
        <v>True Flight Holdings LLC</v>
      </c>
      <c r="E1986" s="1" t="str">
        <f>RIGHT(Supplemental_Type_Certificates__STC___5[[#This Row],[Column1]],LEN(Supplemental_Type_Certificates__STC___5[[#This Row],[Column1]])-SEARCH("\",Supplemental_Type_Certificates__STC___5[[#This Row],[Column1]]))</f>
        <v>AG-5B</v>
      </c>
      <c r="F1986" s="1" t="str">
        <f>INDEX(Sheet1!A:D,MATCH(Supplemental_Type_Certificates__STC___5[[#This Row],[Make]],Sheet1!D:D,0),1)</f>
        <v>True Flight Holdings</v>
      </c>
      <c r="G1986"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986"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E1979:E1986</v>
      </c>
      <c r="I1986" s="1" t="str">
        <f ca="1">IF(LEN(Supplemental_Type_Certificates__STC___5[[#This Row],[First]])&lt;&gt;0,Supplemental_Type_Certificates__STC___5[[#This Row],[First]]&amp;": "&amp;_xlfn.TEXTJOIN(", ",TRUE,INDIRECT(Supplemental_Type_Certificates__STC___5[[#This Row],[Range]])),"")</f>
        <v/>
      </c>
      <c r="J1986"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987" spans="1:10" x14ac:dyDescent="0.25">
      <c r="A1987" s="1" t="s">
        <v>144</v>
      </c>
      <c r="B1987"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Twin Commander Aircraft LLC\500-A</v>
      </c>
      <c r="C1987" s="1" t="s">
        <v>1021</v>
      </c>
      <c r="D1987" s="1" t="str">
        <f>LEFT(Supplemental_Type_Certificates__STC___5[[#This Row],[Column1]],SEARCH("\",Supplemental_Type_Certificates__STC___5[[#This Row],[Column1]])-1)</f>
        <v>Twin Commander Aircraft LLC</v>
      </c>
      <c r="E1987" s="1" t="str">
        <f>RIGHT(Supplemental_Type_Certificates__STC___5[[#This Row],[Column1]],LEN(Supplemental_Type_Certificates__STC___5[[#This Row],[Column1]])-SEARCH("\",Supplemental_Type_Certificates__STC___5[[#This Row],[Column1]]))</f>
        <v>500-A</v>
      </c>
      <c r="F1987" s="1" t="str">
        <f>INDEX(Sheet1!A:D,MATCH(Supplemental_Type_Certificates__STC___5[[#This Row],[Make]],Sheet1!D:D,0),1)</f>
        <v>Twin Commander</v>
      </c>
      <c r="G1987"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Twin Commander</v>
      </c>
      <c r="H1987"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E1987:E2016</v>
      </c>
      <c r="I1987" s="1" t="str">
        <f ca="1">IF(LEN(Supplemental_Type_Certificates__STC___5[[#This Row],[First]])&lt;&gt;0,Supplemental_Type_Certificates__STC___5[[#This Row],[First]]&amp;": "&amp;_xlfn.TEXTJOIN(", ",TRUE,INDIRECT(Supplemental_Type_Certificates__STC___5[[#This Row],[Range]])),"")</f>
        <v>Twin Commander: 500-A, 500-B, 500-S, 500-U, 500, 520, 560-A, 560-E, 560-F, 560, 680-E, 680-F, 680-FL, 680-FL(P), 680-T, 680-V, 680-W, 680, 681, 685, 690, 690A, 690B, 690C, 690D, 695, 695A, 695B, 700, 720</v>
      </c>
      <c r="J1987"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988" spans="1:10" x14ac:dyDescent="0.25">
      <c r="A1988" s="1" t="s">
        <v>144</v>
      </c>
      <c r="B1988"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Twin Commander Aircraft LLC\500-B</v>
      </c>
      <c r="C1988" s="1" t="s">
        <v>1022</v>
      </c>
      <c r="D1988" s="1" t="str">
        <f>LEFT(Supplemental_Type_Certificates__STC___5[[#This Row],[Column1]],SEARCH("\",Supplemental_Type_Certificates__STC___5[[#This Row],[Column1]])-1)</f>
        <v>Twin Commander Aircraft LLC</v>
      </c>
      <c r="E1988" s="1" t="str">
        <f>RIGHT(Supplemental_Type_Certificates__STC___5[[#This Row],[Column1]],LEN(Supplemental_Type_Certificates__STC___5[[#This Row],[Column1]])-SEARCH("\",Supplemental_Type_Certificates__STC___5[[#This Row],[Column1]]))</f>
        <v>500-B</v>
      </c>
      <c r="F1988" s="1" t="str">
        <f>INDEX(Sheet1!A:D,MATCH(Supplemental_Type_Certificates__STC___5[[#This Row],[Make]],Sheet1!D:D,0),1)</f>
        <v>Twin Commander</v>
      </c>
      <c r="G1988"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988"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E1987:E2016</v>
      </c>
      <c r="I1988" s="1" t="str">
        <f ca="1">IF(LEN(Supplemental_Type_Certificates__STC___5[[#This Row],[First]])&lt;&gt;0,Supplemental_Type_Certificates__STC___5[[#This Row],[First]]&amp;": "&amp;_xlfn.TEXTJOIN(", ",TRUE,INDIRECT(Supplemental_Type_Certificates__STC___5[[#This Row],[Range]])),"")</f>
        <v/>
      </c>
      <c r="J1988"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989" spans="1:10" x14ac:dyDescent="0.25">
      <c r="A1989" s="1" t="s">
        <v>144</v>
      </c>
      <c r="B1989"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Twin Commander Aircraft LLC\500-S</v>
      </c>
      <c r="C1989" s="1" t="s">
        <v>1023</v>
      </c>
      <c r="D1989" s="1" t="str">
        <f>LEFT(Supplemental_Type_Certificates__STC___5[[#This Row],[Column1]],SEARCH("\",Supplemental_Type_Certificates__STC___5[[#This Row],[Column1]])-1)</f>
        <v>Twin Commander Aircraft LLC</v>
      </c>
      <c r="E1989" s="1" t="str">
        <f>RIGHT(Supplemental_Type_Certificates__STC___5[[#This Row],[Column1]],LEN(Supplemental_Type_Certificates__STC___5[[#This Row],[Column1]])-SEARCH("\",Supplemental_Type_Certificates__STC___5[[#This Row],[Column1]]))</f>
        <v>500-S</v>
      </c>
      <c r="F1989" s="1" t="str">
        <f>INDEX(Sheet1!A:D,MATCH(Supplemental_Type_Certificates__STC___5[[#This Row],[Make]],Sheet1!D:D,0),1)</f>
        <v>Twin Commander</v>
      </c>
      <c r="G1989"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989"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E1987:E2016</v>
      </c>
      <c r="I1989" s="1" t="str">
        <f ca="1">IF(LEN(Supplemental_Type_Certificates__STC___5[[#This Row],[First]])&lt;&gt;0,Supplemental_Type_Certificates__STC___5[[#This Row],[First]]&amp;": "&amp;_xlfn.TEXTJOIN(", ",TRUE,INDIRECT(Supplemental_Type_Certificates__STC___5[[#This Row],[Range]])),"")</f>
        <v/>
      </c>
      <c r="J1989"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990" spans="1:10" x14ac:dyDescent="0.25">
      <c r="A1990" s="1" t="s">
        <v>144</v>
      </c>
      <c r="B1990"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Twin Commander Aircraft LLC\500-U</v>
      </c>
      <c r="C1990" s="1" t="s">
        <v>1024</v>
      </c>
      <c r="D1990" s="1" t="str">
        <f>LEFT(Supplemental_Type_Certificates__STC___5[[#This Row],[Column1]],SEARCH("\",Supplemental_Type_Certificates__STC___5[[#This Row],[Column1]])-1)</f>
        <v>Twin Commander Aircraft LLC</v>
      </c>
      <c r="E1990" s="1" t="str">
        <f>RIGHT(Supplemental_Type_Certificates__STC___5[[#This Row],[Column1]],LEN(Supplemental_Type_Certificates__STC___5[[#This Row],[Column1]])-SEARCH("\",Supplemental_Type_Certificates__STC___5[[#This Row],[Column1]]))</f>
        <v>500-U</v>
      </c>
      <c r="F1990" s="1" t="str">
        <f>INDEX(Sheet1!A:D,MATCH(Supplemental_Type_Certificates__STC___5[[#This Row],[Make]],Sheet1!D:D,0),1)</f>
        <v>Twin Commander</v>
      </c>
      <c r="G1990"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990"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E1987:E2016</v>
      </c>
      <c r="I1990" s="1" t="str">
        <f ca="1">IF(LEN(Supplemental_Type_Certificates__STC___5[[#This Row],[First]])&lt;&gt;0,Supplemental_Type_Certificates__STC___5[[#This Row],[First]]&amp;": "&amp;_xlfn.TEXTJOIN(", ",TRUE,INDIRECT(Supplemental_Type_Certificates__STC___5[[#This Row],[Range]])),"")</f>
        <v/>
      </c>
      <c r="J1990"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991" spans="1:10" x14ac:dyDescent="0.25">
      <c r="A1991" s="1" t="s">
        <v>144</v>
      </c>
      <c r="B1991"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Twin Commander Aircraft LLC\500</v>
      </c>
      <c r="C1991" s="1" t="s">
        <v>1025</v>
      </c>
      <c r="D1991" s="1" t="str">
        <f>LEFT(Supplemental_Type_Certificates__STC___5[[#This Row],[Column1]],SEARCH("\",Supplemental_Type_Certificates__STC___5[[#This Row],[Column1]])-1)</f>
        <v>Twin Commander Aircraft LLC</v>
      </c>
      <c r="E1991" s="1" t="str">
        <f>RIGHT(Supplemental_Type_Certificates__STC___5[[#This Row],[Column1]],LEN(Supplemental_Type_Certificates__STC___5[[#This Row],[Column1]])-SEARCH("\",Supplemental_Type_Certificates__STC___5[[#This Row],[Column1]]))</f>
        <v>500</v>
      </c>
      <c r="F1991" s="1" t="str">
        <f>INDEX(Sheet1!A:D,MATCH(Supplemental_Type_Certificates__STC___5[[#This Row],[Make]],Sheet1!D:D,0),1)</f>
        <v>Twin Commander</v>
      </c>
      <c r="G1991"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991"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E1987:E2016</v>
      </c>
      <c r="I1991" s="1" t="str">
        <f ca="1">IF(LEN(Supplemental_Type_Certificates__STC___5[[#This Row],[First]])&lt;&gt;0,Supplemental_Type_Certificates__STC___5[[#This Row],[First]]&amp;": "&amp;_xlfn.TEXTJOIN(", ",TRUE,INDIRECT(Supplemental_Type_Certificates__STC___5[[#This Row],[Range]])),"")</f>
        <v/>
      </c>
      <c r="J1991"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992" spans="1:10" x14ac:dyDescent="0.25">
      <c r="A1992" s="1" t="s">
        <v>144</v>
      </c>
      <c r="B1992"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Twin Commander Aircraft LLC\520</v>
      </c>
      <c r="C1992" s="1" t="s">
        <v>1026</v>
      </c>
      <c r="D1992" s="1" t="str">
        <f>LEFT(Supplemental_Type_Certificates__STC___5[[#This Row],[Column1]],SEARCH("\",Supplemental_Type_Certificates__STC___5[[#This Row],[Column1]])-1)</f>
        <v>Twin Commander Aircraft LLC</v>
      </c>
      <c r="E1992" s="1" t="str">
        <f>RIGHT(Supplemental_Type_Certificates__STC___5[[#This Row],[Column1]],LEN(Supplemental_Type_Certificates__STC___5[[#This Row],[Column1]])-SEARCH("\",Supplemental_Type_Certificates__STC___5[[#This Row],[Column1]]))</f>
        <v>520</v>
      </c>
      <c r="F1992" s="1" t="str">
        <f>INDEX(Sheet1!A:D,MATCH(Supplemental_Type_Certificates__STC___5[[#This Row],[Make]],Sheet1!D:D,0),1)</f>
        <v>Twin Commander</v>
      </c>
      <c r="G1992"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992"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E1987:E2016</v>
      </c>
      <c r="I1992" s="1" t="str">
        <f ca="1">IF(LEN(Supplemental_Type_Certificates__STC___5[[#This Row],[First]])&lt;&gt;0,Supplemental_Type_Certificates__STC___5[[#This Row],[First]]&amp;": "&amp;_xlfn.TEXTJOIN(", ",TRUE,INDIRECT(Supplemental_Type_Certificates__STC___5[[#This Row],[Range]])),"")</f>
        <v/>
      </c>
      <c r="J1992"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993" spans="1:10" x14ac:dyDescent="0.25">
      <c r="A1993" s="1" t="s">
        <v>144</v>
      </c>
      <c r="B1993"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Twin Commander Aircraft LLC\560-A</v>
      </c>
      <c r="C1993" s="1" t="s">
        <v>1027</v>
      </c>
      <c r="D1993" s="1" t="str">
        <f>LEFT(Supplemental_Type_Certificates__STC___5[[#This Row],[Column1]],SEARCH("\",Supplemental_Type_Certificates__STC___5[[#This Row],[Column1]])-1)</f>
        <v>Twin Commander Aircraft LLC</v>
      </c>
      <c r="E1993" s="1" t="str">
        <f>RIGHT(Supplemental_Type_Certificates__STC___5[[#This Row],[Column1]],LEN(Supplemental_Type_Certificates__STC___5[[#This Row],[Column1]])-SEARCH("\",Supplemental_Type_Certificates__STC___5[[#This Row],[Column1]]))</f>
        <v>560-A</v>
      </c>
      <c r="F1993" s="1" t="str">
        <f>INDEX(Sheet1!A:D,MATCH(Supplemental_Type_Certificates__STC___5[[#This Row],[Make]],Sheet1!D:D,0),1)</f>
        <v>Twin Commander</v>
      </c>
      <c r="G1993"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993"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E1987:E2016</v>
      </c>
      <c r="I1993" s="1" t="str">
        <f ca="1">IF(LEN(Supplemental_Type_Certificates__STC___5[[#This Row],[First]])&lt;&gt;0,Supplemental_Type_Certificates__STC___5[[#This Row],[First]]&amp;": "&amp;_xlfn.TEXTJOIN(", ",TRUE,INDIRECT(Supplemental_Type_Certificates__STC___5[[#This Row],[Range]])),"")</f>
        <v/>
      </c>
      <c r="J1993"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994" spans="1:10" x14ac:dyDescent="0.25">
      <c r="A1994" s="1" t="s">
        <v>144</v>
      </c>
      <c r="B1994"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Twin Commander Aircraft LLC\560-E</v>
      </c>
      <c r="C1994" s="1" t="s">
        <v>1028</v>
      </c>
      <c r="D1994" s="1" t="str">
        <f>LEFT(Supplemental_Type_Certificates__STC___5[[#This Row],[Column1]],SEARCH("\",Supplemental_Type_Certificates__STC___5[[#This Row],[Column1]])-1)</f>
        <v>Twin Commander Aircraft LLC</v>
      </c>
      <c r="E1994" s="1" t="str">
        <f>RIGHT(Supplemental_Type_Certificates__STC___5[[#This Row],[Column1]],LEN(Supplemental_Type_Certificates__STC___5[[#This Row],[Column1]])-SEARCH("\",Supplemental_Type_Certificates__STC___5[[#This Row],[Column1]]))</f>
        <v>560-E</v>
      </c>
      <c r="F1994" s="1" t="str">
        <f>INDEX(Sheet1!A:D,MATCH(Supplemental_Type_Certificates__STC___5[[#This Row],[Make]],Sheet1!D:D,0),1)</f>
        <v>Twin Commander</v>
      </c>
      <c r="G1994"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994"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E1987:E2016</v>
      </c>
      <c r="I1994" s="1" t="str">
        <f ca="1">IF(LEN(Supplemental_Type_Certificates__STC___5[[#This Row],[First]])&lt;&gt;0,Supplemental_Type_Certificates__STC___5[[#This Row],[First]]&amp;": "&amp;_xlfn.TEXTJOIN(", ",TRUE,INDIRECT(Supplemental_Type_Certificates__STC___5[[#This Row],[Range]])),"")</f>
        <v/>
      </c>
      <c r="J1994"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995" spans="1:10" x14ac:dyDescent="0.25">
      <c r="A1995" s="1" t="s">
        <v>144</v>
      </c>
      <c r="B1995"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Twin Commander Aircraft LLC\560-F</v>
      </c>
      <c r="C1995" s="1" t="s">
        <v>1029</v>
      </c>
      <c r="D1995" s="1" t="str">
        <f>LEFT(Supplemental_Type_Certificates__STC___5[[#This Row],[Column1]],SEARCH("\",Supplemental_Type_Certificates__STC___5[[#This Row],[Column1]])-1)</f>
        <v>Twin Commander Aircraft LLC</v>
      </c>
      <c r="E1995" s="1" t="str">
        <f>RIGHT(Supplemental_Type_Certificates__STC___5[[#This Row],[Column1]],LEN(Supplemental_Type_Certificates__STC___5[[#This Row],[Column1]])-SEARCH("\",Supplemental_Type_Certificates__STC___5[[#This Row],[Column1]]))</f>
        <v>560-F</v>
      </c>
      <c r="F1995" s="1" t="str">
        <f>INDEX(Sheet1!A:D,MATCH(Supplemental_Type_Certificates__STC___5[[#This Row],[Make]],Sheet1!D:D,0),1)</f>
        <v>Twin Commander</v>
      </c>
      <c r="G1995"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995"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E1987:E2016</v>
      </c>
      <c r="I1995" s="1" t="str">
        <f ca="1">IF(LEN(Supplemental_Type_Certificates__STC___5[[#This Row],[First]])&lt;&gt;0,Supplemental_Type_Certificates__STC___5[[#This Row],[First]]&amp;": "&amp;_xlfn.TEXTJOIN(", ",TRUE,INDIRECT(Supplemental_Type_Certificates__STC___5[[#This Row],[Range]])),"")</f>
        <v/>
      </c>
      <c r="J1995"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996" spans="1:10" x14ac:dyDescent="0.25">
      <c r="A1996" s="1" t="s">
        <v>144</v>
      </c>
      <c r="B1996"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Twin Commander Aircraft LLC\560</v>
      </c>
      <c r="C1996" s="1" t="s">
        <v>1030</v>
      </c>
      <c r="D1996" s="1" t="str">
        <f>LEFT(Supplemental_Type_Certificates__STC___5[[#This Row],[Column1]],SEARCH("\",Supplemental_Type_Certificates__STC___5[[#This Row],[Column1]])-1)</f>
        <v>Twin Commander Aircraft LLC</v>
      </c>
      <c r="E1996" s="1" t="str">
        <f>RIGHT(Supplemental_Type_Certificates__STC___5[[#This Row],[Column1]],LEN(Supplemental_Type_Certificates__STC___5[[#This Row],[Column1]])-SEARCH("\",Supplemental_Type_Certificates__STC___5[[#This Row],[Column1]]))</f>
        <v>560</v>
      </c>
      <c r="F1996" s="1" t="str">
        <f>INDEX(Sheet1!A:D,MATCH(Supplemental_Type_Certificates__STC___5[[#This Row],[Make]],Sheet1!D:D,0),1)</f>
        <v>Twin Commander</v>
      </c>
      <c r="G1996"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996"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E1987:E2016</v>
      </c>
      <c r="I1996" s="1" t="str">
        <f ca="1">IF(LEN(Supplemental_Type_Certificates__STC___5[[#This Row],[First]])&lt;&gt;0,Supplemental_Type_Certificates__STC___5[[#This Row],[First]]&amp;": "&amp;_xlfn.TEXTJOIN(", ",TRUE,INDIRECT(Supplemental_Type_Certificates__STC___5[[#This Row],[Range]])),"")</f>
        <v/>
      </c>
      <c r="J1996"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997" spans="1:10" x14ac:dyDescent="0.25">
      <c r="A1997" s="1" t="s">
        <v>144</v>
      </c>
      <c r="B1997"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Twin Commander Aircraft LLC\680-E</v>
      </c>
      <c r="C1997" s="1" t="s">
        <v>1031</v>
      </c>
      <c r="D1997" s="1" t="str">
        <f>LEFT(Supplemental_Type_Certificates__STC___5[[#This Row],[Column1]],SEARCH("\",Supplemental_Type_Certificates__STC___5[[#This Row],[Column1]])-1)</f>
        <v>Twin Commander Aircraft LLC</v>
      </c>
      <c r="E1997" s="1" t="str">
        <f>RIGHT(Supplemental_Type_Certificates__STC___5[[#This Row],[Column1]],LEN(Supplemental_Type_Certificates__STC___5[[#This Row],[Column1]])-SEARCH("\",Supplemental_Type_Certificates__STC___5[[#This Row],[Column1]]))</f>
        <v>680-E</v>
      </c>
      <c r="F1997" s="1" t="str">
        <f>INDEX(Sheet1!A:D,MATCH(Supplemental_Type_Certificates__STC___5[[#This Row],[Make]],Sheet1!D:D,0),1)</f>
        <v>Twin Commander</v>
      </c>
      <c r="G1997"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997"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E1987:E2016</v>
      </c>
      <c r="I1997" s="1" t="str">
        <f ca="1">IF(LEN(Supplemental_Type_Certificates__STC___5[[#This Row],[First]])&lt;&gt;0,Supplemental_Type_Certificates__STC___5[[#This Row],[First]]&amp;": "&amp;_xlfn.TEXTJOIN(", ",TRUE,INDIRECT(Supplemental_Type_Certificates__STC___5[[#This Row],[Range]])),"")</f>
        <v/>
      </c>
      <c r="J1997"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998" spans="1:10" x14ac:dyDescent="0.25">
      <c r="A1998" s="1" t="s">
        <v>144</v>
      </c>
      <c r="B1998"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Twin Commander Aircraft LLC\680-F</v>
      </c>
      <c r="C1998" s="1" t="s">
        <v>1032</v>
      </c>
      <c r="D1998" s="1" t="str">
        <f>LEFT(Supplemental_Type_Certificates__STC___5[[#This Row],[Column1]],SEARCH("\",Supplemental_Type_Certificates__STC___5[[#This Row],[Column1]])-1)</f>
        <v>Twin Commander Aircraft LLC</v>
      </c>
      <c r="E1998" s="1" t="str">
        <f>RIGHT(Supplemental_Type_Certificates__STC___5[[#This Row],[Column1]],LEN(Supplemental_Type_Certificates__STC___5[[#This Row],[Column1]])-SEARCH("\",Supplemental_Type_Certificates__STC___5[[#This Row],[Column1]]))</f>
        <v>680-F</v>
      </c>
      <c r="F1998" s="1" t="str">
        <f>INDEX(Sheet1!A:D,MATCH(Supplemental_Type_Certificates__STC___5[[#This Row],[Make]],Sheet1!D:D,0),1)</f>
        <v>Twin Commander</v>
      </c>
      <c r="G1998"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998"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E1987:E2016</v>
      </c>
      <c r="I1998" s="1" t="str">
        <f ca="1">IF(LEN(Supplemental_Type_Certificates__STC___5[[#This Row],[First]])&lt;&gt;0,Supplemental_Type_Certificates__STC___5[[#This Row],[First]]&amp;": "&amp;_xlfn.TEXTJOIN(", ",TRUE,INDIRECT(Supplemental_Type_Certificates__STC___5[[#This Row],[Range]])),"")</f>
        <v/>
      </c>
      <c r="J1998"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1999" spans="1:10" x14ac:dyDescent="0.25">
      <c r="A1999" s="1" t="s">
        <v>144</v>
      </c>
      <c r="B1999"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Twin Commander Aircraft LLC\680-FL</v>
      </c>
      <c r="C1999" s="1" t="s">
        <v>1033</v>
      </c>
      <c r="D1999" s="1" t="str">
        <f>LEFT(Supplemental_Type_Certificates__STC___5[[#This Row],[Column1]],SEARCH("\",Supplemental_Type_Certificates__STC___5[[#This Row],[Column1]])-1)</f>
        <v>Twin Commander Aircraft LLC</v>
      </c>
      <c r="E1999" s="1" t="str">
        <f>RIGHT(Supplemental_Type_Certificates__STC___5[[#This Row],[Column1]],LEN(Supplemental_Type_Certificates__STC___5[[#This Row],[Column1]])-SEARCH("\",Supplemental_Type_Certificates__STC___5[[#This Row],[Column1]]))</f>
        <v>680-FL</v>
      </c>
      <c r="F1999" s="1" t="str">
        <f>INDEX(Sheet1!A:D,MATCH(Supplemental_Type_Certificates__STC___5[[#This Row],[Make]],Sheet1!D:D,0),1)</f>
        <v>Twin Commander</v>
      </c>
      <c r="G1999"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1999"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E1987:E2016</v>
      </c>
      <c r="I1999" s="1" t="str">
        <f ca="1">IF(LEN(Supplemental_Type_Certificates__STC___5[[#This Row],[First]])&lt;&gt;0,Supplemental_Type_Certificates__STC___5[[#This Row],[First]]&amp;": "&amp;_xlfn.TEXTJOIN(", ",TRUE,INDIRECT(Supplemental_Type_Certificates__STC___5[[#This Row],[Range]])),"")</f>
        <v/>
      </c>
      <c r="J1999"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2000" spans="1:10" x14ac:dyDescent="0.25">
      <c r="A2000" s="1" t="s">
        <v>144</v>
      </c>
      <c r="B2000"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Twin Commander Aircraft LLC\680-FL(P)</v>
      </c>
      <c r="C2000" s="1" t="s">
        <v>1034</v>
      </c>
      <c r="D2000" s="1" t="str">
        <f>LEFT(Supplemental_Type_Certificates__STC___5[[#This Row],[Column1]],SEARCH("\",Supplemental_Type_Certificates__STC___5[[#This Row],[Column1]])-1)</f>
        <v>Twin Commander Aircraft LLC</v>
      </c>
      <c r="E2000" s="1" t="str">
        <f>RIGHT(Supplemental_Type_Certificates__STC___5[[#This Row],[Column1]],LEN(Supplemental_Type_Certificates__STC___5[[#This Row],[Column1]])-SEARCH("\",Supplemental_Type_Certificates__STC___5[[#This Row],[Column1]]))</f>
        <v>680-FL(P)</v>
      </c>
      <c r="F2000" s="1" t="str">
        <f>INDEX(Sheet1!A:D,MATCH(Supplemental_Type_Certificates__STC___5[[#This Row],[Make]],Sheet1!D:D,0),1)</f>
        <v>Twin Commander</v>
      </c>
      <c r="G2000"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000"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E1987:E2016</v>
      </c>
      <c r="I2000" s="1" t="str">
        <f ca="1">IF(LEN(Supplemental_Type_Certificates__STC___5[[#This Row],[First]])&lt;&gt;0,Supplemental_Type_Certificates__STC___5[[#This Row],[First]]&amp;": "&amp;_xlfn.TEXTJOIN(", ",TRUE,INDIRECT(Supplemental_Type_Certificates__STC___5[[#This Row],[Range]])),"")</f>
        <v/>
      </c>
      <c r="J2000"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2001" spans="1:10" x14ac:dyDescent="0.25">
      <c r="A2001" s="1" t="s">
        <v>144</v>
      </c>
      <c r="B2001"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Twin Commander Aircraft LLC\680-T</v>
      </c>
      <c r="C2001" s="1" t="s">
        <v>1570</v>
      </c>
      <c r="D2001" s="1" t="str">
        <f>LEFT(Supplemental_Type_Certificates__STC___5[[#This Row],[Column1]],SEARCH("\",Supplemental_Type_Certificates__STC___5[[#This Row],[Column1]])-1)</f>
        <v>Twin Commander Aircraft LLC</v>
      </c>
      <c r="E2001" s="1" t="str">
        <f>RIGHT(Supplemental_Type_Certificates__STC___5[[#This Row],[Column1]],LEN(Supplemental_Type_Certificates__STC___5[[#This Row],[Column1]])-SEARCH("\",Supplemental_Type_Certificates__STC___5[[#This Row],[Column1]]))</f>
        <v>680-T</v>
      </c>
      <c r="F2001" s="1" t="str">
        <f>INDEX(Sheet1!A:D,MATCH(Supplemental_Type_Certificates__STC___5[[#This Row],[Make]],Sheet1!D:D,0),1)</f>
        <v>Twin Commander</v>
      </c>
      <c r="G2001"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001"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E1987:E2016</v>
      </c>
      <c r="I2001" s="1" t="str">
        <f ca="1">IF(LEN(Supplemental_Type_Certificates__STC___5[[#This Row],[First]])&lt;&gt;0,Supplemental_Type_Certificates__STC___5[[#This Row],[First]]&amp;": "&amp;_xlfn.TEXTJOIN(", ",TRUE,INDIRECT(Supplemental_Type_Certificates__STC___5[[#This Row],[Range]])),"")</f>
        <v/>
      </c>
      <c r="J2001"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2002" spans="1:10" x14ac:dyDescent="0.25">
      <c r="A2002" s="1" t="s">
        <v>144</v>
      </c>
      <c r="B2002"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Twin Commander Aircraft LLC\680-V</v>
      </c>
      <c r="C2002" s="1" t="s">
        <v>1571</v>
      </c>
      <c r="D2002" s="1" t="str">
        <f>LEFT(Supplemental_Type_Certificates__STC___5[[#This Row],[Column1]],SEARCH("\",Supplemental_Type_Certificates__STC___5[[#This Row],[Column1]])-1)</f>
        <v>Twin Commander Aircraft LLC</v>
      </c>
      <c r="E2002" s="1" t="str">
        <f>RIGHT(Supplemental_Type_Certificates__STC___5[[#This Row],[Column1]],LEN(Supplemental_Type_Certificates__STC___5[[#This Row],[Column1]])-SEARCH("\",Supplemental_Type_Certificates__STC___5[[#This Row],[Column1]]))</f>
        <v>680-V</v>
      </c>
      <c r="F2002" s="1" t="str">
        <f>INDEX(Sheet1!A:D,MATCH(Supplemental_Type_Certificates__STC___5[[#This Row],[Make]],Sheet1!D:D,0),1)</f>
        <v>Twin Commander</v>
      </c>
      <c r="G2002"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002"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E1987:E2016</v>
      </c>
      <c r="I2002" s="1" t="str">
        <f ca="1">IF(LEN(Supplemental_Type_Certificates__STC___5[[#This Row],[First]])&lt;&gt;0,Supplemental_Type_Certificates__STC___5[[#This Row],[First]]&amp;": "&amp;_xlfn.TEXTJOIN(", ",TRUE,INDIRECT(Supplemental_Type_Certificates__STC___5[[#This Row],[Range]])),"")</f>
        <v/>
      </c>
      <c r="J2002"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2003" spans="1:10" x14ac:dyDescent="0.25">
      <c r="A2003" s="1" t="s">
        <v>144</v>
      </c>
      <c r="B2003"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Twin Commander Aircraft LLC\680-W</v>
      </c>
      <c r="C2003" s="1" t="s">
        <v>1572</v>
      </c>
      <c r="D2003" s="1" t="str">
        <f>LEFT(Supplemental_Type_Certificates__STC___5[[#This Row],[Column1]],SEARCH("\",Supplemental_Type_Certificates__STC___5[[#This Row],[Column1]])-1)</f>
        <v>Twin Commander Aircraft LLC</v>
      </c>
      <c r="E2003" s="1" t="str">
        <f>RIGHT(Supplemental_Type_Certificates__STC___5[[#This Row],[Column1]],LEN(Supplemental_Type_Certificates__STC___5[[#This Row],[Column1]])-SEARCH("\",Supplemental_Type_Certificates__STC___5[[#This Row],[Column1]]))</f>
        <v>680-W</v>
      </c>
      <c r="F2003" s="1" t="str">
        <f>INDEX(Sheet1!A:D,MATCH(Supplemental_Type_Certificates__STC___5[[#This Row],[Make]],Sheet1!D:D,0),1)</f>
        <v>Twin Commander</v>
      </c>
      <c r="G2003"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003"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E1987:E2016</v>
      </c>
      <c r="I2003" s="1" t="str">
        <f ca="1">IF(LEN(Supplemental_Type_Certificates__STC___5[[#This Row],[First]])&lt;&gt;0,Supplemental_Type_Certificates__STC___5[[#This Row],[First]]&amp;": "&amp;_xlfn.TEXTJOIN(", ",TRUE,INDIRECT(Supplemental_Type_Certificates__STC___5[[#This Row],[Range]])),"")</f>
        <v/>
      </c>
      <c r="J2003"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2004" spans="1:10" x14ac:dyDescent="0.25">
      <c r="A2004" s="1" t="s">
        <v>144</v>
      </c>
      <c r="B2004"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Twin Commander Aircraft LLC\680</v>
      </c>
      <c r="C2004" s="1" t="s">
        <v>1035</v>
      </c>
      <c r="D2004" s="1" t="str">
        <f>LEFT(Supplemental_Type_Certificates__STC___5[[#This Row],[Column1]],SEARCH("\",Supplemental_Type_Certificates__STC___5[[#This Row],[Column1]])-1)</f>
        <v>Twin Commander Aircraft LLC</v>
      </c>
      <c r="E2004" s="1" t="str">
        <f>RIGHT(Supplemental_Type_Certificates__STC___5[[#This Row],[Column1]],LEN(Supplemental_Type_Certificates__STC___5[[#This Row],[Column1]])-SEARCH("\",Supplemental_Type_Certificates__STC___5[[#This Row],[Column1]]))</f>
        <v>680</v>
      </c>
      <c r="F2004" s="1" t="str">
        <f>INDEX(Sheet1!A:D,MATCH(Supplemental_Type_Certificates__STC___5[[#This Row],[Make]],Sheet1!D:D,0),1)</f>
        <v>Twin Commander</v>
      </c>
      <c r="G2004"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004"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E1987:E2016</v>
      </c>
      <c r="I2004" s="1" t="str">
        <f ca="1">IF(LEN(Supplemental_Type_Certificates__STC___5[[#This Row],[First]])&lt;&gt;0,Supplemental_Type_Certificates__STC___5[[#This Row],[First]]&amp;": "&amp;_xlfn.TEXTJOIN(", ",TRUE,INDIRECT(Supplemental_Type_Certificates__STC___5[[#This Row],[Range]])),"")</f>
        <v/>
      </c>
      <c r="J2004"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2005" spans="1:10" x14ac:dyDescent="0.25">
      <c r="A2005" s="1" t="s">
        <v>144</v>
      </c>
      <c r="B2005"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Twin Commander Aircraft LLC\681</v>
      </c>
      <c r="C2005" s="1" t="s">
        <v>1573</v>
      </c>
      <c r="D2005" s="1" t="str">
        <f>LEFT(Supplemental_Type_Certificates__STC___5[[#This Row],[Column1]],SEARCH("\",Supplemental_Type_Certificates__STC___5[[#This Row],[Column1]])-1)</f>
        <v>Twin Commander Aircraft LLC</v>
      </c>
      <c r="E2005" s="1" t="str">
        <f>RIGHT(Supplemental_Type_Certificates__STC___5[[#This Row],[Column1]],LEN(Supplemental_Type_Certificates__STC___5[[#This Row],[Column1]])-SEARCH("\",Supplemental_Type_Certificates__STC___5[[#This Row],[Column1]]))</f>
        <v>681</v>
      </c>
      <c r="F2005" s="1" t="str">
        <f>INDEX(Sheet1!A:D,MATCH(Supplemental_Type_Certificates__STC___5[[#This Row],[Make]],Sheet1!D:D,0),1)</f>
        <v>Twin Commander</v>
      </c>
      <c r="G2005"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005"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E1987:E2016</v>
      </c>
      <c r="I2005" s="1" t="str">
        <f ca="1">IF(LEN(Supplemental_Type_Certificates__STC___5[[#This Row],[First]])&lt;&gt;0,Supplemental_Type_Certificates__STC___5[[#This Row],[First]]&amp;": "&amp;_xlfn.TEXTJOIN(", ",TRUE,INDIRECT(Supplemental_Type_Certificates__STC___5[[#This Row],[Range]])),"")</f>
        <v/>
      </c>
      <c r="J2005"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2006" spans="1:10" x14ac:dyDescent="0.25">
      <c r="A2006" s="1" t="s">
        <v>144</v>
      </c>
      <c r="B2006"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Twin Commander Aircraft LLC\685</v>
      </c>
      <c r="C2006" s="1" t="s">
        <v>1036</v>
      </c>
      <c r="D2006" s="1" t="str">
        <f>LEFT(Supplemental_Type_Certificates__STC___5[[#This Row],[Column1]],SEARCH("\",Supplemental_Type_Certificates__STC___5[[#This Row],[Column1]])-1)</f>
        <v>Twin Commander Aircraft LLC</v>
      </c>
      <c r="E2006" s="1" t="str">
        <f>RIGHT(Supplemental_Type_Certificates__STC___5[[#This Row],[Column1]],LEN(Supplemental_Type_Certificates__STC___5[[#This Row],[Column1]])-SEARCH("\",Supplemental_Type_Certificates__STC___5[[#This Row],[Column1]]))</f>
        <v>685</v>
      </c>
      <c r="F2006" s="1" t="str">
        <f>INDEX(Sheet1!A:D,MATCH(Supplemental_Type_Certificates__STC___5[[#This Row],[Make]],Sheet1!D:D,0),1)</f>
        <v>Twin Commander</v>
      </c>
      <c r="G2006"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006"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E1987:E2016</v>
      </c>
      <c r="I2006" s="1" t="str">
        <f ca="1">IF(LEN(Supplemental_Type_Certificates__STC___5[[#This Row],[First]])&lt;&gt;0,Supplemental_Type_Certificates__STC___5[[#This Row],[First]]&amp;": "&amp;_xlfn.TEXTJOIN(", ",TRUE,INDIRECT(Supplemental_Type_Certificates__STC___5[[#This Row],[Range]])),"")</f>
        <v/>
      </c>
      <c r="J2006"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2007" spans="1:10" x14ac:dyDescent="0.25">
      <c r="A2007" s="1" t="s">
        <v>144</v>
      </c>
      <c r="B2007"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Twin Commander Aircraft LLC\690</v>
      </c>
      <c r="C2007" s="1" t="s">
        <v>1574</v>
      </c>
      <c r="D2007" s="1" t="str">
        <f>LEFT(Supplemental_Type_Certificates__STC___5[[#This Row],[Column1]],SEARCH("\",Supplemental_Type_Certificates__STC___5[[#This Row],[Column1]])-1)</f>
        <v>Twin Commander Aircraft LLC</v>
      </c>
      <c r="E2007" s="1" t="str">
        <f>RIGHT(Supplemental_Type_Certificates__STC___5[[#This Row],[Column1]],LEN(Supplemental_Type_Certificates__STC___5[[#This Row],[Column1]])-SEARCH("\",Supplemental_Type_Certificates__STC___5[[#This Row],[Column1]]))</f>
        <v>690</v>
      </c>
      <c r="F2007" s="1" t="str">
        <f>INDEX(Sheet1!A:D,MATCH(Supplemental_Type_Certificates__STC___5[[#This Row],[Make]],Sheet1!D:D,0),1)</f>
        <v>Twin Commander</v>
      </c>
      <c r="G2007"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007"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E1987:E2016</v>
      </c>
      <c r="I2007" s="1" t="str">
        <f ca="1">IF(LEN(Supplemental_Type_Certificates__STC___5[[#This Row],[First]])&lt;&gt;0,Supplemental_Type_Certificates__STC___5[[#This Row],[First]]&amp;": "&amp;_xlfn.TEXTJOIN(", ",TRUE,INDIRECT(Supplemental_Type_Certificates__STC___5[[#This Row],[Range]])),"")</f>
        <v/>
      </c>
      <c r="J2007"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2008" spans="1:10" x14ac:dyDescent="0.25">
      <c r="A2008" s="1" t="s">
        <v>144</v>
      </c>
      <c r="B2008"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Twin Commander Aircraft LLC\690A</v>
      </c>
      <c r="C2008" s="1" t="s">
        <v>1575</v>
      </c>
      <c r="D2008" s="1" t="str">
        <f>LEFT(Supplemental_Type_Certificates__STC___5[[#This Row],[Column1]],SEARCH("\",Supplemental_Type_Certificates__STC___5[[#This Row],[Column1]])-1)</f>
        <v>Twin Commander Aircraft LLC</v>
      </c>
      <c r="E2008" s="1" t="str">
        <f>RIGHT(Supplemental_Type_Certificates__STC___5[[#This Row],[Column1]],LEN(Supplemental_Type_Certificates__STC___5[[#This Row],[Column1]])-SEARCH("\",Supplemental_Type_Certificates__STC___5[[#This Row],[Column1]]))</f>
        <v>690A</v>
      </c>
      <c r="F2008" s="1" t="str">
        <f>INDEX(Sheet1!A:D,MATCH(Supplemental_Type_Certificates__STC___5[[#This Row],[Make]],Sheet1!D:D,0),1)</f>
        <v>Twin Commander</v>
      </c>
      <c r="G2008"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008"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E1987:E2016</v>
      </c>
      <c r="I2008" s="1" t="str">
        <f ca="1">IF(LEN(Supplemental_Type_Certificates__STC___5[[#This Row],[First]])&lt;&gt;0,Supplemental_Type_Certificates__STC___5[[#This Row],[First]]&amp;": "&amp;_xlfn.TEXTJOIN(", ",TRUE,INDIRECT(Supplemental_Type_Certificates__STC___5[[#This Row],[Range]])),"")</f>
        <v/>
      </c>
      <c r="J2008"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2009" spans="1:10" x14ac:dyDescent="0.25">
      <c r="A2009" s="1" t="s">
        <v>144</v>
      </c>
      <c r="B2009"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Twin Commander Aircraft LLC\690B</v>
      </c>
      <c r="C2009" s="1" t="s">
        <v>1576</v>
      </c>
      <c r="D2009" s="1" t="str">
        <f>LEFT(Supplemental_Type_Certificates__STC___5[[#This Row],[Column1]],SEARCH("\",Supplemental_Type_Certificates__STC___5[[#This Row],[Column1]])-1)</f>
        <v>Twin Commander Aircraft LLC</v>
      </c>
      <c r="E2009" s="1" t="str">
        <f>RIGHT(Supplemental_Type_Certificates__STC___5[[#This Row],[Column1]],LEN(Supplemental_Type_Certificates__STC___5[[#This Row],[Column1]])-SEARCH("\",Supplemental_Type_Certificates__STC___5[[#This Row],[Column1]]))</f>
        <v>690B</v>
      </c>
      <c r="F2009" s="1" t="str">
        <f>INDEX(Sheet1!A:D,MATCH(Supplemental_Type_Certificates__STC___5[[#This Row],[Make]],Sheet1!D:D,0),1)</f>
        <v>Twin Commander</v>
      </c>
      <c r="G2009"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009"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E1987:E2016</v>
      </c>
      <c r="I2009" s="1" t="str">
        <f ca="1">IF(LEN(Supplemental_Type_Certificates__STC___5[[#This Row],[First]])&lt;&gt;0,Supplemental_Type_Certificates__STC___5[[#This Row],[First]]&amp;": "&amp;_xlfn.TEXTJOIN(", ",TRUE,INDIRECT(Supplemental_Type_Certificates__STC___5[[#This Row],[Range]])),"")</f>
        <v/>
      </c>
      <c r="J2009"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2010" spans="1:10" x14ac:dyDescent="0.25">
      <c r="A2010" s="1" t="s">
        <v>144</v>
      </c>
      <c r="B2010"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Twin Commander Aircraft LLC\690C</v>
      </c>
      <c r="C2010" s="1" t="s">
        <v>1577</v>
      </c>
      <c r="D2010" s="1" t="str">
        <f>LEFT(Supplemental_Type_Certificates__STC___5[[#This Row],[Column1]],SEARCH("\",Supplemental_Type_Certificates__STC___5[[#This Row],[Column1]])-1)</f>
        <v>Twin Commander Aircraft LLC</v>
      </c>
      <c r="E2010" s="1" t="str">
        <f>RIGHT(Supplemental_Type_Certificates__STC___5[[#This Row],[Column1]],LEN(Supplemental_Type_Certificates__STC___5[[#This Row],[Column1]])-SEARCH("\",Supplemental_Type_Certificates__STC___5[[#This Row],[Column1]]))</f>
        <v>690C</v>
      </c>
      <c r="F2010" s="1" t="str">
        <f>INDEX(Sheet1!A:D,MATCH(Supplemental_Type_Certificates__STC___5[[#This Row],[Make]],Sheet1!D:D,0),1)</f>
        <v>Twin Commander</v>
      </c>
      <c r="G2010"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010"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E1987:E2016</v>
      </c>
      <c r="I2010" s="1" t="str">
        <f ca="1">IF(LEN(Supplemental_Type_Certificates__STC___5[[#This Row],[First]])&lt;&gt;0,Supplemental_Type_Certificates__STC___5[[#This Row],[First]]&amp;": "&amp;_xlfn.TEXTJOIN(", ",TRUE,INDIRECT(Supplemental_Type_Certificates__STC___5[[#This Row],[Range]])),"")</f>
        <v/>
      </c>
      <c r="J2010"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2011" spans="1:10" x14ac:dyDescent="0.25">
      <c r="A2011" s="1" t="s">
        <v>144</v>
      </c>
      <c r="B2011"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Twin Commander Aircraft LLC\690D</v>
      </c>
      <c r="C2011" s="1" t="s">
        <v>1578</v>
      </c>
      <c r="D2011" s="1" t="str">
        <f>LEFT(Supplemental_Type_Certificates__STC___5[[#This Row],[Column1]],SEARCH("\",Supplemental_Type_Certificates__STC___5[[#This Row],[Column1]])-1)</f>
        <v>Twin Commander Aircraft LLC</v>
      </c>
      <c r="E2011" s="1" t="str">
        <f>RIGHT(Supplemental_Type_Certificates__STC___5[[#This Row],[Column1]],LEN(Supplemental_Type_Certificates__STC___5[[#This Row],[Column1]])-SEARCH("\",Supplemental_Type_Certificates__STC___5[[#This Row],[Column1]]))</f>
        <v>690D</v>
      </c>
      <c r="F2011" s="1" t="str">
        <f>INDEX(Sheet1!A:D,MATCH(Supplemental_Type_Certificates__STC___5[[#This Row],[Make]],Sheet1!D:D,0),1)</f>
        <v>Twin Commander</v>
      </c>
      <c r="G2011"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011"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E1987:E2016</v>
      </c>
      <c r="I2011" s="1" t="str">
        <f ca="1">IF(LEN(Supplemental_Type_Certificates__STC___5[[#This Row],[First]])&lt;&gt;0,Supplemental_Type_Certificates__STC___5[[#This Row],[First]]&amp;": "&amp;_xlfn.TEXTJOIN(", ",TRUE,INDIRECT(Supplemental_Type_Certificates__STC___5[[#This Row],[Range]])),"")</f>
        <v/>
      </c>
      <c r="J2011"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2012" spans="1:10" x14ac:dyDescent="0.25">
      <c r="A2012" s="1" t="s">
        <v>144</v>
      </c>
      <c r="B2012"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Twin Commander Aircraft LLC\695</v>
      </c>
      <c r="C2012" s="1" t="s">
        <v>1579</v>
      </c>
      <c r="D2012" s="1" t="str">
        <f>LEFT(Supplemental_Type_Certificates__STC___5[[#This Row],[Column1]],SEARCH("\",Supplemental_Type_Certificates__STC___5[[#This Row],[Column1]])-1)</f>
        <v>Twin Commander Aircraft LLC</v>
      </c>
      <c r="E2012" s="1" t="str">
        <f>RIGHT(Supplemental_Type_Certificates__STC___5[[#This Row],[Column1]],LEN(Supplemental_Type_Certificates__STC___5[[#This Row],[Column1]])-SEARCH("\",Supplemental_Type_Certificates__STC___5[[#This Row],[Column1]]))</f>
        <v>695</v>
      </c>
      <c r="F2012" s="1" t="str">
        <f>INDEX(Sheet1!A:D,MATCH(Supplemental_Type_Certificates__STC___5[[#This Row],[Make]],Sheet1!D:D,0),1)</f>
        <v>Twin Commander</v>
      </c>
      <c r="G2012"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012"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E1987:E2016</v>
      </c>
      <c r="I2012" s="1" t="str">
        <f ca="1">IF(LEN(Supplemental_Type_Certificates__STC___5[[#This Row],[First]])&lt;&gt;0,Supplemental_Type_Certificates__STC___5[[#This Row],[First]]&amp;": "&amp;_xlfn.TEXTJOIN(", ",TRUE,INDIRECT(Supplemental_Type_Certificates__STC___5[[#This Row],[Range]])),"")</f>
        <v/>
      </c>
      <c r="J2012"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2013" spans="1:10" x14ac:dyDescent="0.25">
      <c r="A2013" s="1" t="s">
        <v>144</v>
      </c>
      <c r="B2013"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Twin Commander Aircraft LLC\695A</v>
      </c>
      <c r="C2013" s="1" t="s">
        <v>1580</v>
      </c>
      <c r="D2013" s="1" t="str">
        <f>LEFT(Supplemental_Type_Certificates__STC___5[[#This Row],[Column1]],SEARCH("\",Supplemental_Type_Certificates__STC___5[[#This Row],[Column1]])-1)</f>
        <v>Twin Commander Aircraft LLC</v>
      </c>
      <c r="E2013" s="1" t="str">
        <f>RIGHT(Supplemental_Type_Certificates__STC___5[[#This Row],[Column1]],LEN(Supplemental_Type_Certificates__STC___5[[#This Row],[Column1]])-SEARCH("\",Supplemental_Type_Certificates__STC___5[[#This Row],[Column1]]))</f>
        <v>695A</v>
      </c>
      <c r="F2013" s="1" t="str">
        <f>INDEX(Sheet1!A:D,MATCH(Supplemental_Type_Certificates__STC___5[[#This Row],[Make]],Sheet1!D:D,0),1)</f>
        <v>Twin Commander</v>
      </c>
      <c r="G2013"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013"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E1987:E2016</v>
      </c>
      <c r="I2013" s="1" t="str">
        <f ca="1">IF(LEN(Supplemental_Type_Certificates__STC___5[[#This Row],[First]])&lt;&gt;0,Supplemental_Type_Certificates__STC___5[[#This Row],[First]]&amp;": "&amp;_xlfn.TEXTJOIN(", ",TRUE,INDIRECT(Supplemental_Type_Certificates__STC___5[[#This Row],[Range]])),"")</f>
        <v/>
      </c>
      <c r="J2013"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2014" spans="1:10" x14ac:dyDescent="0.25">
      <c r="A2014" s="1" t="s">
        <v>144</v>
      </c>
      <c r="B2014"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Twin Commander Aircraft LLC\695B</v>
      </c>
      <c r="C2014" s="1" t="s">
        <v>1581</v>
      </c>
      <c r="D2014" s="1" t="str">
        <f>LEFT(Supplemental_Type_Certificates__STC___5[[#This Row],[Column1]],SEARCH("\",Supplemental_Type_Certificates__STC___5[[#This Row],[Column1]])-1)</f>
        <v>Twin Commander Aircraft LLC</v>
      </c>
      <c r="E2014" s="1" t="str">
        <f>RIGHT(Supplemental_Type_Certificates__STC___5[[#This Row],[Column1]],LEN(Supplemental_Type_Certificates__STC___5[[#This Row],[Column1]])-SEARCH("\",Supplemental_Type_Certificates__STC___5[[#This Row],[Column1]]))</f>
        <v>695B</v>
      </c>
      <c r="F2014" s="1" t="str">
        <f>INDEX(Sheet1!A:D,MATCH(Supplemental_Type_Certificates__STC___5[[#This Row],[Make]],Sheet1!D:D,0),1)</f>
        <v>Twin Commander</v>
      </c>
      <c r="G2014"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014"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E1987:E2016</v>
      </c>
      <c r="I2014" s="1" t="str">
        <f ca="1">IF(LEN(Supplemental_Type_Certificates__STC___5[[#This Row],[First]])&lt;&gt;0,Supplemental_Type_Certificates__STC___5[[#This Row],[First]]&amp;": "&amp;_xlfn.TEXTJOIN(", ",TRUE,INDIRECT(Supplemental_Type_Certificates__STC___5[[#This Row],[Range]])),"")</f>
        <v/>
      </c>
      <c r="J2014"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2015" spans="1:10" x14ac:dyDescent="0.25">
      <c r="A2015" s="1" t="s">
        <v>144</v>
      </c>
      <c r="B2015"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Twin Commander Aircraft LLC\700</v>
      </c>
      <c r="C2015" s="1" t="s">
        <v>1037</v>
      </c>
      <c r="D2015" s="1" t="str">
        <f>LEFT(Supplemental_Type_Certificates__STC___5[[#This Row],[Column1]],SEARCH("\",Supplemental_Type_Certificates__STC___5[[#This Row],[Column1]])-1)</f>
        <v>Twin Commander Aircraft LLC</v>
      </c>
      <c r="E2015" s="1" t="str">
        <f>RIGHT(Supplemental_Type_Certificates__STC___5[[#This Row],[Column1]],LEN(Supplemental_Type_Certificates__STC___5[[#This Row],[Column1]])-SEARCH("\",Supplemental_Type_Certificates__STC___5[[#This Row],[Column1]]))</f>
        <v>700</v>
      </c>
      <c r="F2015" s="1" t="str">
        <f>INDEX(Sheet1!A:D,MATCH(Supplemental_Type_Certificates__STC___5[[#This Row],[Make]],Sheet1!D:D,0),1)</f>
        <v>Twin Commander</v>
      </c>
      <c r="G2015"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015"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E1987:E2016</v>
      </c>
      <c r="I2015" s="1" t="str">
        <f ca="1">IF(LEN(Supplemental_Type_Certificates__STC___5[[#This Row],[First]])&lt;&gt;0,Supplemental_Type_Certificates__STC___5[[#This Row],[First]]&amp;": "&amp;_xlfn.TEXTJOIN(", ",TRUE,INDIRECT(Supplemental_Type_Certificates__STC___5[[#This Row],[Range]])),"")</f>
        <v/>
      </c>
      <c r="J2015"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2016" spans="1:10" x14ac:dyDescent="0.25">
      <c r="A2016" s="1" t="s">
        <v>144</v>
      </c>
      <c r="B2016"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Twin Commander Aircraft LLC\720</v>
      </c>
      <c r="C2016" s="1" t="s">
        <v>1038</v>
      </c>
      <c r="D2016" s="1" t="str">
        <f>LEFT(Supplemental_Type_Certificates__STC___5[[#This Row],[Column1]],SEARCH("\",Supplemental_Type_Certificates__STC___5[[#This Row],[Column1]])-1)</f>
        <v>Twin Commander Aircraft LLC</v>
      </c>
      <c r="E2016" s="1" t="str">
        <f>RIGHT(Supplemental_Type_Certificates__STC___5[[#This Row],[Column1]],LEN(Supplemental_Type_Certificates__STC___5[[#This Row],[Column1]])-SEARCH("\",Supplemental_Type_Certificates__STC___5[[#This Row],[Column1]]))</f>
        <v>720</v>
      </c>
      <c r="F2016" s="1" t="str">
        <f>INDEX(Sheet1!A:D,MATCH(Supplemental_Type_Certificates__STC___5[[#This Row],[Make]],Sheet1!D:D,0),1)</f>
        <v>Twin Commander</v>
      </c>
      <c r="G2016"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016"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E1987:E2016</v>
      </c>
      <c r="I2016" s="1" t="str">
        <f ca="1">IF(LEN(Supplemental_Type_Certificates__STC___5[[#This Row],[First]])&lt;&gt;0,Supplemental_Type_Certificates__STC___5[[#This Row],[First]]&amp;": "&amp;_xlfn.TEXTJOIN(", ",TRUE,INDIRECT(Supplemental_Type_Certificates__STC___5[[#This Row],[Range]])),"")</f>
        <v/>
      </c>
      <c r="J2016"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2017" spans="1:10" x14ac:dyDescent="0.25">
      <c r="A2017" s="1" t="s">
        <v>144</v>
      </c>
      <c r="B2017"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Univair Aircraft Corporation\108-1</v>
      </c>
      <c r="C2017" s="1" t="s">
        <v>1039</v>
      </c>
      <c r="D2017" s="1" t="str">
        <f>LEFT(Supplemental_Type_Certificates__STC___5[[#This Row],[Column1]],SEARCH("\",Supplemental_Type_Certificates__STC___5[[#This Row],[Column1]])-1)</f>
        <v>Univair Aircraft Corporation</v>
      </c>
      <c r="E2017" s="1" t="str">
        <f>RIGHT(Supplemental_Type_Certificates__STC___5[[#This Row],[Column1]],LEN(Supplemental_Type_Certificates__STC___5[[#This Row],[Column1]])-SEARCH("\",Supplemental_Type_Certificates__STC___5[[#This Row],[Column1]]))</f>
        <v>108-1</v>
      </c>
      <c r="F2017" s="1" t="str">
        <f>INDEX(Sheet1!A:D,MATCH(Supplemental_Type_Certificates__STC___5[[#This Row],[Make]],Sheet1!D:D,0),1)</f>
        <v>Univair</v>
      </c>
      <c r="G2017"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Univair</v>
      </c>
      <c r="H2017"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E2017:E2021</v>
      </c>
      <c r="I2017" s="1" t="str">
        <f ca="1">IF(LEN(Supplemental_Type_Certificates__STC___5[[#This Row],[First]])&lt;&gt;0,Supplemental_Type_Certificates__STC___5[[#This Row],[First]]&amp;": "&amp;_xlfn.TEXTJOIN(", ",TRUE,INDIRECT(Supplemental_Type_Certificates__STC___5[[#This Row],[Range]])),"")</f>
        <v>Univair: 108-1, 108-2, 108-3, 108-5, 108</v>
      </c>
      <c r="J2017"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2018" spans="1:10" x14ac:dyDescent="0.25">
      <c r="A2018" s="1" t="s">
        <v>144</v>
      </c>
      <c r="B2018"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Univair Aircraft Corporation\108-2</v>
      </c>
      <c r="C2018" s="1" t="s">
        <v>1040</v>
      </c>
      <c r="D2018" s="1" t="str">
        <f>LEFT(Supplemental_Type_Certificates__STC___5[[#This Row],[Column1]],SEARCH("\",Supplemental_Type_Certificates__STC___5[[#This Row],[Column1]])-1)</f>
        <v>Univair Aircraft Corporation</v>
      </c>
      <c r="E2018" s="1" t="str">
        <f>RIGHT(Supplemental_Type_Certificates__STC___5[[#This Row],[Column1]],LEN(Supplemental_Type_Certificates__STC___5[[#This Row],[Column1]])-SEARCH("\",Supplemental_Type_Certificates__STC___5[[#This Row],[Column1]]))</f>
        <v>108-2</v>
      </c>
      <c r="F2018" s="1" t="str">
        <f>INDEX(Sheet1!A:D,MATCH(Supplemental_Type_Certificates__STC___5[[#This Row],[Make]],Sheet1!D:D,0),1)</f>
        <v>Univair</v>
      </c>
      <c r="G2018"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018"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E2017:E2021</v>
      </c>
      <c r="I2018" s="1" t="str">
        <f ca="1">IF(LEN(Supplemental_Type_Certificates__STC___5[[#This Row],[First]])&lt;&gt;0,Supplemental_Type_Certificates__STC___5[[#This Row],[First]]&amp;": "&amp;_xlfn.TEXTJOIN(", ",TRUE,INDIRECT(Supplemental_Type_Certificates__STC___5[[#This Row],[Range]])),"")</f>
        <v/>
      </c>
      <c r="J2018"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2019" spans="1:10" x14ac:dyDescent="0.25">
      <c r="A2019" s="1" t="s">
        <v>144</v>
      </c>
      <c r="B2019"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Univair Aircraft Corporation\108-3</v>
      </c>
      <c r="C2019" s="1" t="s">
        <v>1041</v>
      </c>
      <c r="D2019" s="1" t="str">
        <f>LEFT(Supplemental_Type_Certificates__STC___5[[#This Row],[Column1]],SEARCH("\",Supplemental_Type_Certificates__STC___5[[#This Row],[Column1]])-1)</f>
        <v>Univair Aircraft Corporation</v>
      </c>
      <c r="E2019" s="1" t="str">
        <f>RIGHT(Supplemental_Type_Certificates__STC___5[[#This Row],[Column1]],LEN(Supplemental_Type_Certificates__STC___5[[#This Row],[Column1]])-SEARCH("\",Supplemental_Type_Certificates__STC___5[[#This Row],[Column1]]))</f>
        <v>108-3</v>
      </c>
      <c r="F2019" s="1" t="str">
        <f>INDEX(Sheet1!A:D,MATCH(Supplemental_Type_Certificates__STC___5[[#This Row],[Make]],Sheet1!D:D,0),1)</f>
        <v>Univair</v>
      </c>
      <c r="G2019"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019"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E2017:E2021</v>
      </c>
      <c r="I2019" s="1" t="str">
        <f ca="1">IF(LEN(Supplemental_Type_Certificates__STC___5[[#This Row],[First]])&lt;&gt;0,Supplemental_Type_Certificates__STC___5[[#This Row],[First]]&amp;": "&amp;_xlfn.TEXTJOIN(", ",TRUE,INDIRECT(Supplemental_Type_Certificates__STC___5[[#This Row],[Range]])),"")</f>
        <v/>
      </c>
      <c r="J2019"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2020" spans="1:10" x14ac:dyDescent="0.25">
      <c r="A2020" s="1" t="s">
        <v>144</v>
      </c>
      <c r="B2020"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Univair Aircraft Corporation\108-5</v>
      </c>
      <c r="C2020" s="1" t="s">
        <v>1042</v>
      </c>
      <c r="D2020" s="1" t="str">
        <f>LEFT(Supplemental_Type_Certificates__STC___5[[#This Row],[Column1]],SEARCH("\",Supplemental_Type_Certificates__STC___5[[#This Row],[Column1]])-1)</f>
        <v>Univair Aircraft Corporation</v>
      </c>
      <c r="E2020" s="1" t="str">
        <f>RIGHT(Supplemental_Type_Certificates__STC___5[[#This Row],[Column1]],LEN(Supplemental_Type_Certificates__STC___5[[#This Row],[Column1]])-SEARCH("\",Supplemental_Type_Certificates__STC___5[[#This Row],[Column1]]))</f>
        <v>108-5</v>
      </c>
      <c r="F2020" s="1" t="str">
        <f>INDEX(Sheet1!A:D,MATCH(Supplemental_Type_Certificates__STC___5[[#This Row],[Make]],Sheet1!D:D,0),1)</f>
        <v>Univair</v>
      </c>
      <c r="G2020"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020"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E2017:E2021</v>
      </c>
      <c r="I2020" s="1" t="str">
        <f ca="1">IF(LEN(Supplemental_Type_Certificates__STC___5[[#This Row],[First]])&lt;&gt;0,Supplemental_Type_Certificates__STC___5[[#This Row],[First]]&amp;": "&amp;_xlfn.TEXTJOIN(", ",TRUE,INDIRECT(Supplemental_Type_Certificates__STC___5[[#This Row],[Range]])),"")</f>
        <v/>
      </c>
      <c r="J2020"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2021" spans="1:10" x14ac:dyDescent="0.25">
      <c r="A2021" s="1" t="s">
        <v>144</v>
      </c>
      <c r="B2021"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Univair Aircraft Corporation\108</v>
      </c>
      <c r="C2021" s="1" t="s">
        <v>1043</v>
      </c>
      <c r="D2021" s="1" t="str">
        <f>LEFT(Supplemental_Type_Certificates__STC___5[[#This Row],[Column1]],SEARCH("\",Supplemental_Type_Certificates__STC___5[[#This Row],[Column1]])-1)</f>
        <v>Univair Aircraft Corporation</v>
      </c>
      <c r="E2021" s="1" t="str">
        <f>RIGHT(Supplemental_Type_Certificates__STC___5[[#This Row],[Column1]],LEN(Supplemental_Type_Certificates__STC___5[[#This Row],[Column1]])-SEARCH("\",Supplemental_Type_Certificates__STC___5[[#This Row],[Column1]]))</f>
        <v>108</v>
      </c>
      <c r="F2021" s="1" t="str">
        <f>INDEX(Sheet1!A:D,MATCH(Supplemental_Type_Certificates__STC___5[[#This Row],[Make]],Sheet1!D:D,0),1)</f>
        <v>Univair</v>
      </c>
      <c r="G2021"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021"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E2017:E2021</v>
      </c>
      <c r="I2021" s="1" t="str">
        <f ca="1">IF(LEN(Supplemental_Type_Certificates__STC___5[[#This Row],[First]])&lt;&gt;0,Supplemental_Type_Certificates__STC___5[[#This Row],[First]]&amp;": "&amp;_xlfn.TEXTJOIN(", ",TRUE,INDIRECT(Supplemental_Type_Certificates__STC___5[[#This Row],[Range]])),"")</f>
        <v/>
      </c>
      <c r="J2021"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2022" spans="1:10" x14ac:dyDescent="0.25">
      <c r="A2022" s="1" t="s">
        <v>144</v>
      </c>
      <c r="B2022"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Viking Air Limited\DHC-2 Mk.I</v>
      </c>
      <c r="C2022" s="1" t="s">
        <v>1044</v>
      </c>
      <c r="D2022" s="1" t="str">
        <f>LEFT(Supplemental_Type_Certificates__STC___5[[#This Row],[Column1]],SEARCH("\",Supplemental_Type_Certificates__STC___5[[#This Row],[Column1]])-1)</f>
        <v>Viking Air Limited</v>
      </c>
      <c r="E2022" s="1" t="str">
        <f>RIGHT(Supplemental_Type_Certificates__STC___5[[#This Row],[Column1]],LEN(Supplemental_Type_Certificates__STC___5[[#This Row],[Column1]])-SEARCH("\",Supplemental_Type_Certificates__STC___5[[#This Row],[Column1]]))</f>
        <v>DHC-2 Mk.I</v>
      </c>
      <c r="F2022" s="1" t="str">
        <f>INDEX(Sheet1!A:D,MATCH(Supplemental_Type_Certificates__STC___5[[#This Row],[Make]],Sheet1!D:D,0),1)</f>
        <v>Viking</v>
      </c>
      <c r="G2022"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Viking</v>
      </c>
      <c r="H2022"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E2022:E2030</v>
      </c>
      <c r="I2022" s="1" t="str">
        <f ca="1">IF(LEN(Supplemental_Type_Certificates__STC___5[[#This Row],[First]])&lt;&gt;0,Supplemental_Type_Certificates__STC___5[[#This Row],[First]]&amp;": "&amp;_xlfn.TEXTJOIN(", ",TRUE,INDIRECT(Supplemental_Type_Certificates__STC___5[[#This Row],[Range]])),"")</f>
        <v>Viking: DHC-2 Mk.I, DHC-2 Mk.II, DHC-2 Mk.III, DHC-3, DHC-6-1, DHC-6-100, DHC-6-200, DHC-6-300, TR-1</v>
      </c>
      <c r="J2022"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2023" spans="1:10" x14ac:dyDescent="0.25">
      <c r="A2023" s="1" t="s">
        <v>144</v>
      </c>
      <c r="B2023"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Viking Air Limited\DHC-2 Mk.II</v>
      </c>
      <c r="C2023" s="1" t="s">
        <v>1045</v>
      </c>
      <c r="D2023" s="1" t="str">
        <f>LEFT(Supplemental_Type_Certificates__STC___5[[#This Row],[Column1]],SEARCH("\",Supplemental_Type_Certificates__STC___5[[#This Row],[Column1]])-1)</f>
        <v>Viking Air Limited</v>
      </c>
      <c r="E2023" s="1" t="str">
        <f>RIGHT(Supplemental_Type_Certificates__STC___5[[#This Row],[Column1]],LEN(Supplemental_Type_Certificates__STC___5[[#This Row],[Column1]])-SEARCH("\",Supplemental_Type_Certificates__STC___5[[#This Row],[Column1]]))</f>
        <v>DHC-2 Mk.II</v>
      </c>
      <c r="F2023" s="1" t="str">
        <f>INDEX(Sheet1!A:D,MATCH(Supplemental_Type_Certificates__STC___5[[#This Row],[Make]],Sheet1!D:D,0),1)</f>
        <v>Viking</v>
      </c>
      <c r="G2023"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023"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E2022:E2030</v>
      </c>
      <c r="I2023" s="1" t="str">
        <f ca="1">IF(LEN(Supplemental_Type_Certificates__STC___5[[#This Row],[First]])&lt;&gt;0,Supplemental_Type_Certificates__STC___5[[#This Row],[First]]&amp;": "&amp;_xlfn.TEXTJOIN(", ",TRUE,INDIRECT(Supplemental_Type_Certificates__STC___5[[#This Row],[Range]])),"")</f>
        <v/>
      </c>
      <c r="J2023"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2024" spans="1:10" x14ac:dyDescent="0.25">
      <c r="A2024" s="1" t="s">
        <v>144</v>
      </c>
      <c r="B2024"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Viking Air Limited\DHC-2 Mk.III</v>
      </c>
      <c r="C2024" s="1" t="s">
        <v>1582</v>
      </c>
      <c r="D2024" s="1" t="str">
        <f>LEFT(Supplemental_Type_Certificates__STC___5[[#This Row],[Column1]],SEARCH("\",Supplemental_Type_Certificates__STC___5[[#This Row],[Column1]])-1)</f>
        <v>Viking Air Limited</v>
      </c>
      <c r="E2024" s="1" t="str">
        <f>RIGHT(Supplemental_Type_Certificates__STC___5[[#This Row],[Column1]],LEN(Supplemental_Type_Certificates__STC___5[[#This Row],[Column1]])-SEARCH("\",Supplemental_Type_Certificates__STC___5[[#This Row],[Column1]]))</f>
        <v>DHC-2 Mk.III</v>
      </c>
      <c r="F2024" s="1" t="str">
        <f>INDEX(Sheet1!A:D,MATCH(Supplemental_Type_Certificates__STC___5[[#This Row],[Make]],Sheet1!D:D,0),1)</f>
        <v>Viking</v>
      </c>
      <c r="G2024"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024"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E2022:E2030</v>
      </c>
      <c r="I2024" s="1" t="str">
        <f ca="1">IF(LEN(Supplemental_Type_Certificates__STC___5[[#This Row],[First]])&lt;&gt;0,Supplemental_Type_Certificates__STC___5[[#This Row],[First]]&amp;": "&amp;_xlfn.TEXTJOIN(", ",TRUE,INDIRECT(Supplemental_Type_Certificates__STC___5[[#This Row],[Range]])),"")</f>
        <v/>
      </c>
      <c r="J2024"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2025" spans="1:10" x14ac:dyDescent="0.25">
      <c r="A2025" s="1" t="s">
        <v>144</v>
      </c>
      <c r="B2025"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Viking Air Limited\DHC-3</v>
      </c>
      <c r="C2025" s="1" t="s">
        <v>1046</v>
      </c>
      <c r="D2025" s="1" t="str">
        <f>LEFT(Supplemental_Type_Certificates__STC___5[[#This Row],[Column1]],SEARCH("\",Supplemental_Type_Certificates__STC___5[[#This Row],[Column1]])-1)</f>
        <v>Viking Air Limited</v>
      </c>
      <c r="E2025" s="1" t="str">
        <f>RIGHT(Supplemental_Type_Certificates__STC___5[[#This Row],[Column1]],LEN(Supplemental_Type_Certificates__STC___5[[#This Row],[Column1]])-SEARCH("\",Supplemental_Type_Certificates__STC___5[[#This Row],[Column1]]))</f>
        <v>DHC-3</v>
      </c>
      <c r="F2025" s="1" t="str">
        <f>INDEX(Sheet1!A:D,MATCH(Supplemental_Type_Certificates__STC___5[[#This Row],[Make]],Sheet1!D:D,0),1)</f>
        <v>Viking</v>
      </c>
      <c r="G2025"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025"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E2022:E2030</v>
      </c>
      <c r="I2025" s="1" t="str">
        <f ca="1">IF(LEN(Supplemental_Type_Certificates__STC___5[[#This Row],[First]])&lt;&gt;0,Supplemental_Type_Certificates__STC___5[[#This Row],[First]]&amp;": "&amp;_xlfn.TEXTJOIN(", ",TRUE,INDIRECT(Supplemental_Type_Certificates__STC___5[[#This Row],[Range]])),"")</f>
        <v/>
      </c>
      <c r="J2025"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2026" spans="1:10" x14ac:dyDescent="0.25">
      <c r="A2026" s="1" t="s">
        <v>144</v>
      </c>
      <c r="B2026"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Viking Air Limited\DHC-6-1</v>
      </c>
      <c r="C2026" s="1" t="s">
        <v>1583</v>
      </c>
      <c r="D2026" s="1" t="str">
        <f>LEFT(Supplemental_Type_Certificates__STC___5[[#This Row],[Column1]],SEARCH("\",Supplemental_Type_Certificates__STC___5[[#This Row],[Column1]])-1)</f>
        <v>Viking Air Limited</v>
      </c>
      <c r="E2026" s="1" t="str">
        <f>RIGHT(Supplemental_Type_Certificates__STC___5[[#This Row],[Column1]],LEN(Supplemental_Type_Certificates__STC___5[[#This Row],[Column1]])-SEARCH("\",Supplemental_Type_Certificates__STC___5[[#This Row],[Column1]]))</f>
        <v>DHC-6-1</v>
      </c>
      <c r="F2026" s="1" t="str">
        <f>INDEX(Sheet1!A:D,MATCH(Supplemental_Type_Certificates__STC___5[[#This Row],[Make]],Sheet1!D:D,0),1)</f>
        <v>Viking</v>
      </c>
      <c r="G2026"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026"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E2022:E2030</v>
      </c>
      <c r="I2026" s="1" t="str">
        <f ca="1">IF(LEN(Supplemental_Type_Certificates__STC___5[[#This Row],[First]])&lt;&gt;0,Supplemental_Type_Certificates__STC___5[[#This Row],[First]]&amp;": "&amp;_xlfn.TEXTJOIN(", ",TRUE,INDIRECT(Supplemental_Type_Certificates__STC___5[[#This Row],[Range]])),"")</f>
        <v/>
      </c>
      <c r="J2026"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2027" spans="1:10" x14ac:dyDescent="0.25">
      <c r="A2027" s="1" t="s">
        <v>144</v>
      </c>
      <c r="B2027"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Viking Air Limited\DHC-6-100</v>
      </c>
      <c r="C2027" s="1" t="s">
        <v>1584</v>
      </c>
      <c r="D2027" s="1" t="str">
        <f>LEFT(Supplemental_Type_Certificates__STC___5[[#This Row],[Column1]],SEARCH("\",Supplemental_Type_Certificates__STC___5[[#This Row],[Column1]])-1)</f>
        <v>Viking Air Limited</v>
      </c>
      <c r="E2027" s="1" t="str">
        <f>RIGHT(Supplemental_Type_Certificates__STC___5[[#This Row],[Column1]],LEN(Supplemental_Type_Certificates__STC___5[[#This Row],[Column1]])-SEARCH("\",Supplemental_Type_Certificates__STC___5[[#This Row],[Column1]]))</f>
        <v>DHC-6-100</v>
      </c>
      <c r="F2027" s="1" t="str">
        <f>INDEX(Sheet1!A:D,MATCH(Supplemental_Type_Certificates__STC___5[[#This Row],[Make]],Sheet1!D:D,0),1)</f>
        <v>Viking</v>
      </c>
      <c r="G2027"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027"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E2022:E2030</v>
      </c>
      <c r="I2027" s="1" t="str">
        <f ca="1">IF(LEN(Supplemental_Type_Certificates__STC___5[[#This Row],[First]])&lt;&gt;0,Supplemental_Type_Certificates__STC___5[[#This Row],[First]]&amp;": "&amp;_xlfn.TEXTJOIN(", ",TRUE,INDIRECT(Supplemental_Type_Certificates__STC___5[[#This Row],[Range]])),"")</f>
        <v/>
      </c>
      <c r="J2027"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2028" spans="1:10" x14ac:dyDescent="0.25">
      <c r="A2028" s="1" t="s">
        <v>144</v>
      </c>
      <c r="B2028"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Viking Air Limited\DHC-6-200</v>
      </c>
      <c r="C2028" s="1" t="s">
        <v>1585</v>
      </c>
      <c r="D2028" s="1" t="str">
        <f>LEFT(Supplemental_Type_Certificates__STC___5[[#This Row],[Column1]],SEARCH("\",Supplemental_Type_Certificates__STC___5[[#This Row],[Column1]])-1)</f>
        <v>Viking Air Limited</v>
      </c>
      <c r="E2028" s="1" t="str">
        <f>RIGHT(Supplemental_Type_Certificates__STC___5[[#This Row],[Column1]],LEN(Supplemental_Type_Certificates__STC___5[[#This Row],[Column1]])-SEARCH("\",Supplemental_Type_Certificates__STC___5[[#This Row],[Column1]]))</f>
        <v>DHC-6-200</v>
      </c>
      <c r="F2028" s="1" t="str">
        <f>INDEX(Sheet1!A:D,MATCH(Supplemental_Type_Certificates__STC___5[[#This Row],[Make]],Sheet1!D:D,0),1)</f>
        <v>Viking</v>
      </c>
      <c r="G2028"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028"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E2022:E2030</v>
      </c>
      <c r="I2028" s="1" t="str">
        <f ca="1">IF(LEN(Supplemental_Type_Certificates__STC___5[[#This Row],[First]])&lt;&gt;0,Supplemental_Type_Certificates__STC___5[[#This Row],[First]]&amp;": "&amp;_xlfn.TEXTJOIN(", ",TRUE,INDIRECT(Supplemental_Type_Certificates__STC___5[[#This Row],[Range]])),"")</f>
        <v/>
      </c>
      <c r="J2028"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2029" spans="1:10" x14ac:dyDescent="0.25">
      <c r="A2029" s="1" t="s">
        <v>144</v>
      </c>
      <c r="B2029"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Viking Air Limited\DHC-6-300</v>
      </c>
      <c r="C2029" s="1" t="s">
        <v>1586</v>
      </c>
      <c r="D2029" s="1" t="str">
        <f>LEFT(Supplemental_Type_Certificates__STC___5[[#This Row],[Column1]],SEARCH("\",Supplemental_Type_Certificates__STC___5[[#This Row],[Column1]])-1)</f>
        <v>Viking Air Limited</v>
      </c>
      <c r="E2029" s="1" t="str">
        <f>RIGHT(Supplemental_Type_Certificates__STC___5[[#This Row],[Column1]],LEN(Supplemental_Type_Certificates__STC___5[[#This Row],[Column1]])-SEARCH("\",Supplemental_Type_Certificates__STC___5[[#This Row],[Column1]]))</f>
        <v>DHC-6-300</v>
      </c>
      <c r="F2029" s="1" t="str">
        <f>INDEX(Sheet1!A:D,MATCH(Supplemental_Type_Certificates__STC___5[[#This Row],[Make]],Sheet1!D:D,0),1)</f>
        <v>Viking</v>
      </c>
      <c r="G2029"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029"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E2022:E2030</v>
      </c>
      <c r="I2029" s="1" t="str">
        <f ca="1">IF(LEN(Supplemental_Type_Certificates__STC___5[[#This Row],[First]])&lt;&gt;0,Supplemental_Type_Certificates__STC___5[[#This Row],[First]]&amp;": "&amp;_xlfn.TEXTJOIN(", ",TRUE,INDIRECT(Supplemental_Type_Certificates__STC___5[[#This Row],[Range]])),"")</f>
        <v/>
      </c>
      <c r="J2029"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2030" spans="1:10" x14ac:dyDescent="0.25">
      <c r="A2030" s="1" t="s">
        <v>144</v>
      </c>
      <c r="B2030"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Viking Air Limited\TR-1</v>
      </c>
      <c r="C2030" s="1" t="s">
        <v>1047</v>
      </c>
      <c r="D2030" s="1" t="str">
        <f>LEFT(Supplemental_Type_Certificates__STC___5[[#This Row],[Column1]],SEARCH("\",Supplemental_Type_Certificates__STC___5[[#This Row],[Column1]])-1)</f>
        <v>Viking Air Limited</v>
      </c>
      <c r="E2030" s="1" t="str">
        <f>RIGHT(Supplemental_Type_Certificates__STC___5[[#This Row],[Column1]],LEN(Supplemental_Type_Certificates__STC___5[[#This Row],[Column1]])-SEARCH("\",Supplemental_Type_Certificates__STC___5[[#This Row],[Column1]]))</f>
        <v>TR-1</v>
      </c>
      <c r="F2030" s="1" t="str">
        <f>INDEX(Sheet1!A:D,MATCH(Supplemental_Type_Certificates__STC___5[[#This Row],[Make]],Sheet1!D:D,0),1)</f>
        <v>Viking</v>
      </c>
      <c r="G2030"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030"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E2022:E2030</v>
      </c>
      <c r="I2030" s="1" t="str">
        <f ca="1">IF(LEN(Supplemental_Type_Certificates__STC___5[[#This Row],[First]])&lt;&gt;0,Supplemental_Type_Certificates__STC___5[[#This Row],[First]]&amp;": "&amp;_xlfn.TEXTJOIN(", ",TRUE,INDIRECT(Supplemental_Type_Certificates__STC___5[[#This Row],[Range]])),"")</f>
        <v/>
      </c>
      <c r="J2030"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2031" spans="1:10" x14ac:dyDescent="0.25">
      <c r="A2031" s="1" t="s">
        <v>144</v>
      </c>
      <c r="B2031"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Vulcanair S.p.A.\AP68 TP Series 300 Spartacus</v>
      </c>
      <c r="C2031" s="1" t="s">
        <v>1048</v>
      </c>
      <c r="D2031" s="1" t="str">
        <f>LEFT(Supplemental_Type_Certificates__STC___5[[#This Row],[Column1]],SEARCH("\",Supplemental_Type_Certificates__STC___5[[#This Row],[Column1]])-1)</f>
        <v>Vulcanair S.p.A.</v>
      </c>
      <c r="E2031" s="1" t="str">
        <f>RIGHT(Supplemental_Type_Certificates__STC___5[[#This Row],[Column1]],LEN(Supplemental_Type_Certificates__STC___5[[#This Row],[Column1]])-SEARCH("\",Supplemental_Type_Certificates__STC___5[[#This Row],[Column1]]))</f>
        <v>AP68 TP Series 300 Spartacus</v>
      </c>
      <c r="F2031" s="1" t="str">
        <f>INDEX(Sheet1!A:D,MATCH(Supplemental_Type_Certificates__STC___5[[#This Row],[Make]],Sheet1!D:D,0),1)</f>
        <v>Vulcanair</v>
      </c>
      <c r="G2031"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Vulcanair</v>
      </c>
      <c r="H2031"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E2031:E2041</v>
      </c>
      <c r="I2031" s="1" t="str">
        <f ca="1">IF(LEN(Supplemental_Type_Certificates__STC___5[[#This Row],[First]])&lt;&gt;0,Supplemental_Type_Certificates__STC___5[[#This Row],[First]]&amp;": "&amp;_xlfn.TEXTJOIN(", ",TRUE,INDIRECT(Supplemental_Type_Certificates__STC___5[[#This Row],[Range]])),"")</f>
        <v>Vulcanair: AP68 TP Series 300 Spartacus, AP68TP 600 Viator, P 68, P 68 Observer, P 68B, P 68C-TC, P 68C, P68 Observer 2, P68TC Observer, SF600, SF600A</v>
      </c>
      <c r="J2031"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2032" spans="1:10" x14ac:dyDescent="0.25">
      <c r="A2032" s="1" t="s">
        <v>144</v>
      </c>
      <c r="B2032"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Vulcanair S.p.A.\AP68TP 600 Viator</v>
      </c>
      <c r="C2032" s="1" t="s">
        <v>1049</v>
      </c>
      <c r="D2032" s="1" t="str">
        <f>LEFT(Supplemental_Type_Certificates__STC___5[[#This Row],[Column1]],SEARCH("\",Supplemental_Type_Certificates__STC___5[[#This Row],[Column1]])-1)</f>
        <v>Vulcanair S.p.A.</v>
      </c>
      <c r="E2032" s="1" t="str">
        <f>RIGHT(Supplemental_Type_Certificates__STC___5[[#This Row],[Column1]],LEN(Supplemental_Type_Certificates__STC___5[[#This Row],[Column1]])-SEARCH("\",Supplemental_Type_Certificates__STC___5[[#This Row],[Column1]]))</f>
        <v>AP68TP 600 Viator</v>
      </c>
      <c r="F2032" s="1" t="str">
        <f>INDEX(Sheet1!A:D,MATCH(Supplemental_Type_Certificates__STC___5[[#This Row],[Make]],Sheet1!D:D,0),1)</f>
        <v>Vulcanair</v>
      </c>
      <c r="G2032"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032"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E2031:E2041</v>
      </c>
      <c r="I2032" s="1" t="str">
        <f ca="1">IF(LEN(Supplemental_Type_Certificates__STC___5[[#This Row],[First]])&lt;&gt;0,Supplemental_Type_Certificates__STC___5[[#This Row],[First]]&amp;": "&amp;_xlfn.TEXTJOIN(", ",TRUE,INDIRECT(Supplemental_Type_Certificates__STC___5[[#This Row],[Range]])),"")</f>
        <v/>
      </c>
      <c r="J2032"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2033" spans="1:10" x14ac:dyDescent="0.25">
      <c r="A2033" s="1" t="s">
        <v>144</v>
      </c>
      <c r="B2033"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Vulcanair S.p.A.\P 68</v>
      </c>
      <c r="C2033" s="1" t="s">
        <v>1050</v>
      </c>
      <c r="D2033" s="1" t="str">
        <f>LEFT(Supplemental_Type_Certificates__STC___5[[#This Row],[Column1]],SEARCH("\",Supplemental_Type_Certificates__STC___5[[#This Row],[Column1]])-1)</f>
        <v>Vulcanair S.p.A.</v>
      </c>
      <c r="E2033" s="1" t="str">
        <f>RIGHT(Supplemental_Type_Certificates__STC___5[[#This Row],[Column1]],LEN(Supplemental_Type_Certificates__STC___5[[#This Row],[Column1]])-SEARCH("\",Supplemental_Type_Certificates__STC___5[[#This Row],[Column1]]))</f>
        <v>P 68</v>
      </c>
      <c r="F2033" s="1" t="str">
        <f>INDEX(Sheet1!A:D,MATCH(Supplemental_Type_Certificates__STC___5[[#This Row],[Make]],Sheet1!D:D,0),1)</f>
        <v>Vulcanair</v>
      </c>
      <c r="G2033"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033"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E2031:E2041</v>
      </c>
      <c r="I2033" s="1" t="str">
        <f ca="1">IF(LEN(Supplemental_Type_Certificates__STC___5[[#This Row],[First]])&lt;&gt;0,Supplemental_Type_Certificates__STC___5[[#This Row],[First]]&amp;": "&amp;_xlfn.TEXTJOIN(", ",TRUE,INDIRECT(Supplemental_Type_Certificates__STC___5[[#This Row],[Range]])),"")</f>
        <v/>
      </c>
      <c r="J2033"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2034" spans="1:10" x14ac:dyDescent="0.25">
      <c r="A2034" s="1" t="s">
        <v>144</v>
      </c>
      <c r="B2034"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Vulcanair S.p.A.\P 68 Observer</v>
      </c>
      <c r="C2034" s="1" t="s">
        <v>1051</v>
      </c>
      <c r="D2034" s="1" t="str">
        <f>LEFT(Supplemental_Type_Certificates__STC___5[[#This Row],[Column1]],SEARCH("\",Supplemental_Type_Certificates__STC___5[[#This Row],[Column1]])-1)</f>
        <v>Vulcanair S.p.A.</v>
      </c>
      <c r="E2034" s="1" t="str">
        <f>RIGHT(Supplemental_Type_Certificates__STC___5[[#This Row],[Column1]],LEN(Supplemental_Type_Certificates__STC___5[[#This Row],[Column1]])-SEARCH("\",Supplemental_Type_Certificates__STC___5[[#This Row],[Column1]]))</f>
        <v>P 68 Observer</v>
      </c>
      <c r="F2034" s="1" t="str">
        <f>INDEX(Sheet1!A:D,MATCH(Supplemental_Type_Certificates__STC___5[[#This Row],[Make]],Sheet1!D:D,0),1)</f>
        <v>Vulcanair</v>
      </c>
      <c r="G2034"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034"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E2031:E2041</v>
      </c>
      <c r="I2034" s="1" t="str">
        <f ca="1">IF(LEN(Supplemental_Type_Certificates__STC___5[[#This Row],[First]])&lt;&gt;0,Supplemental_Type_Certificates__STC___5[[#This Row],[First]]&amp;": "&amp;_xlfn.TEXTJOIN(", ",TRUE,INDIRECT(Supplemental_Type_Certificates__STC___5[[#This Row],[Range]])),"")</f>
        <v/>
      </c>
      <c r="J2034"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2035" spans="1:10" x14ac:dyDescent="0.25">
      <c r="A2035" s="1" t="s">
        <v>144</v>
      </c>
      <c r="B2035"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Vulcanair S.p.A.\P 68B</v>
      </c>
      <c r="C2035" s="1" t="s">
        <v>1052</v>
      </c>
      <c r="D2035" s="1" t="str">
        <f>LEFT(Supplemental_Type_Certificates__STC___5[[#This Row],[Column1]],SEARCH("\",Supplemental_Type_Certificates__STC___5[[#This Row],[Column1]])-1)</f>
        <v>Vulcanair S.p.A.</v>
      </c>
      <c r="E2035" s="1" t="str">
        <f>RIGHT(Supplemental_Type_Certificates__STC___5[[#This Row],[Column1]],LEN(Supplemental_Type_Certificates__STC___5[[#This Row],[Column1]])-SEARCH("\",Supplemental_Type_Certificates__STC___5[[#This Row],[Column1]]))</f>
        <v>P 68B</v>
      </c>
      <c r="F2035" s="1" t="str">
        <f>INDEX(Sheet1!A:D,MATCH(Supplemental_Type_Certificates__STC___5[[#This Row],[Make]],Sheet1!D:D,0),1)</f>
        <v>Vulcanair</v>
      </c>
      <c r="G2035"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035"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E2031:E2041</v>
      </c>
      <c r="I2035" s="1" t="str">
        <f ca="1">IF(LEN(Supplemental_Type_Certificates__STC___5[[#This Row],[First]])&lt;&gt;0,Supplemental_Type_Certificates__STC___5[[#This Row],[First]]&amp;": "&amp;_xlfn.TEXTJOIN(", ",TRUE,INDIRECT(Supplemental_Type_Certificates__STC___5[[#This Row],[Range]])),"")</f>
        <v/>
      </c>
      <c r="J2035"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2036" spans="1:10" x14ac:dyDescent="0.25">
      <c r="A2036" s="1" t="s">
        <v>144</v>
      </c>
      <c r="B2036"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Vulcanair S.p.A.\P 68C-TC</v>
      </c>
      <c r="C2036" s="1" t="s">
        <v>1053</v>
      </c>
      <c r="D2036" s="1" t="str">
        <f>LEFT(Supplemental_Type_Certificates__STC___5[[#This Row],[Column1]],SEARCH("\",Supplemental_Type_Certificates__STC___5[[#This Row],[Column1]])-1)</f>
        <v>Vulcanair S.p.A.</v>
      </c>
      <c r="E2036" s="1" t="str">
        <f>RIGHT(Supplemental_Type_Certificates__STC___5[[#This Row],[Column1]],LEN(Supplemental_Type_Certificates__STC___5[[#This Row],[Column1]])-SEARCH("\",Supplemental_Type_Certificates__STC___5[[#This Row],[Column1]]))</f>
        <v>P 68C-TC</v>
      </c>
      <c r="F2036" s="1" t="str">
        <f>INDEX(Sheet1!A:D,MATCH(Supplemental_Type_Certificates__STC___5[[#This Row],[Make]],Sheet1!D:D,0),1)</f>
        <v>Vulcanair</v>
      </c>
      <c r="G2036"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036"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E2031:E2041</v>
      </c>
      <c r="I2036" s="1" t="str">
        <f ca="1">IF(LEN(Supplemental_Type_Certificates__STC___5[[#This Row],[First]])&lt;&gt;0,Supplemental_Type_Certificates__STC___5[[#This Row],[First]]&amp;": "&amp;_xlfn.TEXTJOIN(", ",TRUE,INDIRECT(Supplemental_Type_Certificates__STC___5[[#This Row],[Range]])),"")</f>
        <v/>
      </c>
      <c r="J2036"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2037" spans="1:10" x14ac:dyDescent="0.25">
      <c r="A2037" s="1" t="s">
        <v>144</v>
      </c>
      <c r="B2037"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Vulcanair S.p.A.\P 68C</v>
      </c>
      <c r="C2037" s="1" t="s">
        <v>1054</v>
      </c>
      <c r="D2037" s="1" t="str">
        <f>LEFT(Supplemental_Type_Certificates__STC___5[[#This Row],[Column1]],SEARCH("\",Supplemental_Type_Certificates__STC___5[[#This Row],[Column1]])-1)</f>
        <v>Vulcanair S.p.A.</v>
      </c>
      <c r="E2037" s="1" t="str">
        <f>RIGHT(Supplemental_Type_Certificates__STC___5[[#This Row],[Column1]],LEN(Supplemental_Type_Certificates__STC___5[[#This Row],[Column1]])-SEARCH("\",Supplemental_Type_Certificates__STC___5[[#This Row],[Column1]]))</f>
        <v>P 68C</v>
      </c>
      <c r="F2037" s="1" t="str">
        <f>INDEX(Sheet1!A:D,MATCH(Supplemental_Type_Certificates__STC___5[[#This Row],[Make]],Sheet1!D:D,0),1)</f>
        <v>Vulcanair</v>
      </c>
      <c r="G2037"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037"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E2031:E2041</v>
      </c>
      <c r="I2037" s="1" t="str">
        <f ca="1">IF(LEN(Supplemental_Type_Certificates__STC___5[[#This Row],[First]])&lt;&gt;0,Supplemental_Type_Certificates__STC___5[[#This Row],[First]]&amp;": "&amp;_xlfn.TEXTJOIN(", ",TRUE,INDIRECT(Supplemental_Type_Certificates__STC___5[[#This Row],[Range]])),"")</f>
        <v/>
      </c>
      <c r="J2037"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2038" spans="1:10" x14ac:dyDescent="0.25">
      <c r="A2038" s="1" t="s">
        <v>144</v>
      </c>
      <c r="B2038"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Vulcanair S.p.A.\P68 Observer 2</v>
      </c>
      <c r="C2038" s="1" t="s">
        <v>1055</v>
      </c>
      <c r="D2038" s="1" t="str">
        <f>LEFT(Supplemental_Type_Certificates__STC___5[[#This Row],[Column1]],SEARCH("\",Supplemental_Type_Certificates__STC___5[[#This Row],[Column1]])-1)</f>
        <v>Vulcanair S.p.A.</v>
      </c>
      <c r="E2038" s="1" t="str">
        <f>RIGHT(Supplemental_Type_Certificates__STC___5[[#This Row],[Column1]],LEN(Supplemental_Type_Certificates__STC___5[[#This Row],[Column1]])-SEARCH("\",Supplemental_Type_Certificates__STC___5[[#This Row],[Column1]]))</f>
        <v>P68 Observer 2</v>
      </c>
      <c r="F2038" s="1" t="str">
        <f>INDEX(Sheet1!A:D,MATCH(Supplemental_Type_Certificates__STC___5[[#This Row],[Make]],Sheet1!D:D,0),1)</f>
        <v>Vulcanair</v>
      </c>
      <c r="G2038"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038"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E2031:E2041</v>
      </c>
      <c r="I2038" s="1" t="str">
        <f ca="1">IF(LEN(Supplemental_Type_Certificates__STC___5[[#This Row],[First]])&lt;&gt;0,Supplemental_Type_Certificates__STC___5[[#This Row],[First]]&amp;": "&amp;_xlfn.TEXTJOIN(", ",TRUE,INDIRECT(Supplemental_Type_Certificates__STC___5[[#This Row],[Range]])),"")</f>
        <v/>
      </c>
      <c r="J2038"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2039" spans="1:10" x14ac:dyDescent="0.25">
      <c r="A2039" s="1" t="s">
        <v>144</v>
      </c>
      <c r="B2039"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Vulcanair S.p.A.\P68TC Observer</v>
      </c>
      <c r="C2039" s="1" t="s">
        <v>1056</v>
      </c>
      <c r="D2039" s="1" t="str">
        <f>LEFT(Supplemental_Type_Certificates__STC___5[[#This Row],[Column1]],SEARCH("\",Supplemental_Type_Certificates__STC___5[[#This Row],[Column1]])-1)</f>
        <v>Vulcanair S.p.A.</v>
      </c>
      <c r="E2039" s="1" t="str">
        <f>RIGHT(Supplemental_Type_Certificates__STC___5[[#This Row],[Column1]],LEN(Supplemental_Type_Certificates__STC___5[[#This Row],[Column1]])-SEARCH("\",Supplemental_Type_Certificates__STC___5[[#This Row],[Column1]]))</f>
        <v>P68TC Observer</v>
      </c>
      <c r="F2039" s="1" t="str">
        <f>INDEX(Sheet1!A:D,MATCH(Supplemental_Type_Certificates__STC___5[[#This Row],[Make]],Sheet1!D:D,0),1)</f>
        <v>Vulcanair</v>
      </c>
      <c r="G2039"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039"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E2031:E2041</v>
      </c>
      <c r="I2039" s="1" t="str">
        <f ca="1">IF(LEN(Supplemental_Type_Certificates__STC___5[[#This Row],[First]])&lt;&gt;0,Supplemental_Type_Certificates__STC___5[[#This Row],[First]]&amp;": "&amp;_xlfn.TEXTJOIN(", ",TRUE,INDIRECT(Supplemental_Type_Certificates__STC___5[[#This Row],[Range]])),"")</f>
        <v/>
      </c>
      <c r="J2039"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2040" spans="1:10" x14ac:dyDescent="0.25">
      <c r="A2040" s="1" t="s">
        <v>144</v>
      </c>
      <c r="B2040"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Vulcanair S.p.A.\SF600</v>
      </c>
      <c r="C2040" s="1" t="s">
        <v>1587</v>
      </c>
      <c r="D2040" s="1" t="str">
        <f>LEFT(Supplemental_Type_Certificates__STC___5[[#This Row],[Column1]],SEARCH("\",Supplemental_Type_Certificates__STC___5[[#This Row],[Column1]])-1)</f>
        <v>Vulcanair S.p.A.</v>
      </c>
      <c r="E2040" s="1" t="str">
        <f>RIGHT(Supplemental_Type_Certificates__STC___5[[#This Row],[Column1]],LEN(Supplemental_Type_Certificates__STC___5[[#This Row],[Column1]])-SEARCH("\",Supplemental_Type_Certificates__STC___5[[#This Row],[Column1]]))</f>
        <v>SF600</v>
      </c>
      <c r="F2040" s="1" t="str">
        <f>INDEX(Sheet1!A:D,MATCH(Supplemental_Type_Certificates__STC___5[[#This Row],[Make]],Sheet1!D:D,0),1)</f>
        <v>Vulcanair</v>
      </c>
      <c r="G2040"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040"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E2031:E2041</v>
      </c>
      <c r="I2040" s="1" t="str">
        <f ca="1">IF(LEN(Supplemental_Type_Certificates__STC___5[[#This Row],[First]])&lt;&gt;0,Supplemental_Type_Certificates__STC___5[[#This Row],[First]]&amp;": "&amp;_xlfn.TEXTJOIN(", ",TRUE,INDIRECT(Supplemental_Type_Certificates__STC___5[[#This Row],[Range]])),"")</f>
        <v/>
      </c>
      <c r="J2040"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2041" spans="1:10" x14ac:dyDescent="0.25">
      <c r="A2041" s="1" t="s">
        <v>144</v>
      </c>
      <c r="B2041"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Vulcanair S.p.A.\SF600A</v>
      </c>
      <c r="C2041" s="1" t="s">
        <v>1588</v>
      </c>
      <c r="D2041" s="1" t="str">
        <f>LEFT(Supplemental_Type_Certificates__STC___5[[#This Row],[Column1]],SEARCH("\",Supplemental_Type_Certificates__STC___5[[#This Row],[Column1]])-1)</f>
        <v>Vulcanair S.p.A.</v>
      </c>
      <c r="E2041" s="1" t="str">
        <f>RIGHT(Supplemental_Type_Certificates__STC___5[[#This Row],[Column1]],LEN(Supplemental_Type_Certificates__STC___5[[#This Row],[Column1]])-SEARCH("\",Supplemental_Type_Certificates__STC___5[[#This Row],[Column1]]))</f>
        <v>SF600A</v>
      </c>
      <c r="F2041" s="1" t="str">
        <f>INDEX(Sheet1!A:D,MATCH(Supplemental_Type_Certificates__STC___5[[#This Row],[Make]],Sheet1!D:D,0),1)</f>
        <v>Vulcanair</v>
      </c>
      <c r="G2041"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041"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E2031:E2041</v>
      </c>
      <c r="I2041" s="1" t="str">
        <f ca="1">IF(LEN(Supplemental_Type_Certificates__STC___5[[#This Row],[First]])&lt;&gt;0,Supplemental_Type_Certificates__STC___5[[#This Row],[First]]&amp;": "&amp;_xlfn.TEXTJOIN(", ",TRUE,INDIRECT(Supplemental_Type_Certificates__STC___5[[#This Row],[Range]])),"")</f>
        <v/>
      </c>
      <c r="J2041"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2042" spans="1:10" x14ac:dyDescent="0.25">
      <c r="A2042" s="1" t="s">
        <v>144</v>
      </c>
      <c r="B2042"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Waco Aircraft Company, The\YMF</v>
      </c>
      <c r="C2042" s="1" t="s">
        <v>1057</v>
      </c>
      <c r="D2042" s="1" t="str">
        <f>LEFT(Supplemental_Type_Certificates__STC___5[[#This Row],[Column1]],SEARCH("\",Supplemental_Type_Certificates__STC___5[[#This Row],[Column1]])-1)</f>
        <v>Waco Aircraft Company, The</v>
      </c>
      <c r="E2042" s="1" t="str">
        <f>RIGHT(Supplemental_Type_Certificates__STC___5[[#This Row],[Column1]],LEN(Supplemental_Type_Certificates__STC___5[[#This Row],[Column1]])-SEARCH("\",Supplemental_Type_Certificates__STC___5[[#This Row],[Column1]]))</f>
        <v>YMF</v>
      </c>
      <c r="F2042" s="1" t="str">
        <f>INDEX(Sheet1!A:D,MATCH(Supplemental_Type_Certificates__STC___5[[#This Row],[Make]],Sheet1!D:D,0),1)</f>
        <v>Waco</v>
      </c>
      <c r="G2042"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Waco</v>
      </c>
      <c r="H2042"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E2042:E2042</v>
      </c>
      <c r="I2042" s="1" t="str">
        <f ca="1">IF(LEN(Supplemental_Type_Certificates__STC___5[[#This Row],[First]])&lt;&gt;0,Supplemental_Type_Certificates__STC___5[[#This Row],[First]]&amp;": "&amp;_xlfn.TEXTJOIN(", ",TRUE,INDIRECT(Supplemental_Type_Certificates__STC___5[[#This Row],[Range]])),"")</f>
        <v>Waco: YMF</v>
      </c>
      <c r="J2042"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2043" spans="1:10" x14ac:dyDescent="0.25">
      <c r="A2043" s="1" t="s">
        <v>144</v>
      </c>
      <c r="B2043"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WSK PZL Mielec and OBR SK Mielec\PZL M20 03</v>
      </c>
      <c r="C2043" s="1" t="s">
        <v>1058</v>
      </c>
      <c r="D2043" s="1" t="str">
        <f>LEFT(Supplemental_Type_Certificates__STC___5[[#This Row],[Column1]],SEARCH("\",Supplemental_Type_Certificates__STC___5[[#This Row],[Column1]])-1)</f>
        <v>WSK PZL Mielec and OBR SK Mielec</v>
      </c>
      <c r="E2043" s="1" t="str">
        <f>RIGHT(Supplemental_Type_Certificates__STC___5[[#This Row],[Column1]],LEN(Supplemental_Type_Certificates__STC___5[[#This Row],[Column1]])-SEARCH("\",Supplemental_Type_Certificates__STC___5[[#This Row],[Column1]]))</f>
        <v>PZL M20 03</v>
      </c>
      <c r="F2043" s="1" t="str">
        <f>INDEX(Sheet1!A:D,MATCH(Supplemental_Type_Certificates__STC___5[[#This Row],[Make]],Sheet1!D:D,0),1)</f>
        <v>WSK PZL</v>
      </c>
      <c r="G2043"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WSK PZL</v>
      </c>
      <c r="H2043"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E2043:E2043</v>
      </c>
      <c r="I2043" s="1" t="str">
        <f ca="1">IF(LEN(Supplemental_Type_Certificates__STC___5[[#This Row],[First]])&lt;&gt;0,Supplemental_Type_Certificates__STC___5[[#This Row],[First]]&amp;": "&amp;_xlfn.TEXTJOIN(", ",TRUE,INDIRECT(Supplemental_Type_Certificates__STC___5[[#This Row],[Range]])),"")</f>
        <v>WSK PZL: PZL M20 03</v>
      </c>
      <c r="J2043"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2044" spans="1:10" x14ac:dyDescent="0.25">
      <c r="A2044" s="1" t="s">
        <v>144</v>
      </c>
      <c r="B2044"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Zenair Ltd.\CH2000</v>
      </c>
      <c r="C2044" s="1" t="s">
        <v>1059</v>
      </c>
      <c r="D2044" s="1" t="str">
        <f>LEFT(Supplemental_Type_Certificates__STC___5[[#This Row],[Column1]],SEARCH("\",Supplemental_Type_Certificates__STC___5[[#This Row],[Column1]])-1)</f>
        <v>Zenair Ltd.</v>
      </c>
      <c r="E2044" s="1" t="str">
        <f>RIGHT(Supplemental_Type_Certificates__STC___5[[#This Row],[Column1]],LEN(Supplemental_Type_Certificates__STC___5[[#This Row],[Column1]])-SEARCH("\",Supplemental_Type_Certificates__STC___5[[#This Row],[Column1]]))</f>
        <v>CH2000</v>
      </c>
      <c r="F2044" s="1" t="str">
        <f>INDEX(Sheet1!A:D,MATCH(Supplemental_Type_Certificates__STC___5[[#This Row],[Make]],Sheet1!D:D,0),1)</f>
        <v>Zenair</v>
      </c>
      <c r="G2044"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Zenair</v>
      </c>
      <c r="H2044"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E2044:E2044</v>
      </c>
      <c r="I2044" s="1" t="str">
        <f ca="1">IF(LEN(Supplemental_Type_Certificates__STC___5[[#This Row],[First]])&lt;&gt;0,Supplemental_Type_Certificates__STC___5[[#This Row],[First]]&amp;": "&amp;_xlfn.TEXTJOIN(", ",TRUE,INDIRECT(Supplemental_Type_Certificates__STC___5[[#This Row],[Range]])),"")</f>
        <v>Zenair: CH2000</v>
      </c>
      <c r="J2044"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2045" spans="1:10" x14ac:dyDescent="0.25">
      <c r="A2045" s="1" t="s">
        <v>144</v>
      </c>
      <c r="B2045"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Zlin Aircraft a.s.\Z-143L</v>
      </c>
      <c r="C2045" s="1" t="s">
        <v>1060</v>
      </c>
      <c r="D2045" s="1" t="str">
        <f>LEFT(Supplemental_Type_Certificates__STC___5[[#This Row],[Column1]],SEARCH("\",Supplemental_Type_Certificates__STC___5[[#This Row],[Column1]])-1)</f>
        <v>Zlin Aircraft a.s.</v>
      </c>
      <c r="E2045" s="1" t="str">
        <f>RIGHT(Supplemental_Type_Certificates__STC___5[[#This Row],[Column1]],LEN(Supplemental_Type_Certificates__STC___5[[#This Row],[Column1]])-SEARCH("\",Supplemental_Type_Certificates__STC___5[[#This Row],[Column1]]))</f>
        <v>Z-143L</v>
      </c>
      <c r="F2045" s="1" t="str">
        <f>INDEX(Sheet1!A:D,MATCH(Supplemental_Type_Certificates__STC___5[[#This Row],[Make]],Sheet1!D:D,0),1)</f>
        <v>Zlin</v>
      </c>
      <c r="G2045"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Zlin</v>
      </c>
      <c r="H2045"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E2045:E2046</v>
      </c>
      <c r="I2045" s="1" t="str">
        <f ca="1">IF(LEN(Supplemental_Type_Certificates__STC___5[[#This Row],[First]])&lt;&gt;0,Supplemental_Type_Certificates__STC___5[[#This Row],[First]]&amp;": "&amp;_xlfn.TEXTJOIN(", ",TRUE,INDIRECT(Supplemental_Type_Certificates__STC___5[[#This Row],[Range]])),"")</f>
        <v>Zlin: Z-143L, Z-242L</v>
      </c>
      <c r="J2045"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2046" spans="1:10" x14ac:dyDescent="0.25">
      <c r="A2046" s="1" t="s">
        <v>144</v>
      </c>
      <c r="B2046"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Zlin Aircraft a.s.\Z-242L</v>
      </c>
      <c r="C2046" s="1" t="s">
        <v>1061</v>
      </c>
      <c r="D2046" s="1" t="str">
        <f>LEFT(Supplemental_Type_Certificates__STC___5[[#This Row],[Column1]],SEARCH("\",Supplemental_Type_Certificates__STC___5[[#This Row],[Column1]])-1)</f>
        <v>Zlin Aircraft a.s.</v>
      </c>
      <c r="E2046" s="1" t="str">
        <f>RIGHT(Supplemental_Type_Certificates__STC___5[[#This Row],[Column1]],LEN(Supplemental_Type_Certificates__STC___5[[#This Row],[Column1]])-SEARCH("\",Supplemental_Type_Certificates__STC___5[[#This Row],[Column1]]))</f>
        <v>Z-242L</v>
      </c>
      <c r="F2046" s="1" t="str">
        <f>INDEX(Sheet1!A:D,MATCH(Supplemental_Type_Certificates__STC___5[[#This Row],[Make]],Sheet1!D:D,0),1)</f>
        <v>Zlin</v>
      </c>
      <c r="G2046"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046"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E2045:E2046</v>
      </c>
      <c r="I2046" s="1" t="str">
        <f ca="1">IF(LEN(Supplemental_Type_Certificates__STC___5[[#This Row],[First]])&lt;&gt;0,Supplemental_Type_Certificates__STC___5[[#This Row],[First]]&amp;": "&amp;_xlfn.TEXTJOIN(", ",TRUE,INDIRECT(Supplemental_Type_Certificates__STC___5[[#This Row],[Range]])),"")</f>
        <v/>
      </c>
      <c r="J2046"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'Sheet11'!i1284:i2046</v>
      </c>
    </row>
    <row r="2047" spans="1:10" x14ac:dyDescent="0.25">
      <c r="A2047" s="1" t="s">
        <v>159</v>
      </c>
      <c r="B2047"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Inc.\182</v>
      </c>
      <c r="C2047" s="1" t="s">
        <v>58</v>
      </c>
      <c r="D2047" s="1" t="str">
        <f>LEFT(Supplemental_Type_Certificates__STC___5[[#This Row],[Column1]],SEARCH("\",Supplemental_Type_Certificates__STC___5[[#This Row],[Column1]])-1)</f>
        <v>Textron Aviation Inc.</v>
      </c>
      <c r="E2047" s="1" t="str">
        <f>RIGHT(Supplemental_Type_Certificates__STC___5[[#This Row],[Column1]],LEN(Supplemental_Type_Certificates__STC___5[[#This Row],[Column1]])-SEARCH("\",Supplemental_Type_Certificates__STC___5[[#This Row],[Column1]]))</f>
        <v>182</v>
      </c>
      <c r="F2047" s="1" t="str">
        <f>INDEX(Sheet1!A:D,MATCH(Supplemental_Type_Certificates__STC___5[[#This Row],[Make]],Sheet1!D:D,0),1)</f>
        <v>Textron</v>
      </c>
      <c r="G2047"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Textron</v>
      </c>
      <c r="H2047"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E2047:E2069</v>
      </c>
      <c r="I2047" s="1" t="str">
        <f ca="1">IF(LEN(Supplemental_Type_Certificates__STC___5[[#This Row],[First]])&lt;&gt;0,Supplemental_Type_Certificates__STC___5[[#This Row],[First]]&amp;": "&amp;_xlfn.TEXTJOIN(", ",TRUE,INDIRECT(Supplemental_Type_Certificates__STC___5[[#This Row],[Range]])),"")</f>
        <v>Textron: 182, 182A, 182B, 182C, 182D, 182E, 182F, 182G, 182H, 182J, 182K, 182L, 182M, 182N, 182P, 182Q, 182R, 182S, 182T, R182, T182, T182T, TR182</v>
      </c>
      <c r="J2047"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'Sheet11'!i2047:i2069</v>
      </c>
    </row>
    <row r="2048" spans="1:10" x14ac:dyDescent="0.25">
      <c r="A2048" s="1" t="s">
        <v>159</v>
      </c>
      <c r="B2048"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Inc.\182A</v>
      </c>
      <c r="C2048" s="1" t="s">
        <v>59</v>
      </c>
      <c r="D2048" s="1" t="str">
        <f>LEFT(Supplemental_Type_Certificates__STC___5[[#This Row],[Column1]],SEARCH("\",Supplemental_Type_Certificates__STC___5[[#This Row],[Column1]])-1)</f>
        <v>Textron Aviation Inc.</v>
      </c>
      <c r="E2048" s="1" t="str">
        <f>RIGHT(Supplemental_Type_Certificates__STC___5[[#This Row],[Column1]],LEN(Supplemental_Type_Certificates__STC___5[[#This Row],[Column1]])-SEARCH("\",Supplemental_Type_Certificates__STC___5[[#This Row],[Column1]]))</f>
        <v>182A</v>
      </c>
      <c r="F2048" s="1" t="str">
        <f>INDEX(Sheet1!A:D,MATCH(Supplemental_Type_Certificates__STC___5[[#This Row],[Make]],Sheet1!D:D,0),1)</f>
        <v>Textron</v>
      </c>
      <c r="G2048"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048"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E2047:E2069</v>
      </c>
      <c r="I2048" s="1" t="str">
        <f ca="1">IF(LEN(Supplemental_Type_Certificates__STC___5[[#This Row],[First]])&lt;&gt;0,Supplemental_Type_Certificates__STC___5[[#This Row],[First]]&amp;": "&amp;_xlfn.TEXTJOIN(", ",TRUE,INDIRECT(Supplemental_Type_Certificates__STC___5[[#This Row],[Range]])),"")</f>
        <v/>
      </c>
      <c r="J2048"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'Sheet11'!i2047:i2069</v>
      </c>
    </row>
    <row r="2049" spans="1:10" x14ac:dyDescent="0.25">
      <c r="A2049" s="1" t="s">
        <v>159</v>
      </c>
      <c r="B2049"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Inc.\182B</v>
      </c>
      <c r="C2049" s="1" t="s">
        <v>60</v>
      </c>
      <c r="D2049" s="1" t="str">
        <f>LEFT(Supplemental_Type_Certificates__STC___5[[#This Row],[Column1]],SEARCH("\",Supplemental_Type_Certificates__STC___5[[#This Row],[Column1]])-1)</f>
        <v>Textron Aviation Inc.</v>
      </c>
      <c r="E2049" s="1" t="str">
        <f>RIGHT(Supplemental_Type_Certificates__STC___5[[#This Row],[Column1]],LEN(Supplemental_Type_Certificates__STC___5[[#This Row],[Column1]])-SEARCH("\",Supplemental_Type_Certificates__STC___5[[#This Row],[Column1]]))</f>
        <v>182B</v>
      </c>
      <c r="F2049" s="1" t="str">
        <f>INDEX(Sheet1!A:D,MATCH(Supplemental_Type_Certificates__STC___5[[#This Row],[Make]],Sheet1!D:D,0),1)</f>
        <v>Textron</v>
      </c>
      <c r="G2049"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049"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E2047:E2069</v>
      </c>
      <c r="I2049" s="1" t="str">
        <f ca="1">IF(LEN(Supplemental_Type_Certificates__STC___5[[#This Row],[First]])&lt;&gt;0,Supplemental_Type_Certificates__STC___5[[#This Row],[First]]&amp;": "&amp;_xlfn.TEXTJOIN(", ",TRUE,INDIRECT(Supplemental_Type_Certificates__STC___5[[#This Row],[Range]])),"")</f>
        <v/>
      </c>
      <c r="J2049"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'Sheet11'!i2047:i2069</v>
      </c>
    </row>
    <row r="2050" spans="1:10" x14ac:dyDescent="0.25">
      <c r="A2050" s="1" t="s">
        <v>159</v>
      </c>
      <c r="B2050"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Inc.\182C</v>
      </c>
      <c r="C2050" s="1" t="s">
        <v>61</v>
      </c>
      <c r="D2050" s="1" t="str">
        <f>LEFT(Supplemental_Type_Certificates__STC___5[[#This Row],[Column1]],SEARCH("\",Supplemental_Type_Certificates__STC___5[[#This Row],[Column1]])-1)</f>
        <v>Textron Aviation Inc.</v>
      </c>
      <c r="E2050" s="1" t="str">
        <f>RIGHT(Supplemental_Type_Certificates__STC___5[[#This Row],[Column1]],LEN(Supplemental_Type_Certificates__STC___5[[#This Row],[Column1]])-SEARCH("\",Supplemental_Type_Certificates__STC___5[[#This Row],[Column1]]))</f>
        <v>182C</v>
      </c>
      <c r="F2050" s="1" t="str">
        <f>INDEX(Sheet1!A:D,MATCH(Supplemental_Type_Certificates__STC___5[[#This Row],[Make]],Sheet1!D:D,0),1)</f>
        <v>Textron</v>
      </c>
      <c r="G2050"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050"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E2047:E2069</v>
      </c>
      <c r="I2050" s="1" t="str">
        <f ca="1">IF(LEN(Supplemental_Type_Certificates__STC___5[[#This Row],[First]])&lt;&gt;0,Supplemental_Type_Certificates__STC___5[[#This Row],[First]]&amp;": "&amp;_xlfn.TEXTJOIN(", ",TRUE,INDIRECT(Supplemental_Type_Certificates__STC___5[[#This Row],[Range]])),"")</f>
        <v/>
      </c>
      <c r="J2050"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'Sheet11'!i2047:i2069</v>
      </c>
    </row>
    <row r="2051" spans="1:10" x14ac:dyDescent="0.25">
      <c r="A2051" s="1" t="s">
        <v>159</v>
      </c>
      <c r="B2051"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Inc.\182D</v>
      </c>
      <c r="C2051" s="1" t="s">
        <v>62</v>
      </c>
      <c r="D2051" s="1" t="str">
        <f>LEFT(Supplemental_Type_Certificates__STC___5[[#This Row],[Column1]],SEARCH("\",Supplemental_Type_Certificates__STC___5[[#This Row],[Column1]])-1)</f>
        <v>Textron Aviation Inc.</v>
      </c>
      <c r="E2051" s="1" t="str">
        <f>RIGHT(Supplemental_Type_Certificates__STC___5[[#This Row],[Column1]],LEN(Supplemental_Type_Certificates__STC___5[[#This Row],[Column1]])-SEARCH("\",Supplemental_Type_Certificates__STC___5[[#This Row],[Column1]]))</f>
        <v>182D</v>
      </c>
      <c r="F2051" s="1" t="str">
        <f>INDEX(Sheet1!A:D,MATCH(Supplemental_Type_Certificates__STC___5[[#This Row],[Make]],Sheet1!D:D,0),1)</f>
        <v>Textron</v>
      </c>
      <c r="G2051"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051"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E2047:E2069</v>
      </c>
      <c r="I2051" s="1" t="str">
        <f ca="1">IF(LEN(Supplemental_Type_Certificates__STC___5[[#This Row],[First]])&lt;&gt;0,Supplemental_Type_Certificates__STC___5[[#This Row],[First]]&amp;": "&amp;_xlfn.TEXTJOIN(", ",TRUE,INDIRECT(Supplemental_Type_Certificates__STC___5[[#This Row],[Range]])),"")</f>
        <v/>
      </c>
      <c r="J2051"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'Sheet11'!i2047:i2069</v>
      </c>
    </row>
    <row r="2052" spans="1:10" x14ac:dyDescent="0.25">
      <c r="A2052" s="1" t="s">
        <v>159</v>
      </c>
      <c r="B2052"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Inc.\182E</v>
      </c>
      <c r="C2052" s="1" t="s">
        <v>63</v>
      </c>
      <c r="D2052" s="1" t="str">
        <f>LEFT(Supplemental_Type_Certificates__STC___5[[#This Row],[Column1]],SEARCH("\",Supplemental_Type_Certificates__STC___5[[#This Row],[Column1]])-1)</f>
        <v>Textron Aviation Inc.</v>
      </c>
      <c r="E2052" s="1" t="str">
        <f>RIGHT(Supplemental_Type_Certificates__STC___5[[#This Row],[Column1]],LEN(Supplemental_Type_Certificates__STC___5[[#This Row],[Column1]])-SEARCH("\",Supplemental_Type_Certificates__STC___5[[#This Row],[Column1]]))</f>
        <v>182E</v>
      </c>
      <c r="F2052" s="1" t="str">
        <f>INDEX(Sheet1!A:D,MATCH(Supplemental_Type_Certificates__STC___5[[#This Row],[Make]],Sheet1!D:D,0),1)</f>
        <v>Textron</v>
      </c>
      <c r="G2052"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052"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E2047:E2069</v>
      </c>
      <c r="I2052" s="1" t="str">
        <f ca="1">IF(LEN(Supplemental_Type_Certificates__STC___5[[#This Row],[First]])&lt;&gt;0,Supplemental_Type_Certificates__STC___5[[#This Row],[First]]&amp;": "&amp;_xlfn.TEXTJOIN(", ",TRUE,INDIRECT(Supplemental_Type_Certificates__STC___5[[#This Row],[Range]])),"")</f>
        <v/>
      </c>
      <c r="J2052"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'Sheet11'!i2047:i2069</v>
      </c>
    </row>
    <row r="2053" spans="1:10" x14ac:dyDescent="0.25">
      <c r="A2053" s="1" t="s">
        <v>159</v>
      </c>
      <c r="B2053"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Inc.\182F</v>
      </c>
      <c r="C2053" s="1" t="s">
        <v>64</v>
      </c>
      <c r="D2053" s="1" t="str">
        <f>LEFT(Supplemental_Type_Certificates__STC___5[[#This Row],[Column1]],SEARCH("\",Supplemental_Type_Certificates__STC___5[[#This Row],[Column1]])-1)</f>
        <v>Textron Aviation Inc.</v>
      </c>
      <c r="E2053" s="1" t="str">
        <f>RIGHT(Supplemental_Type_Certificates__STC___5[[#This Row],[Column1]],LEN(Supplemental_Type_Certificates__STC___5[[#This Row],[Column1]])-SEARCH("\",Supplemental_Type_Certificates__STC___5[[#This Row],[Column1]]))</f>
        <v>182F</v>
      </c>
      <c r="F2053" s="1" t="str">
        <f>INDEX(Sheet1!A:D,MATCH(Supplemental_Type_Certificates__STC___5[[#This Row],[Make]],Sheet1!D:D,0),1)</f>
        <v>Textron</v>
      </c>
      <c r="G2053"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053"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E2047:E2069</v>
      </c>
      <c r="I2053" s="1" t="str">
        <f ca="1">IF(LEN(Supplemental_Type_Certificates__STC___5[[#This Row],[First]])&lt;&gt;0,Supplemental_Type_Certificates__STC___5[[#This Row],[First]]&amp;": "&amp;_xlfn.TEXTJOIN(", ",TRUE,INDIRECT(Supplemental_Type_Certificates__STC___5[[#This Row],[Range]])),"")</f>
        <v/>
      </c>
      <c r="J2053"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'Sheet11'!i2047:i2069</v>
      </c>
    </row>
    <row r="2054" spans="1:10" x14ac:dyDescent="0.25">
      <c r="A2054" s="1" t="s">
        <v>159</v>
      </c>
      <c r="B2054"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Inc.\182G</v>
      </c>
      <c r="C2054" s="1" t="s">
        <v>65</v>
      </c>
      <c r="D2054" s="1" t="str">
        <f>LEFT(Supplemental_Type_Certificates__STC___5[[#This Row],[Column1]],SEARCH("\",Supplemental_Type_Certificates__STC___5[[#This Row],[Column1]])-1)</f>
        <v>Textron Aviation Inc.</v>
      </c>
      <c r="E2054" s="1" t="str">
        <f>RIGHT(Supplemental_Type_Certificates__STC___5[[#This Row],[Column1]],LEN(Supplemental_Type_Certificates__STC___5[[#This Row],[Column1]])-SEARCH("\",Supplemental_Type_Certificates__STC___5[[#This Row],[Column1]]))</f>
        <v>182G</v>
      </c>
      <c r="F2054" s="1" t="str">
        <f>INDEX(Sheet1!A:D,MATCH(Supplemental_Type_Certificates__STC___5[[#This Row],[Make]],Sheet1!D:D,0),1)</f>
        <v>Textron</v>
      </c>
      <c r="G2054"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054"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E2047:E2069</v>
      </c>
      <c r="I2054" s="1" t="str">
        <f ca="1">IF(LEN(Supplemental_Type_Certificates__STC___5[[#This Row],[First]])&lt;&gt;0,Supplemental_Type_Certificates__STC___5[[#This Row],[First]]&amp;": "&amp;_xlfn.TEXTJOIN(", ",TRUE,INDIRECT(Supplemental_Type_Certificates__STC___5[[#This Row],[Range]])),"")</f>
        <v/>
      </c>
      <c r="J2054"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'Sheet11'!i2047:i2069</v>
      </c>
    </row>
    <row r="2055" spans="1:10" x14ac:dyDescent="0.25">
      <c r="A2055" s="1" t="s">
        <v>159</v>
      </c>
      <c r="B2055"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Inc.\182H</v>
      </c>
      <c r="C2055" s="1" t="s">
        <v>66</v>
      </c>
      <c r="D2055" s="1" t="str">
        <f>LEFT(Supplemental_Type_Certificates__STC___5[[#This Row],[Column1]],SEARCH("\",Supplemental_Type_Certificates__STC___5[[#This Row],[Column1]])-1)</f>
        <v>Textron Aviation Inc.</v>
      </c>
      <c r="E2055" s="1" t="str">
        <f>RIGHT(Supplemental_Type_Certificates__STC___5[[#This Row],[Column1]],LEN(Supplemental_Type_Certificates__STC___5[[#This Row],[Column1]])-SEARCH("\",Supplemental_Type_Certificates__STC___5[[#This Row],[Column1]]))</f>
        <v>182H</v>
      </c>
      <c r="F2055" s="1" t="str">
        <f>INDEX(Sheet1!A:D,MATCH(Supplemental_Type_Certificates__STC___5[[#This Row],[Make]],Sheet1!D:D,0),1)</f>
        <v>Textron</v>
      </c>
      <c r="G2055"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055"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E2047:E2069</v>
      </c>
      <c r="I2055" s="1" t="str">
        <f ca="1">IF(LEN(Supplemental_Type_Certificates__STC___5[[#This Row],[First]])&lt;&gt;0,Supplemental_Type_Certificates__STC___5[[#This Row],[First]]&amp;": "&amp;_xlfn.TEXTJOIN(", ",TRUE,INDIRECT(Supplemental_Type_Certificates__STC___5[[#This Row],[Range]])),"")</f>
        <v/>
      </c>
      <c r="J2055"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'Sheet11'!i2047:i2069</v>
      </c>
    </row>
    <row r="2056" spans="1:10" x14ac:dyDescent="0.25">
      <c r="A2056" s="1" t="s">
        <v>159</v>
      </c>
      <c r="B2056"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Inc.\182J</v>
      </c>
      <c r="C2056" s="1" t="s">
        <v>67</v>
      </c>
      <c r="D2056" s="1" t="str">
        <f>LEFT(Supplemental_Type_Certificates__STC___5[[#This Row],[Column1]],SEARCH("\",Supplemental_Type_Certificates__STC___5[[#This Row],[Column1]])-1)</f>
        <v>Textron Aviation Inc.</v>
      </c>
      <c r="E2056" s="1" t="str">
        <f>RIGHT(Supplemental_Type_Certificates__STC___5[[#This Row],[Column1]],LEN(Supplemental_Type_Certificates__STC___5[[#This Row],[Column1]])-SEARCH("\",Supplemental_Type_Certificates__STC___5[[#This Row],[Column1]]))</f>
        <v>182J</v>
      </c>
      <c r="F2056" s="1" t="str">
        <f>INDEX(Sheet1!A:D,MATCH(Supplemental_Type_Certificates__STC___5[[#This Row],[Make]],Sheet1!D:D,0),1)</f>
        <v>Textron</v>
      </c>
      <c r="G2056"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056"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E2047:E2069</v>
      </c>
      <c r="I2056" s="1" t="str">
        <f ca="1">IF(LEN(Supplemental_Type_Certificates__STC___5[[#This Row],[First]])&lt;&gt;0,Supplemental_Type_Certificates__STC___5[[#This Row],[First]]&amp;": "&amp;_xlfn.TEXTJOIN(", ",TRUE,INDIRECT(Supplemental_Type_Certificates__STC___5[[#This Row],[Range]])),"")</f>
        <v/>
      </c>
      <c r="J2056"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'Sheet11'!i2047:i2069</v>
      </c>
    </row>
    <row r="2057" spans="1:10" x14ac:dyDescent="0.25">
      <c r="A2057" s="1" t="s">
        <v>159</v>
      </c>
      <c r="B2057"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Inc.\182K</v>
      </c>
      <c r="C2057" s="1" t="s">
        <v>68</v>
      </c>
      <c r="D2057" s="1" t="str">
        <f>LEFT(Supplemental_Type_Certificates__STC___5[[#This Row],[Column1]],SEARCH("\",Supplemental_Type_Certificates__STC___5[[#This Row],[Column1]])-1)</f>
        <v>Textron Aviation Inc.</v>
      </c>
      <c r="E2057" s="1" t="str">
        <f>RIGHT(Supplemental_Type_Certificates__STC___5[[#This Row],[Column1]],LEN(Supplemental_Type_Certificates__STC___5[[#This Row],[Column1]])-SEARCH("\",Supplemental_Type_Certificates__STC___5[[#This Row],[Column1]]))</f>
        <v>182K</v>
      </c>
      <c r="F2057" s="1" t="str">
        <f>INDEX(Sheet1!A:D,MATCH(Supplemental_Type_Certificates__STC___5[[#This Row],[Make]],Sheet1!D:D,0),1)</f>
        <v>Textron</v>
      </c>
      <c r="G2057"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057"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E2047:E2069</v>
      </c>
      <c r="I2057" s="1" t="str">
        <f ca="1">IF(LEN(Supplemental_Type_Certificates__STC___5[[#This Row],[First]])&lt;&gt;0,Supplemental_Type_Certificates__STC___5[[#This Row],[First]]&amp;": "&amp;_xlfn.TEXTJOIN(", ",TRUE,INDIRECT(Supplemental_Type_Certificates__STC___5[[#This Row],[Range]])),"")</f>
        <v/>
      </c>
      <c r="J2057"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'Sheet11'!i2047:i2069</v>
      </c>
    </row>
    <row r="2058" spans="1:10" x14ac:dyDescent="0.25">
      <c r="A2058" s="1" t="s">
        <v>159</v>
      </c>
      <c r="B2058"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Inc.\182L</v>
      </c>
      <c r="C2058" s="1" t="s">
        <v>69</v>
      </c>
      <c r="D2058" s="1" t="str">
        <f>LEFT(Supplemental_Type_Certificates__STC___5[[#This Row],[Column1]],SEARCH("\",Supplemental_Type_Certificates__STC___5[[#This Row],[Column1]])-1)</f>
        <v>Textron Aviation Inc.</v>
      </c>
      <c r="E2058" s="1" t="str">
        <f>RIGHT(Supplemental_Type_Certificates__STC___5[[#This Row],[Column1]],LEN(Supplemental_Type_Certificates__STC___5[[#This Row],[Column1]])-SEARCH("\",Supplemental_Type_Certificates__STC___5[[#This Row],[Column1]]))</f>
        <v>182L</v>
      </c>
      <c r="F2058" s="1" t="str">
        <f>INDEX(Sheet1!A:D,MATCH(Supplemental_Type_Certificates__STC___5[[#This Row],[Make]],Sheet1!D:D,0),1)</f>
        <v>Textron</v>
      </c>
      <c r="G2058"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058"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E2047:E2069</v>
      </c>
      <c r="I2058" s="1" t="str">
        <f ca="1">IF(LEN(Supplemental_Type_Certificates__STC___5[[#This Row],[First]])&lt;&gt;0,Supplemental_Type_Certificates__STC___5[[#This Row],[First]]&amp;": "&amp;_xlfn.TEXTJOIN(", ",TRUE,INDIRECT(Supplemental_Type_Certificates__STC___5[[#This Row],[Range]])),"")</f>
        <v/>
      </c>
      <c r="J2058"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'Sheet11'!i2047:i2069</v>
      </c>
    </row>
    <row r="2059" spans="1:10" x14ac:dyDescent="0.25">
      <c r="A2059" s="1" t="s">
        <v>159</v>
      </c>
      <c r="B2059"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Inc.\182M</v>
      </c>
      <c r="C2059" s="1" t="s">
        <v>70</v>
      </c>
      <c r="D2059" s="1" t="str">
        <f>LEFT(Supplemental_Type_Certificates__STC___5[[#This Row],[Column1]],SEARCH("\",Supplemental_Type_Certificates__STC___5[[#This Row],[Column1]])-1)</f>
        <v>Textron Aviation Inc.</v>
      </c>
      <c r="E2059" s="1" t="str">
        <f>RIGHT(Supplemental_Type_Certificates__STC___5[[#This Row],[Column1]],LEN(Supplemental_Type_Certificates__STC___5[[#This Row],[Column1]])-SEARCH("\",Supplemental_Type_Certificates__STC___5[[#This Row],[Column1]]))</f>
        <v>182M</v>
      </c>
      <c r="F2059" s="1" t="str">
        <f>INDEX(Sheet1!A:D,MATCH(Supplemental_Type_Certificates__STC___5[[#This Row],[Make]],Sheet1!D:D,0),1)</f>
        <v>Textron</v>
      </c>
      <c r="G2059"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059"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E2047:E2069</v>
      </c>
      <c r="I2059" s="1" t="str">
        <f ca="1">IF(LEN(Supplemental_Type_Certificates__STC___5[[#This Row],[First]])&lt;&gt;0,Supplemental_Type_Certificates__STC___5[[#This Row],[First]]&amp;": "&amp;_xlfn.TEXTJOIN(", ",TRUE,INDIRECT(Supplemental_Type_Certificates__STC___5[[#This Row],[Range]])),"")</f>
        <v/>
      </c>
      <c r="J2059"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'Sheet11'!i2047:i2069</v>
      </c>
    </row>
    <row r="2060" spans="1:10" x14ac:dyDescent="0.25">
      <c r="A2060" s="1" t="s">
        <v>159</v>
      </c>
      <c r="B2060"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Inc.\182N</v>
      </c>
      <c r="C2060" s="1" t="s">
        <v>71</v>
      </c>
      <c r="D2060" s="1" t="str">
        <f>LEFT(Supplemental_Type_Certificates__STC___5[[#This Row],[Column1]],SEARCH("\",Supplemental_Type_Certificates__STC___5[[#This Row],[Column1]])-1)</f>
        <v>Textron Aviation Inc.</v>
      </c>
      <c r="E2060" s="1" t="str">
        <f>RIGHT(Supplemental_Type_Certificates__STC___5[[#This Row],[Column1]],LEN(Supplemental_Type_Certificates__STC___5[[#This Row],[Column1]])-SEARCH("\",Supplemental_Type_Certificates__STC___5[[#This Row],[Column1]]))</f>
        <v>182N</v>
      </c>
      <c r="F2060" s="1" t="str">
        <f>INDEX(Sheet1!A:D,MATCH(Supplemental_Type_Certificates__STC___5[[#This Row],[Make]],Sheet1!D:D,0),1)</f>
        <v>Textron</v>
      </c>
      <c r="G2060"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060"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E2047:E2069</v>
      </c>
      <c r="I2060" s="1" t="str">
        <f ca="1">IF(LEN(Supplemental_Type_Certificates__STC___5[[#This Row],[First]])&lt;&gt;0,Supplemental_Type_Certificates__STC___5[[#This Row],[First]]&amp;": "&amp;_xlfn.TEXTJOIN(", ",TRUE,INDIRECT(Supplemental_Type_Certificates__STC___5[[#This Row],[Range]])),"")</f>
        <v/>
      </c>
      <c r="J2060"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'Sheet11'!i2047:i2069</v>
      </c>
    </row>
    <row r="2061" spans="1:10" x14ac:dyDescent="0.25">
      <c r="A2061" s="1" t="s">
        <v>159</v>
      </c>
      <c r="B2061"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Inc.\182P</v>
      </c>
      <c r="C2061" s="1" t="s">
        <v>72</v>
      </c>
      <c r="D2061" s="1" t="str">
        <f>LEFT(Supplemental_Type_Certificates__STC___5[[#This Row],[Column1]],SEARCH("\",Supplemental_Type_Certificates__STC___5[[#This Row],[Column1]])-1)</f>
        <v>Textron Aviation Inc.</v>
      </c>
      <c r="E2061" s="1" t="str">
        <f>RIGHT(Supplemental_Type_Certificates__STC___5[[#This Row],[Column1]],LEN(Supplemental_Type_Certificates__STC___5[[#This Row],[Column1]])-SEARCH("\",Supplemental_Type_Certificates__STC___5[[#This Row],[Column1]]))</f>
        <v>182P</v>
      </c>
      <c r="F2061" s="1" t="str">
        <f>INDEX(Sheet1!A:D,MATCH(Supplemental_Type_Certificates__STC___5[[#This Row],[Make]],Sheet1!D:D,0),1)</f>
        <v>Textron</v>
      </c>
      <c r="G2061"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061"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E2047:E2069</v>
      </c>
      <c r="I2061" s="1" t="str">
        <f ca="1">IF(LEN(Supplemental_Type_Certificates__STC___5[[#This Row],[First]])&lt;&gt;0,Supplemental_Type_Certificates__STC___5[[#This Row],[First]]&amp;": "&amp;_xlfn.TEXTJOIN(", ",TRUE,INDIRECT(Supplemental_Type_Certificates__STC___5[[#This Row],[Range]])),"")</f>
        <v/>
      </c>
      <c r="J2061"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'Sheet11'!i2047:i2069</v>
      </c>
    </row>
    <row r="2062" spans="1:10" x14ac:dyDescent="0.25">
      <c r="A2062" s="1" t="s">
        <v>159</v>
      </c>
      <c r="B2062"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Inc.\182Q</v>
      </c>
      <c r="C2062" s="1" t="s">
        <v>73</v>
      </c>
      <c r="D2062" s="1" t="str">
        <f>LEFT(Supplemental_Type_Certificates__STC___5[[#This Row],[Column1]],SEARCH("\",Supplemental_Type_Certificates__STC___5[[#This Row],[Column1]])-1)</f>
        <v>Textron Aviation Inc.</v>
      </c>
      <c r="E2062" s="1" t="str">
        <f>RIGHT(Supplemental_Type_Certificates__STC___5[[#This Row],[Column1]],LEN(Supplemental_Type_Certificates__STC___5[[#This Row],[Column1]])-SEARCH("\",Supplemental_Type_Certificates__STC___5[[#This Row],[Column1]]))</f>
        <v>182Q</v>
      </c>
      <c r="F2062" s="1" t="str">
        <f>INDEX(Sheet1!A:D,MATCH(Supplemental_Type_Certificates__STC___5[[#This Row],[Make]],Sheet1!D:D,0),1)</f>
        <v>Textron</v>
      </c>
      <c r="G2062"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062"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E2047:E2069</v>
      </c>
      <c r="I2062" s="1" t="str">
        <f ca="1">IF(LEN(Supplemental_Type_Certificates__STC___5[[#This Row],[First]])&lt;&gt;0,Supplemental_Type_Certificates__STC___5[[#This Row],[First]]&amp;": "&amp;_xlfn.TEXTJOIN(", ",TRUE,INDIRECT(Supplemental_Type_Certificates__STC___5[[#This Row],[Range]])),"")</f>
        <v/>
      </c>
      <c r="J2062"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'Sheet11'!i2047:i2069</v>
      </c>
    </row>
    <row r="2063" spans="1:10" x14ac:dyDescent="0.25">
      <c r="A2063" s="1" t="s">
        <v>159</v>
      </c>
      <c r="B2063"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Inc.\182R</v>
      </c>
      <c r="C2063" s="1" t="s">
        <v>74</v>
      </c>
      <c r="D2063" s="1" t="str">
        <f>LEFT(Supplemental_Type_Certificates__STC___5[[#This Row],[Column1]],SEARCH("\",Supplemental_Type_Certificates__STC___5[[#This Row],[Column1]])-1)</f>
        <v>Textron Aviation Inc.</v>
      </c>
      <c r="E2063" s="1" t="str">
        <f>RIGHT(Supplemental_Type_Certificates__STC___5[[#This Row],[Column1]],LEN(Supplemental_Type_Certificates__STC___5[[#This Row],[Column1]])-SEARCH("\",Supplemental_Type_Certificates__STC___5[[#This Row],[Column1]]))</f>
        <v>182R</v>
      </c>
      <c r="F2063" s="1" t="str">
        <f>INDEX(Sheet1!A:D,MATCH(Supplemental_Type_Certificates__STC___5[[#This Row],[Make]],Sheet1!D:D,0),1)</f>
        <v>Textron</v>
      </c>
      <c r="G2063"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063"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E2047:E2069</v>
      </c>
      <c r="I2063" s="1" t="str">
        <f ca="1">IF(LEN(Supplemental_Type_Certificates__STC___5[[#This Row],[First]])&lt;&gt;0,Supplemental_Type_Certificates__STC___5[[#This Row],[First]]&amp;": "&amp;_xlfn.TEXTJOIN(", ",TRUE,INDIRECT(Supplemental_Type_Certificates__STC___5[[#This Row],[Range]])),"")</f>
        <v/>
      </c>
      <c r="J2063"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'Sheet11'!i2047:i2069</v>
      </c>
    </row>
    <row r="2064" spans="1:10" x14ac:dyDescent="0.25">
      <c r="A2064" s="1" t="s">
        <v>159</v>
      </c>
      <c r="B2064"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Inc.\182S</v>
      </c>
      <c r="C2064" s="1" t="s">
        <v>75</v>
      </c>
      <c r="D2064" s="1" t="str">
        <f>LEFT(Supplemental_Type_Certificates__STC___5[[#This Row],[Column1]],SEARCH("\",Supplemental_Type_Certificates__STC___5[[#This Row],[Column1]])-1)</f>
        <v>Textron Aviation Inc.</v>
      </c>
      <c r="E2064" s="1" t="str">
        <f>RIGHT(Supplemental_Type_Certificates__STC___5[[#This Row],[Column1]],LEN(Supplemental_Type_Certificates__STC___5[[#This Row],[Column1]])-SEARCH("\",Supplemental_Type_Certificates__STC___5[[#This Row],[Column1]]))</f>
        <v>182S</v>
      </c>
      <c r="F2064" s="1" t="str">
        <f>INDEX(Sheet1!A:D,MATCH(Supplemental_Type_Certificates__STC___5[[#This Row],[Make]],Sheet1!D:D,0),1)</f>
        <v>Textron</v>
      </c>
      <c r="G2064"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064"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E2047:E2069</v>
      </c>
      <c r="I2064" s="1" t="str">
        <f ca="1">IF(LEN(Supplemental_Type_Certificates__STC___5[[#This Row],[First]])&lt;&gt;0,Supplemental_Type_Certificates__STC___5[[#This Row],[First]]&amp;": "&amp;_xlfn.TEXTJOIN(", ",TRUE,INDIRECT(Supplemental_Type_Certificates__STC___5[[#This Row],[Range]])),"")</f>
        <v/>
      </c>
      <c r="J2064"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'Sheet11'!i2047:i2069</v>
      </c>
    </row>
    <row r="2065" spans="1:10" x14ac:dyDescent="0.25">
      <c r="A2065" s="1" t="s">
        <v>159</v>
      </c>
      <c r="B2065"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Inc.\182T</v>
      </c>
      <c r="C2065" s="1" t="s">
        <v>76</v>
      </c>
      <c r="D2065" s="1" t="str">
        <f>LEFT(Supplemental_Type_Certificates__STC___5[[#This Row],[Column1]],SEARCH("\",Supplemental_Type_Certificates__STC___5[[#This Row],[Column1]])-1)</f>
        <v>Textron Aviation Inc.</v>
      </c>
      <c r="E2065" s="1" t="str">
        <f>RIGHT(Supplemental_Type_Certificates__STC___5[[#This Row],[Column1]],LEN(Supplemental_Type_Certificates__STC___5[[#This Row],[Column1]])-SEARCH("\",Supplemental_Type_Certificates__STC___5[[#This Row],[Column1]]))</f>
        <v>182T</v>
      </c>
      <c r="F2065" s="1" t="str">
        <f>INDEX(Sheet1!A:D,MATCH(Supplemental_Type_Certificates__STC___5[[#This Row],[Make]],Sheet1!D:D,0),1)</f>
        <v>Textron</v>
      </c>
      <c r="G2065"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065"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E2047:E2069</v>
      </c>
      <c r="I2065" s="1" t="str">
        <f ca="1">IF(LEN(Supplemental_Type_Certificates__STC___5[[#This Row],[First]])&lt;&gt;0,Supplemental_Type_Certificates__STC___5[[#This Row],[First]]&amp;": "&amp;_xlfn.TEXTJOIN(", ",TRUE,INDIRECT(Supplemental_Type_Certificates__STC___5[[#This Row],[Range]])),"")</f>
        <v/>
      </c>
      <c r="J2065"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'Sheet11'!i2047:i2069</v>
      </c>
    </row>
    <row r="2066" spans="1:10" x14ac:dyDescent="0.25">
      <c r="A2066" s="1" t="s">
        <v>159</v>
      </c>
      <c r="B2066"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Inc.\R182</v>
      </c>
      <c r="C2066" s="1" t="s">
        <v>77</v>
      </c>
      <c r="D2066" s="1" t="str">
        <f>LEFT(Supplemental_Type_Certificates__STC___5[[#This Row],[Column1]],SEARCH("\",Supplemental_Type_Certificates__STC___5[[#This Row],[Column1]])-1)</f>
        <v>Textron Aviation Inc.</v>
      </c>
      <c r="E2066" s="1" t="str">
        <f>RIGHT(Supplemental_Type_Certificates__STC___5[[#This Row],[Column1]],LEN(Supplemental_Type_Certificates__STC___5[[#This Row],[Column1]])-SEARCH("\",Supplemental_Type_Certificates__STC___5[[#This Row],[Column1]]))</f>
        <v>R182</v>
      </c>
      <c r="F2066" s="1" t="str">
        <f>INDEX(Sheet1!A:D,MATCH(Supplemental_Type_Certificates__STC___5[[#This Row],[Make]],Sheet1!D:D,0),1)</f>
        <v>Textron</v>
      </c>
      <c r="G2066"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066"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E2047:E2069</v>
      </c>
      <c r="I2066" s="1" t="str">
        <f ca="1">IF(LEN(Supplemental_Type_Certificates__STC___5[[#This Row],[First]])&lt;&gt;0,Supplemental_Type_Certificates__STC___5[[#This Row],[First]]&amp;": "&amp;_xlfn.TEXTJOIN(", ",TRUE,INDIRECT(Supplemental_Type_Certificates__STC___5[[#This Row],[Range]])),"")</f>
        <v/>
      </c>
      <c r="J2066"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'Sheet11'!i2047:i2069</v>
      </c>
    </row>
    <row r="2067" spans="1:10" x14ac:dyDescent="0.25">
      <c r="A2067" s="1" t="s">
        <v>159</v>
      </c>
      <c r="B2067"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Inc.\T182</v>
      </c>
      <c r="C2067" s="1" t="s">
        <v>78</v>
      </c>
      <c r="D2067" s="1" t="str">
        <f>LEFT(Supplemental_Type_Certificates__STC___5[[#This Row],[Column1]],SEARCH("\",Supplemental_Type_Certificates__STC___5[[#This Row],[Column1]])-1)</f>
        <v>Textron Aviation Inc.</v>
      </c>
      <c r="E2067" s="1" t="str">
        <f>RIGHT(Supplemental_Type_Certificates__STC___5[[#This Row],[Column1]],LEN(Supplemental_Type_Certificates__STC___5[[#This Row],[Column1]])-SEARCH("\",Supplemental_Type_Certificates__STC___5[[#This Row],[Column1]]))</f>
        <v>T182</v>
      </c>
      <c r="F2067" s="1" t="str">
        <f>INDEX(Sheet1!A:D,MATCH(Supplemental_Type_Certificates__STC___5[[#This Row],[Make]],Sheet1!D:D,0),1)</f>
        <v>Textron</v>
      </c>
      <c r="G2067"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067"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E2047:E2069</v>
      </c>
      <c r="I2067" s="1" t="str">
        <f ca="1">IF(LEN(Supplemental_Type_Certificates__STC___5[[#This Row],[First]])&lt;&gt;0,Supplemental_Type_Certificates__STC___5[[#This Row],[First]]&amp;": "&amp;_xlfn.TEXTJOIN(", ",TRUE,INDIRECT(Supplemental_Type_Certificates__STC___5[[#This Row],[Range]])),"")</f>
        <v/>
      </c>
      <c r="J2067"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'Sheet11'!i2047:i2069</v>
      </c>
    </row>
    <row r="2068" spans="1:10" x14ac:dyDescent="0.25">
      <c r="A2068" s="1" t="s">
        <v>159</v>
      </c>
      <c r="B2068"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Inc.\T182T</v>
      </c>
      <c r="C2068" s="1" t="s">
        <v>79</v>
      </c>
      <c r="D2068" s="1" t="str">
        <f>LEFT(Supplemental_Type_Certificates__STC___5[[#This Row],[Column1]],SEARCH("\",Supplemental_Type_Certificates__STC___5[[#This Row],[Column1]])-1)</f>
        <v>Textron Aviation Inc.</v>
      </c>
      <c r="E2068" s="1" t="str">
        <f>RIGHT(Supplemental_Type_Certificates__STC___5[[#This Row],[Column1]],LEN(Supplemental_Type_Certificates__STC___5[[#This Row],[Column1]])-SEARCH("\",Supplemental_Type_Certificates__STC___5[[#This Row],[Column1]]))</f>
        <v>T182T</v>
      </c>
      <c r="F2068" s="1" t="str">
        <f>INDEX(Sheet1!A:D,MATCH(Supplemental_Type_Certificates__STC___5[[#This Row],[Make]],Sheet1!D:D,0),1)</f>
        <v>Textron</v>
      </c>
      <c r="G2068"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068"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E2047:E2069</v>
      </c>
      <c r="I2068" s="1" t="str">
        <f ca="1">IF(LEN(Supplemental_Type_Certificates__STC___5[[#This Row],[First]])&lt;&gt;0,Supplemental_Type_Certificates__STC___5[[#This Row],[First]]&amp;": "&amp;_xlfn.TEXTJOIN(", ",TRUE,INDIRECT(Supplemental_Type_Certificates__STC___5[[#This Row],[Range]])),"")</f>
        <v/>
      </c>
      <c r="J2068"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'Sheet11'!i2047:i2069</v>
      </c>
    </row>
    <row r="2069" spans="1:10" x14ac:dyDescent="0.25">
      <c r="A2069" s="1" t="s">
        <v>159</v>
      </c>
      <c r="B2069"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Inc.\TR182</v>
      </c>
      <c r="C2069" s="1" t="s">
        <v>80</v>
      </c>
      <c r="D2069" s="1" t="str">
        <f>LEFT(Supplemental_Type_Certificates__STC___5[[#This Row],[Column1]],SEARCH("\",Supplemental_Type_Certificates__STC___5[[#This Row],[Column1]])-1)</f>
        <v>Textron Aviation Inc.</v>
      </c>
      <c r="E2069" s="1" t="str">
        <f>RIGHT(Supplemental_Type_Certificates__STC___5[[#This Row],[Column1]],LEN(Supplemental_Type_Certificates__STC___5[[#This Row],[Column1]])-SEARCH("\",Supplemental_Type_Certificates__STC___5[[#This Row],[Column1]]))</f>
        <v>TR182</v>
      </c>
      <c r="F2069" s="1" t="str">
        <f>INDEX(Sheet1!A:D,MATCH(Supplemental_Type_Certificates__STC___5[[#This Row],[Make]],Sheet1!D:D,0),1)</f>
        <v>Textron</v>
      </c>
      <c r="G2069"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069"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E2047:E2069</v>
      </c>
      <c r="I2069" s="1" t="str">
        <f ca="1">IF(LEN(Supplemental_Type_Certificates__STC___5[[#This Row],[First]])&lt;&gt;0,Supplemental_Type_Certificates__STC___5[[#This Row],[First]]&amp;": "&amp;_xlfn.TEXTJOIN(", ",TRUE,INDIRECT(Supplemental_Type_Certificates__STC___5[[#This Row],[Range]])),"")</f>
        <v/>
      </c>
      <c r="J2069"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'Sheet11'!i2047:i2069</v>
      </c>
    </row>
    <row r="2070" spans="1:10" x14ac:dyDescent="0.25">
      <c r="A2070" s="1" t="s">
        <v>161</v>
      </c>
      <c r="B2070"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Daher Aircraft Design, LLC\Kodiak 100</v>
      </c>
      <c r="C2070" s="1" t="s">
        <v>165</v>
      </c>
      <c r="D2070" s="1" t="str">
        <f>LEFT(Supplemental_Type_Certificates__STC___5[[#This Row],[Column1]],SEARCH("\",Supplemental_Type_Certificates__STC___5[[#This Row],[Column1]])-1)</f>
        <v>Daher Aircraft Design, LLC</v>
      </c>
      <c r="E2070" s="1" t="str">
        <f>RIGHT(Supplemental_Type_Certificates__STC___5[[#This Row],[Column1]],LEN(Supplemental_Type_Certificates__STC___5[[#This Row],[Column1]])-SEARCH("\",Supplemental_Type_Certificates__STC___5[[#This Row],[Column1]]))</f>
        <v>Kodiak 100</v>
      </c>
      <c r="F2070" s="1" t="str">
        <f>INDEX(Sheet1!A:D,MATCH(Supplemental_Type_Certificates__STC___5[[#This Row],[Make]],Sheet1!D:D,0),1)</f>
        <v>Daher</v>
      </c>
      <c r="G2070"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Daher</v>
      </c>
      <c r="H2070"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E2070:E2070</v>
      </c>
      <c r="I2070" s="1" t="str">
        <f ca="1">IF(LEN(Supplemental_Type_Certificates__STC___5[[#This Row],[First]])&lt;&gt;0,Supplemental_Type_Certificates__STC___5[[#This Row],[First]]&amp;": "&amp;_xlfn.TEXTJOIN(", ",TRUE,INDIRECT(Supplemental_Type_Certificates__STC___5[[#This Row],[Range]])),"")</f>
        <v>Daher: Kodiak 100</v>
      </c>
      <c r="J2070"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'Sheet11'!i2070:i2070</v>
      </c>
    </row>
    <row r="2071" spans="1:10" x14ac:dyDescent="0.25">
      <c r="A2071" s="1" t="s">
        <v>167</v>
      </c>
      <c r="B2071"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Inc.\208</v>
      </c>
      <c r="C2071" s="1" t="s">
        <v>156</v>
      </c>
      <c r="D2071" s="1" t="str">
        <f>LEFT(Supplemental_Type_Certificates__STC___5[[#This Row],[Column1]],SEARCH("\",Supplemental_Type_Certificates__STC___5[[#This Row],[Column1]])-1)</f>
        <v>Textron Aviation Inc.</v>
      </c>
      <c r="E2071" s="1" t="str">
        <f>RIGHT(Supplemental_Type_Certificates__STC___5[[#This Row],[Column1]],LEN(Supplemental_Type_Certificates__STC___5[[#This Row],[Column1]])-SEARCH("\",Supplemental_Type_Certificates__STC___5[[#This Row],[Column1]]))</f>
        <v>208</v>
      </c>
      <c r="F2071" s="1" t="str">
        <f>INDEX(Sheet1!A:D,MATCH(Supplemental_Type_Certificates__STC___5[[#This Row],[Make]],Sheet1!D:D,0),1)</f>
        <v>Textron</v>
      </c>
      <c r="G2071"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Textron</v>
      </c>
      <c r="H2071"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E2071:E2072</v>
      </c>
      <c r="I2071" s="1" t="str">
        <f ca="1">IF(LEN(Supplemental_Type_Certificates__STC___5[[#This Row],[First]])&lt;&gt;0,Supplemental_Type_Certificates__STC___5[[#This Row],[First]]&amp;": "&amp;_xlfn.TEXTJOIN(", ",TRUE,INDIRECT(Supplemental_Type_Certificates__STC___5[[#This Row],[Range]])),"")</f>
        <v>Textron: 208, 208B</v>
      </c>
      <c r="J2071"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'Sheet11'!i2071:i2072</v>
      </c>
    </row>
    <row r="2072" spans="1:10" x14ac:dyDescent="0.25">
      <c r="A2072" s="1" t="s">
        <v>167</v>
      </c>
      <c r="B2072"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Inc.\208B</v>
      </c>
      <c r="C2072" s="1" t="s">
        <v>157</v>
      </c>
      <c r="D2072" s="1" t="str">
        <f>LEFT(Supplemental_Type_Certificates__STC___5[[#This Row],[Column1]],SEARCH("\",Supplemental_Type_Certificates__STC___5[[#This Row],[Column1]])-1)</f>
        <v>Textron Aviation Inc.</v>
      </c>
      <c r="E2072" s="1" t="str">
        <f>RIGHT(Supplemental_Type_Certificates__STC___5[[#This Row],[Column1]],LEN(Supplemental_Type_Certificates__STC___5[[#This Row],[Column1]])-SEARCH("\",Supplemental_Type_Certificates__STC___5[[#This Row],[Column1]]))</f>
        <v>208B</v>
      </c>
      <c r="F2072" s="1" t="str">
        <f>INDEX(Sheet1!A:D,MATCH(Supplemental_Type_Certificates__STC___5[[#This Row],[Make]],Sheet1!D:D,0),1)</f>
        <v>Textron</v>
      </c>
      <c r="G2072"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072"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E2071:E2072</v>
      </c>
      <c r="I2072" s="1" t="str">
        <f ca="1">IF(LEN(Supplemental_Type_Certificates__STC___5[[#This Row],[First]])&lt;&gt;0,Supplemental_Type_Certificates__STC___5[[#This Row],[First]]&amp;": "&amp;_xlfn.TEXTJOIN(", ",TRUE,INDIRECT(Supplemental_Type_Certificates__STC___5[[#This Row],[Range]])),"")</f>
        <v/>
      </c>
      <c r="J2072"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'Sheet11'!i2071:i2072</v>
      </c>
    </row>
    <row r="2073" spans="1:10" x14ac:dyDescent="0.25">
      <c r="A2073" s="1" t="s">
        <v>173</v>
      </c>
      <c r="B2073"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AD Holdings Inc\T-211</v>
      </c>
      <c r="C2073" s="1" t="s">
        <v>28</v>
      </c>
      <c r="D2073" s="1" t="str">
        <f>LEFT(Supplemental_Type_Certificates__STC___5[[#This Row],[Column1]],SEARCH("\",Supplemental_Type_Certificates__STC___5[[#This Row],[Column1]])-1)</f>
        <v>AD Holdings Inc</v>
      </c>
      <c r="E2073" s="1" t="str">
        <f>RIGHT(Supplemental_Type_Certificates__STC___5[[#This Row],[Column1]],LEN(Supplemental_Type_Certificates__STC___5[[#This Row],[Column1]])-SEARCH("\",Supplemental_Type_Certificates__STC___5[[#This Row],[Column1]]))</f>
        <v>T-211</v>
      </c>
      <c r="F2073" s="1" t="str">
        <f>INDEX(Sheet1!A:D,MATCH(Supplemental_Type_Certificates__STC___5[[#This Row],[Make]],Sheet1!D:D,0),1)</f>
        <v>AD Holdings</v>
      </c>
      <c r="G2073"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AD Holdings</v>
      </c>
      <c r="H2073"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E2073:E2073</v>
      </c>
      <c r="I2073" s="1" t="str">
        <f ca="1">IF(LEN(Supplemental_Type_Certificates__STC___5[[#This Row],[First]])&lt;&gt;0,Supplemental_Type_Certificates__STC___5[[#This Row],[First]]&amp;": "&amp;_xlfn.TEXTJOIN(", ",TRUE,INDIRECT(Supplemental_Type_Certificates__STC___5[[#This Row],[Range]])),"")</f>
        <v>AD Holdings: T-211</v>
      </c>
      <c r="J2073"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074" spans="1:10" x14ac:dyDescent="0.25">
      <c r="A2074" s="1" t="s">
        <v>173</v>
      </c>
      <c r="B2074"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Aermacchi S.p.A.\F.260</v>
      </c>
      <c r="C2074" s="1" t="s">
        <v>411</v>
      </c>
      <c r="D2074" s="1" t="str">
        <f>LEFT(Supplemental_Type_Certificates__STC___5[[#This Row],[Column1]],SEARCH("\",Supplemental_Type_Certificates__STC___5[[#This Row],[Column1]])-1)</f>
        <v>Aermacchi S.p.A.</v>
      </c>
      <c r="E2074" s="1" t="str">
        <f>RIGHT(Supplemental_Type_Certificates__STC___5[[#This Row],[Column1]],LEN(Supplemental_Type_Certificates__STC___5[[#This Row],[Column1]])-SEARCH("\",Supplemental_Type_Certificates__STC___5[[#This Row],[Column1]]))</f>
        <v>F.260</v>
      </c>
      <c r="F2074" s="1" t="str">
        <f>INDEX(Sheet1!A:D,MATCH(Supplemental_Type_Certificates__STC___5[[#This Row],[Make]],Sheet1!D:D,0),1)</f>
        <v>Aermacchi</v>
      </c>
      <c r="G2074"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Aermacchi</v>
      </c>
      <c r="H2074"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E2074:E2090</v>
      </c>
      <c r="I2074" s="1" t="str">
        <f ca="1">IF(LEN(Supplemental_Type_Certificates__STC___5[[#This Row],[First]])&lt;&gt;0,Supplemental_Type_Certificates__STC___5[[#This Row],[First]]&amp;": "&amp;_xlfn.TEXTJOIN(", ",TRUE,INDIRECT(Supplemental_Type_Certificates__STC___5[[#This Row],[Range]])),"")</f>
        <v>Aermacchi: F.260, F.260B, F.260C, F.260D, F.260E, F.260F, S.205 - 18/F, S.205 - 18/R, S.205 - 20/F, S.205 - 20/R, S.205 - 22/R, S.208, S.208A, Falco F.8.L., AL 60-B, AL 60-C5, AL 60-F5</v>
      </c>
      <c r="J2074"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075" spans="1:10" x14ac:dyDescent="0.25">
      <c r="A2075" s="1" t="s">
        <v>173</v>
      </c>
      <c r="B2075"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Aermacchi S.p.A.\F.260B</v>
      </c>
      <c r="C2075" s="1" t="s">
        <v>412</v>
      </c>
      <c r="D2075" s="1" t="str">
        <f>LEFT(Supplemental_Type_Certificates__STC___5[[#This Row],[Column1]],SEARCH("\",Supplemental_Type_Certificates__STC___5[[#This Row],[Column1]])-1)</f>
        <v>Aermacchi S.p.A.</v>
      </c>
      <c r="E2075" s="1" t="str">
        <f>RIGHT(Supplemental_Type_Certificates__STC___5[[#This Row],[Column1]],LEN(Supplemental_Type_Certificates__STC___5[[#This Row],[Column1]])-SEARCH("\",Supplemental_Type_Certificates__STC___5[[#This Row],[Column1]]))</f>
        <v>F.260B</v>
      </c>
      <c r="F2075" s="1" t="str">
        <f>INDEX(Sheet1!A:D,MATCH(Supplemental_Type_Certificates__STC___5[[#This Row],[Make]],Sheet1!D:D,0),1)</f>
        <v>Aermacchi</v>
      </c>
      <c r="G2075"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075"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E2074:E2090</v>
      </c>
      <c r="I2075" s="1" t="str">
        <f ca="1">IF(LEN(Supplemental_Type_Certificates__STC___5[[#This Row],[First]])&lt;&gt;0,Supplemental_Type_Certificates__STC___5[[#This Row],[First]]&amp;": "&amp;_xlfn.TEXTJOIN(", ",TRUE,INDIRECT(Supplemental_Type_Certificates__STC___5[[#This Row],[Range]])),"")</f>
        <v/>
      </c>
      <c r="J2075"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076" spans="1:10" x14ac:dyDescent="0.25">
      <c r="A2076" s="1" t="s">
        <v>173</v>
      </c>
      <c r="B2076"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Aermacchi S.p.A.\F.260C</v>
      </c>
      <c r="C2076" s="1" t="s">
        <v>413</v>
      </c>
      <c r="D2076" s="1" t="str">
        <f>LEFT(Supplemental_Type_Certificates__STC___5[[#This Row],[Column1]],SEARCH("\",Supplemental_Type_Certificates__STC___5[[#This Row],[Column1]])-1)</f>
        <v>Aermacchi S.p.A.</v>
      </c>
      <c r="E2076" s="1" t="str">
        <f>RIGHT(Supplemental_Type_Certificates__STC___5[[#This Row],[Column1]],LEN(Supplemental_Type_Certificates__STC___5[[#This Row],[Column1]])-SEARCH("\",Supplemental_Type_Certificates__STC___5[[#This Row],[Column1]]))</f>
        <v>F.260C</v>
      </c>
      <c r="F2076" s="1" t="str">
        <f>INDEX(Sheet1!A:D,MATCH(Supplemental_Type_Certificates__STC___5[[#This Row],[Make]],Sheet1!D:D,0),1)</f>
        <v>Aermacchi</v>
      </c>
      <c r="G2076"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076"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E2074:E2090</v>
      </c>
      <c r="I2076" s="1" t="str">
        <f ca="1">IF(LEN(Supplemental_Type_Certificates__STC___5[[#This Row],[First]])&lt;&gt;0,Supplemental_Type_Certificates__STC___5[[#This Row],[First]]&amp;": "&amp;_xlfn.TEXTJOIN(", ",TRUE,INDIRECT(Supplemental_Type_Certificates__STC___5[[#This Row],[Range]])),"")</f>
        <v/>
      </c>
      <c r="J2076"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077" spans="1:10" x14ac:dyDescent="0.25">
      <c r="A2077" s="1" t="s">
        <v>173</v>
      </c>
      <c r="B2077"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Aermacchi S.p.A.\F.260D</v>
      </c>
      <c r="C2077" s="1" t="s">
        <v>414</v>
      </c>
      <c r="D2077" s="1" t="str">
        <f>LEFT(Supplemental_Type_Certificates__STC___5[[#This Row],[Column1]],SEARCH("\",Supplemental_Type_Certificates__STC___5[[#This Row],[Column1]])-1)</f>
        <v>Aermacchi S.p.A.</v>
      </c>
      <c r="E2077" s="1" t="str">
        <f>RIGHT(Supplemental_Type_Certificates__STC___5[[#This Row],[Column1]],LEN(Supplemental_Type_Certificates__STC___5[[#This Row],[Column1]])-SEARCH("\",Supplemental_Type_Certificates__STC___5[[#This Row],[Column1]]))</f>
        <v>F.260D</v>
      </c>
      <c r="F2077" s="1" t="str">
        <f>INDEX(Sheet1!A:D,MATCH(Supplemental_Type_Certificates__STC___5[[#This Row],[Make]],Sheet1!D:D,0),1)</f>
        <v>Aermacchi</v>
      </c>
      <c r="G2077"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077"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E2074:E2090</v>
      </c>
      <c r="I2077" s="1" t="str">
        <f ca="1">IF(LEN(Supplemental_Type_Certificates__STC___5[[#This Row],[First]])&lt;&gt;0,Supplemental_Type_Certificates__STC___5[[#This Row],[First]]&amp;": "&amp;_xlfn.TEXTJOIN(", ",TRUE,INDIRECT(Supplemental_Type_Certificates__STC___5[[#This Row],[Range]])),"")</f>
        <v/>
      </c>
      <c r="J2077"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078" spans="1:10" x14ac:dyDescent="0.25">
      <c r="A2078" s="1" t="s">
        <v>173</v>
      </c>
      <c r="B2078"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Aermacchi S.p.A.\F.260E</v>
      </c>
      <c r="C2078" s="1" t="s">
        <v>415</v>
      </c>
      <c r="D2078" s="1" t="str">
        <f>LEFT(Supplemental_Type_Certificates__STC___5[[#This Row],[Column1]],SEARCH("\",Supplemental_Type_Certificates__STC___5[[#This Row],[Column1]])-1)</f>
        <v>Aermacchi S.p.A.</v>
      </c>
      <c r="E2078" s="1" t="str">
        <f>RIGHT(Supplemental_Type_Certificates__STC___5[[#This Row],[Column1]],LEN(Supplemental_Type_Certificates__STC___5[[#This Row],[Column1]])-SEARCH("\",Supplemental_Type_Certificates__STC___5[[#This Row],[Column1]]))</f>
        <v>F.260E</v>
      </c>
      <c r="F2078" s="1" t="str">
        <f>INDEX(Sheet1!A:D,MATCH(Supplemental_Type_Certificates__STC___5[[#This Row],[Make]],Sheet1!D:D,0),1)</f>
        <v>Aermacchi</v>
      </c>
      <c r="G2078"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078"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E2074:E2090</v>
      </c>
      <c r="I2078" s="1" t="str">
        <f ca="1">IF(LEN(Supplemental_Type_Certificates__STC___5[[#This Row],[First]])&lt;&gt;0,Supplemental_Type_Certificates__STC___5[[#This Row],[First]]&amp;": "&amp;_xlfn.TEXTJOIN(", ",TRUE,INDIRECT(Supplemental_Type_Certificates__STC___5[[#This Row],[Range]])),"")</f>
        <v/>
      </c>
      <c r="J2078"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079" spans="1:10" x14ac:dyDescent="0.25">
      <c r="A2079" s="1" t="s">
        <v>173</v>
      </c>
      <c r="B2079"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Aermacchi S.p.A.\F.260F</v>
      </c>
      <c r="C2079" s="1" t="s">
        <v>416</v>
      </c>
      <c r="D2079" s="1" t="str">
        <f>LEFT(Supplemental_Type_Certificates__STC___5[[#This Row],[Column1]],SEARCH("\",Supplemental_Type_Certificates__STC___5[[#This Row],[Column1]])-1)</f>
        <v>Aermacchi S.p.A.</v>
      </c>
      <c r="E2079" s="1" t="str">
        <f>RIGHT(Supplemental_Type_Certificates__STC___5[[#This Row],[Column1]],LEN(Supplemental_Type_Certificates__STC___5[[#This Row],[Column1]])-SEARCH("\",Supplemental_Type_Certificates__STC___5[[#This Row],[Column1]]))</f>
        <v>F.260F</v>
      </c>
      <c r="F2079" s="1" t="str">
        <f>INDEX(Sheet1!A:D,MATCH(Supplemental_Type_Certificates__STC___5[[#This Row],[Make]],Sheet1!D:D,0),1)</f>
        <v>Aermacchi</v>
      </c>
      <c r="G2079"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079"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E2074:E2090</v>
      </c>
      <c r="I2079" s="1" t="str">
        <f ca="1">IF(LEN(Supplemental_Type_Certificates__STC___5[[#This Row],[First]])&lt;&gt;0,Supplemental_Type_Certificates__STC___5[[#This Row],[First]]&amp;": "&amp;_xlfn.TEXTJOIN(", ",TRUE,INDIRECT(Supplemental_Type_Certificates__STC___5[[#This Row],[Range]])),"")</f>
        <v/>
      </c>
      <c r="J2079"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080" spans="1:10" x14ac:dyDescent="0.25">
      <c r="A2080" s="1" t="s">
        <v>173</v>
      </c>
      <c r="B2080"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Aermacchi S.p.A.\S.205 - 18/F</v>
      </c>
      <c r="C2080" s="1" t="s">
        <v>417</v>
      </c>
      <c r="D2080" s="1" t="str">
        <f>LEFT(Supplemental_Type_Certificates__STC___5[[#This Row],[Column1]],SEARCH("\",Supplemental_Type_Certificates__STC___5[[#This Row],[Column1]])-1)</f>
        <v>Aermacchi S.p.A.</v>
      </c>
      <c r="E2080" s="1" t="str">
        <f>RIGHT(Supplemental_Type_Certificates__STC___5[[#This Row],[Column1]],LEN(Supplemental_Type_Certificates__STC___5[[#This Row],[Column1]])-SEARCH("\",Supplemental_Type_Certificates__STC___5[[#This Row],[Column1]]))</f>
        <v>S.205 - 18/F</v>
      </c>
      <c r="F2080" s="1" t="str">
        <f>INDEX(Sheet1!A:D,MATCH(Supplemental_Type_Certificates__STC___5[[#This Row],[Make]],Sheet1!D:D,0),1)</f>
        <v>Aermacchi</v>
      </c>
      <c r="G2080"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080"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E2074:E2090</v>
      </c>
      <c r="I2080" s="1" t="str">
        <f ca="1">IF(LEN(Supplemental_Type_Certificates__STC___5[[#This Row],[First]])&lt;&gt;0,Supplemental_Type_Certificates__STC___5[[#This Row],[First]]&amp;": "&amp;_xlfn.TEXTJOIN(", ",TRUE,INDIRECT(Supplemental_Type_Certificates__STC___5[[#This Row],[Range]])),"")</f>
        <v/>
      </c>
      <c r="J2080"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081" spans="1:10" x14ac:dyDescent="0.25">
      <c r="A2081" s="1" t="s">
        <v>173</v>
      </c>
      <c r="B2081"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Aermacchi S.p.A.\S.205 - 18/R</v>
      </c>
      <c r="C2081" s="1" t="s">
        <v>418</v>
      </c>
      <c r="D2081" s="1" t="str">
        <f>LEFT(Supplemental_Type_Certificates__STC___5[[#This Row],[Column1]],SEARCH("\",Supplemental_Type_Certificates__STC___5[[#This Row],[Column1]])-1)</f>
        <v>Aermacchi S.p.A.</v>
      </c>
      <c r="E2081" s="1" t="str">
        <f>RIGHT(Supplemental_Type_Certificates__STC___5[[#This Row],[Column1]],LEN(Supplemental_Type_Certificates__STC___5[[#This Row],[Column1]])-SEARCH("\",Supplemental_Type_Certificates__STC___5[[#This Row],[Column1]]))</f>
        <v>S.205 - 18/R</v>
      </c>
      <c r="F2081" s="1" t="str">
        <f>INDEX(Sheet1!A:D,MATCH(Supplemental_Type_Certificates__STC___5[[#This Row],[Make]],Sheet1!D:D,0),1)</f>
        <v>Aermacchi</v>
      </c>
      <c r="G2081"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081"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E2074:E2090</v>
      </c>
      <c r="I2081" s="1" t="str">
        <f ca="1">IF(LEN(Supplemental_Type_Certificates__STC___5[[#This Row],[First]])&lt;&gt;0,Supplemental_Type_Certificates__STC___5[[#This Row],[First]]&amp;": "&amp;_xlfn.TEXTJOIN(", ",TRUE,INDIRECT(Supplemental_Type_Certificates__STC___5[[#This Row],[Range]])),"")</f>
        <v/>
      </c>
      <c r="J2081"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082" spans="1:10" x14ac:dyDescent="0.25">
      <c r="A2082" s="1" t="s">
        <v>173</v>
      </c>
      <c r="B2082"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Aermacchi S.p.A.\S.205 - 20/F</v>
      </c>
      <c r="C2082" s="1" t="s">
        <v>419</v>
      </c>
      <c r="D2082" s="1" t="str">
        <f>LEFT(Supplemental_Type_Certificates__STC___5[[#This Row],[Column1]],SEARCH("\",Supplemental_Type_Certificates__STC___5[[#This Row],[Column1]])-1)</f>
        <v>Aermacchi S.p.A.</v>
      </c>
      <c r="E2082" s="1" t="str">
        <f>RIGHT(Supplemental_Type_Certificates__STC___5[[#This Row],[Column1]],LEN(Supplemental_Type_Certificates__STC___5[[#This Row],[Column1]])-SEARCH("\",Supplemental_Type_Certificates__STC___5[[#This Row],[Column1]]))</f>
        <v>S.205 - 20/F</v>
      </c>
      <c r="F2082" s="1" t="str">
        <f>INDEX(Sheet1!A:D,MATCH(Supplemental_Type_Certificates__STC___5[[#This Row],[Make]],Sheet1!D:D,0),1)</f>
        <v>Aermacchi</v>
      </c>
      <c r="G2082"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082"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E2074:E2090</v>
      </c>
      <c r="I2082" s="1" t="str">
        <f ca="1">IF(LEN(Supplemental_Type_Certificates__STC___5[[#This Row],[First]])&lt;&gt;0,Supplemental_Type_Certificates__STC___5[[#This Row],[First]]&amp;": "&amp;_xlfn.TEXTJOIN(", ",TRUE,INDIRECT(Supplemental_Type_Certificates__STC___5[[#This Row],[Range]])),"")</f>
        <v/>
      </c>
      <c r="J2082"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083" spans="1:10" x14ac:dyDescent="0.25">
      <c r="A2083" s="1" t="s">
        <v>173</v>
      </c>
      <c r="B2083"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Aermacchi S.p.A.\S.205 - 20/R</v>
      </c>
      <c r="C2083" s="1" t="s">
        <v>420</v>
      </c>
      <c r="D2083" s="1" t="str">
        <f>LEFT(Supplemental_Type_Certificates__STC___5[[#This Row],[Column1]],SEARCH("\",Supplemental_Type_Certificates__STC___5[[#This Row],[Column1]])-1)</f>
        <v>Aermacchi S.p.A.</v>
      </c>
      <c r="E2083" s="1" t="str">
        <f>RIGHT(Supplemental_Type_Certificates__STC___5[[#This Row],[Column1]],LEN(Supplemental_Type_Certificates__STC___5[[#This Row],[Column1]])-SEARCH("\",Supplemental_Type_Certificates__STC___5[[#This Row],[Column1]]))</f>
        <v>S.205 - 20/R</v>
      </c>
      <c r="F2083" s="1" t="str">
        <f>INDEX(Sheet1!A:D,MATCH(Supplemental_Type_Certificates__STC___5[[#This Row],[Make]],Sheet1!D:D,0),1)</f>
        <v>Aermacchi</v>
      </c>
      <c r="G2083"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083"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E2074:E2090</v>
      </c>
      <c r="I2083" s="1" t="str">
        <f ca="1">IF(LEN(Supplemental_Type_Certificates__STC___5[[#This Row],[First]])&lt;&gt;0,Supplemental_Type_Certificates__STC___5[[#This Row],[First]]&amp;": "&amp;_xlfn.TEXTJOIN(", ",TRUE,INDIRECT(Supplemental_Type_Certificates__STC___5[[#This Row],[Range]])),"")</f>
        <v/>
      </c>
      <c r="J2083"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084" spans="1:10" x14ac:dyDescent="0.25">
      <c r="A2084" s="1" t="s">
        <v>173</v>
      </c>
      <c r="B2084"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Aermacchi S.p.A.\S.205 - 22/R</v>
      </c>
      <c r="C2084" s="1" t="s">
        <v>421</v>
      </c>
      <c r="D2084" s="1" t="str">
        <f>LEFT(Supplemental_Type_Certificates__STC___5[[#This Row],[Column1]],SEARCH("\",Supplemental_Type_Certificates__STC___5[[#This Row],[Column1]])-1)</f>
        <v>Aermacchi S.p.A.</v>
      </c>
      <c r="E2084" s="1" t="str">
        <f>RIGHT(Supplemental_Type_Certificates__STC___5[[#This Row],[Column1]],LEN(Supplemental_Type_Certificates__STC___5[[#This Row],[Column1]])-SEARCH("\",Supplemental_Type_Certificates__STC___5[[#This Row],[Column1]]))</f>
        <v>S.205 - 22/R</v>
      </c>
      <c r="F2084" s="1" t="str">
        <f>INDEX(Sheet1!A:D,MATCH(Supplemental_Type_Certificates__STC___5[[#This Row],[Make]],Sheet1!D:D,0),1)</f>
        <v>Aermacchi</v>
      </c>
      <c r="G2084"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084"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E2074:E2090</v>
      </c>
      <c r="I2084" s="1" t="str">
        <f ca="1">IF(LEN(Supplemental_Type_Certificates__STC___5[[#This Row],[First]])&lt;&gt;0,Supplemental_Type_Certificates__STC___5[[#This Row],[First]]&amp;": "&amp;_xlfn.TEXTJOIN(", ",TRUE,INDIRECT(Supplemental_Type_Certificates__STC___5[[#This Row],[Range]])),"")</f>
        <v/>
      </c>
      <c r="J2084"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085" spans="1:10" x14ac:dyDescent="0.25">
      <c r="A2085" s="1" t="s">
        <v>173</v>
      </c>
      <c r="B2085"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Aermacchi S.p.A.\S.208</v>
      </c>
      <c r="C2085" s="1" t="s">
        <v>422</v>
      </c>
      <c r="D2085" s="1" t="str">
        <f>LEFT(Supplemental_Type_Certificates__STC___5[[#This Row],[Column1]],SEARCH("\",Supplemental_Type_Certificates__STC___5[[#This Row],[Column1]])-1)</f>
        <v>Aermacchi S.p.A.</v>
      </c>
      <c r="E2085" s="1" t="str">
        <f>RIGHT(Supplemental_Type_Certificates__STC___5[[#This Row],[Column1]],LEN(Supplemental_Type_Certificates__STC___5[[#This Row],[Column1]])-SEARCH("\",Supplemental_Type_Certificates__STC___5[[#This Row],[Column1]]))</f>
        <v>S.208</v>
      </c>
      <c r="F2085" s="1" t="str">
        <f>INDEX(Sheet1!A:D,MATCH(Supplemental_Type_Certificates__STC___5[[#This Row],[Make]],Sheet1!D:D,0),1)</f>
        <v>Aermacchi</v>
      </c>
      <c r="G2085"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085"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E2074:E2090</v>
      </c>
      <c r="I2085" s="1" t="str">
        <f ca="1">IF(LEN(Supplemental_Type_Certificates__STC___5[[#This Row],[First]])&lt;&gt;0,Supplemental_Type_Certificates__STC___5[[#This Row],[First]]&amp;": "&amp;_xlfn.TEXTJOIN(", ",TRUE,INDIRECT(Supplemental_Type_Certificates__STC___5[[#This Row],[Range]])),"")</f>
        <v/>
      </c>
      <c r="J2085"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086" spans="1:10" x14ac:dyDescent="0.25">
      <c r="A2086" s="1" t="s">
        <v>173</v>
      </c>
      <c r="B2086"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Aermacchi S.p.A.\S.208A</v>
      </c>
      <c r="C2086" s="1" t="s">
        <v>423</v>
      </c>
      <c r="D2086" s="1" t="str">
        <f>LEFT(Supplemental_Type_Certificates__STC___5[[#This Row],[Column1]],SEARCH("\",Supplemental_Type_Certificates__STC___5[[#This Row],[Column1]])-1)</f>
        <v>Aermacchi S.p.A.</v>
      </c>
      <c r="E2086" s="1" t="str">
        <f>RIGHT(Supplemental_Type_Certificates__STC___5[[#This Row],[Column1]],LEN(Supplemental_Type_Certificates__STC___5[[#This Row],[Column1]])-SEARCH("\",Supplemental_Type_Certificates__STC___5[[#This Row],[Column1]]))</f>
        <v>S.208A</v>
      </c>
      <c r="F2086" s="1" t="str">
        <f>INDEX(Sheet1!A:D,MATCH(Supplemental_Type_Certificates__STC___5[[#This Row],[Make]],Sheet1!D:D,0),1)</f>
        <v>Aermacchi</v>
      </c>
      <c r="G2086"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086"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E2074:E2090</v>
      </c>
      <c r="I2086" s="1" t="str">
        <f ca="1">IF(LEN(Supplemental_Type_Certificates__STC___5[[#This Row],[First]])&lt;&gt;0,Supplemental_Type_Certificates__STC___5[[#This Row],[First]]&amp;": "&amp;_xlfn.TEXTJOIN(", ",TRUE,INDIRECT(Supplemental_Type_Certificates__STC___5[[#This Row],[Range]])),"")</f>
        <v/>
      </c>
      <c r="J2086"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087" spans="1:10" x14ac:dyDescent="0.25">
      <c r="A2087" s="1" t="s">
        <v>173</v>
      </c>
      <c r="B2087"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Aeromere S.A.\Falco F.8.L.</v>
      </c>
      <c r="C2087" s="1" t="s">
        <v>424</v>
      </c>
      <c r="D2087" s="1" t="str">
        <f>LEFT(Supplemental_Type_Certificates__STC___5[[#This Row],[Column1]],SEARCH("\",Supplemental_Type_Certificates__STC___5[[#This Row],[Column1]])-1)</f>
        <v>Aeromere S.A.</v>
      </c>
      <c r="E2087" s="1" t="str">
        <f>RIGHT(Supplemental_Type_Certificates__STC___5[[#This Row],[Column1]],LEN(Supplemental_Type_Certificates__STC___5[[#This Row],[Column1]])-SEARCH("\",Supplemental_Type_Certificates__STC___5[[#This Row],[Column1]]))</f>
        <v>Falco F.8.L.</v>
      </c>
      <c r="F2087" s="1" t="str">
        <f>INDEX(Sheet1!A:D,MATCH(Supplemental_Type_Certificates__STC___5[[#This Row],[Make]],Sheet1!D:D,0),1)</f>
        <v>Aeromere</v>
      </c>
      <c r="G2087"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Aeromere</v>
      </c>
      <c r="H2087"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E2087:E2087</v>
      </c>
      <c r="I2087" s="1" t="str">
        <f ca="1">IF(LEN(Supplemental_Type_Certificates__STC___5[[#This Row],[First]])&lt;&gt;0,Supplemental_Type_Certificates__STC___5[[#This Row],[First]]&amp;": "&amp;_xlfn.TEXTJOIN(", ",TRUE,INDIRECT(Supplemental_Type_Certificates__STC___5[[#This Row],[Range]])),"")</f>
        <v>Aeromere: Falco F.8.L.</v>
      </c>
      <c r="J2087"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088" spans="1:10" x14ac:dyDescent="0.25">
      <c r="A2088" s="1" t="s">
        <v>173</v>
      </c>
      <c r="B2088"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Aeronautica Macchi S.p.A.\AL 60-B</v>
      </c>
      <c r="C2088" s="1" t="s">
        <v>425</v>
      </c>
      <c r="D2088" s="1" t="str">
        <f>LEFT(Supplemental_Type_Certificates__STC___5[[#This Row],[Column1]],SEARCH("\",Supplemental_Type_Certificates__STC___5[[#This Row],[Column1]])-1)</f>
        <v>Aeronautica Macchi S.p.A.</v>
      </c>
      <c r="E2088" s="1" t="str">
        <f>RIGHT(Supplemental_Type_Certificates__STC___5[[#This Row],[Column1]],LEN(Supplemental_Type_Certificates__STC___5[[#This Row],[Column1]])-SEARCH("\",Supplemental_Type_Certificates__STC___5[[#This Row],[Column1]]))</f>
        <v>AL 60-B</v>
      </c>
      <c r="F2088" s="1" t="str">
        <f>INDEX(Sheet1!A:D,MATCH(Supplemental_Type_Certificates__STC___5[[#This Row],[Make]],Sheet1!D:D,0),1)</f>
        <v>Aermacchi</v>
      </c>
      <c r="G2088"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Aermacchi</v>
      </c>
      <c r="H2088"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E2088:E2104</v>
      </c>
      <c r="I2088" s="1" t="str">
        <f ca="1">IF(LEN(Supplemental_Type_Certificates__STC___5[[#This Row],[First]])&lt;&gt;0,Supplemental_Type_Certificates__STC___5[[#This Row],[First]]&amp;": "&amp;_xlfn.TEXTJOIN(", ",TRUE,INDIRECT(Supplemental_Type_Certificates__STC___5[[#This Row],[Range]])),"")</f>
        <v>Aermacchi: AL 60-B, AL 60-C5, AL 60-F5, AL 60, 360, 400, PA-60-600 (Aerostar 600), PA-60-601 (Aerostar 601), PA-60-601P (Aerostar 601P), PA-60-602P (Aerostar 602P), PA-60-700P (Aerostar 700P), 14-19-2, 14-19-3, 14-19-3A, 14-19, 17-30, 17-30A</v>
      </c>
      <c r="J2088"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089" spans="1:10" x14ac:dyDescent="0.25">
      <c r="A2089" s="1" t="s">
        <v>173</v>
      </c>
      <c r="B2089"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Aeronautica Macchi S.p.A.\AL 60-C5</v>
      </c>
      <c r="C2089" s="1" t="s">
        <v>426</v>
      </c>
      <c r="D2089" s="1" t="str">
        <f>LEFT(Supplemental_Type_Certificates__STC___5[[#This Row],[Column1]],SEARCH("\",Supplemental_Type_Certificates__STC___5[[#This Row],[Column1]])-1)</f>
        <v>Aeronautica Macchi S.p.A.</v>
      </c>
      <c r="E2089" s="1" t="str">
        <f>RIGHT(Supplemental_Type_Certificates__STC___5[[#This Row],[Column1]],LEN(Supplemental_Type_Certificates__STC___5[[#This Row],[Column1]])-SEARCH("\",Supplemental_Type_Certificates__STC___5[[#This Row],[Column1]]))</f>
        <v>AL 60-C5</v>
      </c>
      <c r="F2089" s="1" t="str">
        <f>INDEX(Sheet1!A:D,MATCH(Supplemental_Type_Certificates__STC___5[[#This Row],[Make]],Sheet1!D:D,0),1)</f>
        <v>Aermacchi</v>
      </c>
      <c r="G2089"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089"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E2088:E2104</v>
      </c>
      <c r="I2089" s="1" t="str">
        <f ca="1">IF(LEN(Supplemental_Type_Certificates__STC___5[[#This Row],[First]])&lt;&gt;0,Supplemental_Type_Certificates__STC___5[[#This Row],[First]]&amp;": "&amp;_xlfn.TEXTJOIN(", ",TRUE,INDIRECT(Supplemental_Type_Certificates__STC___5[[#This Row],[Range]])),"")</f>
        <v/>
      </c>
      <c r="J2089"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090" spans="1:10" x14ac:dyDescent="0.25">
      <c r="A2090" s="1" t="s">
        <v>173</v>
      </c>
      <c r="B2090"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Aeronautica Macchi S.p.A.\AL 60-F5</v>
      </c>
      <c r="C2090" s="1" t="s">
        <v>427</v>
      </c>
      <c r="D2090" s="1" t="str">
        <f>LEFT(Supplemental_Type_Certificates__STC___5[[#This Row],[Column1]],SEARCH("\",Supplemental_Type_Certificates__STC___5[[#This Row],[Column1]])-1)</f>
        <v>Aeronautica Macchi S.p.A.</v>
      </c>
      <c r="E2090" s="1" t="str">
        <f>RIGHT(Supplemental_Type_Certificates__STC___5[[#This Row],[Column1]],LEN(Supplemental_Type_Certificates__STC___5[[#This Row],[Column1]])-SEARCH("\",Supplemental_Type_Certificates__STC___5[[#This Row],[Column1]]))</f>
        <v>AL 60-F5</v>
      </c>
      <c r="F2090" s="1" t="str">
        <f>INDEX(Sheet1!A:D,MATCH(Supplemental_Type_Certificates__STC___5[[#This Row],[Make]],Sheet1!D:D,0),1)</f>
        <v>Aermacchi</v>
      </c>
      <c r="G2090"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090"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E2088:E2104</v>
      </c>
      <c r="I2090" s="1" t="str">
        <f ca="1">IF(LEN(Supplemental_Type_Certificates__STC___5[[#This Row],[First]])&lt;&gt;0,Supplemental_Type_Certificates__STC___5[[#This Row],[First]]&amp;": "&amp;_xlfn.TEXTJOIN(", ",TRUE,INDIRECT(Supplemental_Type_Certificates__STC___5[[#This Row],[Range]])),"")</f>
        <v/>
      </c>
      <c r="J2090"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091" spans="1:10" x14ac:dyDescent="0.25">
      <c r="A2091" s="1" t="s">
        <v>173</v>
      </c>
      <c r="B2091"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Aeronautica Macchi S.p.A.\AL 60</v>
      </c>
      <c r="C2091" s="1" t="s">
        <v>428</v>
      </c>
      <c r="D2091" s="1" t="str">
        <f>LEFT(Supplemental_Type_Certificates__STC___5[[#This Row],[Column1]],SEARCH("\",Supplemental_Type_Certificates__STC___5[[#This Row],[Column1]])-1)</f>
        <v>Aeronautica Macchi S.p.A.</v>
      </c>
      <c r="E2091" s="1" t="str">
        <f>RIGHT(Supplemental_Type_Certificates__STC___5[[#This Row],[Column1]],LEN(Supplemental_Type_Certificates__STC___5[[#This Row],[Column1]])-SEARCH("\",Supplemental_Type_Certificates__STC___5[[#This Row],[Column1]]))</f>
        <v>AL 60</v>
      </c>
      <c r="F2091" s="1" t="str">
        <f>INDEX(Sheet1!A:D,MATCH(Supplemental_Type_Certificates__STC___5[[#This Row],[Make]],Sheet1!D:D,0),1)</f>
        <v>Aermacchi</v>
      </c>
      <c r="G2091"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091"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E2088:E2104</v>
      </c>
      <c r="I2091" s="1" t="str">
        <f ca="1">IF(LEN(Supplemental_Type_Certificates__STC___5[[#This Row],[First]])&lt;&gt;0,Supplemental_Type_Certificates__STC___5[[#This Row],[First]]&amp;": "&amp;_xlfn.TEXTJOIN(", ",TRUE,INDIRECT(Supplemental_Type_Certificates__STC___5[[#This Row],[Range]])),"")</f>
        <v/>
      </c>
      <c r="J2091"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092" spans="1:10" x14ac:dyDescent="0.25">
      <c r="A2092" s="1" t="s">
        <v>173</v>
      </c>
      <c r="B2092"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Aerostar Aircraft Corporation\360</v>
      </c>
      <c r="C2092" s="1" t="s">
        <v>429</v>
      </c>
      <c r="D2092" s="1" t="str">
        <f>LEFT(Supplemental_Type_Certificates__STC___5[[#This Row],[Column1]],SEARCH("\",Supplemental_Type_Certificates__STC___5[[#This Row],[Column1]])-1)</f>
        <v>Aerostar Aircraft Corporation</v>
      </c>
      <c r="E2092" s="1" t="str">
        <f>RIGHT(Supplemental_Type_Certificates__STC___5[[#This Row],[Column1]],LEN(Supplemental_Type_Certificates__STC___5[[#This Row],[Column1]])-SEARCH("\",Supplemental_Type_Certificates__STC___5[[#This Row],[Column1]]))</f>
        <v>360</v>
      </c>
      <c r="F2092" s="1" t="str">
        <f>INDEX(Sheet1!A:D,MATCH(Supplemental_Type_Certificates__STC___5[[#This Row],[Make]],Sheet1!D:D,0),1)</f>
        <v>Aerostar</v>
      </c>
      <c r="G2092"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Aerostar</v>
      </c>
      <c r="H2092"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E2092:E2098</v>
      </c>
      <c r="I2092" s="1" t="str">
        <f ca="1">IF(LEN(Supplemental_Type_Certificates__STC___5[[#This Row],[First]])&lt;&gt;0,Supplemental_Type_Certificates__STC___5[[#This Row],[First]]&amp;": "&amp;_xlfn.TEXTJOIN(", ",TRUE,INDIRECT(Supplemental_Type_Certificates__STC___5[[#This Row],[Range]])),"")</f>
        <v>Aerostar: 360, 400, PA-60-600 (Aerostar 600), PA-60-601 (Aerostar 601), PA-60-601P (Aerostar 601P), PA-60-602P (Aerostar 602P), PA-60-700P (Aerostar 700P)</v>
      </c>
      <c r="J2092"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093" spans="1:10" x14ac:dyDescent="0.25">
      <c r="A2093" s="1" t="s">
        <v>173</v>
      </c>
      <c r="B2093"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Aerostar Aircraft Corporation\400</v>
      </c>
      <c r="C2093" s="1" t="s">
        <v>430</v>
      </c>
      <c r="D2093" s="1" t="str">
        <f>LEFT(Supplemental_Type_Certificates__STC___5[[#This Row],[Column1]],SEARCH("\",Supplemental_Type_Certificates__STC___5[[#This Row],[Column1]])-1)</f>
        <v>Aerostar Aircraft Corporation</v>
      </c>
      <c r="E2093" s="1" t="str">
        <f>RIGHT(Supplemental_Type_Certificates__STC___5[[#This Row],[Column1]],LEN(Supplemental_Type_Certificates__STC___5[[#This Row],[Column1]])-SEARCH("\",Supplemental_Type_Certificates__STC___5[[#This Row],[Column1]]))</f>
        <v>400</v>
      </c>
      <c r="F2093" s="1" t="str">
        <f>INDEX(Sheet1!A:D,MATCH(Supplemental_Type_Certificates__STC___5[[#This Row],[Make]],Sheet1!D:D,0),1)</f>
        <v>Aerostar</v>
      </c>
      <c r="G2093"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093"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E2092:E2098</v>
      </c>
      <c r="I2093" s="1" t="str">
        <f ca="1">IF(LEN(Supplemental_Type_Certificates__STC___5[[#This Row],[First]])&lt;&gt;0,Supplemental_Type_Certificates__STC___5[[#This Row],[First]]&amp;": "&amp;_xlfn.TEXTJOIN(", ",TRUE,INDIRECT(Supplemental_Type_Certificates__STC___5[[#This Row],[Range]])),"")</f>
        <v/>
      </c>
      <c r="J2093"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094" spans="1:10" x14ac:dyDescent="0.25">
      <c r="A2094" s="1" t="s">
        <v>173</v>
      </c>
      <c r="B2094"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Aerostar Aircraft Corporation\PA-60-600 (Aerostar 600)</v>
      </c>
      <c r="C2094" s="1" t="s">
        <v>431</v>
      </c>
      <c r="D2094" s="1" t="str">
        <f>LEFT(Supplemental_Type_Certificates__STC___5[[#This Row],[Column1]],SEARCH("\",Supplemental_Type_Certificates__STC___5[[#This Row],[Column1]])-1)</f>
        <v>Aerostar Aircraft Corporation</v>
      </c>
      <c r="E2094" s="1" t="str">
        <f>RIGHT(Supplemental_Type_Certificates__STC___5[[#This Row],[Column1]],LEN(Supplemental_Type_Certificates__STC___5[[#This Row],[Column1]])-SEARCH("\",Supplemental_Type_Certificates__STC___5[[#This Row],[Column1]]))</f>
        <v>PA-60-600 (Aerostar 600)</v>
      </c>
      <c r="F2094" s="1" t="str">
        <f>INDEX(Sheet1!A:D,MATCH(Supplemental_Type_Certificates__STC___5[[#This Row],[Make]],Sheet1!D:D,0),1)</f>
        <v>Aerostar</v>
      </c>
      <c r="G2094"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094"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E2092:E2098</v>
      </c>
      <c r="I2094" s="1" t="str">
        <f ca="1">IF(LEN(Supplemental_Type_Certificates__STC___5[[#This Row],[First]])&lt;&gt;0,Supplemental_Type_Certificates__STC___5[[#This Row],[First]]&amp;": "&amp;_xlfn.TEXTJOIN(", ",TRUE,INDIRECT(Supplemental_Type_Certificates__STC___5[[#This Row],[Range]])),"")</f>
        <v/>
      </c>
      <c r="J2094"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095" spans="1:10" x14ac:dyDescent="0.25">
      <c r="A2095" s="1" t="s">
        <v>173</v>
      </c>
      <c r="B2095"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Aerostar Aircraft Corporation\PA-60-601 (Aerostar 601)</v>
      </c>
      <c r="C2095" s="1" t="s">
        <v>432</v>
      </c>
      <c r="D2095" s="1" t="str">
        <f>LEFT(Supplemental_Type_Certificates__STC___5[[#This Row],[Column1]],SEARCH("\",Supplemental_Type_Certificates__STC___5[[#This Row],[Column1]])-1)</f>
        <v>Aerostar Aircraft Corporation</v>
      </c>
      <c r="E2095" s="1" t="str">
        <f>RIGHT(Supplemental_Type_Certificates__STC___5[[#This Row],[Column1]],LEN(Supplemental_Type_Certificates__STC___5[[#This Row],[Column1]])-SEARCH("\",Supplemental_Type_Certificates__STC___5[[#This Row],[Column1]]))</f>
        <v>PA-60-601 (Aerostar 601)</v>
      </c>
      <c r="F2095" s="1" t="str">
        <f>INDEX(Sheet1!A:D,MATCH(Supplemental_Type_Certificates__STC___5[[#This Row],[Make]],Sheet1!D:D,0),1)</f>
        <v>Aerostar</v>
      </c>
      <c r="G2095"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095"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E2092:E2098</v>
      </c>
      <c r="I2095" s="1" t="str">
        <f ca="1">IF(LEN(Supplemental_Type_Certificates__STC___5[[#This Row],[First]])&lt;&gt;0,Supplemental_Type_Certificates__STC___5[[#This Row],[First]]&amp;": "&amp;_xlfn.TEXTJOIN(", ",TRUE,INDIRECT(Supplemental_Type_Certificates__STC___5[[#This Row],[Range]])),"")</f>
        <v/>
      </c>
      <c r="J2095"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096" spans="1:10" x14ac:dyDescent="0.25">
      <c r="A2096" s="1" t="s">
        <v>173</v>
      </c>
      <c r="B2096"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Aerostar Aircraft Corporation\PA-60-601P (Aerostar 601P)</v>
      </c>
      <c r="C2096" s="1" t="s">
        <v>433</v>
      </c>
      <c r="D2096" s="1" t="str">
        <f>LEFT(Supplemental_Type_Certificates__STC___5[[#This Row],[Column1]],SEARCH("\",Supplemental_Type_Certificates__STC___5[[#This Row],[Column1]])-1)</f>
        <v>Aerostar Aircraft Corporation</v>
      </c>
      <c r="E2096" s="1" t="str">
        <f>RIGHT(Supplemental_Type_Certificates__STC___5[[#This Row],[Column1]],LEN(Supplemental_Type_Certificates__STC___5[[#This Row],[Column1]])-SEARCH("\",Supplemental_Type_Certificates__STC___5[[#This Row],[Column1]]))</f>
        <v>PA-60-601P (Aerostar 601P)</v>
      </c>
      <c r="F2096" s="1" t="str">
        <f>INDEX(Sheet1!A:D,MATCH(Supplemental_Type_Certificates__STC___5[[#This Row],[Make]],Sheet1!D:D,0),1)</f>
        <v>Aerostar</v>
      </c>
      <c r="G2096"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096"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E2092:E2098</v>
      </c>
      <c r="I2096" s="1" t="str">
        <f ca="1">IF(LEN(Supplemental_Type_Certificates__STC___5[[#This Row],[First]])&lt;&gt;0,Supplemental_Type_Certificates__STC___5[[#This Row],[First]]&amp;": "&amp;_xlfn.TEXTJOIN(", ",TRUE,INDIRECT(Supplemental_Type_Certificates__STC___5[[#This Row],[Range]])),"")</f>
        <v/>
      </c>
      <c r="J2096"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097" spans="1:10" x14ac:dyDescent="0.25">
      <c r="A2097" s="1" t="s">
        <v>173</v>
      </c>
      <c r="B2097"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Aerostar Aircraft Corporation\PA-60-602P (Aerostar 602P)</v>
      </c>
      <c r="C2097" s="1" t="s">
        <v>434</v>
      </c>
      <c r="D2097" s="1" t="str">
        <f>LEFT(Supplemental_Type_Certificates__STC___5[[#This Row],[Column1]],SEARCH("\",Supplemental_Type_Certificates__STC___5[[#This Row],[Column1]])-1)</f>
        <v>Aerostar Aircraft Corporation</v>
      </c>
      <c r="E2097" s="1" t="str">
        <f>RIGHT(Supplemental_Type_Certificates__STC___5[[#This Row],[Column1]],LEN(Supplemental_Type_Certificates__STC___5[[#This Row],[Column1]])-SEARCH("\",Supplemental_Type_Certificates__STC___5[[#This Row],[Column1]]))</f>
        <v>PA-60-602P (Aerostar 602P)</v>
      </c>
      <c r="F2097" s="1" t="str">
        <f>INDEX(Sheet1!A:D,MATCH(Supplemental_Type_Certificates__STC___5[[#This Row],[Make]],Sheet1!D:D,0),1)</f>
        <v>Aerostar</v>
      </c>
      <c r="G2097"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097"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E2092:E2098</v>
      </c>
      <c r="I2097" s="1" t="str">
        <f ca="1">IF(LEN(Supplemental_Type_Certificates__STC___5[[#This Row],[First]])&lt;&gt;0,Supplemental_Type_Certificates__STC___5[[#This Row],[First]]&amp;": "&amp;_xlfn.TEXTJOIN(", ",TRUE,INDIRECT(Supplemental_Type_Certificates__STC___5[[#This Row],[Range]])),"")</f>
        <v/>
      </c>
      <c r="J2097"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098" spans="1:10" x14ac:dyDescent="0.25">
      <c r="A2098" s="1" t="s">
        <v>173</v>
      </c>
      <c r="B2098"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Aerostar Aircraft Corporation\PA-60-700P (Aerostar 700P)</v>
      </c>
      <c r="C2098" s="1" t="s">
        <v>435</v>
      </c>
      <c r="D2098" s="1" t="str">
        <f>LEFT(Supplemental_Type_Certificates__STC___5[[#This Row],[Column1]],SEARCH("\",Supplemental_Type_Certificates__STC___5[[#This Row],[Column1]])-1)</f>
        <v>Aerostar Aircraft Corporation</v>
      </c>
      <c r="E2098" s="1" t="str">
        <f>RIGHT(Supplemental_Type_Certificates__STC___5[[#This Row],[Column1]],LEN(Supplemental_Type_Certificates__STC___5[[#This Row],[Column1]])-SEARCH("\",Supplemental_Type_Certificates__STC___5[[#This Row],[Column1]]))</f>
        <v>PA-60-700P (Aerostar 700P)</v>
      </c>
      <c r="F2098" s="1" t="str">
        <f>INDEX(Sheet1!A:D,MATCH(Supplemental_Type_Certificates__STC___5[[#This Row],[Make]],Sheet1!D:D,0),1)</f>
        <v>Aerostar</v>
      </c>
      <c r="G2098"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098"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E2092:E2098</v>
      </c>
      <c r="I2098" s="1" t="str">
        <f ca="1">IF(LEN(Supplemental_Type_Certificates__STC___5[[#This Row],[First]])&lt;&gt;0,Supplemental_Type_Certificates__STC___5[[#This Row],[First]]&amp;": "&amp;_xlfn.TEXTJOIN(", ",TRUE,INDIRECT(Supplemental_Type_Certificates__STC___5[[#This Row],[Range]])),"")</f>
        <v/>
      </c>
      <c r="J2098"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099" spans="1:10" x14ac:dyDescent="0.25">
      <c r="A2099" s="1" t="s">
        <v>173</v>
      </c>
      <c r="B2099"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Alexandria Aircraft, LLC\14-19-2</v>
      </c>
      <c r="C2099" s="1" t="s">
        <v>436</v>
      </c>
      <c r="D2099" s="1" t="str">
        <f>LEFT(Supplemental_Type_Certificates__STC___5[[#This Row],[Column1]],SEARCH("\",Supplemental_Type_Certificates__STC___5[[#This Row],[Column1]])-1)</f>
        <v>Alexandria Aircraft, LLC</v>
      </c>
      <c r="E2099" s="1" t="str">
        <f>RIGHT(Supplemental_Type_Certificates__STC___5[[#This Row],[Column1]],LEN(Supplemental_Type_Certificates__STC___5[[#This Row],[Column1]])-SEARCH("\",Supplemental_Type_Certificates__STC___5[[#This Row],[Column1]]))</f>
        <v>14-19-2</v>
      </c>
      <c r="F2099" s="1" t="str">
        <f>INDEX(Sheet1!A:D,MATCH(Supplemental_Type_Certificates__STC___5[[#This Row],[Make]],Sheet1!D:D,0),1)</f>
        <v>Alexandria Aircraft</v>
      </c>
      <c r="G2099"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Alexandria Aircraft</v>
      </c>
      <c r="H2099"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E2099:E2108</v>
      </c>
      <c r="I2099" s="1" t="str">
        <f ca="1">IF(LEN(Supplemental_Type_Certificates__STC___5[[#This Row],[First]])&lt;&gt;0,Supplemental_Type_Certificates__STC___5[[#This Row],[First]]&amp;": "&amp;_xlfn.TEXTJOIN(", ",TRUE,INDIRECT(Supplemental_Type_Certificates__STC___5[[#This Row],[Range]])),"")</f>
        <v>Alexandria Aircraft: 14-19-2, 14-19-3, 14-19-3A, 14-19, 17-30, 17-30A, 17-31, 17-31A, 17-31ATC, 17-31TC</v>
      </c>
      <c r="J2099"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100" spans="1:10" x14ac:dyDescent="0.25">
      <c r="A2100" s="1" t="s">
        <v>173</v>
      </c>
      <c r="B2100"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Alexandria Aircraft, LLC\14-19-3</v>
      </c>
      <c r="C2100" s="1" t="s">
        <v>437</v>
      </c>
      <c r="D2100" s="1" t="str">
        <f>LEFT(Supplemental_Type_Certificates__STC___5[[#This Row],[Column1]],SEARCH("\",Supplemental_Type_Certificates__STC___5[[#This Row],[Column1]])-1)</f>
        <v>Alexandria Aircraft, LLC</v>
      </c>
      <c r="E2100" s="1" t="str">
        <f>RIGHT(Supplemental_Type_Certificates__STC___5[[#This Row],[Column1]],LEN(Supplemental_Type_Certificates__STC___5[[#This Row],[Column1]])-SEARCH("\",Supplemental_Type_Certificates__STC___5[[#This Row],[Column1]]))</f>
        <v>14-19-3</v>
      </c>
      <c r="F2100" s="1" t="str">
        <f>INDEX(Sheet1!A:D,MATCH(Supplemental_Type_Certificates__STC___5[[#This Row],[Make]],Sheet1!D:D,0),1)</f>
        <v>Alexandria Aircraft</v>
      </c>
      <c r="G2100"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100"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E2099:E2108</v>
      </c>
      <c r="I2100" s="1" t="str">
        <f ca="1">IF(LEN(Supplemental_Type_Certificates__STC___5[[#This Row],[First]])&lt;&gt;0,Supplemental_Type_Certificates__STC___5[[#This Row],[First]]&amp;": "&amp;_xlfn.TEXTJOIN(", ",TRUE,INDIRECT(Supplemental_Type_Certificates__STC___5[[#This Row],[Range]])),"")</f>
        <v/>
      </c>
      <c r="J2100"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101" spans="1:10" x14ac:dyDescent="0.25">
      <c r="A2101" s="1" t="s">
        <v>173</v>
      </c>
      <c r="B2101"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Alexandria Aircraft, LLC\14-19-3A</v>
      </c>
      <c r="C2101" s="1" t="s">
        <v>438</v>
      </c>
      <c r="D2101" s="1" t="str">
        <f>LEFT(Supplemental_Type_Certificates__STC___5[[#This Row],[Column1]],SEARCH("\",Supplemental_Type_Certificates__STC___5[[#This Row],[Column1]])-1)</f>
        <v>Alexandria Aircraft, LLC</v>
      </c>
      <c r="E2101" s="1" t="str">
        <f>RIGHT(Supplemental_Type_Certificates__STC___5[[#This Row],[Column1]],LEN(Supplemental_Type_Certificates__STC___5[[#This Row],[Column1]])-SEARCH("\",Supplemental_Type_Certificates__STC___5[[#This Row],[Column1]]))</f>
        <v>14-19-3A</v>
      </c>
      <c r="F2101" s="1" t="str">
        <f>INDEX(Sheet1!A:D,MATCH(Supplemental_Type_Certificates__STC___5[[#This Row],[Make]],Sheet1!D:D,0),1)</f>
        <v>Alexandria Aircraft</v>
      </c>
      <c r="G2101"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101"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E2099:E2108</v>
      </c>
      <c r="I2101" s="1" t="str">
        <f ca="1">IF(LEN(Supplemental_Type_Certificates__STC___5[[#This Row],[First]])&lt;&gt;0,Supplemental_Type_Certificates__STC___5[[#This Row],[First]]&amp;": "&amp;_xlfn.TEXTJOIN(", ",TRUE,INDIRECT(Supplemental_Type_Certificates__STC___5[[#This Row],[Range]])),"")</f>
        <v/>
      </c>
      <c r="J2101"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102" spans="1:10" x14ac:dyDescent="0.25">
      <c r="A2102" s="1" t="s">
        <v>173</v>
      </c>
      <c r="B2102"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Alexandria Aircraft, LLC\14-19</v>
      </c>
      <c r="C2102" s="1" t="s">
        <v>439</v>
      </c>
      <c r="D2102" s="1" t="str">
        <f>LEFT(Supplemental_Type_Certificates__STC___5[[#This Row],[Column1]],SEARCH("\",Supplemental_Type_Certificates__STC___5[[#This Row],[Column1]])-1)</f>
        <v>Alexandria Aircraft, LLC</v>
      </c>
      <c r="E2102" s="1" t="str">
        <f>RIGHT(Supplemental_Type_Certificates__STC___5[[#This Row],[Column1]],LEN(Supplemental_Type_Certificates__STC___5[[#This Row],[Column1]])-SEARCH("\",Supplemental_Type_Certificates__STC___5[[#This Row],[Column1]]))</f>
        <v>14-19</v>
      </c>
      <c r="F2102" s="1" t="str">
        <f>INDEX(Sheet1!A:D,MATCH(Supplemental_Type_Certificates__STC___5[[#This Row],[Make]],Sheet1!D:D,0),1)</f>
        <v>Alexandria Aircraft</v>
      </c>
      <c r="G2102"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102"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E2099:E2108</v>
      </c>
      <c r="I2102" s="1" t="str">
        <f ca="1">IF(LEN(Supplemental_Type_Certificates__STC___5[[#This Row],[First]])&lt;&gt;0,Supplemental_Type_Certificates__STC___5[[#This Row],[First]]&amp;": "&amp;_xlfn.TEXTJOIN(", ",TRUE,INDIRECT(Supplemental_Type_Certificates__STC___5[[#This Row],[Range]])),"")</f>
        <v/>
      </c>
      <c r="J2102"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103" spans="1:10" x14ac:dyDescent="0.25">
      <c r="A2103" s="1" t="s">
        <v>173</v>
      </c>
      <c r="B2103"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AlexandriaAircraft, LLC\17-30</v>
      </c>
      <c r="C2103" s="1" t="s">
        <v>440</v>
      </c>
      <c r="D2103" s="1" t="str">
        <f>LEFT(Supplemental_Type_Certificates__STC___5[[#This Row],[Column1]],SEARCH("\",Supplemental_Type_Certificates__STC___5[[#This Row],[Column1]])-1)</f>
        <v>AlexandriaAircraft, LLC</v>
      </c>
      <c r="E2103" s="1" t="str">
        <f>RIGHT(Supplemental_Type_Certificates__STC___5[[#This Row],[Column1]],LEN(Supplemental_Type_Certificates__STC___5[[#This Row],[Column1]])-SEARCH("\",Supplemental_Type_Certificates__STC___5[[#This Row],[Column1]]))</f>
        <v>17-30</v>
      </c>
      <c r="F2103" s="1" t="str">
        <f>INDEX(Sheet1!A:D,MATCH(Supplemental_Type_Certificates__STC___5[[#This Row],[Make]],Sheet1!D:D,0),1)</f>
        <v>Alexandria Aircraft</v>
      </c>
      <c r="G2103"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103"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E2099:E2108</v>
      </c>
      <c r="I2103" s="1" t="str">
        <f ca="1">IF(LEN(Supplemental_Type_Certificates__STC___5[[#This Row],[First]])&lt;&gt;0,Supplemental_Type_Certificates__STC___5[[#This Row],[First]]&amp;": "&amp;_xlfn.TEXTJOIN(", ",TRUE,INDIRECT(Supplemental_Type_Certificates__STC___5[[#This Row],[Range]])),"")</f>
        <v/>
      </c>
      <c r="J2103"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104" spans="1:10" x14ac:dyDescent="0.25">
      <c r="A2104" s="1" t="s">
        <v>173</v>
      </c>
      <c r="B2104"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Alexandria Aircraft, LLC\17-30A</v>
      </c>
      <c r="C2104" s="1" t="s">
        <v>441</v>
      </c>
      <c r="D2104" s="1" t="str">
        <f>LEFT(Supplemental_Type_Certificates__STC___5[[#This Row],[Column1]],SEARCH("\",Supplemental_Type_Certificates__STC___5[[#This Row],[Column1]])-1)</f>
        <v>Alexandria Aircraft, LLC</v>
      </c>
      <c r="E2104" s="1" t="str">
        <f>RIGHT(Supplemental_Type_Certificates__STC___5[[#This Row],[Column1]],LEN(Supplemental_Type_Certificates__STC___5[[#This Row],[Column1]])-SEARCH("\",Supplemental_Type_Certificates__STC___5[[#This Row],[Column1]]))</f>
        <v>17-30A</v>
      </c>
      <c r="F2104" s="1" t="str">
        <f>INDEX(Sheet1!A:D,MATCH(Supplemental_Type_Certificates__STC___5[[#This Row],[Make]],Sheet1!D:D,0),1)</f>
        <v>Alexandria Aircraft</v>
      </c>
      <c r="G2104"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104"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E2099:E2108</v>
      </c>
      <c r="I2104" s="1" t="str">
        <f ca="1">IF(LEN(Supplemental_Type_Certificates__STC___5[[#This Row],[First]])&lt;&gt;0,Supplemental_Type_Certificates__STC___5[[#This Row],[First]]&amp;": "&amp;_xlfn.TEXTJOIN(", ",TRUE,INDIRECT(Supplemental_Type_Certificates__STC___5[[#This Row],[Range]])),"")</f>
        <v/>
      </c>
      <c r="J2104"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105" spans="1:10" x14ac:dyDescent="0.25">
      <c r="A2105" s="1" t="s">
        <v>173</v>
      </c>
      <c r="B2105"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Alexandria Aircraft, LLC\17-31</v>
      </c>
      <c r="C2105" s="1" t="s">
        <v>442</v>
      </c>
      <c r="D2105" s="1" t="str">
        <f>LEFT(Supplemental_Type_Certificates__STC___5[[#This Row],[Column1]],SEARCH("\",Supplemental_Type_Certificates__STC___5[[#This Row],[Column1]])-1)</f>
        <v>Alexandria Aircraft, LLC</v>
      </c>
      <c r="E2105" s="1" t="str">
        <f>RIGHT(Supplemental_Type_Certificates__STC___5[[#This Row],[Column1]],LEN(Supplemental_Type_Certificates__STC___5[[#This Row],[Column1]])-SEARCH("\",Supplemental_Type_Certificates__STC___5[[#This Row],[Column1]]))</f>
        <v>17-31</v>
      </c>
      <c r="F2105" s="1" t="str">
        <f>INDEX(Sheet1!A:D,MATCH(Supplemental_Type_Certificates__STC___5[[#This Row],[Make]],Sheet1!D:D,0),1)</f>
        <v>Alexandria Aircraft</v>
      </c>
      <c r="G2105"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105"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E2099:E2108</v>
      </c>
      <c r="I2105" s="1" t="str">
        <f ca="1">IF(LEN(Supplemental_Type_Certificates__STC___5[[#This Row],[First]])&lt;&gt;0,Supplemental_Type_Certificates__STC___5[[#This Row],[First]]&amp;": "&amp;_xlfn.TEXTJOIN(", ",TRUE,INDIRECT(Supplemental_Type_Certificates__STC___5[[#This Row],[Range]])),"")</f>
        <v/>
      </c>
      <c r="J2105"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106" spans="1:10" x14ac:dyDescent="0.25">
      <c r="A2106" s="1" t="s">
        <v>173</v>
      </c>
      <c r="B2106"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Alexandria Aircraft, LLC\17-31A</v>
      </c>
      <c r="C2106" s="1" t="s">
        <v>443</v>
      </c>
      <c r="D2106" s="1" t="str">
        <f>LEFT(Supplemental_Type_Certificates__STC___5[[#This Row],[Column1]],SEARCH("\",Supplemental_Type_Certificates__STC___5[[#This Row],[Column1]])-1)</f>
        <v>Alexandria Aircraft, LLC</v>
      </c>
      <c r="E2106" s="1" t="str">
        <f>RIGHT(Supplemental_Type_Certificates__STC___5[[#This Row],[Column1]],LEN(Supplemental_Type_Certificates__STC___5[[#This Row],[Column1]])-SEARCH("\",Supplemental_Type_Certificates__STC___5[[#This Row],[Column1]]))</f>
        <v>17-31A</v>
      </c>
      <c r="F2106" s="1" t="str">
        <f>INDEX(Sheet1!A:D,MATCH(Supplemental_Type_Certificates__STC___5[[#This Row],[Make]],Sheet1!D:D,0),1)</f>
        <v>Alexandria Aircraft</v>
      </c>
      <c r="G2106"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106"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E2099:E2108</v>
      </c>
      <c r="I2106" s="1" t="str">
        <f ca="1">IF(LEN(Supplemental_Type_Certificates__STC___5[[#This Row],[First]])&lt;&gt;0,Supplemental_Type_Certificates__STC___5[[#This Row],[First]]&amp;": "&amp;_xlfn.TEXTJOIN(", ",TRUE,INDIRECT(Supplemental_Type_Certificates__STC___5[[#This Row],[Range]])),"")</f>
        <v/>
      </c>
      <c r="J2106"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107" spans="1:10" x14ac:dyDescent="0.25">
      <c r="A2107" s="1" t="s">
        <v>173</v>
      </c>
      <c r="B2107"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Alexandria Aircraft, LLC\17-31ATC</v>
      </c>
      <c r="C2107" s="1" t="s">
        <v>444</v>
      </c>
      <c r="D2107" s="1" t="str">
        <f>LEFT(Supplemental_Type_Certificates__STC___5[[#This Row],[Column1]],SEARCH("\",Supplemental_Type_Certificates__STC___5[[#This Row],[Column1]])-1)</f>
        <v>Alexandria Aircraft, LLC</v>
      </c>
      <c r="E2107" s="1" t="str">
        <f>RIGHT(Supplemental_Type_Certificates__STC___5[[#This Row],[Column1]],LEN(Supplemental_Type_Certificates__STC___5[[#This Row],[Column1]])-SEARCH("\",Supplemental_Type_Certificates__STC___5[[#This Row],[Column1]]))</f>
        <v>17-31ATC</v>
      </c>
      <c r="F2107" s="1" t="str">
        <f>INDEX(Sheet1!A:D,MATCH(Supplemental_Type_Certificates__STC___5[[#This Row],[Make]],Sheet1!D:D,0),1)</f>
        <v>Alexandria Aircraft</v>
      </c>
      <c r="G2107"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107"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E2099:E2108</v>
      </c>
      <c r="I2107" s="1" t="str">
        <f ca="1">IF(LEN(Supplemental_Type_Certificates__STC___5[[#This Row],[First]])&lt;&gt;0,Supplemental_Type_Certificates__STC___5[[#This Row],[First]]&amp;": "&amp;_xlfn.TEXTJOIN(", ",TRUE,INDIRECT(Supplemental_Type_Certificates__STC___5[[#This Row],[Range]])),"")</f>
        <v/>
      </c>
      <c r="J2107"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108" spans="1:10" x14ac:dyDescent="0.25">
      <c r="A2108" s="1" t="s">
        <v>173</v>
      </c>
      <c r="B2108"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Alexandria Aircraft, LLC\17-31TC</v>
      </c>
      <c r="C2108" s="1" t="s">
        <v>445</v>
      </c>
      <c r="D2108" s="1" t="str">
        <f>LEFT(Supplemental_Type_Certificates__STC___5[[#This Row],[Column1]],SEARCH("\",Supplemental_Type_Certificates__STC___5[[#This Row],[Column1]])-1)</f>
        <v>Alexandria Aircraft, LLC</v>
      </c>
      <c r="E2108" s="1" t="str">
        <f>RIGHT(Supplemental_Type_Certificates__STC___5[[#This Row],[Column1]],LEN(Supplemental_Type_Certificates__STC___5[[#This Row],[Column1]])-SEARCH("\",Supplemental_Type_Certificates__STC___5[[#This Row],[Column1]]))</f>
        <v>17-31TC</v>
      </c>
      <c r="F2108" s="1" t="str">
        <f>INDEX(Sheet1!A:D,MATCH(Supplemental_Type_Certificates__STC___5[[#This Row],[Make]],Sheet1!D:D,0),1)</f>
        <v>Alexandria Aircraft</v>
      </c>
      <c r="G2108"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108"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E2099:E2108</v>
      </c>
      <c r="I2108" s="1" t="str">
        <f ca="1">IF(LEN(Supplemental_Type_Certificates__STC___5[[#This Row],[First]])&lt;&gt;0,Supplemental_Type_Certificates__STC___5[[#This Row],[First]]&amp;": "&amp;_xlfn.TEXTJOIN(", ",TRUE,INDIRECT(Supplemental_Type_Certificates__STC___5[[#This Row],[Range]])),"")</f>
        <v/>
      </c>
      <c r="J2108"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109" spans="1:10" x14ac:dyDescent="0.25">
      <c r="A2109" s="1" t="s">
        <v>173</v>
      </c>
      <c r="B2109"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American Champion Aircraft Corp.\8GCBC</v>
      </c>
      <c r="C2109" s="1" t="s">
        <v>446</v>
      </c>
      <c r="D2109" s="1" t="str">
        <f>LEFT(Supplemental_Type_Certificates__STC___5[[#This Row],[Column1]],SEARCH("\",Supplemental_Type_Certificates__STC___5[[#This Row],[Column1]])-1)</f>
        <v>American Champion Aircraft Corp.</v>
      </c>
      <c r="E2109" s="1" t="str">
        <f>RIGHT(Supplemental_Type_Certificates__STC___5[[#This Row],[Column1]],LEN(Supplemental_Type_Certificates__STC___5[[#This Row],[Column1]])-SEARCH("\",Supplemental_Type_Certificates__STC___5[[#This Row],[Column1]]))</f>
        <v>8GCBC</v>
      </c>
      <c r="F2109" s="1" t="str">
        <f>INDEX(Sheet1!A:D,MATCH(Supplemental_Type_Certificates__STC___5[[#This Row],[Make]],Sheet1!D:D,0),1)</f>
        <v>American Champion</v>
      </c>
      <c r="G2109"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American Champion</v>
      </c>
      <c r="H2109"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E2109:E2110</v>
      </c>
      <c r="I2109" s="1" t="str">
        <f ca="1">IF(LEN(Supplemental_Type_Certificates__STC___5[[#This Row],[First]])&lt;&gt;0,Supplemental_Type_Certificates__STC___5[[#This Row],[First]]&amp;": "&amp;_xlfn.TEXTJOIN(", ",TRUE,INDIRECT(Supplemental_Type_Certificates__STC___5[[#This Row],[Range]])),"")</f>
        <v>American Champion: 8GCBC, 8KCAB</v>
      </c>
      <c r="J2109"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110" spans="1:10" x14ac:dyDescent="0.25">
      <c r="A2110" s="1" t="s">
        <v>173</v>
      </c>
      <c r="B2110"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American Champion Aircraft Corp.\8KCAB</v>
      </c>
      <c r="C2110" s="1" t="s">
        <v>447</v>
      </c>
      <c r="D2110" s="1" t="str">
        <f>LEFT(Supplemental_Type_Certificates__STC___5[[#This Row],[Column1]],SEARCH("\",Supplemental_Type_Certificates__STC___5[[#This Row],[Column1]])-1)</f>
        <v>American Champion Aircraft Corp.</v>
      </c>
      <c r="E2110" s="1" t="str">
        <f>RIGHT(Supplemental_Type_Certificates__STC___5[[#This Row],[Column1]],LEN(Supplemental_Type_Certificates__STC___5[[#This Row],[Column1]])-SEARCH("\",Supplemental_Type_Certificates__STC___5[[#This Row],[Column1]]))</f>
        <v>8KCAB</v>
      </c>
      <c r="F2110" s="1" t="str">
        <f>INDEX(Sheet1!A:D,MATCH(Supplemental_Type_Certificates__STC___5[[#This Row],[Make]],Sheet1!D:D,0),1)</f>
        <v>American Champion</v>
      </c>
      <c r="G2110"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110"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E2109:E2110</v>
      </c>
      <c r="I2110" s="1" t="str">
        <f ca="1">IF(LEN(Supplemental_Type_Certificates__STC___5[[#This Row],[First]])&lt;&gt;0,Supplemental_Type_Certificates__STC___5[[#This Row],[First]]&amp;": "&amp;_xlfn.TEXTJOIN(", ",TRUE,INDIRECT(Supplemental_Type_Certificates__STC___5[[#This Row],[Range]])),"")</f>
        <v/>
      </c>
      <c r="J2110"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111" spans="1:10" x14ac:dyDescent="0.25">
      <c r="A2111" s="1" t="s">
        <v>173</v>
      </c>
      <c r="B2111"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APEX Aircraft\CAP 10 B</v>
      </c>
      <c r="C2111" s="1" t="s">
        <v>448</v>
      </c>
      <c r="D2111" s="1" t="str">
        <f>LEFT(Supplemental_Type_Certificates__STC___5[[#This Row],[Column1]],SEARCH("\",Supplemental_Type_Certificates__STC___5[[#This Row],[Column1]])-1)</f>
        <v>APEX Aircraft</v>
      </c>
      <c r="E2111" s="1" t="str">
        <f>RIGHT(Supplemental_Type_Certificates__STC___5[[#This Row],[Column1]],LEN(Supplemental_Type_Certificates__STC___5[[#This Row],[Column1]])-SEARCH("\",Supplemental_Type_Certificates__STC___5[[#This Row],[Column1]]))</f>
        <v>CAP 10 B</v>
      </c>
      <c r="F2111" s="1" t="str">
        <f>INDEX(Sheet1!A:D,MATCH(Supplemental_Type_Certificates__STC___5[[#This Row],[Make]],Sheet1!D:D,0),1)</f>
        <v>APEX</v>
      </c>
      <c r="G2111"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APEX</v>
      </c>
      <c r="H2111"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E2111:E2111</v>
      </c>
      <c r="I2111" s="1" t="str">
        <f ca="1">IF(LEN(Supplemental_Type_Certificates__STC___5[[#This Row],[First]])&lt;&gt;0,Supplemental_Type_Certificates__STC___5[[#This Row],[First]]&amp;": "&amp;_xlfn.TEXTJOIN(", ",TRUE,INDIRECT(Supplemental_Type_Certificates__STC___5[[#This Row],[Range]])),"")</f>
        <v>APEX: CAP 10 B</v>
      </c>
      <c r="J2111"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112" spans="1:10" x14ac:dyDescent="0.25">
      <c r="A2112" s="1" t="s">
        <v>173</v>
      </c>
      <c r="B2112"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B-N Group Ltd.\BN2A MK. III-2</v>
      </c>
      <c r="C2112" s="1" t="s">
        <v>449</v>
      </c>
      <c r="D2112" s="1" t="str">
        <f>LEFT(Supplemental_Type_Certificates__STC___5[[#This Row],[Column1]],SEARCH("\",Supplemental_Type_Certificates__STC___5[[#This Row],[Column1]])-1)</f>
        <v>B-N Group Ltd.</v>
      </c>
      <c r="E2112" s="1" t="str">
        <f>RIGHT(Supplemental_Type_Certificates__STC___5[[#This Row],[Column1]],LEN(Supplemental_Type_Certificates__STC___5[[#This Row],[Column1]])-SEARCH("\",Supplemental_Type_Certificates__STC___5[[#This Row],[Column1]]))</f>
        <v>BN2A MK. III-2</v>
      </c>
      <c r="F2112" s="1" t="str">
        <f>INDEX(Sheet1!A:D,MATCH(Supplemental_Type_Certificates__STC___5[[#This Row],[Make]],Sheet1!D:D,0),1)</f>
        <v>B-N</v>
      </c>
      <c r="G2112"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B-N</v>
      </c>
      <c r="H2112"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E2112:E2114</v>
      </c>
      <c r="I2112" s="1" t="str">
        <f ca="1">IF(LEN(Supplemental_Type_Certificates__STC___5[[#This Row],[First]])&lt;&gt;0,Supplemental_Type_Certificates__STC___5[[#This Row],[First]]&amp;": "&amp;_xlfn.TEXTJOIN(", ",TRUE,INDIRECT(Supplemental_Type_Certificates__STC___5[[#This Row],[Range]])),"")</f>
        <v>B-N: BN2A MK. III-2, BN2A MK. III-3, BN2A MK. III</v>
      </c>
      <c r="J2112"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113" spans="1:10" x14ac:dyDescent="0.25">
      <c r="A2113" s="1" t="s">
        <v>173</v>
      </c>
      <c r="B2113"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B-N Group Ltd.\BN2A MK. III-3</v>
      </c>
      <c r="C2113" s="1" t="s">
        <v>450</v>
      </c>
      <c r="D2113" s="1" t="str">
        <f>LEFT(Supplemental_Type_Certificates__STC___5[[#This Row],[Column1]],SEARCH("\",Supplemental_Type_Certificates__STC___5[[#This Row],[Column1]])-1)</f>
        <v>B-N Group Ltd.</v>
      </c>
      <c r="E2113" s="1" t="str">
        <f>RIGHT(Supplemental_Type_Certificates__STC___5[[#This Row],[Column1]],LEN(Supplemental_Type_Certificates__STC___5[[#This Row],[Column1]])-SEARCH("\",Supplemental_Type_Certificates__STC___5[[#This Row],[Column1]]))</f>
        <v>BN2A MK. III-3</v>
      </c>
      <c r="F2113" s="1" t="str">
        <f>INDEX(Sheet1!A:D,MATCH(Supplemental_Type_Certificates__STC___5[[#This Row],[Make]],Sheet1!D:D,0),1)</f>
        <v>B-N</v>
      </c>
      <c r="G2113"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113"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E2112:E2114</v>
      </c>
      <c r="I2113" s="1" t="str">
        <f ca="1">IF(LEN(Supplemental_Type_Certificates__STC___5[[#This Row],[First]])&lt;&gt;0,Supplemental_Type_Certificates__STC___5[[#This Row],[First]]&amp;": "&amp;_xlfn.TEXTJOIN(", ",TRUE,INDIRECT(Supplemental_Type_Certificates__STC___5[[#This Row],[Range]])),"")</f>
        <v/>
      </c>
      <c r="J2113"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114" spans="1:10" x14ac:dyDescent="0.25">
      <c r="A2114" s="1" t="s">
        <v>173</v>
      </c>
      <c r="B2114"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B-N Group Ltd.\BN2A MK. III</v>
      </c>
      <c r="C2114" s="1" t="s">
        <v>451</v>
      </c>
      <c r="D2114" s="1" t="str">
        <f>LEFT(Supplemental_Type_Certificates__STC___5[[#This Row],[Column1]],SEARCH("\",Supplemental_Type_Certificates__STC___5[[#This Row],[Column1]])-1)</f>
        <v>B-N Group Ltd.</v>
      </c>
      <c r="E2114" s="1" t="str">
        <f>RIGHT(Supplemental_Type_Certificates__STC___5[[#This Row],[Column1]],LEN(Supplemental_Type_Certificates__STC___5[[#This Row],[Column1]])-SEARCH("\",Supplemental_Type_Certificates__STC___5[[#This Row],[Column1]]))</f>
        <v>BN2A MK. III</v>
      </c>
      <c r="F2114" s="1" t="str">
        <f>INDEX(Sheet1!A:D,MATCH(Supplemental_Type_Certificates__STC___5[[#This Row],[Make]],Sheet1!D:D,0),1)</f>
        <v>B-N</v>
      </c>
      <c r="G2114"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114"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E2112:E2114</v>
      </c>
      <c r="I2114" s="1" t="str">
        <f ca="1">IF(LEN(Supplemental_Type_Certificates__STC___5[[#This Row],[First]])&lt;&gt;0,Supplemental_Type_Certificates__STC___5[[#This Row],[First]]&amp;": "&amp;_xlfn.TEXTJOIN(", ",TRUE,INDIRECT(Supplemental_Type_Certificates__STC___5[[#This Row],[Range]])),"")</f>
        <v/>
      </c>
      <c r="J2114"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115" spans="1:10" x14ac:dyDescent="0.25">
      <c r="A2115" s="1" t="s">
        <v>173</v>
      </c>
      <c r="B2115"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Beechcraft Corporation\45 (Military YT-34)</v>
      </c>
      <c r="C2115" s="1" t="s">
        <v>462</v>
      </c>
      <c r="D2115" s="1" t="str">
        <f>LEFT(Supplemental_Type_Certificates__STC___5[[#This Row],[Column1]],SEARCH("\",Supplemental_Type_Certificates__STC___5[[#This Row],[Column1]])-1)</f>
        <v>Beechcraft Corporation</v>
      </c>
      <c r="E2115" s="1" t="str">
        <f>RIGHT(Supplemental_Type_Certificates__STC___5[[#This Row],[Column1]],LEN(Supplemental_Type_Certificates__STC___5[[#This Row],[Column1]])-SEARCH("\",Supplemental_Type_Certificates__STC___5[[#This Row],[Column1]]))</f>
        <v>45 (Military YT-34)</v>
      </c>
      <c r="F2115" s="1" t="str">
        <f>INDEX(Sheet1!A:D,MATCH(Supplemental_Type_Certificates__STC___5[[#This Row],[Make]],Sheet1!D:D,0),1)</f>
        <v>Beechcraft</v>
      </c>
      <c r="G2115"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Beechcraft</v>
      </c>
      <c r="H2115"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E2115:E2141</v>
      </c>
      <c r="I2115" s="1" t="str">
        <f ca="1">IF(LEN(Supplemental_Type_Certificates__STC___5[[#This Row],[First]])&lt;&gt;0,Supplemental_Type_Certificates__STC___5[[#This Row],[First]]&amp;": "&amp;_xlfn.TEXTJOIN(", ",TRUE,INDIRECT(Supplemental_Type_Certificates__STC___5[[#This Row],[Range]])),"")</f>
        <v>Beechcraft: 45 (Military YT-34), 50, 58P, 58PA, 58TC, 58TCA, 60, 76, 77, A45 (Military T-34A, B-45), A60, B50, B60, C50, D45 (Military T-34B), D50, D50A, D50B, D50C, D50E-5990, D50E, E50, F50, G17S, G50, H50, J50</v>
      </c>
      <c r="J2115"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116" spans="1:10" x14ac:dyDescent="0.25">
      <c r="A2116" s="1" t="s">
        <v>173</v>
      </c>
      <c r="B2116"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Beechcraft Corporation\50</v>
      </c>
      <c r="C2116" s="1" t="s">
        <v>463</v>
      </c>
      <c r="D2116" s="1" t="str">
        <f>LEFT(Supplemental_Type_Certificates__STC___5[[#This Row],[Column1]],SEARCH("\",Supplemental_Type_Certificates__STC___5[[#This Row],[Column1]])-1)</f>
        <v>Beechcraft Corporation</v>
      </c>
      <c r="E2116" s="1" t="str">
        <f>RIGHT(Supplemental_Type_Certificates__STC___5[[#This Row],[Column1]],LEN(Supplemental_Type_Certificates__STC___5[[#This Row],[Column1]])-SEARCH("\",Supplemental_Type_Certificates__STC___5[[#This Row],[Column1]]))</f>
        <v>50</v>
      </c>
      <c r="F2116" s="1" t="str">
        <f>INDEX(Sheet1!A:D,MATCH(Supplemental_Type_Certificates__STC___5[[#This Row],[Make]],Sheet1!D:D,0),1)</f>
        <v>Beechcraft</v>
      </c>
      <c r="G2116"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116"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E2115:E2141</v>
      </c>
      <c r="I2116" s="1" t="str">
        <f ca="1">IF(LEN(Supplemental_Type_Certificates__STC___5[[#This Row],[First]])&lt;&gt;0,Supplemental_Type_Certificates__STC___5[[#This Row],[First]]&amp;": "&amp;_xlfn.TEXTJOIN(", ",TRUE,INDIRECT(Supplemental_Type_Certificates__STC___5[[#This Row],[Range]])),"")</f>
        <v/>
      </c>
      <c r="J2116"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117" spans="1:10" x14ac:dyDescent="0.25">
      <c r="A2117" s="1" t="s">
        <v>173</v>
      </c>
      <c r="B2117"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Beechcraft Corporation\58P</v>
      </c>
      <c r="C2117" s="1" t="s">
        <v>467</v>
      </c>
      <c r="D2117" s="1" t="str">
        <f>LEFT(Supplemental_Type_Certificates__STC___5[[#This Row],[Column1]],SEARCH("\",Supplemental_Type_Certificates__STC___5[[#This Row],[Column1]])-1)</f>
        <v>Beechcraft Corporation</v>
      </c>
      <c r="E2117" s="1" t="str">
        <f>RIGHT(Supplemental_Type_Certificates__STC___5[[#This Row],[Column1]],LEN(Supplemental_Type_Certificates__STC___5[[#This Row],[Column1]])-SEARCH("\",Supplemental_Type_Certificates__STC___5[[#This Row],[Column1]]))</f>
        <v>58P</v>
      </c>
      <c r="F2117" s="1" t="str">
        <f>INDEX(Sheet1!A:D,MATCH(Supplemental_Type_Certificates__STC___5[[#This Row],[Make]],Sheet1!D:D,0),1)</f>
        <v>Beechcraft</v>
      </c>
      <c r="G2117"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117"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E2115:E2141</v>
      </c>
      <c r="I2117" s="1" t="str">
        <f ca="1">IF(LEN(Supplemental_Type_Certificates__STC___5[[#This Row],[First]])&lt;&gt;0,Supplemental_Type_Certificates__STC___5[[#This Row],[First]]&amp;": "&amp;_xlfn.TEXTJOIN(", ",TRUE,INDIRECT(Supplemental_Type_Certificates__STC___5[[#This Row],[Range]])),"")</f>
        <v/>
      </c>
      <c r="J2117"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118" spans="1:10" x14ac:dyDescent="0.25">
      <c r="A2118" s="1" t="s">
        <v>173</v>
      </c>
      <c r="B2118"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Beechcraft Corporation\58PA</v>
      </c>
      <c r="C2118" s="1" t="s">
        <v>468</v>
      </c>
      <c r="D2118" s="1" t="str">
        <f>LEFT(Supplemental_Type_Certificates__STC___5[[#This Row],[Column1]],SEARCH("\",Supplemental_Type_Certificates__STC___5[[#This Row],[Column1]])-1)</f>
        <v>Beechcraft Corporation</v>
      </c>
      <c r="E2118" s="1" t="str">
        <f>RIGHT(Supplemental_Type_Certificates__STC___5[[#This Row],[Column1]],LEN(Supplemental_Type_Certificates__STC___5[[#This Row],[Column1]])-SEARCH("\",Supplemental_Type_Certificates__STC___5[[#This Row],[Column1]]))</f>
        <v>58PA</v>
      </c>
      <c r="F2118" s="1" t="str">
        <f>INDEX(Sheet1!A:D,MATCH(Supplemental_Type_Certificates__STC___5[[#This Row],[Make]],Sheet1!D:D,0),1)</f>
        <v>Beechcraft</v>
      </c>
      <c r="G2118"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118"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E2115:E2141</v>
      </c>
      <c r="I2118" s="1" t="str">
        <f ca="1">IF(LEN(Supplemental_Type_Certificates__STC___5[[#This Row],[First]])&lt;&gt;0,Supplemental_Type_Certificates__STC___5[[#This Row],[First]]&amp;": "&amp;_xlfn.TEXTJOIN(", ",TRUE,INDIRECT(Supplemental_Type_Certificates__STC___5[[#This Row],[Range]])),"")</f>
        <v/>
      </c>
      <c r="J2118"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119" spans="1:10" x14ac:dyDescent="0.25">
      <c r="A2119" s="1" t="s">
        <v>173</v>
      </c>
      <c r="B2119"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Beechcraft Corporation\58TC</v>
      </c>
      <c r="C2119" s="1" t="s">
        <v>469</v>
      </c>
      <c r="D2119" s="1" t="str">
        <f>LEFT(Supplemental_Type_Certificates__STC___5[[#This Row],[Column1]],SEARCH("\",Supplemental_Type_Certificates__STC___5[[#This Row],[Column1]])-1)</f>
        <v>Beechcraft Corporation</v>
      </c>
      <c r="E2119" s="1" t="str">
        <f>RIGHT(Supplemental_Type_Certificates__STC___5[[#This Row],[Column1]],LEN(Supplemental_Type_Certificates__STC___5[[#This Row],[Column1]])-SEARCH("\",Supplemental_Type_Certificates__STC___5[[#This Row],[Column1]]))</f>
        <v>58TC</v>
      </c>
      <c r="F2119" s="1" t="str">
        <f>INDEX(Sheet1!A:D,MATCH(Supplemental_Type_Certificates__STC___5[[#This Row],[Make]],Sheet1!D:D,0),1)</f>
        <v>Beechcraft</v>
      </c>
      <c r="G2119"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119"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E2115:E2141</v>
      </c>
      <c r="I2119" s="1" t="str">
        <f ca="1">IF(LEN(Supplemental_Type_Certificates__STC___5[[#This Row],[First]])&lt;&gt;0,Supplemental_Type_Certificates__STC___5[[#This Row],[First]]&amp;": "&amp;_xlfn.TEXTJOIN(", ",TRUE,INDIRECT(Supplemental_Type_Certificates__STC___5[[#This Row],[Range]])),"")</f>
        <v/>
      </c>
      <c r="J2119"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120" spans="1:10" x14ac:dyDescent="0.25">
      <c r="A2120" s="1" t="s">
        <v>173</v>
      </c>
      <c r="B2120"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Beechcraft Corporation\58TCA</v>
      </c>
      <c r="C2120" s="1" t="s">
        <v>470</v>
      </c>
      <c r="D2120" s="1" t="str">
        <f>LEFT(Supplemental_Type_Certificates__STC___5[[#This Row],[Column1]],SEARCH("\",Supplemental_Type_Certificates__STC___5[[#This Row],[Column1]])-1)</f>
        <v>Beechcraft Corporation</v>
      </c>
      <c r="E2120" s="1" t="str">
        <f>RIGHT(Supplemental_Type_Certificates__STC___5[[#This Row],[Column1]],LEN(Supplemental_Type_Certificates__STC___5[[#This Row],[Column1]])-SEARCH("\",Supplemental_Type_Certificates__STC___5[[#This Row],[Column1]]))</f>
        <v>58TCA</v>
      </c>
      <c r="F2120" s="1" t="str">
        <f>INDEX(Sheet1!A:D,MATCH(Supplemental_Type_Certificates__STC___5[[#This Row],[Make]],Sheet1!D:D,0),1)</f>
        <v>Beechcraft</v>
      </c>
      <c r="G2120"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120"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E2115:E2141</v>
      </c>
      <c r="I2120" s="1" t="str">
        <f ca="1">IF(LEN(Supplemental_Type_Certificates__STC___5[[#This Row],[First]])&lt;&gt;0,Supplemental_Type_Certificates__STC___5[[#This Row],[First]]&amp;": "&amp;_xlfn.TEXTJOIN(", ",TRUE,INDIRECT(Supplemental_Type_Certificates__STC___5[[#This Row],[Range]])),"")</f>
        <v/>
      </c>
      <c r="J2120"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121" spans="1:10" x14ac:dyDescent="0.25">
      <c r="A2121" s="1" t="s">
        <v>173</v>
      </c>
      <c r="B2121"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Beechcraft Corporation\60</v>
      </c>
      <c r="C2121" s="1" t="s">
        <v>471</v>
      </c>
      <c r="D2121" s="1" t="str">
        <f>LEFT(Supplemental_Type_Certificates__STC___5[[#This Row],[Column1]],SEARCH("\",Supplemental_Type_Certificates__STC___5[[#This Row],[Column1]])-1)</f>
        <v>Beechcraft Corporation</v>
      </c>
      <c r="E2121" s="1" t="str">
        <f>RIGHT(Supplemental_Type_Certificates__STC___5[[#This Row],[Column1]],LEN(Supplemental_Type_Certificates__STC___5[[#This Row],[Column1]])-SEARCH("\",Supplemental_Type_Certificates__STC___5[[#This Row],[Column1]]))</f>
        <v>60</v>
      </c>
      <c r="F2121" s="1" t="str">
        <f>INDEX(Sheet1!A:D,MATCH(Supplemental_Type_Certificates__STC___5[[#This Row],[Make]],Sheet1!D:D,0),1)</f>
        <v>Beechcraft</v>
      </c>
      <c r="G2121"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121"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E2115:E2141</v>
      </c>
      <c r="I2121" s="1" t="str">
        <f ca="1">IF(LEN(Supplemental_Type_Certificates__STC___5[[#This Row],[First]])&lt;&gt;0,Supplemental_Type_Certificates__STC___5[[#This Row],[First]]&amp;": "&amp;_xlfn.TEXTJOIN(", ",TRUE,INDIRECT(Supplemental_Type_Certificates__STC___5[[#This Row],[Range]])),"")</f>
        <v/>
      </c>
      <c r="J2121"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122" spans="1:10" x14ac:dyDescent="0.25">
      <c r="A2122" s="1" t="s">
        <v>173</v>
      </c>
      <c r="B2122"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Beechcraft Corporation\76</v>
      </c>
      <c r="C2122" s="1" t="s">
        <v>479</v>
      </c>
      <c r="D2122" s="1" t="str">
        <f>LEFT(Supplemental_Type_Certificates__STC___5[[#This Row],[Column1]],SEARCH("\",Supplemental_Type_Certificates__STC___5[[#This Row],[Column1]])-1)</f>
        <v>Beechcraft Corporation</v>
      </c>
      <c r="E2122" s="1" t="str">
        <f>RIGHT(Supplemental_Type_Certificates__STC___5[[#This Row],[Column1]],LEN(Supplemental_Type_Certificates__STC___5[[#This Row],[Column1]])-SEARCH("\",Supplemental_Type_Certificates__STC___5[[#This Row],[Column1]]))</f>
        <v>76</v>
      </c>
      <c r="F2122" s="1" t="str">
        <f>INDEX(Sheet1!A:D,MATCH(Supplemental_Type_Certificates__STC___5[[#This Row],[Make]],Sheet1!D:D,0),1)</f>
        <v>Beechcraft</v>
      </c>
      <c r="G2122"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122"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E2115:E2141</v>
      </c>
      <c r="I2122" s="1" t="str">
        <f ca="1">IF(LEN(Supplemental_Type_Certificates__STC___5[[#This Row],[First]])&lt;&gt;0,Supplemental_Type_Certificates__STC___5[[#This Row],[First]]&amp;": "&amp;_xlfn.TEXTJOIN(", ",TRUE,INDIRECT(Supplemental_Type_Certificates__STC___5[[#This Row],[Range]])),"")</f>
        <v/>
      </c>
      <c r="J2122"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123" spans="1:10" x14ac:dyDescent="0.25">
      <c r="A2123" s="1" t="s">
        <v>173</v>
      </c>
      <c r="B2123"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Beechcraft Corporation\77</v>
      </c>
      <c r="C2123" s="1" t="s">
        <v>480</v>
      </c>
      <c r="D2123" s="1" t="str">
        <f>LEFT(Supplemental_Type_Certificates__STC___5[[#This Row],[Column1]],SEARCH("\",Supplemental_Type_Certificates__STC___5[[#This Row],[Column1]])-1)</f>
        <v>Beechcraft Corporation</v>
      </c>
      <c r="E2123" s="1" t="str">
        <f>RIGHT(Supplemental_Type_Certificates__STC___5[[#This Row],[Column1]],LEN(Supplemental_Type_Certificates__STC___5[[#This Row],[Column1]])-SEARCH("\",Supplemental_Type_Certificates__STC___5[[#This Row],[Column1]]))</f>
        <v>77</v>
      </c>
      <c r="F2123" s="1" t="str">
        <f>INDEX(Sheet1!A:D,MATCH(Supplemental_Type_Certificates__STC___5[[#This Row],[Make]],Sheet1!D:D,0),1)</f>
        <v>Beechcraft</v>
      </c>
      <c r="G2123"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123"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E2115:E2141</v>
      </c>
      <c r="I2123" s="1" t="str">
        <f ca="1">IF(LEN(Supplemental_Type_Certificates__STC___5[[#This Row],[First]])&lt;&gt;0,Supplemental_Type_Certificates__STC___5[[#This Row],[First]]&amp;": "&amp;_xlfn.TEXTJOIN(", ",TRUE,INDIRECT(Supplemental_Type_Certificates__STC___5[[#This Row],[Range]])),"")</f>
        <v/>
      </c>
      <c r="J2123"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124" spans="1:10" x14ac:dyDescent="0.25">
      <c r="A2124" s="1" t="s">
        <v>173</v>
      </c>
      <c r="B2124"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Beechcraft Corporation\A45 (Military T-34A, B-45)</v>
      </c>
      <c r="C2124" s="1" t="s">
        <v>498</v>
      </c>
      <c r="D2124" s="1" t="str">
        <f>LEFT(Supplemental_Type_Certificates__STC___5[[#This Row],[Column1]],SEARCH("\",Supplemental_Type_Certificates__STC___5[[#This Row],[Column1]])-1)</f>
        <v>Beechcraft Corporation</v>
      </c>
      <c r="E2124" s="1" t="str">
        <f>RIGHT(Supplemental_Type_Certificates__STC___5[[#This Row],[Column1]],LEN(Supplemental_Type_Certificates__STC___5[[#This Row],[Column1]])-SEARCH("\",Supplemental_Type_Certificates__STC___5[[#This Row],[Column1]]))</f>
        <v>A45 (Military T-34A, B-45)</v>
      </c>
      <c r="F2124" s="1" t="str">
        <f>INDEX(Sheet1!A:D,MATCH(Supplemental_Type_Certificates__STC___5[[#This Row],[Make]],Sheet1!D:D,0),1)</f>
        <v>Beechcraft</v>
      </c>
      <c r="G2124"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124"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E2115:E2141</v>
      </c>
      <c r="I2124" s="1" t="str">
        <f ca="1">IF(LEN(Supplemental_Type_Certificates__STC___5[[#This Row],[First]])&lt;&gt;0,Supplemental_Type_Certificates__STC___5[[#This Row],[First]]&amp;": "&amp;_xlfn.TEXTJOIN(", ",TRUE,INDIRECT(Supplemental_Type_Certificates__STC___5[[#This Row],[Range]])),"")</f>
        <v/>
      </c>
      <c r="J2124"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125" spans="1:10" x14ac:dyDescent="0.25">
      <c r="A2125" s="1" t="s">
        <v>173</v>
      </c>
      <c r="B2125"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Beechcraft Corporation\A60</v>
      </c>
      <c r="C2125" s="1" t="s">
        <v>500</v>
      </c>
      <c r="D2125" s="1" t="str">
        <f>LEFT(Supplemental_Type_Certificates__STC___5[[#This Row],[Column1]],SEARCH("\",Supplemental_Type_Certificates__STC___5[[#This Row],[Column1]])-1)</f>
        <v>Beechcraft Corporation</v>
      </c>
      <c r="E2125" s="1" t="str">
        <f>RIGHT(Supplemental_Type_Certificates__STC___5[[#This Row],[Column1]],LEN(Supplemental_Type_Certificates__STC___5[[#This Row],[Column1]])-SEARCH("\",Supplemental_Type_Certificates__STC___5[[#This Row],[Column1]]))</f>
        <v>A60</v>
      </c>
      <c r="F2125" s="1" t="str">
        <f>INDEX(Sheet1!A:D,MATCH(Supplemental_Type_Certificates__STC___5[[#This Row],[Make]],Sheet1!D:D,0),1)</f>
        <v>Beechcraft</v>
      </c>
      <c r="G2125"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125"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E2115:E2141</v>
      </c>
      <c r="I2125" s="1" t="str">
        <f ca="1">IF(LEN(Supplemental_Type_Certificates__STC___5[[#This Row],[First]])&lt;&gt;0,Supplemental_Type_Certificates__STC___5[[#This Row],[First]]&amp;": "&amp;_xlfn.TEXTJOIN(", ",TRUE,INDIRECT(Supplemental_Type_Certificates__STC___5[[#This Row],[Range]])),"")</f>
        <v/>
      </c>
      <c r="J2125"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126" spans="1:10" x14ac:dyDescent="0.25">
      <c r="A2126" s="1" t="s">
        <v>173</v>
      </c>
      <c r="B2126"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Beechcraft Corporation\B50</v>
      </c>
      <c r="C2126" s="1" t="s">
        <v>508</v>
      </c>
      <c r="D2126" s="1" t="str">
        <f>LEFT(Supplemental_Type_Certificates__STC___5[[#This Row],[Column1]],SEARCH("\",Supplemental_Type_Certificates__STC___5[[#This Row],[Column1]])-1)</f>
        <v>Beechcraft Corporation</v>
      </c>
      <c r="E2126" s="1" t="str">
        <f>RIGHT(Supplemental_Type_Certificates__STC___5[[#This Row],[Column1]],LEN(Supplemental_Type_Certificates__STC___5[[#This Row],[Column1]])-SEARCH("\",Supplemental_Type_Certificates__STC___5[[#This Row],[Column1]]))</f>
        <v>B50</v>
      </c>
      <c r="F2126" s="1" t="str">
        <f>INDEX(Sheet1!A:D,MATCH(Supplemental_Type_Certificates__STC___5[[#This Row],[Make]],Sheet1!D:D,0),1)</f>
        <v>Beechcraft</v>
      </c>
      <c r="G2126"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126"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E2115:E2141</v>
      </c>
      <c r="I2126" s="1" t="str">
        <f ca="1">IF(LEN(Supplemental_Type_Certificates__STC___5[[#This Row],[First]])&lt;&gt;0,Supplemental_Type_Certificates__STC___5[[#This Row],[First]]&amp;": "&amp;_xlfn.TEXTJOIN(", ",TRUE,INDIRECT(Supplemental_Type_Certificates__STC___5[[#This Row],[Range]])),"")</f>
        <v/>
      </c>
      <c r="J2126"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127" spans="1:10" x14ac:dyDescent="0.25">
      <c r="A2127" s="1" t="s">
        <v>173</v>
      </c>
      <c r="B2127"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Beechcraft Corporation\B60</v>
      </c>
      <c r="C2127" s="1" t="s">
        <v>509</v>
      </c>
      <c r="D2127" s="1" t="str">
        <f>LEFT(Supplemental_Type_Certificates__STC___5[[#This Row],[Column1]],SEARCH("\",Supplemental_Type_Certificates__STC___5[[#This Row],[Column1]])-1)</f>
        <v>Beechcraft Corporation</v>
      </c>
      <c r="E2127" s="1" t="str">
        <f>RIGHT(Supplemental_Type_Certificates__STC___5[[#This Row],[Column1]],LEN(Supplemental_Type_Certificates__STC___5[[#This Row],[Column1]])-SEARCH("\",Supplemental_Type_Certificates__STC___5[[#This Row],[Column1]]))</f>
        <v>B60</v>
      </c>
      <c r="F2127" s="1" t="str">
        <f>INDEX(Sheet1!A:D,MATCH(Supplemental_Type_Certificates__STC___5[[#This Row],[Make]],Sheet1!D:D,0),1)</f>
        <v>Beechcraft</v>
      </c>
      <c r="G2127"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127"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E2115:E2141</v>
      </c>
      <c r="I2127" s="1" t="str">
        <f ca="1">IF(LEN(Supplemental_Type_Certificates__STC___5[[#This Row],[First]])&lt;&gt;0,Supplemental_Type_Certificates__STC___5[[#This Row],[First]]&amp;": "&amp;_xlfn.TEXTJOIN(", ",TRUE,INDIRECT(Supplemental_Type_Certificates__STC___5[[#This Row],[Range]])),"")</f>
        <v/>
      </c>
      <c r="J2127"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128" spans="1:10" x14ac:dyDescent="0.25">
      <c r="A2128" s="1" t="s">
        <v>173</v>
      </c>
      <c r="B2128"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Beechcraft Corporation\C50</v>
      </c>
      <c r="C2128" s="1" t="s">
        <v>515</v>
      </c>
      <c r="D2128" s="1" t="str">
        <f>LEFT(Supplemental_Type_Certificates__STC___5[[#This Row],[Column1]],SEARCH("\",Supplemental_Type_Certificates__STC___5[[#This Row],[Column1]])-1)</f>
        <v>Beechcraft Corporation</v>
      </c>
      <c r="E2128" s="1" t="str">
        <f>RIGHT(Supplemental_Type_Certificates__STC___5[[#This Row],[Column1]],LEN(Supplemental_Type_Certificates__STC___5[[#This Row],[Column1]])-SEARCH("\",Supplemental_Type_Certificates__STC___5[[#This Row],[Column1]]))</f>
        <v>C50</v>
      </c>
      <c r="F2128" s="1" t="str">
        <f>INDEX(Sheet1!A:D,MATCH(Supplemental_Type_Certificates__STC___5[[#This Row],[Make]],Sheet1!D:D,0),1)</f>
        <v>Beechcraft</v>
      </c>
      <c r="G2128"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128"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E2115:E2141</v>
      </c>
      <c r="I2128" s="1" t="str">
        <f ca="1">IF(LEN(Supplemental_Type_Certificates__STC___5[[#This Row],[First]])&lt;&gt;0,Supplemental_Type_Certificates__STC___5[[#This Row],[First]]&amp;": "&amp;_xlfn.TEXTJOIN(", ",TRUE,INDIRECT(Supplemental_Type_Certificates__STC___5[[#This Row],[Range]])),"")</f>
        <v/>
      </c>
      <c r="J2128"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129" spans="1:10" x14ac:dyDescent="0.25">
      <c r="A2129" s="1" t="s">
        <v>173</v>
      </c>
      <c r="B2129"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Beechcraft Corporation\D45 (Military T-34B)</v>
      </c>
      <c r="C2129" s="1" t="s">
        <v>517</v>
      </c>
      <c r="D2129" s="1" t="str">
        <f>LEFT(Supplemental_Type_Certificates__STC___5[[#This Row],[Column1]],SEARCH("\",Supplemental_Type_Certificates__STC___5[[#This Row],[Column1]])-1)</f>
        <v>Beechcraft Corporation</v>
      </c>
      <c r="E2129" s="1" t="str">
        <f>RIGHT(Supplemental_Type_Certificates__STC___5[[#This Row],[Column1]],LEN(Supplemental_Type_Certificates__STC___5[[#This Row],[Column1]])-SEARCH("\",Supplemental_Type_Certificates__STC___5[[#This Row],[Column1]]))</f>
        <v>D45 (Military T-34B)</v>
      </c>
      <c r="F2129" s="1" t="str">
        <f>INDEX(Sheet1!A:D,MATCH(Supplemental_Type_Certificates__STC___5[[#This Row],[Make]],Sheet1!D:D,0),1)</f>
        <v>Beechcraft</v>
      </c>
      <c r="G2129"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129"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E2115:E2141</v>
      </c>
      <c r="I2129" s="1" t="str">
        <f ca="1">IF(LEN(Supplemental_Type_Certificates__STC___5[[#This Row],[First]])&lt;&gt;0,Supplemental_Type_Certificates__STC___5[[#This Row],[First]]&amp;": "&amp;_xlfn.TEXTJOIN(", ",TRUE,INDIRECT(Supplemental_Type_Certificates__STC___5[[#This Row],[Range]])),"")</f>
        <v/>
      </c>
      <c r="J2129"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130" spans="1:10" x14ac:dyDescent="0.25">
      <c r="A2130" s="1" t="s">
        <v>173</v>
      </c>
      <c r="B2130"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Beechcraft Corporation\D50</v>
      </c>
      <c r="C2130" s="1" t="s">
        <v>518</v>
      </c>
      <c r="D2130" s="1" t="str">
        <f>LEFT(Supplemental_Type_Certificates__STC___5[[#This Row],[Column1]],SEARCH("\",Supplemental_Type_Certificates__STC___5[[#This Row],[Column1]])-1)</f>
        <v>Beechcraft Corporation</v>
      </c>
      <c r="E2130" s="1" t="str">
        <f>RIGHT(Supplemental_Type_Certificates__STC___5[[#This Row],[Column1]],LEN(Supplemental_Type_Certificates__STC___5[[#This Row],[Column1]])-SEARCH("\",Supplemental_Type_Certificates__STC___5[[#This Row],[Column1]]))</f>
        <v>D50</v>
      </c>
      <c r="F2130" s="1" t="str">
        <f>INDEX(Sheet1!A:D,MATCH(Supplemental_Type_Certificates__STC___5[[#This Row],[Make]],Sheet1!D:D,0),1)</f>
        <v>Beechcraft</v>
      </c>
      <c r="G2130"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130"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E2115:E2141</v>
      </c>
      <c r="I2130" s="1" t="str">
        <f ca="1">IF(LEN(Supplemental_Type_Certificates__STC___5[[#This Row],[First]])&lt;&gt;0,Supplemental_Type_Certificates__STC___5[[#This Row],[First]]&amp;": "&amp;_xlfn.TEXTJOIN(", ",TRUE,INDIRECT(Supplemental_Type_Certificates__STC___5[[#This Row],[Range]])),"")</f>
        <v/>
      </c>
      <c r="J2130"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131" spans="1:10" x14ac:dyDescent="0.25">
      <c r="A2131" s="1" t="s">
        <v>173</v>
      </c>
      <c r="B2131"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Beechcraft Corporation\D50A</v>
      </c>
      <c r="C2131" s="1" t="s">
        <v>519</v>
      </c>
      <c r="D2131" s="1" t="str">
        <f>LEFT(Supplemental_Type_Certificates__STC___5[[#This Row],[Column1]],SEARCH("\",Supplemental_Type_Certificates__STC___5[[#This Row],[Column1]])-1)</f>
        <v>Beechcraft Corporation</v>
      </c>
      <c r="E2131" s="1" t="str">
        <f>RIGHT(Supplemental_Type_Certificates__STC___5[[#This Row],[Column1]],LEN(Supplemental_Type_Certificates__STC___5[[#This Row],[Column1]])-SEARCH("\",Supplemental_Type_Certificates__STC___5[[#This Row],[Column1]]))</f>
        <v>D50A</v>
      </c>
      <c r="F2131" s="1" t="str">
        <f>INDEX(Sheet1!A:D,MATCH(Supplemental_Type_Certificates__STC___5[[#This Row],[Make]],Sheet1!D:D,0),1)</f>
        <v>Beechcraft</v>
      </c>
      <c r="G2131"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131"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E2115:E2141</v>
      </c>
      <c r="I2131" s="1" t="str">
        <f ca="1">IF(LEN(Supplemental_Type_Certificates__STC___5[[#This Row],[First]])&lt;&gt;0,Supplemental_Type_Certificates__STC___5[[#This Row],[First]]&amp;": "&amp;_xlfn.TEXTJOIN(", ",TRUE,INDIRECT(Supplemental_Type_Certificates__STC___5[[#This Row],[Range]])),"")</f>
        <v/>
      </c>
      <c r="J2131"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132" spans="1:10" x14ac:dyDescent="0.25">
      <c r="A2132" s="1" t="s">
        <v>173</v>
      </c>
      <c r="B2132"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Beechcraft Corporation\D50B</v>
      </c>
      <c r="C2132" s="1" t="s">
        <v>520</v>
      </c>
      <c r="D2132" s="1" t="str">
        <f>LEFT(Supplemental_Type_Certificates__STC___5[[#This Row],[Column1]],SEARCH("\",Supplemental_Type_Certificates__STC___5[[#This Row],[Column1]])-1)</f>
        <v>Beechcraft Corporation</v>
      </c>
      <c r="E2132" s="1" t="str">
        <f>RIGHT(Supplemental_Type_Certificates__STC___5[[#This Row],[Column1]],LEN(Supplemental_Type_Certificates__STC___5[[#This Row],[Column1]])-SEARCH("\",Supplemental_Type_Certificates__STC___5[[#This Row],[Column1]]))</f>
        <v>D50B</v>
      </c>
      <c r="F2132" s="1" t="str">
        <f>INDEX(Sheet1!A:D,MATCH(Supplemental_Type_Certificates__STC___5[[#This Row],[Make]],Sheet1!D:D,0),1)</f>
        <v>Beechcraft</v>
      </c>
      <c r="G2132"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132"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E2115:E2141</v>
      </c>
      <c r="I2132" s="1" t="str">
        <f ca="1">IF(LEN(Supplemental_Type_Certificates__STC___5[[#This Row],[First]])&lt;&gt;0,Supplemental_Type_Certificates__STC___5[[#This Row],[First]]&amp;": "&amp;_xlfn.TEXTJOIN(", ",TRUE,INDIRECT(Supplemental_Type_Certificates__STC___5[[#This Row],[Range]])),"")</f>
        <v/>
      </c>
      <c r="J2132"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133" spans="1:10" x14ac:dyDescent="0.25">
      <c r="A2133" s="1" t="s">
        <v>173</v>
      </c>
      <c r="B2133"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Beechcraft Corporation\D50C</v>
      </c>
      <c r="C2133" s="1" t="s">
        <v>521</v>
      </c>
      <c r="D2133" s="1" t="str">
        <f>LEFT(Supplemental_Type_Certificates__STC___5[[#This Row],[Column1]],SEARCH("\",Supplemental_Type_Certificates__STC___5[[#This Row],[Column1]])-1)</f>
        <v>Beechcraft Corporation</v>
      </c>
      <c r="E2133" s="1" t="str">
        <f>RIGHT(Supplemental_Type_Certificates__STC___5[[#This Row],[Column1]],LEN(Supplemental_Type_Certificates__STC___5[[#This Row],[Column1]])-SEARCH("\",Supplemental_Type_Certificates__STC___5[[#This Row],[Column1]]))</f>
        <v>D50C</v>
      </c>
      <c r="F2133" s="1" t="str">
        <f>INDEX(Sheet1!A:D,MATCH(Supplemental_Type_Certificates__STC___5[[#This Row],[Make]],Sheet1!D:D,0),1)</f>
        <v>Beechcraft</v>
      </c>
      <c r="G2133"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133"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E2115:E2141</v>
      </c>
      <c r="I2133" s="1" t="str">
        <f ca="1">IF(LEN(Supplemental_Type_Certificates__STC___5[[#This Row],[First]])&lt;&gt;0,Supplemental_Type_Certificates__STC___5[[#This Row],[First]]&amp;": "&amp;_xlfn.TEXTJOIN(", ",TRUE,INDIRECT(Supplemental_Type_Certificates__STC___5[[#This Row],[Range]])),"")</f>
        <v/>
      </c>
      <c r="J2133"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134" spans="1:10" x14ac:dyDescent="0.25">
      <c r="A2134" s="1" t="s">
        <v>173</v>
      </c>
      <c r="B2134"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Beechcraft Corporation\D50E-5990</v>
      </c>
      <c r="C2134" s="1" t="s">
        <v>522</v>
      </c>
      <c r="D2134" s="1" t="str">
        <f>LEFT(Supplemental_Type_Certificates__STC___5[[#This Row],[Column1]],SEARCH("\",Supplemental_Type_Certificates__STC___5[[#This Row],[Column1]])-1)</f>
        <v>Beechcraft Corporation</v>
      </c>
      <c r="E2134" s="1" t="str">
        <f>RIGHT(Supplemental_Type_Certificates__STC___5[[#This Row],[Column1]],LEN(Supplemental_Type_Certificates__STC___5[[#This Row],[Column1]])-SEARCH("\",Supplemental_Type_Certificates__STC___5[[#This Row],[Column1]]))</f>
        <v>D50E-5990</v>
      </c>
      <c r="F2134" s="1" t="str">
        <f>INDEX(Sheet1!A:D,MATCH(Supplemental_Type_Certificates__STC___5[[#This Row],[Make]],Sheet1!D:D,0),1)</f>
        <v>Beechcraft</v>
      </c>
      <c r="G2134"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134"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E2115:E2141</v>
      </c>
      <c r="I2134" s="1" t="str">
        <f ca="1">IF(LEN(Supplemental_Type_Certificates__STC___5[[#This Row],[First]])&lt;&gt;0,Supplemental_Type_Certificates__STC___5[[#This Row],[First]]&amp;": "&amp;_xlfn.TEXTJOIN(", ",TRUE,INDIRECT(Supplemental_Type_Certificates__STC___5[[#This Row],[Range]])),"")</f>
        <v/>
      </c>
      <c r="J2134"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135" spans="1:10" x14ac:dyDescent="0.25">
      <c r="A2135" s="1" t="s">
        <v>173</v>
      </c>
      <c r="B2135"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Beechcraft Corporation\D50E</v>
      </c>
      <c r="C2135" s="1" t="s">
        <v>523</v>
      </c>
      <c r="D2135" s="1" t="str">
        <f>LEFT(Supplemental_Type_Certificates__STC___5[[#This Row],[Column1]],SEARCH("\",Supplemental_Type_Certificates__STC___5[[#This Row],[Column1]])-1)</f>
        <v>Beechcraft Corporation</v>
      </c>
      <c r="E2135" s="1" t="str">
        <f>RIGHT(Supplemental_Type_Certificates__STC___5[[#This Row],[Column1]],LEN(Supplemental_Type_Certificates__STC___5[[#This Row],[Column1]])-SEARCH("\",Supplemental_Type_Certificates__STC___5[[#This Row],[Column1]]))</f>
        <v>D50E</v>
      </c>
      <c r="F2135" s="1" t="str">
        <f>INDEX(Sheet1!A:D,MATCH(Supplemental_Type_Certificates__STC___5[[#This Row],[Make]],Sheet1!D:D,0),1)</f>
        <v>Beechcraft</v>
      </c>
      <c r="G2135"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135"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E2115:E2141</v>
      </c>
      <c r="I2135" s="1" t="str">
        <f ca="1">IF(LEN(Supplemental_Type_Certificates__STC___5[[#This Row],[First]])&lt;&gt;0,Supplemental_Type_Certificates__STC___5[[#This Row],[First]]&amp;": "&amp;_xlfn.TEXTJOIN(", ",TRUE,INDIRECT(Supplemental_Type_Certificates__STC___5[[#This Row],[Range]])),"")</f>
        <v/>
      </c>
      <c r="J2135"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136" spans="1:10" x14ac:dyDescent="0.25">
      <c r="A2136" s="1" t="s">
        <v>173</v>
      </c>
      <c r="B2136"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Beechcraft Corporation\E50</v>
      </c>
      <c r="C2136" s="1" t="s">
        <v>531</v>
      </c>
      <c r="D2136" s="1" t="str">
        <f>LEFT(Supplemental_Type_Certificates__STC___5[[#This Row],[Column1]],SEARCH("\",Supplemental_Type_Certificates__STC___5[[#This Row],[Column1]])-1)</f>
        <v>Beechcraft Corporation</v>
      </c>
      <c r="E2136" s="1" t="str">
        <f>RIGHT(Supplemental_Type_Certificates__STC___5[[#This Row],[Column1]],LEN(Supplemental_Type_Certificates__STC___5[[#This Row],[Column1]])-SEARCH("\",Supplemental_Type_Certificates__STC___5[[#This Row],[Column1]]))</f>
        <v>E50</v>
      </c>
      <c r="F2136" s="1" t="str">
        <f>INDEX(Sheet1!A:D,MATCH(Supplemental_Type_Certificates__STC___5[[#This Row],[Make]],Sheet1!D:D,0),1)</f>
        <v>Beechcraft</v>
      </c>
      <c r="G2136"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136"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E2115:E2141</v>
      </c>
      <c r="I2136" s="1" t="str">
        <f ca="1">IF(LEN(Supplemental_Type_Certificates__STC___5[[#This Row],[First]])&lt;&gt;0,Supplemental_Type_Certificates__STC___5[[#This Row],[First]]&amp;": "&amp;_xlfn.TEXTJOIN(", ",TRUE,INDIRECT(Supplemental_Type_Certificates__STC___5[[#This Row],[Range]])),"")</f>
        <v/>
      </c>
      <c r="J2136"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137" spans="1:10" x14ac:dyDescent="0.25">
      <c r="A2137" s="1" t="s">
        <v>173</v>
      </c>
      <c r="B2137"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Beechcraft Corporation\F50</v>
      </c>
      <c r="C2137" s="1" t="s">
        <v>539</v>
      </c>
      <c r="D2137" s="1" t="str">
        <f>LEFT(Supplemental_Type_Certificates__STC___5[[#This Row],[Column1]],SEARCH("\",Supplemental_Type_Certificates__STC___5[[#This Row],[Column1]])-1)</f>
        <v>Beechcraft Corporation</v>
      </c>
      <c r="E2137" s="1" t="str">
        <f>RIGHT(Supplemental_Type_Certificates__STC___5[[#This Row],[Column1]],LEN(Supplemental_Type_Certificates__STC___5[[#This Row],[Column1]])-SEARCH("\",Supplemental_Type_Certificates__STC___5[[#This Row],[Column1]]))</f>
        <v>F50</v>
      </c>
      <c r="F2137" s="1" t="str">
        <f>INDEX(Sheet1!A:D,MATCH(Supplemental_Type_Certificates__STC___5[[#This Row],[Make]],Sheet1!D:D,0),1)</f>
        <v>Beechcraft</v>
      </c>
      <c r="G2137"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137"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E2115:E2141</v>
      </c>
      <c r="I2137" s="1" t="str">
        <f ca="1">IF(LEN(Supplemental_Type_Certificates__STC___5[[#This Row],[First]])&lt;&gt;0,Supplemental_Type_Certificates__STC___5[[#This Row],[First]]&amp;": "&amp;_xlfn.TEXTJOIN(", ",TRUE,INDIRECT(Supplemental_Type_Certificates__STC___5[[#This Row],[Range]])),"")</f>
        <v/>
      </c>
      <c r="J2137"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138" spans="1:10" x14ac:dyDescent="0.25">
      <c r="A2138" s="1" t="s">
        <v>173</v>
      </c>
      <c r="B2138"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Beechcraft Corporation\G17S</v>
      </c>
      <c r="C2138" s="1" t="s">
        <v>540</v>
      </c>
      <c r="D2138" s="1" t="str">
        <f>LEFT(Supplemental_Type_Certificates__STC___5[[#This Row],[Column1]],SEARCH("\",Supplemental_Type_Certificates__STC___5[[#This Row],[Column1]])-1)</f>
        <v>Beechcraft Corporation</v>
      </c>
      <c r="E2138" s="1" t="str">
        <f>RIGHT(Supplemental_Type_Certificates__STC___5[[#This Row],[Column1]],LEN(Supplemental_Type_Certificates__STC___5[[#This Row],[Column1]])-SEARCH("\",Supplemental_Type_Certificates__STC___5[[#This Row],[Column1]]))</f>
        <v>G17S</v>
      </c>
      <c r="F2138" s="1" t="str">
        <f>INDEX(Sheet1!A:D,MATCH(Supplemental_Type_Certificates__STC___5[[#This Row],[Make]],Sheet1!D:D,0),1)</f>
        <v>Beechcraft</v>
      </c>
      <c r="G2138"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138"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E2115:E2141</v>
      </c>
      <c r="I2138" s="1" t="str">
        <f ca="1">IF(LEN(Supplemental_Type_Certificates__STC___5[[#This Row],[First]])&lt;&gt;0,Supplemental_Type_Certificates__STC___5[[#This Row],[First]]&amp;": "&amp;_xlfn.TEXTJOIN(", ",TRUE,INDIRECT(Supplemental_Type_Certificates__STC___5[[#This Row],[Range]])),"")</f>
        <v/>
      </c>
      <c r="J2138"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139" spans="1:10" x14ac:dyDescent="0.25">
      <c r="A2139" s="1" t="s">
        <v>173</v>
      </c>
      <c r="B2139"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Beechcraft Corporation\G50</v>
      </c>
      <c r="C2139" s="1" t="s">
        <v>543</v>
      </c>
      <c r="D2139" s="1" t="str">
        <f>LEFT(Supplemental_Type_Certificates__STC___5[[#This Row],[Column1]],SEARCH("\",Supplemental_Type_Certificates__STC___5[[#This Row],[Column1]])-1)</f>
        <v>Beechcraft Corporation</v>
      </c>
      <c r="E2139" s="1" t="str">
        <f>RIGHT(Supplemental_Type_Certificates__STC___5[[#This Row],[Column1]],LEN(Supplemental_Type_Certificates__STC___5[[#This Row],[Column1]])-SEARCH("\",Supplemental_Type_Certificates__STC___5[[#This Row],[Column1]]))</f>
        <v>G50</v>
      </c>
      <c r="F2139" s="1" t="str">
        <f>INDEX(Sheet1!A:D,MATCH(Supplemental_Type_Certificates__STC___5[[#This Row],[Make]],Sheet1!D:D,0),1)</f>
        <v>Beechcraft</v>
      </c>
      <c r="G2139"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139"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E2115:E2141</v>
      </c>
      <c r="I2139" s="1" t="str">
        <f ca="1">IF(LEN(Supplemental_Type_Certificates__STC___5[[#This Row],[First]])&lt;&gt;0,Supplemental_Type_Certificates__STC___5[[#This Row],[First]]&amp;": "&amp;_xlfn.TEXTJOIN(", ",TRUE,INDIRECT(Supplemental_Type_Certificates__STC___5[[#This Row],[Range]])),"")</f>
        <v/>
      </c>
      <c r="J2139"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140" spans="1:10" x14ac:dyDescent="0.25">
      <c r="A2140" s="1" t="s">
        <v>173</v>
      </c>
      <c r="B2140"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Beechcraft Corporation\H50</v>
      </c>
      <c r="C2140" s="1" t="s">
        <v>545</v>
      </c>
      <c r="D2140" s="1" t="str">
        <f>LEFT(Supplemental_Type_Certificates__STC___5[[#This Row],[Column1]],SEARCH("\",Supplemental_Type_Certificates__STC___5[[#This Row],[Column1]])-1)</f>
        <v>Beechcraft Corporation</v>
      </c>
      <c r="E2140" s="1" t="str">
        <f>RIGHT(Supplemental_Type_Certificates__STC___5[[#This Row],[Column1]],LEN(Supplemental_Type_Certificates__STC___5[[#This Row],[Column1]])-SEARCH("\",Supplemental_Type_Certificates__STC___5[[#This Row],[Column1]]))</f>
        <v>H50</v>
      </c>
      <c r="F2140" s="1" t="str">
        <f>INDEX(Sheet1!A:D,MATCH(Supplemental_Type_Certificates__STC___5[[#This Row],[Make]],Sheet1!D:D,0),1)</f>
        <v>Beechcraft</v>
      </c>
      <c r="G2140"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140"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E2115:E2141</v>
      </c>
      <c r="I2140" s="1" t="str">
        <f ca="1">IF(LEN(Supplemental_Type_Certificates__STC___5[[#This Row],[First]])&lt;&gt;0,Supplemental_Type_Certificates__STC___5[[#This Row],[First]]&amp;": "&amp;_xlfn.TEXTJOIN(", ",TRUE,INDIRECT(Supplemental_Type_Certificates__STC___5[[#This Row],[Range]])),"")</f>
        <v/>
      </c>
      <c r="J2140"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141" spans="1:10" x14ac:dyDescent="0.25">
      <c r="A2141" s="1" t="s">
        <v>173</v>
      </c>
      <c r="B2141"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Beechcraft Corporation\J50</v>
      </c>
      <c r="C2141" s="1" t="s">
        <v>547</v>
      </c>
      <c r="D2141" s="1" t="str">
        <f>LEFT(Supplemental_Type_Certificates__STC___5[[#This Row],[Column1]],SEARCH("\",Supplemental_Type_Certificates__STC___5[[#This Row],[Column1]])-1)</f>
        <v>Beechcraft Corporation</v>
      </c>
      <c r="E2141" s="1" t="str">
        <f>RIGHT(Supplemental_Type_Certificates__STC___5[[#This Row],[Column1]],LEN(Supplemental_Type_Certificates__STC___5[[#This Row],[Column1]])-SEARCH("\",Supplemental_Type_Certificates__STC___5[[#This Row],[Column1]]))</f>
        <v>J50</v>
      </c>
      <c r="F2141" s="1" t="str">
        <f>INDEX(Sheet1!A:D,MATCH(Supplemental_Type_Certificates__STC___5[[#This Row],[Make]],Sheet1!D:D,0),1)</f>
        <v>Beechcraft</v>
      </c>
      <c r="G2141"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141"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E2115:E2141</v>
      </c>
      <c r="I2141" s="1" t="str">
        <f ca="1">IF(LEN(Supplemental_Type_Certificates__STC___5[[#This Row],[First]])&lt;&gt;0,Supplemental_Type_Certificates__STC___5[[#This Row],[First]]&amp;": "&amp;_xlfn.TEXTJOIN(", ",TRUE,INDIRECT(Supplemental_Type_Certificates__STC___5[[#This Row],[Range]])),"")</f>
        <v/>
      </c>
      <c r="J2141"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142" spans="1:10" x14ac:dyDescent="0.25">
      <c r="A2142" s="1" t="s">
        <v>173</v>
      </c>
      <c r="B2142"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Bellanca Aircraft Corporation\14-13-2</v>
      </c>
      <c r="C2142" s="1" t="s">
        <v>557</v>
      </c>
      <c r="D2142" s="1" t="str">
        <f>LEFT(Supplemental_Type_Certificates__STC___5[[#This Row],[Column1]],SEARCH("\",Supplemental_Type_Certificates__STC___5[[#This Row],[Column1]])-1)</f>
        <v>Bellanca Aircraft Corporation</v>
      </c>
      <c r="E2142" s="1" t="str">
        <f>RIGHT(Supplemental_Type_Certificates__STC___5[[#This Row],[Column1]],LEN(Supplemental_Type_Certificates__STC___5[[#This Row],[Column1]])-SEARCH("\",Supplemental_Type_Certificates__STC___5[[#This Row],[Column1]]))</f>
        <v>14-13-2</v>
      </c>
      <c r="F2142" s="1" t="str">
        <f>INDEX(Sheet1!A:D,MATCH(Supplemental_Type_Certificates__STC___5[[#This Row],[Make]],Sheet1!D:D,0),1)</f>
        <v>Bellanca</v>
      </c>
      <c r="G2142"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Bellanca</v>
      </c>
      <c r="H2142"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E2142:E2145</v>
      </c>
      <c r="I2142" s="1" t="str">
        <f ca="1">IF(LEN(Supplemental_Type_Certificates__STC___5[[#This Row],[First]])&lt;&gt;0,Supplemental_Type_Certificates__STC___5[[#This Row],[First]]&amp;": "&amp;_xlfn.TEXTJOIN(", ",TRUE,INDIRECT(Supplemental_Type_Certificates__STC___5[[#This Row],[Range]])),"")</f>
        <v>Bellanca: 14-13-2, 14-13-3, 14-13-3W, 14-13</v>
      </c>
      <c r="J2142"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143" spans="1:10" x14ac:dyDescent="0.25">
      <c r="A2143" s="1" t="s">
        <v>173</v>
      </c>
      <c r="B2143"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Bellanca Aircraft Corporation\14-13-3</v>
      </c>
      <c r="C2143" s="1" t="s">
        <v>558</v>
      </c>
      <c r="D2143" s="1" t="str">
        <f>LEFT(Supplemental_Type_Certificates__STC___5[[#This Row],[Column1]],SEARCH("\",Supplemental_Type_Certificates__STC___5[[#This Row],[Column1]])-1)</f>
        <v>Bellanca Aircraft Corporation</v>
      </c>
      <c r="E2143" s="1" t="str">
        <f>RIGHT(Supplemental_Type_Certificates__STC___5[[#This Row],[Column1]],LEN(Supplemental_Type_Certificates__STC___5[[#This Row],[Column1]])-SEARCH("\",Supplemental_Type_Certificates__STC___5[[#This Row],[Column1]]))</f>
        <v>14-13-3</v>
      </c>
      <c r="F2143" s="1" t="str">
        <f>INDEX(Sheet1!A:D,MATCH(Supplemental_Type_Certificates__STC___5[[#This Row],[Make]],Sheet1!D:D,0),1)</f>
        <v>Bellanca</v>
      </c>
      <c r="G2143"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143"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E2142:E2145</v>
      </c>
      <c r="I2143" s="1" t="str">
        <f ca="1">IF(LEN(Supplemental_Type_Certificates__STC___5[[#This Row],[First]])&lt;&gt;0,Supplemental_Type_Certificates__STC___5[[#This Row],[First]]&amp;": "&amp;_xlfn.TEXTJOIN(", ",TRUE,INDIRECT(Supplemental_Type_Certificates__STC___5[[#This Row],[Range]])),"")</f>
        <v/>
      </c>
      <c r="J2143"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144" spans="1:10" x14ac:dyDescent="0.25">
      <c r="A2144" s="1" t="s">
        <v>173</v>
      </c>
      <c r="B2144"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Bellanca Aircraft Corporation\14-13-3W</v>
      </c>
      <c r="C2144" s="1" t="s">
        <v>559</v>
      </c>
      <c r="D2144" s="1" t="str">
        <f>LEFT(Supplemental_Type_Certificates__STC___5[[#This Row],[Column1]],SEARCH("\",Supplemental_Type_Certificates__STC___5[[#This Row],[Column1]])-1)</f>
        <v>Bellanca Aircraft Corporation</v>
      </c>
      <c r="E2144" s="1" t="str">
        <f>RIGHT(Supplemental_Type_Certificates__STC___5[[#This Row],[Column1]],LEN(Supplemental_Type_Certificates__STC___5[[#This Row],[Column1]])-SEARCH("\",Supplemental_Type_Certificates__STC___5[[#This Row],[Column1]]))</f>
        <v>14-13-3W</v>
      </c>
      <c r="F2144" s="1" t="str">
        <f>INDEX(Sheet1!A:D,MATCH(Supplemental_Type_Certificates__STC___5[[#This Row],[Make]],Sheet1!D:D,0),1)</f>
        <v>Bellanca</v>
      </c>
      <c r="G2144"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144"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E2142:E2145</v>
      </c>
      <c r="I2144" s="1" t="str">
        <f ca="1">IF(LEN(Supplemental_Type_Certificates__STC___5[[#This Row],[First]])&lt;&gt;0,Supplemental_Type_Certificates__STC___5[[#This Row],[First]]&amp;": "&amp;_xlfn.TEXTJOIN(", ",TRUE,INDIRECT(Supplemental_Type_Certificates__STC___5[[#This Row],[Range]])),"")</f>
        <v/>
      </c>
      <c r="J2144"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145" spans="1:10" x14ac:dyDescent="0.25">
      <c r="A2145" s="1" t="s">
        <v>173</v>
      </c>
      <c r="B2145"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Bellanca Aircraft Corporation\14-13</v>
      </c>
      <c r="C2145" s="1" t="s">
        <v>560</v>
      </c>
      <c r="D2145" s="1" t="str">
        <f>LEFT(Supplemental_Type_Certificates__STC___5[[#This Row],[Column1]],SEARCH("\",Supplemental_Type_Certificates__STC___5[[#This Row],[Column1]])-1)</f>
        <v>Bellanca Aircraft Corporation</v>
      </c>
      <c r="E2145" s="1" t="str">
        <f>RIGHT(Supplemental_Type_Certificates__STC___5[[#This Row],[Column1]],LEN(Supplemental_Type_Certificates__STC___5[[#This Row],[Column1]])-SEARCH("\",Supplemental_Type_Certificates__STC___5[[#This Row],[Column1]]))</f>
        <v>14-13</v>
      </c>
      <c r="F2145" s="1" t="str">
        <f>INDEX(Sheet1!A:D,MATCH(Supplemental_Type_Certificates__STC___5[[#This Row],[Make]],Sheet1!D:D,0),1)</f>
        <v>Bellanca</v>
      </c>
      <c r="G2145"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145"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E2142:E2145</v>
      </c>
      <c r="I2145" s="1" t="str">
        <f ca="1">IF(LEN(Supplemental_Type_Certificates__STC___5[[#This Row],[First]])&lt;&gt;0,Supplemental_Type_Certificates__STC___5[[#This Row],[First]]&amp;": "&amp;_xlfn.TEXTJOIN(", ",TRUE,INDIRECT(Supplemental_Type_Certificates__STC___5[[#This Row],[Range]])),"")</f>
        <v/>
      </c>
      <c r="J2145"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146" spans="1:10" x14ac:dyDescent="0.25">
      <c r="A2146" s="1" t="s">
        <v>173</v>
      </c>
      <c r="B2146"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Company\F182P</v>
      </c>
      <c r="C2146" s="1" t="s">
        <v>726</v>
      </c>
      <c r="D2146" s="1" t="str">
        <f>LEFT(Supplemental_Type_Certificates__STC___5[[#This Row],[Column1]],SEARCH("\",Supplemental_Type_Certificates__STC___5[[#This Row],[Column1]])-1)</f>
        <v>Cessna Aircraft Company</v>
      </c>
      <c r="E2146" s="1" t="str">
        <f>RIGHT(Supplemental_Type_Certificates__STC___5[[#This Row],[Column1]],LEN(Supplemental_Type_Certificates__STC___5[[#This Row],[Column1]])-SEARCH("\",Supplemental_Type_Certificates__STC___5[[#This Row],[Column1]]))</f>
        <v>F182P</v>
      </c>
      <c r="F2146" s="1" t="str">
        <f>INDEX(Sheet1!A:D,MATCH(Supplemental_Type_Certificates__STC___5[[#This Row],[Make]],Sheet1!D:D,0),1)</f>
        <v>Cessna</v>
      </c>
      <c r="G2146"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Cessna</v>
      </c>
      <c r="H2146"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E2146:E2154</v>
      </c>
      <c r="I2146" s="1" t="str">
        <f ca="1">IF(LEN(Supplemental_Type_Certificates__STC___5[[#This Row],[First]])&lt;&gt;0,Supplemental_Type_Certificates__STC___5[[#This Row],[First]]&amp;": "&amp;_xlfn.TEXTJOIN(", ",TRUE,INDIRECT(Supplemental_Type_Certificates__STC___5[[#This Row],[Range]])),"")</f>
        <v>Cessna: F182P, F182Q, FR172E, FR172F, FR172G, FR172H, FR172J, FR172K, FR182</v>
      </c>
      <c r="J2146"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147" spans="1:10" x14ac:dyDescent="0.25">
      <c r="A2147" s="1" t="s">
        <v>173</v>
      </c>
      <c r="B2147"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Company\F182Q</v>
      </c>
      <c r="C2147" s="1" t="s">
        <v>727</v>
      </c>
      <c r="D2147" s="1" t="str">
        <f>LEFT(Supplemental_Type_Certificates__STC___5[[#This Row],[Column1]],SEARCH("\",Supplemental_Type_Certificates__STC___5[[#This Row],[Column1]])-1)</f>
        <v>Cessna Aircraft Company</v>
      </c>
      <c r="E2147" s="1" t="str">
        <f>RIGHT(Supplemental_Type_Certificates__STC___5[[#This Row],[Column1]],LEN(Supplemental_Type_Certificates__STC___5[[#This Row],[Column1]])-SEARCH("\",Supplemental_Type_Certificates__STC___5[[#This Row],[Column1]]))</f>
        <v>F182Q</v>
      </c>
      <c r="F2147" s="1" t="str">
        <f>INDEX(Sheet1!A:D,MATCH(Supplemental_Type_Certificates__STC___5[[#This Row],[Make]],Sheet1!D:D,0),1)</f>
        <v>Cessna</v>
      </c>
      <c r="G2147"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147"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E2146:E2154</v>
      </c>
      <c r="I2147" s="1" t="str">
        <f ca="1">IF(LEN(Supplemental_Type_Certificates__STC___5[[#This Row],[First]])&lt;&gt;0,Supplemental_Type_Certificates__STC___5[[#This Row],[First]]&amp;": "&amp;_xlfn.TEXTJOIN(", ",TRUE,INDIRECT(Supplemental_Type_Certificates__STC___5[[#This Row],[Range]])),"")</f>
        <v/>
      </c>
      <c r="J2147"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148" spans="1:10" x14ac:dyDescent="0.25">
      <c r="A2148" s="1" t="s">
        <v>173</v>
      </c>
      <c r="B2148"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Company\FR172E</v>
      </c>
      <c r="C2148" s="1" t="s">
        <v>728</v>
      </c>
      <c r="D2148" s="1" t="str">
        <f>LEFT(Supplemental_Type_Certificates__STC___5[[#This Row],[Column1]],SEARCH("\",Supplemental_Type_Certificates__STC___5[[#This Row],[Column1]])-1)</f>
        <v>Cessna Aircraft Company</v>
      </c>
      <c r="E2148" s="1" t="str">
        <f>RIGHT(Supplemental_Type_Certificates__STC___5[[#This Row],[Column1]],LEN(Supplemental_Type_Certificates__STC___5[[#This Row],[Column1]])-SEARCH("\",Supplemental_Type_Certificates__STC___5[[#This Row],[Column1]]))</f>
        <v>FR172E</v>
      </c>
      <c r="F2148" s="1" t="str">
        <f>INDEX(Sheet1!A:D,MATCH(Supplemental_Type_Certificates__STC___5[[#This Row],[Make]],Sheet1!D:D,0),1)</f>
        <v>Cessna</v>
      </c>
      <c r="G2148"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148"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E2146:E2154</v>
      </c>
      <c r="I2148" s="1" t="str">
        <f ca="1">IF(LEN(Supplemental_Type_Certificates__STC___5[[#This Row],[First]])&lt;&gt;0,Supplemental_Type_Certificates__STC___5[[#This Row],[First]]&amp;": "&amp;_xlfn.TEXTJOIN(", ",TRUE,INDIRECT(Supplemental_Type_Certificates__STC___5[[#This Row],[Range]])),"")</f>
        <v/>
      </c>
      <c r="J2148"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149" spans="1:10" x14ac:dyDescent="0.25">
      <c r="A2149" s="1" t="s">
        <v>173</v>
      </c>
      <c r="B2149"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Company\FR172F</v>
      </c>
      <c r="C2149" s="1" t="s">
        <v>729</v>
      </c>
      <c r="D2149" s="1" t="str">
        <f>LEFT(Supplemental_Type_Certificates__STC___5[[#This Row],[Column1]],SEARCH("\",Supplemental_Type_Certificates__STC___5[[#This Row],[Column1]])-1)</f>
        <v>Cessna Aircraft Company</v>
      </c>
      <c r="E2149" s="1" t="str">
        <f>RIGHT(Supplemental_Type_Certificates__STC___5[[#This Row],[Column1]],LEN(Supplemental_Type_Certificates__STC___5[[#This Row],[Column1]])-SEARCH("\",Supplemental_Type_Certificates__STC___5[[#This Row],[Column1]]))</f>
        <v>FR172F</v>
      </c>
      <c r="F2149" s="1" t="str">
        <f>INDEX(Sheet1!A:D,MATCH(Supplemental_Type_Certificates__STC___5[[#This Row],[Make]],Sheet1!D:D,0),1)</f>
        <v>Cessna</v>
      </c>
      <c r="G2149"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149"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E2146:E2154</v>
      </c>
      <c r="I2149" s="1" t="str">
        <f ca="1">IF(LEN(Supplemental_Type_Certificates__STC___5[[#This Row],[First]])&lt;&gt;0,Supplemental_Type_Certificates__STC___5[[#This Row],[First]]&amp;": "&amp;_xlfn.TEXTJOIN(", ",TRUE,INDIRECT(Supplemental_Type_Certificates__STC___5[[#This Row],[Range]])),"")</f>
        <v/>
      </c>
      <c r="J2149"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150" spans="1:10" x14ac:dyDescent="0.25">
      <c r="A2150" s="1" t="s">
        <v>173</v>
      </c>
      <c r="B2150"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Company\FR172G</v>
      </c>
      <c r="C2150" s="1" t="s">
        <v>730</v>
      </c>
      <c r="D2150" s="1" t="str">
        <f>LEFT(Supplemental_Type_Certificates__STC___5[[#This Row],[Column1]],SEARCH("\",Supplemental_Type_Certificates__STC___5[[#This Row],[Column1]])-1)</f>
        <v>Cessna Aircraft Company</v>
      </c>
      <c r="E2150" s="1" t="str">
        <f>RIGHT(Supplemental_Type_Certificates__STC___5[[#This Row],[Column1]],LEN(Supplemental_Type_Certificates__STC___5[[#This Row],[Column1]])-SEARCH("\",Supplemental_Type_Certificates__STC___5[[#This Row],[Column1]]))</f>
        <v>FR172G</v>
      </c>
      <c r="F2150" s="1" t="str">
        <f>INDEX(Sheet1!A:D,MATCH(Supplemental_Type_Certificates__STC___5[[#This Row],[Make]],Sheet1!D:D,0),1)</f>
        <v>Cessna</v>
      </c>
      <c r="G2150"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150"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E2146:E2154</v>
      </c>
      <c r="I2150" s="1" t="str">
        <f ca="1">IF(LEN(Supplemental_Type_Certificates__STC___5[[#This Row],[First]])&lt;&gt;0,Supplemental_Type_Certificates__STC___5[[#This Row],[First]]&amp;": "&amp;_xlfn.TEXTJOIN(", ",TRUE,INDIRECT(Supplemental_Type_Certificates__STC___5[[#This Row],[Range]])),"")</f>
        <v/>
      </c>
      <c r="J2150"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151" spans="1:10" x14ac:dyDescent="0.25">
      <c r="A2151" s="1" t="s">
        <v>173</v>
      </c>
      <c r="B2151"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Company\FR172H</v>
      </c>
      <c r="C2151" s="1" t="s">
        <v>731</v>
      </c>
      <c r="D2151" s="1" t="str">
        <f>LEFT(Supplemental_Type_Certificates__STC___5[[#This Row],[Column1]],SEARCH("\",Supplemental_Type_Certificates__STC___5[[#This Row],[Column1]])-1)</f>
        <v>Cessna Aircraft Company</v>
      </c>
      <c r="E2151" s="1" t="str">
        <f>RIGHT(Supplemental_Type_Certificates__STC___5[[#This Row],[Column1]],LEN(Supplemental_Type_Certificates__STC___5[[#This Row],[Column1]])-SEARCH("\",Supplemental_Type_Certificates__STC___5[[#This Row],[Column1]]))</f>
        <v>FR172H</v>
      </c>
      <c r="F2151" s="1" t="str">
        <f>INDEX(Sheet1!A:D,MATCH(Supplemental_Type_Certificates__STC___5[[#This Row],[Make]],Sheet1!D:D,0),1)</f>
        <v>Cessna</v>
      </c>
      <c r="G2151"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151"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E2146:E2154</v>
      </c>
      <c r="I2151" s="1" t="str">
        <f ca="1">IF(LEN(Supplemental_Type_Certificates__STC___5[[#This Row],[First]])&lt;&gt;0,Supplemental_Type_Certificates__STC___5[[#This Row],[First]]&amp;": "&amp;_xlfn.TEXTJOIN(", ",TRUE,INDIRECT(Supplemental_Type_Certificates__STC___5[[#This Row],[Range]])),"")</f>
        <v/>
      </c>
      <c r="J2151"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152" spans="1:10" x14ac:dyDescent="0.25">
      <c r="A2152" s="1" t="s">
        <v>173</v>
      </c>
      <c r="B2152"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Company\FR172J</v>
      </c>
      <c r="C2152" s="1" t="s">
        <v>732</v>
      </c>
      <c r="D2152" s="1" t="str">
        <f>LEFT(Supplemental_Type_Certificates__STC___5[[#This Row],[Column1]],SEARCH("\",Supplemental_Type_Certificates__STC___5[[#This Row],[Column1]])-1)</f>
        <v>Cessna Aircraft Company</v>
      </c>
      <c r="E2152" s="1" t="str">
        <f>RIGHT(Supplemental_Type_Certificates__STC___5[[#This Row],[Column1]],LEN(Supplemental_Type_Certificates__STC___5[[#This Row],[Column1]])-SEARCH("\",Supplemental_Type_Certificates__STC___5[[#This Row],[Column1]]))</f>
        <v>FR172J</v>
      </c>
      <c r="F2152" s="1" t="str">
        <f>INDEX(Sheet1!A:D,MATCH(Supplemental_Type_Certificates__STC___5[[#This Row],[Make]],Sheet1!D:D,0),1)</f>
        <v>Cessna</v>
      </c>
      <c r="G2152"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152"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E2146:E2154</v>
      </c>
      <c r="I2152" s="1" t="str">
        <f ca="1">IF(LEN(Supplemental_Type_Certificates__STC___5[[#This Row],[First]])&lt;&gt;0,Supplemental_Type_Certificates__STC___5[[#This Row],[First]]&amp;": "&amp;_xlfn.TEXTJOIN(", ",TRUE,INDIRECT(Supplemental_Type_Certificates__STC___5[[#This Row],[Range]])),"")</f>
        <v/>
      </c>
      <c r="J2152"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153" spans="1:10" x14ac:dyDescent="0.25">
      <c r="A2153" s="1" t="s">
        <v>173</v>
      </c>
      <c r="B2153"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Company\FR172K</v>
      </c>
      <c r="C2153" s="1" t="s">
        <v>733</v>
      </c>
      <c r="D2153" s="1" t="str">
        <f>LEFT(Supplemental_Type_Certificates__STC___5[[#This Row],[Column1]],SEARCH("\",Supplemental_Type_Certificates__STC___5[[#This Row],[Column1]])-1)</f>
        <v>Cessna Aircraft Company</v>
      </c>
      <c r="E2153" s="1" t="str">
        <f>RIGHT(Supplemental_Type_Certificates__STC___5[[#This Row],[Column1]],LEN(Supplemental_Type_Certificates__STC___5[[#This Row],[Column1]])-SEARCH("\",Supplemental_Type_Certificates__STC___5[[#This Row],[Column1]]))</f>
        <v>FR172K</v>
      </c>
      <c r="F2153" s="1" t="str">
        <f>INDEX(Sheet1!A:D,MATCH(Supplemental_Type_Certificates__STC___5[[#This Row],[Make]],Sheet1!D:D,0),1)</f>
        <v>Cessna</v>
      </c>
      <c r="G2153"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153"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E2146:E2154</v>
      </c>
      <c r="I2153" s="1" t="str">
        <f ca="1">IF(LEN(Supplemental_Type_Certificates__STC___5[[#This Row],[First]])&lt;&gt;0,Supplemental_Type_Certificates__STC___5[[#This Row],[First]]&amp;": "&amp;_xlfn.TEXTJOIN(", ",TRUE,INDIRECT(Supplemental_Type_Certificates__STC___5[[#This Row],[Range]])),"")</f>
        <v/>
      </c>
      <c r="J2153"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154" spans="1:10" x14ac:dyDescent="0.25">
      <c r="A2154" s="1" t="s">
        <v>173</v>
      </c>
      <c r="B2154"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Cessna Aircraft Company\FR182</v>
      </c>
      <c r="C2154" s="1" t="s">
        <v>734</v>
      </c>
      <c r="D2154" s="1" t="str">
        <f>LEFT(Supplemental_Type_Certificates__STC___5[[#This Row],[Column1]],SEARCH("\",Supplemental_Type_Certificates__STC___5[[#This Row],[Column1]])-1)</f>
        <v>Cessna Aircraft Company</v>
      </c>
      <c r="E2154" s="1" t="str">
        <f>RIGHT(Supplemental_Type_Certificates__STC___5[[#This Row],[Column1]],LEN(Supplemental_Type_Certificates__STC___5[[#This Row],[Column1]])-SEARCH("\",Supplemental_Type_Certificates__STC___5[[#This Row],[Column1]]))</f>
        <v>FR182</v>
      </c>
      <c r="F2154" s="1" t="str">
        <f>INDEX(Sheet1!A:D,MATCH(Supplemental_Type_Certificates__STC___5[[#This Row],[Make]],Sheet1!D:D,0),1)</f>
        <v>Cessna</v>
      </c>
      <c r="G2154"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154"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E2146:E2154</v>
      </c>
      <c r="I2154" s="1" t="str">
        <f ca="1">IF(LEN(Supplemental_Type_Certificates__STC___5[[#This Row],[First]])&lt;&gt;0,Supplemental_Type_Certificates__STC___5[[#This Row],[First]]&amp;": "&amp;_xlfn.TEXTJOIN(", ",TRUE,INDIRECT(Supplemental_Type_Certificates__STC___5[[#This Row],[Range]])),"")</f>
        <v/>
      </c>
      <c r="J2154"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155" spans="1:10" x14ac:dyDescent="0.25">
      <c r="A2155" s="1" t="s">
        <v>173</v>
      </c>
      <c r="B2155"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Cirrus Design Corporation\SR20</v>
      </c>
      <c r="C2155" s="1" t="s">
        <v>799</v>
      </c>
      <c r="D2155" s="1" t="str">
        <f>LEFT(Supplemental_Type_Certificates__STC___5[[#This Row],[Column1]],SEARCH("\",Supplemental_Type_Certificates__STC___5[[#This Row],[Column1]])-1)</f>
        <v>Cirrus Design Corporation</v>
      </c>
      <c r="E2155" s="1" t="str">
        <f>RIGHT(Supplemental_Type_Certificates__STC___5[[#This Row],[Column1]],LEN(Supplemental_Type_Certificates__STC___5[[#This Row],[Column1]])-SEARCH("\",Supplemental_Type_Certificates__STC___5[[#This Row],[Column1]]))</f>
        <v>SR20</v>
      </c>
      <c r="F2155" s="1" t="str">
        <f>INDEX(Sheet1!A:D,MATCH(Supplemental_Type_Certificates__STC___5[[#This Row],[Make]],Sheet1!D:D,0),1)</f>
        <v>Cirrus</v>
      </c>
      <c r="G2155"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Cirrus</v>
      </c>
      <c r="H2155"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E2155:E2156</v>
      </c>
      <c r="I2155" s="1" t="str">
        <f ca="1">IF(LEN(Supplemental_Type_Certificates__STC___5[[#This Row],[First]])&lt;&gt;0,Supplemental_Type_Certificates__STC___5[[#This Row],[First]]&amp;": "&amp;_xlfn.TEXTJOIN(", ",TRUE,INDIRECT(Supplemental_Type_Certificates__STC___5[[#This Row],[Range]])),"")</f>
        <v>Cirrus: SR20, SR22</v>
      </c>
      <c r="J2155"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156" spans="1:10" x14ac:dyDescent="0.25">
      <c r="A2156" s="1" t="s">
        <v>173</v>
      </c>
      <c r="B2156"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Cirrus Design Corporation\SR22</v>
      </c>
      <c r="C2156" s="1" t="s">
        <v>800</v>
      </c>
      <c r="D2156" s="1" t="str">
        <f>LEFT(Supplemental_Type_Certificates__STC___5[[#This Row],[Column1]],SEARCH("\",Supplemental_Type_Certificates__STC___5[[#This Row],[Column1]])-1)</f>
        <v>Cirrus Design Corporation</v>
      </c>
      <c r="E2156" s="1" t="str">
        <f>RIGHT(Supplemental_Type_Certificates__STC___5[[#This Row],[Column1]],LEN(Supplemental_Type_Certificates__STC___5[[#This Row],[Column1]])-SEARCH("\",Supplemental_Type_Certificates__STC___5[[#This Row],[Column1]]))</f>
        <v>SR22</v>
      </c>
      <c r="F2156" s="1" t="str">
        <f>INDEX(Sheet1!A:D,MATCH(Supplemental_Type_Certificates__STC___5[[#This Row],[Make]],Sheet1!D:D,0),1)</f>
        <v>Cirrus</v>
      </c>
      <c r="G2156"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156"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E2155:E2156</v>
      </c>
      <c r="I2156" s="1" t="str">
        <f ca="1">IF(LEN(Supplemental_Type_Certificates__STC___5[[#This Row],[First]])&lt;&gt;0,Supplemental_Type_Certificates__STC___5[[#This Row],[First]]&amp;": "&amp;_xlfn.TEXTJOIN(", ",TRUE,INDIRECT(Supplemental_Type_Certificates__STC___5[[#This Row],[Range]])),"")</f>
        <v/>
      </c>
      <c r="J2156"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157" spans="1:10" x14ac:dyDescent="0.25">
      <c r="A2157" s="1" t="s">
        <v>173</v>
      </c>
      <c r="B2157"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Commander Aircraft Corporation\112</v>
      </c>
      <c r="C2157" s="1" t="s">
        <v>801</v>
      </c>
      <c r="D2157" s="1" t="str">
        <f>LEFT(Supplemental_Type_Certificates__STC___5[[#This Row],[Column1]],SEARCH("\",Supplemental_Type_Certificates__STC___5[[#This Row],[Column1]])-1)</f>
        <v>Commander Aircraft Corporation</v>
      </c>
      <c r="E2157" s="1" t="str">
        <f>RIGHT(Supplemental_Type_Certificates__STC___5[[#This Row],[Column1]],LEN(Supplemental_Type_Certificates__STC___5[[#This Row],[Column1]])-SEARCH("\",Supplemental_Type_Certificates__STC___5[[#This Row],[Column1]]))</f>
        <v>112</v>
      </c>
      <c r="F2157" s="1" t="str">
        <f>INDEX(Sheet1!A:D,MATCH(Supplemental_Type_Certificates__STC___5[[#This Row],[Make]],Sheet1!D:D,0),1)</f>
        <v>Commander</v>
      </c>
      <c r="G2157"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Commander</v>
      </c>
      <c r="H2157"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E2157:E2164</v>
      </c>
      <c r="I2157" s="1" t="str">
        <f ca="1">IF(LEN(Supplemental_Type_Certificates__STC___5[[#This Row],[First]])&lt;&gt;0,Supplemental_Type_Certificates__STC___5[[#This Row],[First]]&amp;": "&amp;_xlfn.TEXTJOIN(", ",TRUE,INDIRECT(Supplemental_Type_Certificates__STC___5[[#This Row],[Range]])),"")</f>
        <v>Commander: 112, 112B, 112TC, 112TCA, 114, 114A, 114B, 114TC</v>
      </c>
      <c r="J2157"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158" spans="1:10" x14ac:dyDescent="0.25">
      <c r="A2158" s="1" t="s">
        <v>173</v>
      </c>
      <c r="B2158"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Commander Aircraft Corporation\112B</v>
      </c>
      <c r="C2158" s="1" t="s">
        <v>802</v>
      </c>
      <c r="D2158" s="1" t="str">
        <f>LEFT(Supplemental_Type_Certificates__STC___5[[#This Row],[Column1]],SEARCH("\",Supplemental_Type_Certificates__STC___5[[#This Row],[Column1]])-1)</f>
        <v>Commander Aircraft Corporation</v>
      </c>
      <c r="E2158" s="1" t="str">
        <f>RIGHT(Supplemental_Type_Certificates__STC___5[[#This Row],[Column1]],LEN(Supplemental_Type_Certificates__STC___5[[#This Row],[Column1]])-SEARCH("\",Supplemental_Type_Certificates__STC___5[[#This Row],[Column1]]))</f>
        <v>112B</v>
      </c>
      <c r="F2158" s="1" t="str">
        <f>INDEX(Sheet1!A:D,MATCH(Supplemental_Type_Certificates__STC___5[[#This Row],[Make]],Sheet1!D:D,0),1)</f>
        <v>Commander</v>
      </c>
      <c r="G2158"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158"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E2157:E2164</v>
      </c>
      <c r="I2158" s="1" t="str">
        <f ca="1">IF(LEN(Supplemental_Type_Certificates__STC___5[[#This Row],[First]])&lt;&gt;0,Supplemental_Type_Certificates__STC___5[[#This Row],[First]]&amp;": "&amp;_xlfn.TEXTJOIN(", ",TRUE,INDIRECT(Supplemental_Type_Certificates__STC___5[[#This Row],[Range]])),"")</f>
        <v/>
      </c>
      <c r="J2158"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159" spans="1:10" x14ac:dyDescent="0.25">
      <c r="A2159" s="1" t="s">
        <v>173</v>
      </c>
      <c r="B2159"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Commander Aircraft Corporation\112TC</v>
      </c>
      <c r="C2159" s="1" t="s">
        <v>803</v>
      </c>
      <c r="D2159" s="1" t="str">
        <f>LEFT(Supplemental_Type_Certificates__STC___5[[#This Row],[Column1]],SEARCH("\",Supplemental_Type_Certificates__STC___5[[#This Row],[Column1]])-1)</f>
        <v>Commander Aircraft Corporation</v>
      </c>
      <c r="E2159" s="1" t="str">
        <f>RIGHT(Supplemental_Type_Certificates__STC___5[[#This Row],[Column1]],LEN(Supplemental_Type_Certificates__STC___5[[#This Row],[Column1]])-SEARCH("\",Supplemental_Type_Certificates__STC___5[[#This Row],[Column1]]))</f>
        <v>112TC</v>
      </c>
      <c r="F2159" s="1" t="str">
        <f>INDEX(Sheet1!A:D,MATCH(Supplemental_Type_Certificates__STC___5[[#This Row],[Make]],Sheet1!D:D,0),1)</f>
        <v>Commander</v>
      </c>
      <c r="G2159"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159"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E2157:E2164</v>
      </c>
      <c r="I2159" s="1" t="str">
        <f ca="1">IF(LEN(Supplemental_Type_Certificates__STC___5[[#This Row],[First]])&lt;&gt;0,Supplemental_Type_Certificates__STC___5[[#This Row],[First]]&amp;": "&amp;_xlfn.TEXTJOIN(", ",TRUE,INDIRECT(Supplemental_Type_Certificates__STC___5[[#This Row],[Range]])),"")</f>
        <v/>
      </c>
      <c r="J2159"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160" spans="1:10" x14ac:dyDescent="0.25">
      <c r="A2160" s="1" t="s">
        <v>173</v>
      </c>
      <c r="B2160"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Commander Aircraft Corporation\112TCA</v>
      </c>
      <c r="C2160" s="1" t="s">
        <v>804</v>
      </c>
      <c r="D2160" s="1" t="str">
        <f>LEFT(Supplemental_Type_Certificates__STC___5[[#This Row],[Column1]],SEARCH("\",Supplemental_Type_Certificates__STC___5[[#This Row],[Column1]])-1)</f>
        <v>Commander Aircraft Corporation</v>
      </c>
      <c r="E2160" s="1" t="str">
        <f>RIGHT(Supplemental_Type_Certificates__STC___5[[#This Row],[Column1]],LEN(Supplemental_Type_Certificates__STC___5[[#This Row],[Column1]])-SEARCH("\",Supplemental_Type_Certificates__STC___5[[#This Row],[Column1]]))</f>
        <v>112TCA</v>
      </c>
      <c r="F2160" s="1" t="str">
        <f>INDEX(Sheet1!A:D,MATCH(Supplemental_Type_Certificates__STC___5[[#This Row],[Make]],Sheet1!D:D,0),1)</f>
        <v>Commander</v>
      </c>
      <c r="G2160"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160"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E2157:E2164</v>
      </c>
      <c r="I2160" s="1" t="str">
        <f ca="1">IF(LEN(Supplemental_Type_Certificates__STC___5[[#This Row],[First]])&lt;&gt;0,Supplemental_Type_Certificates__STC___5[[#This Row],[First]]&amp;": "&amp;_xlfn.TEXTJOIN(", ",TRUE,INDIRECT(Supplemental_Type_Certificates__STC___5[[#This Row],[Range]])),"")</f>
        <v/>
      </c>
      <c r="J2160"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161" spans="1:10" x14ac:dyDescent="0.25">
      <c r="A2161" s="1" t="s">
        <v>173</v>
      </c>
      <c r="B2161"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Commander Aircraft Corporation\114</v>
      </c>
      <c r="C2161" s="1" t="s">
        <v>805</v>
      </c>
      <c r="D2161" s="1" t="str">
        <f>LEFT(Supplemental_Type_Certificates__STC___5[[#This Row],[Column1]],SEARCH("\",Supplemental_Type_Certificates__STC___5[[#This Row],[Column1]])-1)</f>
        <v>Commander Aircraft Corporation</v>
      </c>
      <c r="E2161" s="1" t="str">
        <f>RIGHT(Supplemental_Type_Certificates__STC___5[[#This Row],[Column1]],LEN(Supplemental_Type_Certificates__STC___5[[#This Row],[Column1]])-SEARCH("\",Supplemental_Type_Certificates__STC___5[[#This Row],[Column1]]))</f>
        <v>114</v>
      </c>
      <c r="F2161" s="1" t="str">
        <f>INDEX(Sheet1!A:D,MATCH(Supplemental_Type_Certificates__STC___5[[#This Row],[Make]],Sheet1!D:D,0),1)</f>
        <v>Commander</v>
      </c>
      <c r="G2161"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161"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E2157:E2164</v>
      </c>
      <c r="I2161" s="1" t="str">
        <f ca="1">IF(LEN(Supplemental_Type_Certificates__STC___5[[#This Row],[First]])&lt;&gt;0,Supplemental_Type_Certificates__STC___5[[#This Row],[First]]&amp;": "&amp;_xlfn.TEXTJOIN(", ",TRUE,INDIRECT(Supplemental_Type_Certificates__STC___5[[#This Row],[Range]])),"")</f>
        <v/>
      </c>
      <c r="J2161"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162" spans="1:10" x14ac:dyDescent="0.25">
      <c r="A2162" s="1" t="s">
        <v>173</v>
      </c>
      <c r="B2162"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Commander Aircraft Corporation\114A</v>
      </c>
      <c r="C2162" s="1" t="s">
        <v>806</v>
      </c>
      <c r="D2162" s="1" t="str">
        <f>LEFT(Supplemental_Type_Certificates__STC___5[[#This Row],[Column1]],SEARCH("\",Supplemental_Type_Certificates__STC___5[[#This Row],[Column1]])-1)</f>
        <v>Commander Aircraft Corporation</v>
      </c>
      <c r="E2162" s="1" t="str">
        <f>RIGHT(Supplemental_Type_Certificates__STC___5[[#This Row],[Column1]],LEN(Supplemental_Type_Certificates__STC___5[[#This Row],[Column1]])-SEARCH("\",Supplemental_Type_Certificates__STC___5[[#This Row],[Column1]]))</f>
        <v>114A</v>
      </c>
      <c r="F2162" s="1" t="str">
        <f>INDEX(Sheet1!A:D,MATCH(Supplemental_Type_Certificates__STC___5[[#This Row],[Make]],Sheet1!D:D,0),1)</f>
        <v>Commander</v>
      </c>
      <c r="G2162"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162"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E2157:E2164</v>
      </c>
      <c r="I2162" s="1" t="str">
        <f ca="1">IF(LEN(Supplemental_Type_Certificates__STC___5[[#This Row],[First]])&lt;&gt;0,Supplemental_Type_Certificates__STC___5[[#This Row],[First]]&amp;": "&amp;_xlfn.TEXTJOIN(", ",TRUE,INDIRECT(Supplemental_Type_Certificates__STC___5[[#This Row],[Range]])),"")</f>
        <v/>
      </c>
      <c r="J2162"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163" spans="1:10" x14ac:dyDescent="0.25">
      <c r="A2163" s="1" t="s">
        <v>173</v>
      </c>
      <c r="B2163"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Commander Aircraft Corporation\114B</v>
      </c>
      <c r="C2163" s="1" t="s">
        <v>807</v>
      </c>
      <c r="D2163" s="1" t="str">
        <f>LEFT(Supplemental_Type_Certificates__STC___5[[#This Row],[Column1]],SEARCH("\",Supplemental_Type_Certificates__STC___5[[#This Row],[Column1]])-1)</f>
        <v>Commander Aircraft Corporation</v>
      </c>
      <c r="E2163" s="1" t="str">
        <f>RIGHT(Supplemental_Type_Certificates__STC___5[[#This Row],[Column1]],LEN(Supplemental_Type_Certificates__STC___5[[#This Row],[Column1]])-SEARCH("\",Supplemental_Type_Certificates__STC___5[[#This Row],[Column1]]))</f>
        <v>114B</v>
      </c>
      <c r="F2163" s="1" t="str">
        <f>INDEX(Sheet1!A:D,MATCH(Supplemental_Type_Certificates__STC___5[[#This Row],[Make]],Sheet1!D:D,0),1)</f>
        <v>Commander</v>
      </c>
      <c r="G2163"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163"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E2157:E2164</v>
      </c>
      <c r="I2163" s="1" t="str">
        <f ca="1">IF(LEN(Supplemental_Type_Certificates__STC___5[[#This Row],[First]])&lt;&gt;0,Supplemental_Type_Certificates__STC___5[[#This Row],[First]]&amp;": "&amp;_xlfn.TEXTJOIN(", ",TRUE,INDIRECT(Supplemental_Type_Certificates__STC___5[[#This Row],[Range]])),"")</f>
        <v/>
      </c>
      <c r="J2163"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164" spans="1:10" x14ac:dyDescent="0.25">
      <c r="A2164" s="1" t="s">
        <v>173</v>
      </c>
      <c r="B2164"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Commander Aircraft Corporation\114TC</v>
      </c>
      <c r="C2164" s="1" t="s">
        <v>808</v>
      </c>
      <c r="D2164" s="1" t="str">
        <f>LEFT(Supplemental_Type_Certificates__STC___5[[#This Row],[Column1]],SEARCH("\",Supplemental_Type_Certificates__STC___5[[#This Row],[Column1]])-1)</f>
        <v>Commander Aircraft Corporation</v>
      </c>
      <c r="E2164" s="1" t="str">
        <f>RIGHT(Supplemental_Type_Certificates__STC___5[[#This Row],[Column1]],LEN(Supplemental_Type_Certificates__STC___5[[#This Row],[Column1]])-SEARCH("\",Supplemental_Type_Certificates__STC___5[[#This Row],[Column1]]))</f>
        <v>114TC</v>
      </c>
      <c r="F2164" s="1" t="str">
        <f>INDEX(Sheet1!A:D,MATCH(Supplemental_Type_Certificates__STC___5[[#This Row],[Make]],Sheet1!D:D,0),1)</f>
        <v>Commander</v>
      </c>
      <c r="G2164"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164"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E2157:E2164</v>
      </c>
      <c r="I2164" s="1" t="str">
        <f ca="1">IF(LEN(Supplemental_Type_Certificates__STC___5[[#This Row],[First]])&lt;&gt;0,Supplemental_Type_Certificates__STC___5[[#This Row],[First]]&amp;": "&amp;_xlfn.TEXTJOIN(", ",TRUE,INDIRECT(Supplemental_Type_Certificates__STC___5[[#This Row],[Range]])),"")</f>
        <v/>
      </c>
      <c r="J2164"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165" spans="1:10" x14ac:dyDescent="0.25">
      <c r="A2165" s="1" t="s">
        <v>173</v>
      </c>
      <c r="B2165"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Diamond Aircraft Industries GmbH\DA 40</v>
      </c>
      <c r="C2165" s="1" t="s">
        <v>811</v>
      </c>
      <c r="D2165" s="1" t="str">
        <f>LEFT(Supplemental_Type_Certificates__STC___5[[#This Row],[Column1]],SEARCH("\",Supplemental_Type_Certificates__STC___5[[#This Row],[Column1]])-1)</f>
        <v>Diamond Aircraft Industries GmbH</v>
      </c>
      <c r="E2165" s="1" t="str">
        <f>RIGHT(Supplemental_Type_Certificates__STC___5[[#This Row],[Column1]],LEN(Supplemental_Type_Certificates__STC___5[[#This Row],[Column1]])-SEARCH("\",Supplemental_Type_Certificates__STC___5[[#This Row],[Column1]]))</f>
        <v>DA 40</v>
      </c>
      <c r="F2165" s="1" t="str">
        <f>INDEX(Sheet1!A:D,MATCH(Supplemental_Type_Certificates__STC___5[[#This Row],[Make]],Sheet1!D:D,0),1)</f>
        <v>Diamond</v>
      </c>
      <c r="G2165"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Diamond</v>
      </c>
      <c r="H2165"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E2165:E2168</v>
      </c>
      <c r="I2165" s="1" t="str">
        <f ca="1">IF(LEN(Supplemental_Type_Certificates__STC___5[[#This Row],[First]])&lt;&gt;0,Supplemental_Type_Certificates__STC___5[[#This Row],[First]]&amp;": "&amp;_xlfn.TEXTJOIN(", ",TRUE,INDIRECT(Supplemental_Type_Certificates__STC___5[[#This Row],[Range]])),"")</f>
        <v>Diamond: DA 40, DA 40F, DA20-A1, DA20-C1</v>
      </c>
      <c r="J2165"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166" spans="1:10" x14ac:dyDescent="0.25">
      <c r="A2166" s="1" t="s">
        <v>173</v>
      </c>
      <c r="B2166"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Diamond Aircraft Industries GmbH\DA 40F</v>
      </c>
      <c r="C2166" s="1" t="s">
        <v>812</v>
      </c>
      <c r="D2166" s="1" t="str">
        <f>LEFT(Supplemental_Type_Certificates__STC___5[[#This Row],[Column1]],SEARCH("\",Supplemental_Type_Certificates__STC___5[[#This Row],[Column1]])-1)</f>
        <v>Diamond Aircraft Industries GmbH</v>
      </c>
      <c r="E2166" s="1" t="str">
        <f>RIGHT(Supplemental_Type_Certificates__STC___5[[#This Row],[Column1]],LEN(Supplemental_Type_Certificates__STC___5[[#This Row],[Column1]])-SEARCH("\",Supplemental_Type_Certificates__STC___5[[#This Row],[Column1]]))</f>
        <v>DA 40F</v>
      </c>
      <c r="F2166" s="1" t="str">
        <f>INDEX(Sheet1!A:D,MATCH(Supplemental_Type_Certificates__STC___5[[#This Row],[Make]],Sheet1!D:D,0),1)</f>
        <v>Diamond</v>
      </c>
      <c r="G2166"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166"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E2165:E2168</v>
      </c>
      <c r="I2166" s="1" t="str">
        <f ca="1">IF(LEN(Supplemental_Type_Certificates__STC___5[[#This Row],[First]])&lt;&gt;0,Supplemental_Type_Certificates__STC___5[[#This Row],[First]]&amp;": "&amp;_xlfn.TEXTJOIN(", ",TRUE,INDIRECT(Supplemental_Type_Certificates__STC___5[[#This Row],[Range]])),"")</f>
        <v/>
      </c>
      <c r="J2166"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167" spans="1:10" x14ac:dyDescent="0.25">
      <c r="A2167" s="1" t="s">
        <v>173</v>
      </c>
      <c r="B2167"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Diamond Aircraft Industries Inc\DA20-A1</v>
      </c>
      <c r="C2167" s="1" t="s">
        <v>813</v>
      </c>
      <c r="D2167" s="1" t="str">
        <f>LEFT(Supplemental_Type_Certificates__STC___5[[#This Row],[Column1]],SEARCH("\",Supplemental_Type_Certificates__STC___5[[#This Row],[Column1]])-1)</f>
        <v>Diamond Aircraft Industries Inc</v>
      </c>
      <c r="E2167" s="1" t="str">
        <f>RIGHT(Supplemental_Type_Certificates__STC___5[[#This Row],[Column1]],LEN(Supplemental_Type_Certificates__STC___5[[#This Row],[Column1]])-SEARCH("\",Supplemental_Type_Certificates__STC___5[[#This Row],[Column1]]))</f>
        <v>DA20-A1</v>
      </c>
      <c r="F2167" s="1" t="str">
        <f>INDEX(Sheet1!A:D,MATCH(Supplemental_Type_Certificates__STC___5[[#This Row],[Make]],Sheet1!D:D,0),1)</f>
        <v>Diamond</v>
      </c>
      <c r="G2167"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167"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E2165:E2168</v>
      </c>
      <c r="I2167" s="1" t="str">
        <f ca="1">IF(LEN(Supplemental_Type_Certificates__STC___5[[#This Row],[First]])&lt;&gt;0,Supplemental_Type_Certificates__STC___5[[#This Row],[First]]&amp;": "&amp;_xlfn.TEXTJOIN(", ",TRUE,INDIRECT(Supplemental_Type_Certificates__STC___5[[#This Row],[Range]])),"")</f>
        <v/>
      </c>
      <c r="J2167"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168" spans="1:10" x14ac:dyDescent="0.25">
      <c r="A2168" s="1" t="s">
        <v>173</v>
      </c>
      <c r="B2168"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Diamond Aircraft Industries Inc\DA20-C1</v>
      </c>
      <c r="C2168" s="1" t="s">
        <v>814</v>
      </c>
      <c r="D2168" s="1" t="str">
        <f>LEFT(Supplemental_Type_Certificates__STC___5[[#This Row],[Column1]],SEARCH("\",Supplemental_Type_Certificates__STC___5[[#This Row],[Column1]])-1)</f>
        <v>Diamond Aircraft Industries Inc</v>
      </c>
      <c r="E2168" s="1" t="str">
        <f>RIGHT(Supplemental_Type_Certificates__STC___5[[#This Row],[Column1]],LEN(Supplemental_Type_Certificates__STC___5[[#This Row],[Column1]])-SEARCH("\",Supplemental_Type_Certificates__STC___5[[#This Row],[Column1]]))</f>
        <v>DA20-C1</v>
      </c>
      <c r="F2168" s="1" t="str">
        <f>INDEX(Sheet1!A:D,MATCH(Supplemental_Type_Certificates__STC___5[[#This Row],[Make]],Sheet1!D:D,0),1)</f>
        <v>Diamond</v>
      </c>
      <c r="G2168"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168"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E2165:E2168</v>
      </c>
      <c r="I2168" s="1" t="str">
        <f ca="1">IF(LEN(Supplemental_Type_Certificates__STC___5[[#This Row],[First]])&lt;&gt;0,Supplemental_Type_Certificates__STC___5[[#This Row],[First]]&amp;": "&amp;_xlfn.TEXTJOIN(", ",TRUE,INDIRECT(Supplemental_Type_Certificates__STC___5[[#This Row],[Range]])),"")</f>
        <v/>
      </c>
      <c r="J2168"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169" spans="1:10" x14ac:dyDescent="0.25">
      <c r="A2169" s="1" t="s">
        <v>173</v>
      </c>
      <c r="B2169"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Dynac Aerospace Corporation\Aero Commander 100-180</v>
      </c>
      <c r="C2169" s="1" t="s">
        <v>821</v>
      </c>
      <c r="D2169" s="1" t="str">
        <f>LEFT(Supplemental_Type_Certificates__STC___5[[#This Row],[Column1]],SEARCH("\",Supplemental_Type_Certificates__STC___5[[#This Row],[Column1]])-1)</f>
        <v>Dynac Aerospace Corporation</v>
      </c>
      <c r="E2169" s="1" t="str">
        <f>RIGHT(Supplemental_Type_Certificates__STC___5[[#This Row],[Column1]],LEN(Supplemental_Type_Certificates__STC___5[[#This Row],[Column1]])-SEARCH("\",Supplemental_Type_Certificates__STC___5[[#This Row],[Column1]]))</f>
        <v>Aero Commander 100-180</v>
      </c>
      <c r="F2169" s="1" t="str">
        <f>INDEX(Sheet1!A:D,MATCH(Supplemental_Type_Certificates__STC___5[[#This Row],[Make]],Sheet1!D:D,0),1)</f>
        <v>Dynac</v>
      </c>
      <c r="G2169"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Dynac</v>
      </c>
      <c r="H2169"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E2169:E2172</v>
      </c>
      <c r="I2169" s="1" t="str">
        <f ca="1">IF(LEN(Supplemental_Type_Certificates__STC___5[[#This Row],[First]])&lt;&gt;0,Supplemental_Type_Certificates__STC___5[[#This Row],[First]]&amp;": "&amp;_xlfn.TEXTJOIN(", ",TRUE,INDIRECT(Supplemental_Type_Certificates__STC___5[[#This Row],[Range]])),"")</f>
        <v>Dynac: Aero Commander 100-180, Aero Commander 100A, Volaire 10, Volaire 10A</v>
      </c>
      <c r="J2169"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170" spans="1:10" x14ac:dyDescent="0.25">
      <c r="A2170" s="1" t="s">
        <v>173</v>
      </c>
      <c r="B2170"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Dynac Aerospace Corporation\Aero Commander 100A</v>
      </c>
      <c r="C2170" s="1" t="s">
        <v>823</v>
      </c>
      <c r="D2170" s="1" t="str">
        <f>LEFT(Supplemental_Type_Certificates__STC___5[[#This Row],[Column1]],SEARCH("\",Supplemental_Type_Certificates__STC___5[[#This Row],[Column1]])-1)</f>
        <v>Dynac Aerospace Corporation</v>
      </c>
      <c r="E2170" s="1" t="str">
        <f>RIGHT(Supplemental_Type_Certificates__STC___5[[#This Row],[Column1]],LEN(Supplemental_Type_Certificates__STC___5[[#This Row],[Column1]])-SEARCH("\",Supplemental_Type_Certificates__STC___5[[#This Row],[Column1]]))</f>
        <v>Aero Commander 100A</v>
      </c>
      <c r="F2170" s="1" t="str">
        <f>INDEX(Sheet1!A:D,MATCH(Supplemental_Type_Certificates__STC___5[[#This Row],[Make]],Sheet1!D:D,0),1)</f>
        <v>Dynac</v>
      </c>
      <c r="G2170"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170"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E2169:E2172</v>
      </c>
      <c r="I2170" s="1" t="str">
        <f ca="1">IF(LEN(Supplemental_Type_Certificates__STC___5[[#This Row],[First]])&lt;&gt;0,Supplemental_Type_Certificates__STC___5[[#This Row],[First]]&amp;": "&amp;_xlfn.TEXTJOIN(", ",TRUE,INDIRECT(Supplemental_Type_Certificates__STC___5[[#This Row],[Range]])),"")</f>
        <v/>
      </c>
      <c r="J2170"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171" spans="1:10" x14ac:dyDescent="0.25">
      <c r="A2171" s="1" t="s">
        <v>173</v>
      </c>
      <c r="B2171"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Dynac Aerospace Corporation\Volaire 10</v>
      </c>
      <c r="C2171" s="1" t="s">
        <v>824</v>
      </c>
      <c r="D2171" s="1" t="str">
        <f>LEFT(Supplemental_Type_Certificates__STC___5[[#This Row],[Column1]],SEARCH("\",Supplemental_Type_Certificates__STC___5[[#This Row],[Column1]])-1)</f>
        <v>Dynac Aerospace Corporation</v>
      </c>
      <c r="E2171" s="1" t="str">
        <f>RIGHT(Supplemental_Type_Certificates__STC___5[[#This Row],[Column1]],LEN(Supplemental_Type_Certificates__STC___5[[#This Row],[Column1]])-SEARCH("\",Supplemental_Type_Certificates__STC___5[[#This Row],[Column1]]))</f>
        <v>Volaire 10</v>
      </c>
      <c r="F2171" s="1" t="str">
        <f>INDEX(Sheet1!A:D,MATCH(Supplemental_Type_Certificates__STC___5[[#This Row],[Make]],Sheet1!D:D,0),1)</f>
        <v>Dynac</v>
      </c>
      <c r="G2171"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171"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E2169:E2172</v>
      </c>
      <c r="I2171" s="1" t="str">
        <f ca="1">IF(LEN(Supplemental_Type_Certificates__STC___5[[#This Row],[First]])&lt;&gt;0,Supplemental_Type_Certificates__STC___5[[#This Row],[First]]&amp;": "&amp;_xlfn.TEXTJOIN(", ",TRUE,INDIRECT(Supplemental_Type_Certificates__STC___5[[#This Row],[Range]])),"")</f>
        <v/>
      </c>
      <c r="J2171"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172" spans="1:10" x14ac:dyDescent="0.25">
      <c r="A2172" s="1" t="s">
        <v>173</v>
      </c>
      <c r="B2172"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Dynac Aerospace Corporation\Volaire 10A</v>
      </c>
      <c r="C2172" s="1" t="s">
        <v>825</v>
      </c>
      <c r="D2172" s="1" t="str">
        <f>LEFT(Supplemental_Type_Certificates__STC___5[[#This Row],[Column1]],SEARCH("\",Supplemental_Type_Certificates__STC___5[[#This Row],[Column1]])-1)</f>
        <v>Dynac Aerospace Corporation</v>
      </c>
      <c r="E2172" s="1" t="str">
        <f>RIGHT(Supplemental_Type_Certificates__STC___5[[#This Row],[Column1]],LEN(Supplemental_Type_Certificates__STC___5[[#This Row],[Column1]])-SEARCH("\",Supplemental_Type_Certificates__STC___5[[#This Row],[Column1]]))</f>
        <v>Volaire 10A</v>
      </c>
      <c r="F2172" s="1" t="str">
        <f>INDEX(Sheet1!A:D,MATCH(Supplemental_Type_Certificates__STC___5[[#This Row],[Make]],Sheet1!D:D,0),1)</f>
        <v>Dynac</v>
      </c>
      <c r="G2172"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172"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E2169:E2172</v>
      </c>
      <c r="I2172" s="1" t="str">
        <f ca="1">IF(LEN(Supplemental_Type_Certificates__STC___5[[#This Row],[First]])&lt;&gt;0,Supplemental_Type_Certificates__STC___5[[#This Row],[First]]&amp;": "&amp;_xlfn.TEXTJOIN(", ",TRUE,INDIRECT(Supplemental_Type_Certificates__STC___5[[#This Row],[Range]])),"")</f>
        <v/>
      </c>
      <c r="J2172"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173" spans="1:10" x14ac:dyDescent="0.25">
      <c r="A2173" s="1" t="s">
        <v>173</v>
      </c>
      <c r="B2173"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EADS-PZL Warszawa-Okecie S.A.\PZL-104 WILGA 80</v>
      </c>
      <c r="C2173" s="1" t="s">
        <v>826</v>
      </c>
      <c r="D2173" s="1" t="str">
        <f>LEFT(Supplemental_Type_Certificates__STC___5[[#This Row],[Column1]],SEARCH("\",Supplemental_Type_Certificates__STC___5[[#This Row],[Column1]])-1)</f>
        <v>EADS-PZL Warszawa-Okecie S.A.</v>
      </c>
      <c r="E2173" s="1" t="str">
        <f>RIGHT(Supplemental_Type_Certificates__STC___5[[#This Row],[Column1]],LEN(Supplemental_Type_Certificates__STC___5[[#This Row],[Column1]])-SEARCH("\",Supplemental_Type_Certificates__STC___5[[#This Row],[Column1]]))</f>
        <v>PZL-104 WILGA 80</v>
      </c>
      <c r="F2173" s="1" t="str">
        <f>INDEX(Sheet1!A:D,MATCH(Supplemental_Type_Certificates__STC___5[[#This Row],[Make]],Sheet1!D:D,0),1)</f>
        <v>EADS-PZL</v>
      </c>
      <c r="G2173"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EADS-PZL</v>
      </c>
      <c r="H2173"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E2173:E2177</v>
      </c>
      <c r="I2173" s="1" t="str">
        <f ca="1">IF(LEN(Supplemental_Type_Certificates__STC___5[[#This Row],[First]])&lt;&gt;0,Supplemental_Type_Certificates__STC___5[[#This Row],[First]]&amp;": "&amp;_xlfn.TEXTJOIN(", ",TRUE,INDIRECT(Supplemental_Type_Certificates__STC___5[[#This Row],[Range]])),"")</f>
        <v>EADS-PZL: PZL-104 WILGA 80, PZL-104M WILGA 2000, PZL-104MA WILGA 2000, PZL-KOLIBER 150A, PZL-KOLIBER 160A</v>
      </c>
      <c r="J2173"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174" spans="1:10" x14ac:dyDescent="0.25">
      <c r="A2174" s="1" t="s">
        <v>173</v>
      </c>
      <c r="B2174"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EADS-PZL Warszawa-Okecie S.A.\PZL-104M WILGA 2000</v>
      </c>
      <c r="C2174" s="1" t="s">
        <v>827</v>
      </c>
      <c r="D2174" s="1" t="str">
        <f>LEFT(Supplemental_Type_Certificates__STC___5[[#This Row],[Column1]],SEARCH("\",Supplemental_Type_Certificates__STC___5[[#This Row],[Column1]])-1)</f>
        <v>EADS-PZL Warszawa-Okecie S.A.</v>
      </c>
      <c r="E2174" s="1" t="str">
        <f>RIGHT(Supplemental_Type_Certificates__STC___5[[#This Row],[Column1]],LEN(Supplemental_Type_Certificates__STC___5[[#This Row],[Column1]])-SEARCH("\",Supplemental_Type_Certificates__STC___5[[#This Row],[Column1]]))</f>
        <v>PZL-104M WILGA 2000</v>
      </c>
      <c r="F2174" s="1" t="str">
        <f>INDEX(Sheet1!A:D,MATCH(Supplemental_Type_Certificates__STC___5[[#This Row],[Make]],Sheet1!D:D,0),1)</f>
        <v>EADS-PZL</v>
      </c>
      <c r="G2174"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174"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E2173:E2177</v>
      </c>
      <c r="I2174" s="1" t="str">
        <f ca="1">IF(LEN(Supplemental_Type_Certificates__STC___5[[#This Row],[First]])&lt;&gt;0,Supplemental_Type_Certificates__STC___5[[#This Row],[First]]&amp;": "&amp;_xlfn.TEXTJOIN(", ",TRUE,INDIRECT(Supplemental_Type_Certificates__STC___5[[#This Row],[Range]])),"")</f>
        <v/>
      </c>
      <c r="J2174"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175" spans="1:10" x14ac:dyDescent="0.25">
      <c r="A2175" s="1" t="s">
        <v>173</v>
      </c>
      <c r="B2175"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EADS-PZL Warszawa-Okecie S.A.\PZL-104MA WILGA 2000</v>
      </c>
      <c r="C2175" s="1" t="s">
        <v>828</v>
      </c>
      <c r="D2175" s="1" t="str">
        <f>LEFT(Supplemental_Type_Certificates__STC___5[[#This Row],[Column1]],SEARCH("\",Supplemental_Type_Certificates__STC___5[[#This Row],[Column1]])-1)</f>
        <v>EADS-PZL Warszawa-Okecie S.A.</v>
      </c>
      <c r="E2175" s="1" t="str">
        <f>RIGHT(Supplemental_Type_Certificates__STC___5[[#This Row],[Column1]],LEN(Supplemental_Type_Certificates__STC___5[[#This Row],[Column1]])-SEARCH("\",Supplemental_Type_Certificates__STC___5[[#This Row],[Column1]]))</f>
        <v>PZL-104MA WILGA 2000</v>
      </c>
      <c r="F2175" s="1" t="str">
        <f>INDEX(Sheet1!A:D,MATCH(Supplemental_Type_Certificates__STC___5[[#This Row],[Make]],Sheet1!D:D,0),1)</f>
        <v>EADS-PZL</v>
      </c>
      <c r="G2175"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175"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E2173:E2177</v>
      </c>
      <c r="I2175" s="1" t="str">
        <f ca="1">IF(LEN(Supplemental_Type_Certificates__STC___5[[#This Row],[First]])&lt;&gt;0,Supplemental_Type_Certificates__STC___5[[#This Row],[First]]&amp;": "&amp;_xlfn.TEXTJOIN(", ",TRUE,INDIRECT(Supplemental_Type_Certificates__STC___5[[#This Row],[Range]])),"")</f>
        <v/>
      </c>
      <c r="J2175"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176" spans="1:10" x14ac:dyDescent="0.25">
      <c r="A2176" s="1" t="s">
        <v>173</v>
      </c>
      <c r="B2176"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EADS-PZL Warszawa-Okecie S.A.\PZL-KOLIBER 150A</v>
      </c>
      <c r="C2176" s="1" t="s">
        <v>829</v>
      </c>
      <c r="D2176" s="1" t="str">
        <f>LEFT(Supplemental_Type_Certificates__STC___5[[#This Row],[Column1]],SEARCH("\",Supplemental_Type_Certificates__STC___5[[#This Row],[Column1]])-1)</f>
        <v>EADS-PZL Warszawa-Okecie S.A.</v>
      </c>
      <c r="E2176" s="1" t="str">
        <f>RIGHT(Supplemental_Type_Certificates__STC___5[[#This Row],[Column1]],LEN(Supplemental_Type_Certificates__STC___5[[#This Row],[Column1]])-SEARCH("\",Supplemental_Type_Certificates__STC___5[[#This Row],[Column1]]))</f>
        <v>PZL-KOLIBER 150A</v>
      </c>
      <c r="F2176" s="1" t="str">
        <f>INDEX(Sheet1!A:D,MATCH(Supplemental_Type_Certificates__STC___5[[#This Row],[Make]],Sheet1!D:D,0),1)</f>
        <v>EADS-PZL</v>
      </c>
      <c r="G2176"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176"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E2173:E2177</v>
      </c>
      <c r="I2176" s="1" t="str">
        <f ca="1">IF(LEN(Supplemental_Type_Certificates__STC___5[[#This Row],[First]])&lt;&gt;0,Supplemental_Type_Certificates__STC___5[[#This Row],[First]]&amp;": "&amp;_xlfn.TEXTJOIN(", ",TRUE,INDIRECT(Supplemental_Type_Certificates__STC___5[[#This Row],[Range]])),"")</f>
        <v/>
      </c>
      <c r="J2176"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177" spans="1:10" x14ac:dyDescent="0.25">
      <c r="A2177" s="1" t="s">
        <v>173</v>
      </c>
      <c r="B2177"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EADS-PZL Warszawa-Okecie S.A.\PZL-KOLIBER 160A</v>
      </c>
      <c r="C2177" s="1" t="s">
        <v>830</v>
      </c>
      <c r="D2177" s="1" t="str">
        <f>LEFT(Supplemental_Type_Certificates__STC___5[[#This Row],[Column1]],SEARCH("\",Supplemental_Type_Certificates__STC___5[[#This Row],[Column1]])-1)</f>
        <v>EADS-PZL Warszawa-Okecie S.A.</v>
      </c>
      <c r="E2177" s="1" t="str">
        <f>RIGHT(Supplemental_Type_Certificates__STC___5[[#This Row],[Column1]],LEN(Supplemental_Type_Certificates__STC___5[[#This Row],[Column1]])-SEARCH("\",Supplemental_Type_Certificates__STC___5[[#This Row],[Column1]]))</f>
        <v>PZL-KOLIBER 160A</v>
      </c>
      <c r="F2177" s="1" t="str">
        <f>INDEX(Sheet1!A:D,MATCH(Supplemental_Type_Certificates__STC___5[[#This Row],[Make]],Sheet1!D:D,0),1)</f>
        <v>EADS-PZL</v>
      </c>
      <c r="G2177"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177"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E2173:E2177</v>
      </c>
      <c r="I2177" s="1" t="str">
        <f ca="1">IF(LEN(Supplemental_Type_Certificates__STC___5[[#This Row],[First]])&lt;&gt;0,Supplemental_Type_Certificates__STC___5[[#This Row],[First]]&amp;": "&amp;_xlfn.TEXTJOIN(", ",TRUE,INDIRECT(Supplemental_Type_Certificates__STC___5[[#This Row],[Range]])),"")</f>
        <v/>
      </c>
      <c r="J2177"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178" spans="1:10" x14ac:dyDescent="0.25">
      <c r="A2178" s="1" t="s">
        <v>173</v>
      </c>
      <c r="B2178"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Extra Flugzeugproduktions- und Vertriebs- GmbH\EA-300</v>
      </c>
      <c r="C2178" s="1" t="s">
        <v>1123</v>
      </c>
      <c r="D2178" s="1" t="str">
        <f>LEFT(Supplemental_Type_Certificates__STC___5[[#This Row],[Column1]],SEARCH("\",Supplemental_Type_Certificates__STC___5[[#This Row],[Column1]])-1)</f>
        <v>Extra Flugzeugproduktions- und Vertriebs- GmbH</v>
      </c>
      <c r="E2178" s="1" t="str">
        <f>RIGHT(Supplemental_Type_Certificates__STC___5[[#This Row],[Column1]],LEN(Supplemental_Type_Certificates__STC___5[[#This Row],[Column1]])-SEARCH("\",Supplemental_Type_Certificates__STC___5[[#This Row],[Column1]]))</f>
        <v>EA-300</v>
      </c>
      <c r="F2178" s="1" t="str">
        <f>INDEX(Sheet1!A:D,MATCH(Supplemental_Type_Certificates__STC___5[[#This Row],[Make]],Sheet1!D:D,0),1)</f>
        <v>Extra</v>
      </c>
      <c r="G2178"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Extra</v>
      </c>
      <c r="H2178"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E2178:E2181</v>
      </c>
      <c r="I2178" s="1" t="str">
        <f ca="1">IF(LEN(Supplemental_Type_Certificates__STC___5[[#This Row],[First]])&lt;&gt;0,Supplemental_Type_Certificates__STC___5[[#This Row],[First]]&amp;": "&amp;_xlfn.TEXTJOIN(", ",TRUE,INDIRECT(Supplemental_Type_Certificates__STC___5[[#This Row],[Range]])),"")</f>
        <v>Extra: EA-300, EA-300/200, EA-300L, EA-300S</v>
      </c>
      <c r="J2178"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179" spans="1:10" x14ac:dyDescent="0.25">
      <c r="A2179" s="1" t="s">
        <v>173</v>
      </c>
      <c r="B2179"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Extra Flugzeugproduktions- und Vertriebs- GmbH\EA-300/200</v>
      </c>
      <c r="C2179" s="1" t="s">
        <v>1124</v>
      </c>
      <c r="D2179" s="1" t="str">
        <f>LEFT(Supplemental_Type_Certificates__STC___5[[#This Row],[Column1]],SEARCH("\",Supplemental_Type_Certificates__STC___5[[#This Row],[Column1]])-1)</f>
        <v>Extra Flugzeugproduktions- und Vertriebs- GmbH</v>
      </c>
      <c r="E2179" s="1" t="str">
        <f>RIGHT(Supplemental_Type_Certificates__STC___5[[#This Row],[Column1]],LEN(Supplemental_Type_Certificates__STC___5[[#This Row],[Column1]])-SEARCH("\",Supplemental_Type_Certificates__STC___5[[#This Row],[Column1]]))</f>
        <v>EA-300/200</v>
      </c>
      <c r="F2179" s="1" t="str">
        <f>INDEX(Sheet1!A:D,MATCH(Supplemental_Type_Certificates__STC___5[[#This Row],[Make]],Sheet1!D:D,0),1)</f>
        <v>Extra</v>
      </c>
      <c r="G2179"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179"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E2178:E2181</v>
      </c>
      <c r="I2179" s="1" t="str">
        <f ca="1">IF(LEN(Supplemental_Type_Certificates__STC___5[[#This Row],[First]])&lt;&gt;0,Supplemental_Type_Certificates__STC___5[[#This Row],[First]]&amp;": "&amp;_xlfn.TEXTJOIN(", ",TRUE,INDIRECT(Supplemental_Type_Certificates__STC___5[[#This Row],[Range]])),"")</f>
        <v/>
      </c>
      <c r="J2179"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180" spans="1:10" x14ac:dyDescent="0.25">
      <c r="A2180" s="1" t="s">
        <v>173</v>
      </c>
      <c r="B2180"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Extra Flugzeugproduktions- und Vertriebs- GmbH\EA-300L</v>
      </c>
      <c r="C2180" s="1" t="s">
        <v>1125</v>
      </c>
      <c r="D2180" s="1" t="str">
        <f>LEFT(Supplemental_Type_Certificates__STC___5[[#This Row],[Column1]],SEARCH("\",Supplemental_Type_Certificates__STC___5[[#This Row],[Column1]])-1)</f>
        <v>Extra Flugzeugproduktions- und Vertriebs- GmbH</v>
      </c>
      <c r="E2180" s="1" t="str">
        <f>RIGHT(Supplemental_Type_Certificates__STC___5[[#This Row],[Column1]],LEN(Supplemental_Type_Certificates__STC___5[[#This Row],[Column1]])-SEARCH("\",Supplemental_Type_Certificates__STC___5[[#This Row],[Column1]]))</f>
        <v>EA-300L</v>
      </c>
      <c r="F2180" s="1" t="str">
        <f>INDEX(Sheet1!A:D,MATCH(Supplemental_Type_Certificates__STC___5[[#This Row],[Make]],Sheet1!D:D,0),1)</f>
        <v>Extra</v>
      </c>
      <c r="G2180"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180"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E2178:E2181</v>
      </c>
      <c r="I2180" s="1" t="str">
        <f ca="1">IF(LEN(Supplemental_Type_Certificates__STC___5[[#This Row],[First]])&lt;&gt;0,Supplemental_Type_Certificates__STC___5[[#This Row],[First]]&amp;": "&amp;_xlfn.TEXTJOIN(", ",TRUE,INDIRECT(Supplemental_Type_Certificates__STC___5[[#This Row],[Range]])),"")</f>
        <v/>
      </c>
      <c r="J2180"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181" spans="1:10" x14ac:dyDescent="0.25">
      <c r="A2181" s="1" t="s">
        <v>173</v>
      </c>
      <c r="B2181"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Extra Flugzeugproduktions- und Vertriebs- GmbH\EA-300S</v>
      </c>
      <c r="C2181" s="1" t="s">
        <v>1126</v>
      </c>
      <c r="D2181" s="1" t="str">
        <f>LEFT(Supplemental_Type_Certificates__STC___5[[#This Row],[Column1]],SEARCH("\",Supplemental_Type_Certificates__STC___5[[#This Row],[Column1]])-1)</f>
        <v>Extra Flugzeugproduktions- und Vertriebs- GmbH</v>
      </c>
      <c r="E2181" s="1" t="str">
        <f>RIGHT(Supplemental_Type_Certificates__STC___5[[#This Row],[Column1]],LEN(Supplemental_Type_Certificates__STC___5[[#This Row],[Column1]])-SEARCH("\",Supplemental_Type_Certificates__STC___5[[#This Row],[Column1]]))</f>
        <v>EA-300S</v>
      </c>
      <c r="F2181" s="1" t="str">
        <f>INDEX(Sheet1!A:D,MATCH(Supplemental_Type_Certificates__STC___5[[#This Row],[Make]],Sheet1!D:D,0),1)</f>
        <v>Extra</v>
      </c>
      <c r="G2181"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181"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E2178:E2181</v>
      </c>
      <c r="I2181" s="1" t="str">
        <f ca="1">IF(LEN(Supplemental_Type_Certificates__STC___5[[#This Row],[First]])&lt;&gt;0,Supplemental_Type_Certificates__STC___5[[#This Row],[First]]&amp;": "&amp;_xlfn.TEXTJOIN(", ",TRUE,INDIRECT(Supplemental_Type_Certificates__STC___5[[#This Row],[Range]])),"")</f>
        <v/>
      </c>
      <c r="J2181"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182" spans="1:10" x14ac:dyDescent="0.25">
      <c r="A2182" s="1" t="s">
        <v>173</v>
      </c>
      <c r="B2182"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FLS Aerospace (Lovaux) Ltd.\OA7 Optica Series 300</v>
      </c>
      <c r="C2182" s="1" t="s">
        <v>835</v>
      </c>
      <c r="D2182" s="1" t="str">
        <f>LEFT(Supplemental_Type_Certificates__STC___5[[#This Row],[Column1]],SEARCH("\",Supplemental_Type_Certificates__STC___5[[#This Row],[Column1]])-1)</f>
        <v>FLS Aerospace (Lovaux) Ltd.</v>
      </c>
      <c r="E2182" s="1" t="str">
        <f>RIGHT(Supplemental_Type_Certificates__STC___5[[#This Row],[Column1]],LEN(Supplemental_Type_Certificates__STC___5[[#This Row],[Column1]])-SEARCH("\",Supplemental_Type_Certificates__STC___5[[#This Row],[Column1]]))</f>
        <v>OA7 Optica Series 300</v>
      </c>
      <c r="F2182" s="1" t="str">
        <f>INDEX(Sheet1!A:D,MATCH(Supplemental_Type_Certificates__STC___5[[#This Row],[Make]],Sheet1!D:D,0),1)</f>
        <v>FLS Aerospace</v>
      </c>
      <c r="G2182"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FLS Aerospace</v>
      </c>
      <c r="H2182"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E2182:E2182</v>
      </c>
      <c r="I2182" s="1" t="str">
        <f ca="1">IF(LEN(Supplemental_Type_Certificates__STC___5[[#This Row],[First]])&lt;&gt;0,Supplemental_Type_Certificates__STC___5[[#This Row],[First]]&amp;": "&amp;_xlfn.TEXTJOIN(", ",TRUE,INDIRECT(Supplemental_Type_Certificates__STC___5[[#This Row],[Range]])),"")</f>
        <v>FLS Aerospace: OA7 Optica Series 300</v>
      </c>
      <c r="J2182"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183" spans="1:10" x14ac:dyDescent="0.25">
      <c r="A2183" s="1" t="s">
        <v>173</v>
      </c>
      <c r="B2183"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Found Aircraft Canada, Inc.\FBA-2C</v>
      </c>
      <c r="C2183" s="1" t="s">
        <v>836</v>
      </c>
      <c r="D2183" s="1" t="str">
        <f>LEFT(Supplemental_Type_Certificates__STC___5[[#This Row],[Column1]],SEARCH("\",Supplemental_Type_Certificates__STC___5[[#This Row],[Column1]])-1)</f>
        <v>Found Aircraft Canada, Inc.</v>
      </c>
      <c r="E2183" s="1" t="str">
        <f>RIGHT(Supplemental_Type_Certificates__STC___5[[#This Row],[Column1]],LEN(Supplemental_Type_Certificates__STC___5[[#This Row],[Column1]])-SEARCH("\",Supplemental_Type_Certificates__STC___5[[#This Row],[Column1]]))</f>
        <v>FBA-2C</v>
      </c>
      <c r="F2183" s="1" t="str">
        <f>INDEX(Sheet1!A:D,MATCH(Supplemental_Type_Certificates__STC___5[[#This Row],[Make]],Sheet1!D:D,0),1)</f>
        <v>Found Aircraft</v>
      </c>
      <c r="G2183"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Found Aircraft</v>
      </c>
      <c r="H2183"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E2183:E2190</v>
      </c>
      <c r="I2183" s="1" t="str">
        <f ca="1">IF(LEN(Supplemental_Type_Certificates__STC___5[[#This Row],[First]])&lt;&gt;0,Supplemental_Type_Certificates__STC___5[[#This Row],[First]]&amp;": "&amp;_xlfn.TEXTJOIN(", ",TRUE,INDIRECT(Supplemental_Type_Certificates__STC___5[[#This Row],[Range]])),"")</f>
        <v>Found Aircraft: FBA-2C, FBA-2C1, FBA-2C2, FBA-2C3, FBA-2C3T, FBA-2C4, FBA-2C4T, FBA Centennial 100</v>
      </c>
      <c r="J2183"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184" spans="1:10" x14ac:dyDescent="0.25">
      <c r="A2184" s="1" t="s">
        <v>173</v>
      </c>
      <c r="B2184"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Found Aircraft Canada, Inc.\FBA-2C1</v>
      </c>
      <c r="C2184" s="1" t="s">
        <v>837</v>
      </c>
      <c r="D2184" s="1" t="str">
        <f>LEFT(Supplemental_Type_Certificates__STC___5[[#This Row],[Column1]],SEARCH("\",Supplemental_Type_Certificates__STC___5[[#This Row],[Column1]])-1)</f>
        <v>Found Aircraft Canada, Inc.</v>
      </c>
      <c r="E2184" s="1" t="str">
        <f>RIGHT(Supplemental_Type_Certificates__STC___5[[#This Row],[Column1]],LEN(Supplemental_Type_Certificates__STC___5[[#This Row],[Column1]])-SEARCH("\",Supplemental_Type_Certificates__STC___5[[#This Row],[Column1]]))</f>
        <v>FBA-2C1</v>
      </c>
      <c r="F2184" s="1" t="str">
        <f>INDEX(Sheet1!A:D,MATCH(Supplemental_Type_Certificates__STC___5[[#This Row],[Make]],Sheet1!D:D,0),1)</f>
        <v>Found Aircraft</v>
      </c>
      <c r="G2184"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184"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E2183:E2190</v>
      </c>
      <c r="I2184" s="1" t="str">
        <f ca="1">IF(LEN(Supplemental_Type_Certificates__STC___5[[#This Row],[First]])&lt;&gt;0,Supplemental_Type_Certificates__STC___5[[#This Row],[First]]&amp;": "&amp;_xlfn.TEXTJOIN(", ",TRUE,INDIRECT(Supplemental_Type_Certificates__STC___5[[#This Row],[Range]])),"")</f>
        <v/>
      </c>
      <c r="J2184"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185" spans="1:10" x14ac:dyDescent="0.25">
      <c r="A2185" s="1" t="s">
        <v>173</v>
      </c>
      <c r="B2185"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Found Aircraft Canada, Inc.\FBA-2C2</v>
      </c>
      <c r="C2185" s="1" t="s">
        <v>838</v>
      </c>
      <c r="D2185" s="1" t="str">
        <f>LEFT(Supplemental_Type_Certificates__STC___5[[#This Row],[Column1]],SEARCH("\",Supplemental_Type_Certificates__STC___5[[#This Row],[Column1]])-1)</f>
        <v>Found Aircraft Canada, Inc.</v>
      </c>
      <c r="E2185" s="1" t="str">
        <f>RIGHT(Supplemental_Type_Certificates__STC___5[[#This Row],[Column1]],LEN(Supplemental_Type_Certificates__STC___5[[#This Row],[Column1]])-SEARCH("\",Supplemental_Type_Certificates__STC___5[[#This Row],[Column1]]))</f>
        <v>FBA-2C2</v>
      </c>
      <c r="F2185" s="1" t="str">
        <f>INDEX(Sheet1!A:D,MATCH(Supplemental_Type_Certificates__STC___5[[#This Row],[Make]],Sheet1!D:D,0),1)</f>
        <v>Found Aircraft</v>
      </c>
      <c r="G2185"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185"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E2183:E2190</v>
      </c>
      <c r="I2185" s="1" t="str">
        <f ca="1">IF(LEN(Supplemental_Type_Certificates__STC___5[[#This Row],[First]])&lt;&gt;0,Supplemental_Type_Certificates__STC___5[[#This Row],[First]]&amp;": "&amp;_xlfn.TEXTJOIN(", ",TRUE,INDIRECT(Supplemental_Type_Certificates__STC___5[[#This Row],[Range]])),"")</f>
        <v/>
      </c>
      <c r="J2185"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186" spans="1:10" x14ac:dyDescent="0.25">
      <c r="A2186" s="1" t="s">
        <v>173</v>
      </c>
      <c r="B2186"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Found Aircraft Canada, Inc.\FBA-2C3</v>
      </c>
      <c r="C2186" s="1" t="s">
        <v>839</v>
      </c>
      <c r="D2186" s="1" t="str">
        <f>LEFT(Supplemental_Type_Certificates__STC___5[[#This Row],[Column1]],SEARCH("\",Supplemental_Type_Certificates__STC___5[[#This Row],[Column1]])-1)</f>
        <v>Found Aircraft Canada, Inc.</v>
      </c>
      <c r="E2186" s="1" t="str">
        <f>RIGHT(Supplemental_Type_Certificates__STC___5[[#This Row],[Column1]],LEN(Supplemental_Type_Certificates__STC___5[[#This Row],[Column1]])-SEARCH("\",Supplemental_Type_Certificates__STC___5[[#This Row],[Column1]]))</f>
        <v>FBA-2C3</v>
      </c>
      <c r="F2186" s="1" t="str">
        <f>INDEX(Sheet1!A:D,MATCH(Supplemental_Type_Certificates__STC___5[[#This Row],[Make]],Sheet1!D:D,0),1)</f>
        <v>Found Aircraft</v>
      </c>
      <c r="G2186"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186"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E2183:E2190</v>
      </c>
      <c r="I2186" s="1" t="str">
        <f ca="1">IF(LEN(Supplemental_Type_Certificates__STC___5[[#This Row],[First]])&lt;&gt;0,Supplemental_Type_Certificates__STC___5[[#This Row],[First]]&amp;": "&amp;_xlfn.TEXTJOIN(", ",TRUE,INDIRECT(Supplemental_Type_Certificates__STC___5[[#This Row],[Range]])),"")</f>
        <v/>
      </c>
      <c r="J2186"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187" spans="1:10" x14ac:dyDescent="0.25">
      <c r="A2187" s="1" t="s">
        <v>173</v>
      </c>
      <c r="B2187"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Found Aircraft Canada, Inc.\FBA-2C3T</v>
      </c>
      <c r="C2187" s="1" t="s">
        <v>840</v>
      </c>
      <c r="D2187" s="1" t="str">
        <f>LEFT(Supplemental_Type_Certificates__STC___5[[#This Row],[Column1]],SEARCH("\",Supplemental_Type_Certificates__STC___5[[#This Row],[Column1]])-1)</f>
        <v>Found Aircraft Canada, Inc.</v>
      </c>
      <c r="E2187" s="1" t="str">
        <f>RIGHT(Supplemental_Type_Certificates__STC___5[[#This Row],[Column1]],LEN(Supplemental_Type_Certificates__STC___5[[#This Row],[Column1]])-SEARCH("\",Supplemental_Type_Certificates__STC___5[[#This Row],[Column1]]))</f>
        <v>FBA-2C3T</v>
      </c>
      <c r="F2187" s="1" t="str">
        <f>INDEX(Sheet1!A:D,MATCH(Supplemental_Type_Certificates__STC___5[[#This Row],[Make]],Sheet1!D:D,0),1)</f>
        <v>Found Aircraft</v>
      </c>
      <c r="G2187"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187"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E2183:E2190</v>
      </c>
      <c r="I2187" s="1" t="str">
        <f ca="1">IF(LEN(Supplemental_Type_Certificates__STC___5[[#This Row],[First]])&lt;&gt;0,Supplemental_Type_Certificates__STC___5[[#This Row],[First]]&amp;": "&amp;_xlfn.TEXTJOIN(", ",TRUE,INDIRECT(Supplemental_Type_Certificates__STC___5[[#This Row],[Range]])),"")</f>
        <v/>
      </c>
      <c r="J2187"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188" spans="1:10" x14ac:dyDescent="0.25">
      <c r="A2188" s="1" t="s">
        <v>173</v>
      </c>
      <c r="B2188"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Found Aircraft Canada,Inc.\FBA-2C4</v>
      </c>
      <c r="C2188" s="1" t="s">
        <v>1589</v>
      </c>
      <c r="D2188" s="1" t="str">
        <f>LEFT(Supplemental_Type_Certificates__STC___5[[#This Row],[Column1]],SEARCH("\",Supplemental_Type_Certificates__STC___5[[#This Row],[Column1]])-1)</f>
        <v>Found Aircraft Canada,Inc.</v>
      </c>
      <c r="E2188" s="1" t="str">
        <f>RIGHT(Supplemental_Type_Certificates__STC___5[[#This Row],[Column1]],LEN(Supplemental_Type_Certificates__STC___5[[#This Row],[Column1]])-SEARCH("\",Supplemental_Type_Certificates__STC___5[[#This Row],[Column1]]))</f>
        <v>FBA-2C4</v>
      </c>
      <c r="F2188" s="1" t="str">
        <f>INDEX(Sheet1!A:D,MATCH(Supplemental_Type_Certificates__STC___5[[#This Row],[Make]],Sheet1!D:D,0),1)</f>
        <v>Found Aircraft</v>
      </c>
      <c r="G2188"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188"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E2183:E2190</v>
      </c>
      <c r="I2188" s="1" t="str">
        <f ca="1">IF(LEN(Supplemental_Type_Certificates__STC___5[[#This Row],[First]])&lt;&gt;0,Supplemental_Type_Certificates__STC___5[[#This Row],[First]]&amp;": "&amp;_xlfn.TEXTJOIN(", ",TRUE,INDIRECT(Supplemental_Type_Certificates__STC___5[[#This Row],[Range]])),"")</f>
        <v/>
      </c>
      <c r="J2188"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189" spans="1:10" x14ac:dyDescent="0.25">
      <c r="A2189" s="1" t="s">
        <v>173</v>
      </c>
      <c r="B2189"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Found Aircraft Canada, Inc.\FBA-2C4T</v>
      </c>
      <c r="C2189" s="1" t="s">
        <v>842</v>
      </c>
      <c r="D2189" s="1" t="str">
        <f>LEFT(Supplemental_Type_Certificates__STC___5[[#This Row],[Column1]],SEARCH("\",Supplemental_Type_Certificates__STC___5[[#This Row],[Column1]])-1)</f>
        <v>Found Aircraft Canada, Inc.</v>
      </c>
      <c r="E2189" s="1" t="str">
        <f>RIGHT(Supplemental_Type_Certificates__STC___5[[#This Row],[Column1]],LEN(Supplemental_Type_Certificates__STC___5[[#This Row],[Column1]])-SEARCH("\",Supplemental_Type_Certificates__STC___5[[#This Row],[Column1]]))</f>
        <v>FBA-2C4T</v>
      </c>
      <c r="F2189" s="1" t="str">
        <f>INDEX(Sheet1!A:D,MATCH(Supplemental_Type_Certificates__STC___5[[#This Row],[Make]],Sheet1!D:D,0),1)</f>
        <v>Found Aircraft</v>
      </c>
      <c r="G2189"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189"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E2183:E2190</v>
      </c>
      <c r="I2189" s="1" t="str">
        <f ca="1">IF(LEN(Supplemental_Type_Certificates__STC___5[[#This Row],[First]])&lt;&gt;0,Supplemental_Type_Certificates__STC___5[[#This Row],[First]]&amp;": "&amp;_xlfn.TEXTJOIN(", ",TRUE,INDIRECT(Supplemental_Type_Certificates__STC___5[[#This Row],[Range]])),"")</f>
        <v/>
      </c>
      <c r="J2189"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190" spans="1:10" x14ac:dyDescent="0.25">
      <c r="A2190" s="1" t="s">
        <v>173</v>
      </c>
      <c r="B2190"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Found Brothers Aviation Limited\FBA Centennial 100</v>
      </c>
      <c r="C2190" s="1" t="s">
        <v>843</v>
      </c>
      <c r="D2190" s="1" t="str">
        <f>LEFT(Supplemental_Type_Certificates__STC___5[[#This Row],[Column1]],SEARCH("\",Supplemental_Type_Certificates__STC___5[[#This Row],[Column1]])-1)</f>
        <v>Found Brothers Aviation Limited</v>
      </c>
      <c r="E2190" s="1" t="str">
        <f>RIGHT(Supplemental_Type_Certificates__STC___5[[#This Row],[Column1]],LEN(Supplemental_Type_Certificates__STC___5[[#This Row],[Column1]])-SEARCH("\",Supplemental_Type_Certificates__STC___5[[#This Row],[Column1]]))</f>
        <v>FBA Centennial 100</v>
      </c>
      <c r="F2190" s="1" t="str">
        <f>INDEX(Sheet1!A:D,MATCH(Supplemental_Type_Certificates__STC___5[[#This Row],[Make]],Sheet1!D:D,0),1)</f>
        <v>Found Aircraft</v>
      </c>
      <c r="G2190"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190"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E2183:E2190</v>
      </c>
      <c r="I2190" s="1" t="str">
        <f ca="1">IF(LEN(Supplemental_Type_Certificates__STC___5[[#This Row],[First]])&lt;&gt;0,Supplemental_Type_Certificates__STC___5[[#This Row],[First]]&amp;": "&amp;_xlfn.TEXTJOIN(", ",TRUE,INDIRECT(Supplemental_Type_Certificates__STC___5[[#This Row],[Range]])),"")</f>
        <v/>
      </c>
      <c r="J2190"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191" spans="1:10" x14ac:dyDescent="0.25">
      <c r="A2191" s="1" t="s">
        <v>173</v>
      </c>
      <c r="B2191"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FS 2003 Corp.\PA-12</v>
      </c>
      <c r="C2191" s="1" t="s">
        <v>844</v>
      </c>
      <c r="D2191" s="1" t="str">
        <f>LEFT(Supplemental_Type_Certificates__STC___5[[#This Row],[Column1]],SEARCH("\",Supplemental_Type_Certificates__STC___5[[#This Row],[Column1]])-1)</f>
        <v>FS 2003 Corp.</v>
      </c>
      <c r="E2191" s="1" t="str">
        <f>RIGHT(Supplemental_Type_Certificates__STC___5[[#This Row],[Column1]],LEN(Supplemental_Type_Certificates__STC___5[[#This Row],[Column1]])-SEARCH("\",Supplemental_Type_Certificates__STC___5[[#This Row],[Column1]]))</f>
        <v>PA-12</v>
      </c>
      <c r="F2191" s="1" t="str">
        <f>INDEX(Sheet1!A:D,MATCH(Supplemental_Type_Certificates__STC___5[[#This Row],[Make]],Sheet1!D:D,0),1)</f>
        <v>FS</v>
      </c>
      <c r="G2191"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FS</v>
      </c>
      <c r="H2191"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E2191:E2192</v>
      </c>
      <c r="I2191" s="1" t="str">
        <f ca="1">IF(LEN(Supplemental_Type_Certificates__STC___5[[#This Row],[First]])&lt;&gt;0,Supplemental_Type_Certificates__STC___5[[#This Row],[First]]&amp;": "&amp;_xlfn.TEXTJOIN(", ",TRUE,INDIRECT(Supplemental_Type_Certificates__STC___5[[#This Row],[Range]])),"")</f>
        <v>FS: PA-12, PA-12S</v>
      </c>
      <c r="J2191"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192" spans="1:10" x14ac:dyDescent="0.25">
      <c r="A2192" s="1" t="s">
        <v>173</v>
      </c>
      <c r="B2192"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FS 2003 Corp.\PA-12S</v>
      </c>
      <c r="C2192" s="1" t="s">
        <v>845</v>
      </c>
      <c r="D2192" s="1" t="str">
        <f>LEFT(Supplemental_Type_Certificates__STC___5[[#This Row],[Column1]],SEARCH("\",Supplemental_Type_Certificates__STC___5[[#This Row],[Column1]])-1)</f>
        <v>FS 2003 Corp.</v>
      </c>
      <c r="E2192" s="1" t="str">
        <f>RIGHT(Supplemental_Type_Certificates__STC___5[[#This Row],[Column1]],LEN(Supplemental_Type_Certificates__STC___5[[#This Row],[Column1]])-SEARCH("\",Supplemental_Type_Certificates__STC___5[[#This Row],[Column1]]))</f>
        <v>PA-12S</v>
      </c>
      <c r="F2192" s="1" t="str">
        <f>INDEX(Sheet1!A:D,MATCH(Supplemental_Type_Certificates__STC___5[[#This Row],[Make]],Sheet1!D:D,0),1)</f>
        <v>FS</v>
      </c>
      <c r="G2192"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192"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E2191:E2192</v>
      </c>
      <c r="I2192" s="1" t="str">
        <f ca="1">IF(LEN(Supplemental_Type_Certificates__STC___5[[#This Row],[First]])&lt;&gt;0,Supplemental_Type_Certificates__STC___5[[#This Row],[First]]&amp;": "&amp;_xlfn.TEXTJOIN(", ",TRUE,INDIRECT(Supplemental_Type_Certificates__STC___5[[#This Row],[Range]])),"")</f>
        <v/>
      </c>
      <c r="J2192"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193" spans="1:10" x14ac:dyDescent="0.25">
      <c r="A2193" s="1" t="s">
        <v>173</v>
      </c>
      <c r="B2193"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GA 8 Airvan (Pty) Ltd\GA8</v>
      </c>
      <c r="C2193" s="1" t="s">
        <v>846</v>
      </c>
      <c r="D2193" s="1" t="str">
        <f>LEFT(Supplemental_Type_Certificates__STC___5[[#This Row],[Column1]],SEARCH("\",Supplemental_Type_Certificates__STC___5[[#This Row],[Column1]])-1)</f>
        <v>GA 8 Airvan (Pty) Ltd</v>
      </c>
      <c r="E2193" s="1" t="str">
        <f>RIGHT(Supplemental_Type_Certificates__STC___5[[#This Row],[Column1]],LEN(Supplemental_Type_Certificates__STC___5[[#This Row],[Column1]])-SEARCH("\",Supplemental_Type_Certificates__STC___5[[#This Row],[Column1]]))</f>
        <v>GA8</v>
      </c>
      <c r="F2193" s="1" t="str">
        <f>INDEX(Sheet1!A:D,MATCH(Supplemental_Type_Certificates__STC___5[[#This Row],[Make]],Sheet1!D:D,0),1)</f>
        <v>GA</v>
      </c>
      <c r="G2193"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GA</v>
      </c>
      <c r="H2193"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E2193:E2193</v>
      </c>
      <c r="I2193" s="1" t="str">
        <f ca="1">IF(LEN(Supplemental_Type_Certificates__STC___5[[#This Row],[First]])&lt;&gt;0,Supplemental_Type_Certificates__STC___5[[#This Row],[First]]&amp;": "&amp;_xlfn.TEXTJOIN(", ",TRUE,INDIRECT(Supplemental_Type_Certificates__STC___5[[#This Row],[Range]])),"")</f>
        <v>GA: GA8</v>
      </c>
      <c r="J2193"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194" spans="1:10" x14ac:dyDescent="0.25">
      <c r="A2194" s="1" t="s">
        <v>173</v>
      </c>
      <c r="B2194"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General Avia Costruzioni Aeronautiche\F22B</v>
      </c>
      <c r="C2194" s="1" t="s">
        <v>847</v>
      </c>
      <c r="D2194" s="1" t="str">
        <f>LEFT(Supplemental_Type_Certificates__STC___5[[#This Row],[Column1]],SEARCH("\",Supplemental_Type_Certificates__STC___5[[#This Row],[Column1]])-1)</f>
        <v>General Avia Costruzioni Aeronautiche</v>
      </c>
      <c r="E2194" s="1" t="str">
        <f>RIGHT(Supplemental_Type_Certificates__STC___5[[#This Row],[Column1]],LEN(Supplemental_Type_Certificates__STC___5[[#This Row],[Column1]])-SEARCH("\",Supplemental_Type_Certificates__STC___5[[#This Row],[Column1]]))</f>
        <v>F22B</v>
      </c>
      <c r="F2194" s="1" t="str">
        <f>INDEX(Sheet1!A:D,MATCH(Supplemental_Type_Certificates__STC___5[[#This Row],[Make]],Sheet1!D:D,0),1)</f>
        <v>General</v>
      </c>
      <c r="G2194"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General</v>
      </c>
      <c r="H2194"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E2194:E2196</v>
      </c>
      <c r="I2194" s="1" t="str">
        <f ca="1">IF(LEN(Supplemental_Type_Certificates__STC___5[[#This Row],[First]])&lt;&gt;0,Supplemental_Type_Certificates__STC___5[[#This Row],[First]]&amp;": "&amp;_xlfn.TEXTJOIN(", ",TRUE,INDIRECT(Supplemental_Type_Certificates__STC___5[[#This Row],[Range]])),"")</f>
        <v>General: F22B, F22C, F22R</v>
      </c>
      <c r="J2194"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195" spans="1:10" x14ac:dyDescent="0.25">
      <c r="A2195" s="1" t="s">
        <v>173</v>
      </c>
      <c r="B2195"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General Avia Costruzioni Aeronautiche\F22C</v>
      </c>
      <c r="C2195" s="1" t="s">
        <v>848</v>
      </c>
      <c r="D2195" s="1" t="str">
        <f>LEFT(Supplemental_Type_Certificates__STC___5[[#This Row],[Column1]],SEARCH("\",Supplemental_Type_Certificates__STC___5[[#This Row],[Column1]])-1)</f>
        <v>General Avia Costruzioni Aeronautiche</v>
      </c>
      <c r="E2195" s="1" t="str">
        <f>RIGHT(Supplemental_Type_Certificates__STC___5[[#This Row],[Column1]],LEN(Supplemental_Type_Certificates__STC___5[[#This Row],[Column1]])-SEARCH("\",Supplemental_Type_Certificates__STC___5[[#This Row],[Column1]]))</f>
        <v>F22C</v>
      </c>
      <c r="F2195" s="1" t="str">
        <f>INDEX(Sheet1!A:D,MATCH(Supplemental_Type_Certificates__STC___5[[#This Row],[Make]],Sheet1!D:D,0),1)</f>
        <v>General</v>
      </c>
      <c r="G2195"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195"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E2194:E2196</v>
      </c>
      <c r="I2195" s="1" t="str">
        <f ca="1">IF(LEN(Supplemental_Type_Certificates__STC___5[[#This Row],[First]])&lt;&gt;0,Supplemental_Type_Certificates__STC___5[[#This Row],[First]]&amp;": "&amp;_xlfn.TEXTJOIN(", ",TRUE,INDIRECT(Supplemental_Type_Certificates__STC___5[[#This Row],[Range]])),"")</f>
        <v/>
      </c>
      <c r="J2195"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196" spans="1:10" x14ac:dyDescent="0.25">
      <c r="A2196" s="1" t="s">
        <v>173</v>
      </c>
      <c r="B2196"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General Avia Costruzioni Aeronautiche\F22R</v>
      </c>
      <c r="C2196" s="1" t="s">
        <v>849</v>
      </c>
      <c r="D2196" s="1" t="str">
        <f>LEFT(Supplemental_Type_Certificates__STC___5[[#This Row],[Column1]],SEARCH("\",Supplemental_Type_Certificates__STC___5[[#This Row],[Column1]])-1)</f>
        <v>General Avia Costruzioni Aeronautiche</v>
      </c>
      <c r="E2196" s="1" t="str">
        <f>RIGHT(Supplemental_Type_Certificates__STC___5[[#This Row],[Column1]],LEN(Supplemental_Type_Certificates__STC___5[[#This Row],[Column1]])-SEARCH("\",Supplemental_Type_Certificates__STC___5[[#This Row],[Column1]]))</f>
        <v>F22R</v>
      </c>
      <c r="F2196" s="1" t="str">
        <f>INDEX(Sheet1!A:D,MATCH(Supplemental_Type_Certificates__STC___5[[#This Row],[Make]],Sheet1!D:D,0),1)</f>
        <v>General</v>
      </c>
      <c r="G2196"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196"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E2194:E2196</v>
      </c>
      <c r="I2196" s="1" t="str">
        <f ca="1">IF(LEN(Supplemental_Type_Certificates__STC___5[[#This Row],[First]])&lt;&gt;0,Supplemental_Type_Certificates__STC___5[[#This Row],[First]]&amp;": "&amp;_xlfn.TEXTJOIN(", ",TRUE,INDIRECT(Supplemental_Type_Certificates__STC___5[[#This Row],[Range]])),"")</f>
        <v/>
      </c>
      <c r="J2196"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197" spans="1:10" x14ac:dyDescent="0.25">
      <c r="A2197" s="1" t="s">
        <v>173</v>
      </c>
      <c r="B2197"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GROB Aircraft AG\G120A</v>
      </c>
      <c r="C2197" s="1" t="s">
        <v>1127</v>
      </c>
      <c r="D2197" s="1" t="str">
        <f>LEFT(Supplemental_Type_Certificates__STC___5[[#This Row],[Column1]],SEARCH("\",Supplemental_Type_Certificates__STC___5[[#This Row],[Column1]])-1)</f>
        <v>GROB Aircraft AG</v>
      </c>
      <c r="E2197" s="1" t="str">
        <f>RIGHT(Supplemental_Type_Certificates__STC___5[[#This Row],[Column1]],LEN(Supplemental_Type_Certificates__STC___5[[#This Row],[Column1]])-SEARCH("\",Supplemental_Type_Certificates__STC___5[[#This Row],[Column1]]))</f>
        <v>G120A</v>
      </c>
      <c r="F2197" s="1" t="str">
        <f>INDEX(Sheet1!A:D,MATCH(Supplemental_Type_Certificates__STC___5[[#This Row],[Make]],Sheet1!D:D,0),1)</f>
        <v>GROB</v>
      </c>
      <c r="G2197"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GROB</v>
      </c>
      <c r="H2197"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E2197:E2205</v>
      </c>
      <c r="I2197" s="1" t="str">
        <f ca="1">IF(LEN(Supplemental_Type_Certificates__STC___5[[#This Row],[First]])&lt;&gt;0,Supplemental_Type_Certificates__STC___5[[#This Row],[First]]&amp;": "&amp;_xlfn.TEXTJOIN(", ",TRUE,INDIRECT(Supplemental_Type_Certificates__STC___5[[#This Row],[Range]])),"")</f>
        <v>GROB: G120A, GROB G115, GROB G115A, GROB G115B, GROB G115C, GROB G115C2, GROB G115D, GROB G115D2, GROB G115EG</v>
      </c>
      <c r="J2197"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198" spans="1:10" x14ac:dyDescent="0.25">
      <c r="A2198" s="1" t="s">
        <v>173</v>
      </c>
      <c r="B2198"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GROB Aircraft AG\GROB G115</v>
      </c>
      <c r="C2198" s="1" t="s">
        <v>1128</v>
      </c>
      <c r="D2198" s="1" t="str">
        <f>LEFT(Supplemental_Type_Certificates__STC___5[[#This Row],[Column1]],SEARCH("\",Supplemental_Type_Certificates__STC___5[[#This Row],[Column1]])-1)</f>
        <v>GROB Aircraft AG</v>
      </c>
      <c r="E2198" s="1" t="str">
        <f>RIGHT(Supplemental_Type_Certificates__STC___5[[#This Row],[Column1]],LEN(Supplemental_Type_Certificates__STC___5[[#This Row],[Column1]])-SEARCH("\",Supplemental_Type_Certificates__STC___5[[#This Row],[Column1]]))</f>
        <v>GROB G115</v>
      </c>
      <c r="F2198" s="1" t="str">
        <f>INDEX(Sheet1!A:D,MATCH(Supplemental_Type_Certificates__STC___5[[#This Row],[Make]],Sheet1!D:D,0),1)</f>
        <v>GROB</v>
      </c>
      <c r="G2198"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198"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E2197:E2205</v>
      </c>
      <c r="I2198" s="1" t="str">
        <f ca="1">IF(LEN(Supplemental_Type_Certificates__STC___5[[#This Row],[First]])&lt;&gt;0,Supplemental_Type_Certificates__STC___5[[#This Row],[First]]&amp;": "&amp;_xlfn.TEXTJOIN(", ",TRUE,INDIRECT(Supplemental_Type_Certificates__STC___5[[#This Row],[Range]])),"")</f>
        <v/>
      </c>
      <c r="J2198"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199" spans="1:10" x14ac:dyDescent="0.25">
      <c r="A2199" s="1" t="s">
        <v>173</v>
      </c>
      <c r="B2199"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GROB Aircraft AG\GROB G115A</v>
      </c>
      <c r="C2199" s="1" t="s">
        <v>1129</v>
      </c>
      <c r="D2199" s="1" t="str">
        <f>LEFT(Supplemental_Type_Certificates__STC___5[[#This Row],[Column1]],SEARCH("\",Supplemental_Type_Certificates__STC___5[[#This Row],[Column1]])-1)</f>
        <v>GROB Aircraft AG</v>
      </c>
      <c r="E2199" s="1" t="str">
        <f>RIGHT(Supplemental_Type_Certificates__STC___5[[#This Row],[Column1]],LEN(Supplemental_Type_Certificates__STC___5[[#This Row],[Column1]])-SEARCH("\",Supplemental_Type_Certificates__STC___5[[#This Row],[Column1]]))</f>
        <v>GROB G115A</v>
      </c>
      <c r="F2199" s="1" t="str">
        <f>INDEX(Sheet1!A:D,MATCH(Supplemental_Type_Certificates__STC___5[[#This Row],[Make]],Sheet1!D:D,0),1)</f>
        <v>GROB</v>
      </c>
      <c r="G2199"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199"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E2197:E2205</v>
      </c>
      <c r="I2199" s="1" t="str">
        <f ca="1">IF(LEN(Supplemental_Type_Certificates__STC___5[[#This Row],[First]])&lt;&gt;0,Supplemental_Type_Certificates__STC___5[[#This Row],[First]]&amp;": "&amp;_xlfn.TEXTJOIN(", ",TRUE,INDIRECT(Supplemental_Type_Certificates__STC___5[[#This Row],[Range]])),"")</f>
        <v/>
      </c>
      <c r="J2199"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200" spans="1:10" x14ac:dyDescent="0.25">
      <c r="A2200" s="1" t="s">
        <v>173</v>
      </c>
      <c r="B2200"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GROB Aircraft AG\GROB G115B</v>
      </c>
      <c r="C2200" s="1" t="s">
        <v>1130</v>
      </c>
      <c r="D2200" s="1" t="str">
        <f>LEFT(Supplemental_Type_Certificates__STC___5[[#This Row],[Column1]],SEARCH("\",Supplemental_Type_Certificates__STC___5[[#This Row],[Column1]])-1)</f>
        <v>GROB Aircraft AG</v>
      </c>
      <c r="E2200" s="1" t="str">
        <f>RIGHT(Supplemental_Type_Certificates__STC___5[[#This Row],[Column1]],LEN(Supplemental_Type_Certificates__STC___5[[#This Row],[Column1]])-SEARCH("\",Supplemental_Type_Certificates__STC___5[[#This Row],[Column1]]))</f>
        <v>GROB G115B</v>
      </c>
      <c r="F2200" s="1" t="str">
        <f>INDEX(Sheet1!A:D,MATCH(Supplemental_Type_Certificates__STC___5[[#This Row],[Make]],Sheet1!D:D,0),1)</f>
        <v>GROB</v>
      </c>
      <c r="G2200"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200"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E2197:E2205</v>
      </c>
      <c r="I2200" s="1" t="str">
        <f ca="1">IF(LEN(Supplemental_Type_Certificates__STC___5[[#This Row],[First]])&lt;&gt;0,Supplemental_Type_Certificates__STC___5[[#This Row],[First]]&amp;": "&amp;_xlfn.TEXTJOIN(", ",TRUE,INDIRECT(Supplemental_Type_Certificates__STC___5[[#This Row],[Range]])),"")</f>
        <v/>
      </c>
      <c r="J2200"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201" spans="1:10" x14ac:dyDescent="0.25">
      <c r="A2201" s="1" t="s">
        <v>173</v>
      </c>
      <c r="B2201"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GROB Aircraft AG\GROB G115C</v>
      </c>
      <c r="C2201" s="1" t="s">
        <v>1131</v>
      </c>
      <c r="D2201" s="1" t="str">
        <f>LEFT(Supplemental_Type_Certificates__STC___5[[#This Row],[Column1]],SEARCH("\",Supplemental_Type_Certificates__STC___5[[#This Row],[Column1]])-1)</f>
        <v>GROB Aircraft AG</v>
      </c>
      <c r="E2201" s="1" t="str">
        <f>RIGHT(Supplemental_Type_Certificates__STC___5[[#This Row],[Column1]],LEN(Supplemental_Type_Certificates__STC___5[[#This Row],[Column1]])-SEARCH("\",Supplemental_Type_Certificates__STC___5[[#This Row],[Column1]]))</f>
        <v>GROB G115C</v>
      </c>
      <c r="F2201" s="1" t="str">
        <f>INDEX(Sheet1!A:D,MATCH(Supplemental_Type_Certificates__STC___5[[#This Row],[Make]],Sheet1!D:D,0),1)</f>
        <v>GROB</v>
      </c>
      <c r="G2201"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201"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E2197:E2205</v>
      </c>
      <c r="I2201" s="1" t="str">
        <f ca="1">IF(LEN(Supplemental_Type_Certificates__STC___5[[#This Row],[First]])&lt;&gt;0,Supplemental_Type_Certificates__STC___5[[#This Row],[First]]&amp;": "&amp;_xlfn.TEXTJOIN(", ",TRUE,INDIRECT(Supplemental_Type_Certificates__STC___5[[#This Row],[Range]])),"")</f>
        <v/>
      </c>
      <c r="J2201"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202" spans="1:10" x14ac:dyDescent="0.25">
      <c r="A2202" s="1" t="s">
        <v>173</v>
      </c>
      <c r="B2202"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GROB Aircraft AG\GROB G115C2</v>
      </c>
      <c r="C2202" s="1" t="s">
        <v>1132</v>
      </c>
      <c r="D2202" s="1" t="str">
        <f>LEFT(Supplemental_Type_Certificates__STC___5[[#This Row],[Column1]],SEARCH("\",Supplemental_Type_Certificates__STC___5[[#This Row],[Column1]])-1)</f>
        <v>GROB Aircraft AG</v>
      </c>
      <c r="E2202" s="1" t="str">
        <f>RIGHT(Supplemental_Type_Certificates__STC___5[[#This Row],[Column1]],LEN(Supplemental_Type_Certificates__STC___5[[#This Row],[Column1]])-SEARCH("\",Supplemental_Type_Certificates__STC___5[[#This Row],[Column1]]))</f>
        <v>GROB G115C2</v>
      </c>
      <c r="F2202" s="1" t="str">
        <f>INDEX(Sheet1!A:D,MATCH(Supplemental_Type_Certificates__STC___5[[#This Row],[Make]],Sheet1!D:D,0),1)</f>
        <v>GROB</v>
      </c>
      <c r="G2202"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202"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E2197:E2205</v>
      </c>
      <c r="I2202" s="1" t="str">
        <f ca="1">IF(LEN(Supplemental_Type_Certificates__STC___5[[#This Row],[First]])&lt;&gt;0,Supplemental_Type_Certificates__STC___5[[#This Row],[First]]&amp;": "&amp;_xlfn.TEXTJOIN(", ",TRUE,INDIRECT(Supplemental_Type_Certificates__STC___5[[#This Row],[Range]])),"")</f>
        <v/>
      </c>
      <c r="J2202"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203" spans="1:10" x14ac:dyDescent="0.25">
      <c r="A2203" s="1" t="s">
        <v>173</v>
      </c>
      <c r="B2203"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GROB Aircraft AG\GROB G115D</v>
      </c>
      <c r="C2203" s="1" t="s">
        <v>1133</v>
      </c>
      <c r="D2203" s="1" t="str">
        <f>LEFT(Supplemental_Type_Certificates__STC___5[[#This Row],[Column1]],SEARCH("\",Supplemental_Type_Certificates__STC___5[[#This Row],[Column1]])-1)</f>
        <v>GROB Aircraft AG</v>
      </c>
      <c r="E2203" s="1" t="str">
        <f>RIGHT(Supplemental_Type_Certificates__STC___5[[#This Row],[Column1]],LEN(Supplemental_Type_Certificates__STC___5[[#This Row],[Column1]])-SEARCH("\",Supplemental_Type_Certificates__STC___5[[#This Row],[Column1]]))</f>
        <v>GROB G115D</v>
      </c>
      <c r="F2203" s="1" t="str">
        <f>INDEX(Sheet1!A:D,MATCH(Supplemental_Type_Certificates__STC___5[[#This Row],[Make]],Sheet1!D:D,0),1)</f>
        <v>GROB</v>
      </c>
      <c r="G2203"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203"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E2197:E2205</v>
      </c>
      <c r="I2203" s="1" t="str">
        <f ca="1">IF(LEN(Supplemental_Type_Certificates__STC___5[[#This Row],[First]])&lt;&gt;0,Supplemental_Type_Certificates__STC___5[[#This Row],[First]]&amp;": "&amp;_xlfn.TEXTJOIN(", ",TRUE,INDIRECT(Supplemental_Type_Certificates__STC___5[[#This Row],[Range]])),"")</f>
        <v/>
      </c>
      <c r="J2203"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204" spans="1:10" x14ac:dyDescent="0.25">
      <c r="A2204" s="1" t="s">
        <v>173</v>
      </c>
      <c r="B2204"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GROB Aircraft AG\GROB G115D2</v>
      </c>
      <c r="C2204" s="1" t="s">
        <v>1134</v>
      </c>
      <c r="D2204" s="1" t="str">
        <f>LEFT(Supplemental_Type_Certificates__STC___5[[#This Row],[Column1]],SEARCH("\",Supplemental_Type_Certificates__STC___5[[#This Row],[Column1]])-1)</f>
        <v>GROB Aircraft AG</v>
      </c>
      <c r="E2204" s="1" t="str">
        <f>RIGHT(Supplemental_Type_Certificates__STC___5[[#This Row],[Column1]],LEN(Supplemental_Type_Certificates__STC___5[[#This Row],[Column1]])-SEARCH("\",Supplemental_Type_Certificates__STC___5[[#This Row],[Column1]]))</f>
        <v>GROB G115D2</v>
      </c>
      <c r="F2204" s="1" t="str">
        <f>INDEX(Sheet1!A:D,MATCH(Supplemental_Type_Certificates__STC___5[[#This Row],[Make]],Sheet1!D:D,0),1)</f>
        <v>GROB</v>
      </c>
      <c r="G2204"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204"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E2197:E2205</v>
      </c>
      <c r="I2204" s="1" t="str">
        <f ca="1">IF(LEN(Supplemental_Type_Certificates__STC___5[[#This Row],[First]])&lt;&gt;0,Supplemental_Type_Certificates__STC___5[[#This Row],[First]]&amp;": "&amp;_xlfn.TEXTJOIN(", ",TRUE,INDIRECT(Supplemental_Type_Certificates__STC___5[[#This Row],[Range]])),"")</f>
        <v/>
      </c>
      <c r="J2204"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205" spans="1:10" x14ac:dyDescent="0.25">
      <c r="A2205" s="1" t="s">
        <v>173</v>
      </c>
      <c r="B2205"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GROB Aircraft AG\GROB G115EG</v>
      </c>
      <c r="C2205" s="1" t="s">
        <v>1135</v>
      </c>
      <c r="D2205" s="1" t="str">
        <f>LEFT(Supplemental_Type_Certificates__STC___5[[#This Row],[Column1]],SEARCH("\",Supplemental_Type_Certificates__STC___5[[#This Row],[Column1]])-1)</f>
        <v>GROB Aircraft AG</v>
      </c>
      <c r="E2205" s="1" t="str">
        <f>RIGHT(Supplemental_Type_Certificates__STC___5[[#This Row],[Column1]],LEN(Supplemental_Type_Certificates__STC___5[[#This Row],[Column1]])-SEARCH("\",Supplemental_Type_Certificates__STC___5[[#This Row],[Column1]]))</f>
        <v>GROB G115EG</v>
      </c>
      <c r="F2205" s="1" t="str">
        <f>INDEX(Sheet1!A:D,MATCH(Supplemental_Type_Certificates__STC___5[[#This Row],[Make]],Sheet1!D:D,0),1)</f>
        <v>GROB</v>
      </c>
      <c r="G2205"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205"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E2197:E2205</v>
      </c>
      <c r="I2205" s="1" t="str">
        <f ca="1">IF(LEN(Supplemental_Type_Certificates__STC___5[[#This Row],[First]])&lt;&gt;0,Supplemental_Type_Certificates__STC___5[[#This Row],[First]]&amp;": "&amp;_xlfn.TEXTJOIN(", ",TRUE,INDIRECT(Supplemental_Type_Certificates__STC___5[[#This Row],[Range]])),"")</f>
        <v/>
      </c>
      <c r="J2205"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206" spans="1:10" x14ac:dyDescent="0.25">
      <c r="A2206" s="1" t="s">
        <v>173</v>
      </c>
      <c r="B2206"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Howard Aircraft Foundation\DGA-15W</v>
      </c>
      <c r="C2206" s="1" t="s">
        <v>859</v>
      </c>
      <c r="D2206" s="1" t="str">
        <f>LEFT(Supplemental_Type_Certificates__STC___5[[#This Row],[Column1]],SEARCH("\",Supplemental_Type_Certificates__STC___5[[#This Row],[Column1]])-1)</f>
        <v>Howard Aircraft Foundation</v>
      </c>
      <c r="E2206" s="1" t="str">
        <f>RIGHT(Supplemental_Type_Certificates__STC___5[[#This Row],[Column1]],LEN(Supplemental_Type_Certificates__STC___5[[#This Row],[Column1]])-SEARCH("\",Supplemental_Type_Certificates__STC___5[[#This Row],[Column1]]))</f>
        <v>DGA-15W</v>
      </c>
      <c r="F2206" s="1" t="str">
        <f>INDEX(Sheet1!A:D,MATCH(Supplemental_Type_Certificates__STC___5[[#This Row],[Make]],Sheet1!D:D,0),1)</f>
        <v>Howard</v>
      </c>
      <c r="G2206"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Howard</v>
      </c>
      <c r="H2206"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E2206:E2206</v>
      </c>
      <c r="I2206" s="1" t="str">
        <f ca="1">IF(LEN(Supplemental_Type_Certificates__STC___5[[#This Row],[First]])&lt;&gt;0,Supplemental_Type_Certificates__STC___5[[#This Row],[First]]&amp;": "&amp;_xlfn.TEXTJOIN(", ",TRUE,INDIRECT(Supplemental_Type_Certificates__STC___5[[#This Row],[Range]])),"")</f>
        <v>Howard: DGA-15W</v>
      </c>
      <c r="J2206"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207" spans="1:10" x14ac:dyDescent="0.25">
      <c r="A2207" s="1" t="s">
        <v>173</v>
      </c>
      <c r="B2207"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Interceptor Aircraft Inc\200</v>
      </c>
      <c r="C2207" s="1" t="s">
        <v>860</v>
      </c>
      <c r="D2207" s="1" t="str">
        <f>LEFT(Supplemental_Type_Certificates__STC___5[[#This Row],[Column1]],SEARCH("\",Supplemental_Type_Certificates__STC___5[[#This Row],[Column1]])-1)</f>
        <v>Interceptor Aircraft Inc</v>
      </c>
      <c r="E2207" s="1" t="str">
        <f>RIGHT(Supplemental_Type_Certificates__STC___5[[#This Row],[Column1]],LEN(Supplemental_Type_Certificates__STC___5[[#This Row],[Column1]])-SEARCH("\",Supplemental_Type_Certificates__STC___5[[#This Row],[Column1]]))</f>
        <v>200</v>
      </c>
      <c r="F2207" s="1" t="str">
        <f>INDEX(Sheet1!A:D,MATCH(Supplemental_Type_Certificates__STC___5[[#This Row],[Make]],Sheet1!D:D,0),1)</f>
        <v>Interceptor</v>
      </c>
      <c r="G2207"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Interceptor</v>
      </c>
      <c r="H2207"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E2207:E2211</v>
      </c>
      <c r="I2207" s="1" t="str">
        <f ca="1">IF(LEN(Supplemental_Type_Certificates__STC___5[[#This Row],[First]])&lt;&gt;0,Supplemental_Type_Certificates__STC___5[[#This Row],[First]]&amp;": "&amp;_xlfn.TEXTJOIN(", ",TRUE,INDIRECT(Supplemental_Type_Certificates__STC___5[[#This Row],[Range]])),"")</f>
        <v>Interceptor: 200, 200A, 200B, 200C, 200D</v>
      </c>
      <c r="J2207"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208" spans="1:10" x14ac:dyDescent="0.25">
      <c r="A2208" s="1" t="s">
        <v>173</v>
      </c>
      <c r="B2208"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Interceptor Aircraft Inc\200A</v>
      </c>
      <c r="C2208" s="1" t="s">
        <v>861</v>
      </c>
      <c r="D2208" s="1" t="str">
        <f>LEFT(Supplemental_Type_Certificates__STC___5[[#This Row],[Column1]],SEARCH("\",Supplemental_Type_Certificates__STC___5[[#This Row],[Column1]])-1)</f>
        <v>Interceptor Aircraft Inc</v>
      </c>
      <c r="E2208" s="1" t="str">
        <f>RIGHT(Supplemental_Type_Certificates__STC___5[[#This Row],[Column1]],LEN(Supplemental_Type_Certificates__STC___5[[#This Row],[Column1]])-SEARCH("\",Supplemental_Type_Certificates__STC___5[[#This Row],[Column1]]))</f>
        <v>200A</v>
      </c>
      <c r="F2208" s="1" t="str">
        <f>INDEX(Sheet1!A:D,MATCH(Supplemental_Type_Certificates__STC___5[[#This Row],[Make]],Sheet1!D:D,0),1)</f>
        <v>Interceptor</v>
      </c>
      <c r="G2208"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208"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E2207:E2211</v>
      </c>
      <c r="I2208" s="1" t="str">
        <f ca="1">IF(LEN(Supplemental_Type_Certificates__STC___5[[#This Row],[First]])&lt;&gt;0,Supplemental_Type_Certificates__STC___5[[#This Row],[First]]&amp;": "&amp;_xlfn.TEXTJOIN(", ",TRUE,INDIRECT(Supplemental_Type_Certificates__STC___5[[#This Row],[Range]])),"")</f>
        <v/>
      </c>
      <c r="J2208"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209" spans="1:10" x14ac:dyDescent="0.25">
      <c r="A2209" s="1" t="s">
        <v>173</v>
      </c>
      <c r="B2209"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Interceptor Aircraft Inc\200B</v>
      </c>
      <c r="C2209" s="1" t="s">
        <v>862</v>
      </c>
      <c r="D2209" s="1" t="str">
        <f>LEFT(Supplemental_Type_Certificates__STC___5[[#This Row],[Column1]],SEARCH("\",Supplemental_Type_Certificates__STC___5[[#This Row],[Column1]])-1)</f>
        <v>Interceptor Aircraft Inc</v>
      </c>
      <c r="E2209" s="1" t="str">
        <f>RIGHT(Supplemental_Type_Certificates__STC___5[[#This Row],[Column1]],LEN(Supplemental_Type_Certificates__STC___5[[#This Row],[Column1]])-SEARCH("\",Supplemental_Type_Certificates__STC___5[[#This Row],[Column1]]))</f>
        <v>200B</v>
      </c>
      <c r="F2209" s="1" t="str">
        <f>INDEX(Sheet1!A:D,MATCH(Supplemental_Type_Certificates__STC___5[[#This Row],[Make]],Sheet1!D:D,0),1)</f>
        <v>Interceptor</v>
      </c>
      <c r="G2209"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209"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E2207:E2211</v>
      </c>
      <c r="I2209" s="1" t="str">
        <f ca="1">IF(LEN(Supplemental_Type_Certificates__STC___5[[#This Row],[First]])&lt;&gt;0,Supplemental_Type_Certificates__STC___5[[#This Row],[First]]&amp;": "&amp;_xlfn.TEXTJOIN(", ",TRUE,INDIRECT(Supplemental_Type_Certificates__STC___5[[#This Row],[Range]])),"")</f>
        <v/>
      </c>
      <c r="J2209"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210" spans="1:10" x14ac:dyDescent="0.25">
      <c r="A2210" s="1" t="s">
        <v>173</v>
      </c>
      <c r="B2210"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Interceptor Aircraft Inc\200C</v>
      </c>
      <c r="C2210" s="1" t="s">
        <v>863</v>
      </c>
      <c r="D2210" s="1" t="str">
        <f>LEFT(Supplemental_Type_Certificates__STC___5[[#This Row],[Column1]],SEARCH("\",Supplemental_Type_Certificates__STC___5[[#This Row],[Column1]])-1)</f>
        <v>Interceptor Aircraft Inc</v>
      </c>
      <c r="E2210" s="1" t="str">
        <f>RIGHT(Supplemental_Type_Certificates__STC___5[[#This Row],[Column1]],LEN(Supplemental_Type_Certificates__STC___5[[#This Row],[Column1]])-SEARCH("\",Supplemental_Type_Certificates__STC___5[[#This Row],[Column1]]))</f>
        <v>200C</v>
      </c>
      <c r="F2210" s="1" t="str">
        <f>INDEX(Sheet1!A:D,MATCH(Supplemental_Type_Certificates__STC___5[[#This Row],[Make]],Sheet1!D:D,0),1)</f>
        <v>Interceptor</v>
      </c>
      <c r="G2210"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210"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E2207:E2211</v>
      </c>
      <c r="I2210" s="1" t="str">
        <f ca="1">IF(LEN(Supplemental_Type_Certificates__STC___5[[#This Row],[First]])&lt;&gt;0,Supplemental_Type_Certificates__STC___5[[#This Row],[First]]&amp;": "&amp;_xlfn.TEXTJOIN(", ",TRUE,INDIRECT(Supplemental_Type_Certificates__STC___5[[#This Row],[Range]])),"")</f>
        <v/>
      </c>
      <c r="J2210"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211" spans="1:10" x14ac:dyDescent="0.25">
      <c r="A2211" s="1" t="s">
        <v>173</v>
      </c>
      <c r="B2211"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Interceptor Aircraft Inc\200D</v>
      </c>
      <c r="C2211" s="1" t="s">
        <v>864</v>
      </c>
      <c r="D2211" s="1" t="str">
        <f>LEFT(Supplemental_Type_Certificates__STC___5[[#This Row],[Column1]],SEARCH("\",Supplemental_Type_Certificates__STC___5[[#This Row],[Column1]])-1)</f>
        <v>Interceptor Aircraft Inc</v>
      </c>
      <c r="E2211" s="1" t="str">
        <f>RIGHT(Supplemental_Type_Certificates__STC___5[[#This Row],[Column1]],LEN(Supplemental_Type_Certificates__STC___5[[#This Row],[Column1]])-SEARCH("\",Supplemental_Type_Certificates__STC___5[[#This Row],[Column1]]))</f>
        <v>200D</v>
      </c>
      <c r="F2211" s="1" t="str">
        <f>INDEX(Sheet1!A:D,MATCH(Supplemental_Type_Certificates__STC___5[[#This Row],[Make]],Sheet1!D:D,0),1)</f>
        <v>Interceptor</v>
      </c>
      <c r="G2211"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211"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E2207:E2211</v>
      </c>
      <c r="I2211" s="1" t="str">
        <f ca="1">IF(LEN(Supplemental_Type_Certificates__STC___5[[#This Row],[First]])&lt;&gt;0,Supplemental_Type_Certificates__STC___5[[#This Row],[First]]&amp;": "&amp;_xlfn.TEXTJOIN(", ",TRUE,INDIRECT(Supplemental_Type_Certificates__STC___5[[#This Row],[Range]])),"")</f>
        <v/>
      </c>
      <c r="J2211"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212" spans="1:10" x14ac:dyDescent="0.25">
      <c r="A2212" s="1" t="s">
        <v>173</v>
      </c>
      <c r="B2212"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JGS Properties, LLC\11A</v>
      </c>
      <c r="C2212" s="1" t="s">
        <v>865</v>
      </c>
      <c r="D2212" s="1" t="str">
        <f>LEFT(Supplemental_Type_Certificates__STC___5[[#This Row],[Column1]],SEARCH("\",Supplemental_Type_Certificates__STC___5[[#This Row],[Column1]])-1)</f>
        <v>JGS Properties, LLC</v>
      </c>
      <c r="E2212" s="1" t="str">
        <f>RIGHT(Supplemental_Type_Certificates__STC___5[[#This Row],[Column1]],LEN(Supplemental_Type_Certificates__STC___5[[#This Row],[Column1]])-SEARCH("\",Supplemental_Type_Certificates__STC___5[[#This Row],[Column1]]))</f>
        <v>11A</v>
      </c>
      <c r="F2212" s="1" t="str">
        <f>INDEX(Sheet1!A:D,MATCH(Supplemental_Type_Certificates__STC___5[[#This Row],[Make]],Sheet1!D:D,0),1)</f>
        <v>JGS</v>
      </c>
      <c r="G2212"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JGS</v>
      </c>
      <c r="H2212"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E2212:E2213</v>
      </c>
      <c r="I2212" s="1" t="str">
        <f ca="1">IF(LEN(Supplemental_Type_Certificates__STC___5[[#This Row],[First]])&lt;&gt;0,Supplemental_Type_Certificates__STC___5[[#This Row],[First]]&amp;": "&amp;_xlfn.TEXTJOIN(", ",TRUE,INDIRECT(Supplemental_Type_Certificates__STC___5[[#This Row],[Range]])),"")</f>
        <v>JGS: 11A, 11E</v>
      </c>
      <c r="J2212"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213" spans="1:10" x14ac:dyDescent="0.25">
      <c r="A2213" s="1" t="s">
        <v>173</v>
      </c>
      <c r="B2213"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JGS Properties, LLC\11E</v>
      </c>
      <c r="C2213" s="1" t="s">
        <v>866</v>
      </c>
      <c r="D2213" s="1" t="str">
        <f>LEFT(Supplemental_Type_Certificates__STC___5[[#This Row],[Column1]],SEARCH("\",Supplemental_Type_Certificates__STC___5[[#This Row],[Column1]])-1)</f>
        <v>JGS Properties, LLC</v>
      </c>
      <c r="E2213" s="1" t="str">
        <f>RIGHT(Supplemental_Type_Certificates__STC___5[[#This Row],[Column1]],LEN(Supplemental_Type_Certificates__STC___5[[#This Row],[Column1]])-SEARCH("\",Supplemental_Type_Certificates__STC___5[[#This Row],[Column1]]))</f>
        <v>11E</v>
      </c>
      <c r="F2213" s="1" t="str">
        <f>INDEX(Sheet1!A:D,MATCH(Supplemental_Type_Certificates__STC___5[[#This Row],[Make]],Sheet1!D:D,0),1)</f>
        <v>JGS</v>
      </c>
      <c r="G2213"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213"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E2212:E2213</v>
      </c>
      <c r="I2213" s="1" t="str">
        <f ca="1">IF(LEN(Supplemental_Type_Certificates__STC___5[[#This Row],[First]])&lt;&gt;0,Supplemental_Type_Certificates__STC___5[[#This Row],[First]]&amp;": "&amp;_xlfn.TEXTJOIN(", ",TRUE,INDIRECT(Supplemental_Type_Certificates__STC___5[[#This Row],[Range]])),"")</f>
        <v/>
      </c>
      <c r="J2213"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214" spans="1:10" x14ac:dyDescent="0.25">
      <c r="A2214" s="1" t="s">
        <v>173</v>
      </c>
      <c r="B2214"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King's Engineering Fellowship, The\44</v>
      </c>
      <c r="C2214" s="1" t="s">
        <v>867</v>
      </c>
      <c r="D2214" s="1" t="str">
        <f>LEFT(Supplemental_Type_Certificates__STC___5[[#This Row],[Column1]],SEARCH("\",Supplemental_Type_Certificates__STC___5[[#This Row],[Column1]])-1)</f>
        <v>King's Engineering Fellowship, The</v>
      </c>
      <c r="E2214" s="1" t="str">
        <f>RIGHT(Supplemental_Type_Certificates__STC___5[[#This Row],[Column1]],LEN(Supplemental_Type_Certificates__STC___5[[#This Row],[Column1]])-SEARCH("\",Supplemental_Type_Certificates__STC___5[[#This Row],[Column1]]))</f>
        <v>44</v>
      </c>
      <c r="F2214" s="1" t="str">
        <f>INDEX(Sheet1!A:D,MATCH(Supplemental_Type_Certificates__STC___5[[#This Row],[Make]],Sheet1!D:D,0),1)</f>
        <v>King's</v>
      </c>
      <c r="G2214"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King's</v>
      </c>
      <c r="H2214"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E2214:E2214</v>
      </c>
      <c r="I2214" s="1" t="str">
        <f ca="1">IF(LEN(Supplemental_Type_Certificates__STC___5[[#This Row],[First]])&lt;&gt;0,Supplemental_Type_Certificates__STC___5[[#This Row],[First]]&amp;": "&amp;_xlfn.TEXTJOIN(", ",TRUE,INDIRECT(Supplemental_Type_Certificates__STC___5[[#This Row],[Range]])),"")</f>
        <v>King's: 44</v>
      </c>
      <c r="J2214"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215" spans="1:10" x14ac:dyDescent="0.25">
      <c r="A2215" s="1" t="s">
        <v>173</v>
      </c>
      <c r="B2215"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Maule Aerospace Technology, Inc.\Bee Dee M-4</v>
      </c>
      <c r="C2215" s="1" t="s">
        <v>1590</v>
      </c>
      <c r="D2215" s="1" t="str">
        <f>LEFT(Supplemental_Type_Certificates__STC___5[[#This Row],[Column1]],SEARCH("\",Supplemental_Type_Certificates__STC___5[[#This Row],[Column1]])-1)</f>
        <v>Maule Aerospace Technology, Inc.</v>
      </c>
      <c r="E2215" s="1" t="str">
        <f>RIGHT(Supplemental_Type_Certificates__STC___5[[#This Row],[Column1]],LEN(Supplemental_Type_Certificates__STC___5[[#This Row],[Column1]])-SEARCH("\",Supplemental_Type_Certificates__STC___5[[#This Row],[Column1]]))</f>
        <v>Bee Dee M-4</v>
      </c>
      <c r="F2215" s="1" t="str">
        <f>INDEX(Sheet1!A:D,MATCH(Supplemental_Type_Certificates__STC___5[[#This Row],[Make]],Sheet1!D:D,0),1)</f>
        <v>Maule</v>
      </c>
      <c r="G2215"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Maule</v>
      </c>
      <c r="H2215"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E2215:E2264</v>
      </c>
      <c r="I2215" s="1" t="str">
        <f ca="1">IF(LEN(Supplemental_Type_Certificates__STC___5[[#This Row],[First]])&lt;&gt;0,Supplemental_Type_Certificates__STC___5[[#This Row],[First]]&amp;": "&amp;_xlfn.TEXTJOIN(", ",TRUE,INDIRECT(Supplemental_Type_Certificates__STC___5[[#This Row],[Range]])),"")</f>
        <v>Maule: Bee Dee M-4, M-4-180C, M-4-180S, M-4-180T, M-4-180V, M-4-210, M-4-210C, M-4-210S, M-4-210T, M-4-220, M-4-220C, M-4-220S, M-4-220T, M-4, M-4C, M-4S, M-4T, M-5-180C, M-5-200, M-5-210C, M-5-210TC, M-5-220C, M-5-235C, M-6-180, M-6-235, M-7-235, M-7-235A, M-7-235B, M-7-235C, M-7-260, M-7-260C, M-7-420A, M-7-420AC, M-8-235, M-9-235, MT-7-235, MT-7-260, MT-7-420, MX-7-160, MX-7-160C, MX-7-180, MX-7-180A, MX-7-180AC, MX-7-180B, MX-7-180C, MX-7-235, MX-7-420, MXT-7-160, MXT-7-180, MXT-7-180A</v>
      </c>
      <c r="J2215"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216" spans="1:10" x14ac:dyDescent="0.25">
      <c r="A2216" s="1" t="s">
        <v>173</v>
      </c>
      <c r="B2216"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Maule Aerospace Technology, Inc.\M-4-180C</v>
      </c>
      <c r="C2216" s="1" t="s">
        <v>1074</v>
      </c>
      <c r="D2216" s="1" t="str">
        <f>LEFT(Supplemental_Type_Certificates__STC___5[[#This Row],[Column1]],SEARCH("\",Supplemental_Type_Certificates__STC___5[[#This Row],[Column1]])-1)</f>
        <v>Maule Aerospace Technology, Inc.</v>
      </c>
      <c r="E2216" s="1" t="str">
        <f>RIGHT(Supplemental_Type_Certificates__STC___5[[#This Row],[Column1]],LEN(Supplemental_Type_Certificates__STC___5[[#This Row],[Column1]])-SEARCH("\",Supplemental_Type_Certificates__STC___5[[#This Row],[Column1]]))</f>
        <v>M-4-180C</v>
      </c>
      <c r="F2216" s="1" t="str">
        <f>INDEX(Sheet1!A:D,MATCH(Supplemental_Type_Certificates__STC___5[[#This Row],[Make]],Sheet1!D:D,0),1)</f>
        <v>Maule</v>
      </c>
      <c r="G2216"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216"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E2215:E2264</v>
      </c>
      <c r="I2216" s="1" t="str">
        <f ca="1">IF(LEN(Supplemental_Type_Certificates__STC___5[[#This Row],[First]])&lt;&gt;0,Supplemental_Type_Certificates__STC___5[[#This Row],[First]]&amp;": "&amp;_xlfn.TEXTJOIN(", ",TRUE,INDIRECT(Supplemental_Type_Certificates__STC___5[[#This Row],[Range]])),"")</f>
        <v/>
      </c>
      <c r="J2216"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217" spans="1:10" x14ac:dyDescent="0.25">
      <c r="A2217" s="1" t="s">
        <v>173</v>
      </c>
      <c r="B2217"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Maule Aerospace Technology, Inc.\M-4-180S</v>
      </c>
      <c r="C2217" s="1" t="s">
        <v>1075</v>
      </c>
      <c r="D2217" s="1" t="str">
        <f>LEFT(Supplemental_Type_Certificates__STC___5[[#This Row],[Column1]],SEARCH("\",Supplemental_Type_Certificates__STC___5[[#This Row],[Column1]])-1)</f>
        <v>Maule Aerospace Technology, Inc.</v>
      </c>
      <c r="E2217" s="1" t="str">
        <f>RIGHT(Supplemental_Type_Certificates__STC___5[[#This Row],[Column1]],LEN(Supplemental_Type_Certificates__STC___5[[#This Row],[Column1]])-SEARCH("\",Supplemental_Type_Certificates__STC___5[[#This Row],[Column1]]))</f>
        <v>M-4-180S</v>
      </c>
      <c r="F2217" s="1" t="str">
        <f>INDEX(Sheet1!A:D,MATCH(Supplemental_Type_Certificates__STC___5[[#This Row],[Make]],Sheet1!D:D,0),1)</f>
        <v>Maule</v>
      </c>
      <c r="G2217"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217"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E2215:E2264</v>
      </c>
      <c r="I2217" s="1" t="str">
        <f ca="1">IF(LEN(Supplemental_Type_Certificates__STC___5[[#This Row],[First]])&lt;&gt;0,Supplemental_Type_Certificates__STC___5[[#This Row],[First]]&amp;": "&amp;_xlfn.TEXTJOIN(", ",TRUE,INDIRECT(Supplemental_Type_Certificates__STC___5[[#This Row],[Range]])),"")</f>
        <v/>
      </c>
      <c r="J2217"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218" spans="1:10" x14ac:dyDescent="0.25">
      <c r="A2218" s="1" t="s">
        <v>173</v>
      </c>
      <c r="B2218"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Maule Aerospace Technology, Inc.\M-4-180T</v>
      </c>
      <c r="C2218" s="1" t="s">
        <v>1076</v>
      </c>
      <c r="D2218" s="1" t="str">
        <f>LEFT(Supplemental_Type_Certificates__STC___5[[#This Row],[Column1]],SEARCH("\",Supplemental_Type_Certificates__STC___5[[#This Row],[Column1]])-1)</f>
        <v>Maule Aerospace Technology, Inc.</v>
      </c>
      <c r="E2218" s="1" t="str">
        <f>RIGHT(Supplemental_Type_Certificates__STC___5[[#This Row],[Column1]],LEN(Supplemental_Type_Certificates__STC___5[[#This Row],[Column1]])-SEARCH("\",Supplemental_Type_Certificates__STC___5[[#This Row],[Column1]]))</f>
        <v>M-4-180T</v>
      </c>
      <c r="F2218" s="1" t="str">
        <f>INDEX(Sheet1!A:D,MATCH(Supplemental_Type_Certificates__STC___5[[#This Row],[Make]],Sheet1!D:D,0),1)</f>
        <v>Maule</v>
      </c>
      <c r="G2218"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218"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E2215:E2264</v>
      </c>
      <c r="I2218" s="1" t="str">
        <f ca="1">IF(LEN(Supplemental_Type_Certificates__STC___5[[#This Row],[First]])&lt;&gt;0,Supplemental_Type_Certificates__STC___5[[#This Row],[First]]&amp;": "&amp;_xlfn.TEXTJOIN(", ",TRUE,INDIRECT(Supplemental_Type_Certificates__STC___5[[#This Row],[Range]])),"")</f>
        <v/>
      </c>
      <c r="J2218"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219" spans="1:10" x14ac:dyDescent="0.25">
      <c r="A2219" s="1" t="s">
        <v>173</v>
      </c>
      <c r="B2219"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Maule Aerospace Technology, Inc.\M-4-180V</v>
      </c>
      <c r="C2219" s="1" t="s">
        <v>1077</v>
      </c>
      <c r="D2219" s="1" t="str">
        <f>LEFT(Supplemental_Type_Certificates__STC___5[[#This Row],[Column1]],SEARCH("\",Supplemental_Type_Certificates__STC___5[[#This Row],[Column1]])-1)</f>
        <v>Maule Aerospace Technology, Inc.</v>
      </c>
      <c r="E2219" s="1" t="str">
        <f>RIGHT(Supplemental_Type_Certificates__STC___5[[#This Row],[Column1]],LEN(Supplemental_Type_Certificates__STC___5[[#This Row],[Column1]])-SEARCH("\",Supplemental_Type_Certificates__STC___5[[#This Row],[Column1]]))</f>
        <v>M-4-180V</v>
      </c>
      <c r="F2219" s="1" t="str">
        <f>INDEX(Sheet1!A:D,MATCH(Supplemental_Type_Certificates__STC___5[[#This Row],[Make]],Sheet1!D:D,0),1)</f>
        <v>Maule</v>
      </c>
      <c r="G2219"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219"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E2215:E2264</v>
      </c>
      <c r="I2219" s="1" t="str">
        <f ca="1">IF(LEN(Supplemental_Type_Certificates__STC___5[[#This Row],[First]])&lt;&gt;0,Supplemental_Type_Certificates__STC___5[[#This Row],[First]]&amp;": "&amp;_xlfn.TEXTJOIN(", ",TRUE,INDIRECT(Supplemental_Type_Certificates__STC___5[[#This Row],[Range]])),"")</f>
        <v/>
      </c>
      <c r="J2219"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220" spans="1:10" x14ac:dyDescent="0.25">
      <c r="A2220" s="1" t="s">
        <v>173</v>
      </c>
      <c r="B2220"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Maule Aerospace Technology, Inc.\M-4-210</v>
      </c>
      <c r="C2220" s="1" t="s">
        <v>1078</v>
      </c>
      <c r="D2220" s="1" t="str">
        <f>LEFT(Supplemental_Type_Certificates__STC___5[[#This Row],[Column1]],SEARCH("\",Supplemental_Type_Certificates__STC___5[[#This Row],[Column1]])-1)</f>
        <v>Maule Aerospace Technology, Inc.</v>
      </c>
      <c r="E2220" s="1" t="str">
        <f>RIGHT(Supplemental_Type_Certificates__STC___5[[#This Row],[Column1]],LEN(Supplemental_Type_Certificates__STC___5[[#This Row],[Column1]])-SEARCH("\",Supplemental_Type_Certificates__STC___5[[#This Row],[Column1]]))</f>
        <v>M-4-210</v>
      </c>
      <c r="F2220" s="1" t="str">
        <f>INDEX(Sheet1!A:D,MATCH(Supplemental_Type_Certificates__STC___5[[#This Row],[Make]],Sheet1!D:D,0),1)</f>
        <v>Maule</v>
      </c>
      <c r="G2220"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220"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E2215:E2264</v>
      </c>
      <c r="I2220" s="1" t="str">
        <f ca="1">IF(LEN(Supplemental_Type_Certificates__STC___5[[#This Row],[First]])&lt;&gt;0,Supplemental_Type_Certificates__STC___5[[#This Row],[First]]&amp;": "&amp;_xlfn.TEXTJOIN(", ",TRUE,INDIRECT(Supplemental_Type_Certificates__STC___5[[#This Row],[Range]])),"")</f>
        <v/>
      </c>
      <c r="J2220"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221" spans="1:10" x14ac:dyDescent="0.25">
      <c r="A2221" s="1" t="s">
        <v>173</v>
      </c>
      <c r="B2221"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Maule Aerospace Technology, Inc.\M-4-210C</v>
      </c>
      <c r="C2221" s="1" t="s">
        <v>1079</v>
      </c>
      <c r="D2221" s="1" t="str">
        <f>LEFT(Supplemental_Type_Certificates__STC___5[[#This Row],[Column1]],SEARCH("\",Supplemental_Type_Certificates__STC___5[[#This Row],[Column1]])-1)</f>
        <v>Maule Aerospace Technology, Inc.</v>
      </c>
      <c r="E2221" s="1" t="str">
        <f>RIGHT(Supplemental_Type_Certificates__STC___5[[#This Row],[Column1]],LEN(Supplemental_Type_Certificates__STC___5[[#This Row],[Column1]])-SEARCH("\",Supplemental_Type_Certificates__STC___5[[#This Row],[Column1]]))</f>
        <v>M-4-210C</v>
      </c>
      <c r="F2221" s="1" t="str">
        <f>INDEX(Sheet1!A:D,MATCH(Supplemental_Type_Certificates__STC___5[[#This Row],[Make]],Sheet1!D:D,0),1)</f>
        <v>Maule</v>
      </c>
      <c r="G2221"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221"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E2215:E2264</v>
      </c>
      <c r="I2221" s="1" t="str">
        <f ca="1">IF(LEN(Supplemental_Type_Certificates__STC___5[[#This Row],[First]])&lt;&gt;0,Supplemental_Type_Certificates__STC___5[[#This Row],[First]]&amp;": "&amp;_xlfn.TEXTJOIN(", ",TRUE,INDIRECT(Supplemental_Type_Certificates__STC___5[[#This Row],[Range]])),"")</f>
        <v/>
      </c>
      <c r="J2221"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222" spans="1:10" x14ac:dyDescent="0.25">
      <c r="A2222" s="1" t="s">
        <v>173</v>
      </c>
      <c r="B2222"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Maule Aerospace Technology, Inc.\M-4-210S</v>
      </c>
      <c r="C2222" s="1" t="s">
        <v>1080</v>
      </c>
      <c r="D2222" s="1" t="str">
        <f>LEFT(Supplemental_Type_Certificates__STC___5[[#This Row],[Column1]],SEARCH("\",Supplemental_Type_Certificates__STC___5[[#This Row],[Column1]])-1)</f>
        <v>Maule Aerospace Technology, Inc.</v>
      </c>
      <c r="E2222" s="1" t="str">
        <f>RIGHT(Supplemental_Type_Certificates__STC___5[[#This Row],[Column1]],LEN(Supplemental_Type_Certificates__STC___5[[#This Row],[Column1]])-SEARCH("\",Supplemental_Type_Certificates__STC___5[[#This Row],[Column1]]))</f>
        <v>M-4-210S</v>
      </c>
      <c r="F2222" s="1" t="str">
        <f>INDEX(Sheet1!A:D,MATCH(Supplemental_Type_Certificates__STC___5[[#This Row],[Make]],Sheet1!D:D,0),1)</f>
        <v>Maule</v>
      </c>
      <c r="G2222"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222"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E2215:E2264</v>
      </c>
      <c r="I2222" s="1" t="str">
        <f ca="1">IF(LEN(Supplemental_Type_Certificates__STC___5[[#This Row],[First]])&lt;&gt;0,Supplemental_Type_Certificates__STC___5[[#This Row],[First]]&amp;": "&amp;_xlfn.TEXTJOIN(", ",TRUE,INDIRECT(Supplemental_Type_Certificates__STC___5[[#This Row],[Range]])),"")</f>
        <v/>
      </c>
      <c r="J2222"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223" spans="1:10" x14ac:dyDescent="0.25">
      <c r="A2223" s="1" t="s">
        <v>173</v>
      </c>
      <c r="B2223"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Maule Aerospace Technology, Inc.\M-4-210T</v>
      </c>
      <c r="C2223" s="1" t="s">
        <v>1081</v>
      </c>
      <c r="D2223" s="1" t="str">
        <f>LEFT(Supplemental_Type_Certificates__STC___5[[#This Row],[Column1]],SEARCH("\",Supplemental_Type_Certificates__STC___5[[#This Row],[Column1]])-1)</f>
        <v>Maule Aerospace Technology, Inc.</v>
      </c>
      <c r="E2223" s="1" t="str">
        <f>RIGHT(Supplemental_Type_Certificates__STC___5[[#This Row],[Column1]],LEN(Supplemental_Type_Certificates__STC___5[[#This Row],[Column1]])-SEARCH("\",Supplemental_Type_Certificates__STC___5[[#This Row],[Column1]]))</f>
        <v>M-4-210T</v>
      </c>
      <c r="F2223" s="1" t="str">
        <f>INDEX(Sheet1!A:D,MATCH(Supplemental_Type_Certificates__STC___5[[#This Row],[Make]],Sheet1!D:D,0),1)</f>
        <v>Maule</v>
      </c>
      <c r="G2223"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223"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E2215:E2264</v>
      </c>
      <c r="I2223" s="1" t="str">
        <f ca="1">IF(LEN(Supplemental_Type_Certificates__STC___5[[#This Row],[First]])&lt;&gt;0,Supplemental_Type_Certificates__STC___5[[#This Row],[First]]&amp;": "&amp;_xlfn.TEXTJOIN(", ",TRUE,INDIRECT(Supplemental_Type_Certificates__STC___5[[#This Row],[Range]])),"")</f>
        <v/>
      </c>
      <c r="J2223"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224" spans="1:10" x14ac:dyDescent="0.25">
      <c r="A2224" s="1" t="s">
        <v>173</v>
      </c>
      <c r="B2224"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Maule Aerospace Technology, Inc.\M-4-220</v>
      </c>
      <c r="C2224" s="1" t="s">
        <v>1591</v>
      </c>
      <c r="D2224" s="1" t="str">
        <f>LEFT(Supplemental_Type_Certificates__STC___5[[#This Row],[Column1]],SEARCH("\",Supplemental_Type_Certificates__STC___5[[#This Row],[Column1]])-1)</f>
        <v>Maule Aerospace Technology, Inc.</v>
      </c>
      <c r="E2224" s="1" t="str">
        <f>RIGHT(Supplemental_Type_Certificates__STC___5[[#This Row],[Column1]],LEN(Supplemental_Type_Certificates__STC___5[[#This Row],[Column1]])-SEARCH("\",Supplemental_Type_Certificates__STC___5[[#This Row],[Column1]]))</f>
        <v>M-4-220</v>
      </c>
      <c r="F2224" s="1" t="str">
        <f>INDEX(Sheet1!A:D,MATCH(Supplemental_Type_Certificates__STC___5[[#This Row],[Make]],Sheet1!D:D,0),1)</f>
        <v>Maule</v>
      </c>
      <c r="G2224"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224"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E2215:E2264</v>
      </c>
      <c r="I2224" s="1" t="str">
        <f ca="1">IF(LEN(Supplemental_Type_Certificates__STC___5[[#This Row],[First]])&lt;&gt;0,Supplemental_Type_Certificates__STC___5[[#This Row],[First]]&amp;": "&amp;_xlfn.TEXTJOIN(", ",TRUE,INDIRECT(Supplemental_Type_Certificates__STC___5[[#This Row],[Range]])),"")</f>
        <v/>
      </c>
      <c r="J2224"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225" spans="1:10" x14ac:dyDescent="0.25">
      <c r="A2225" s="1" t="s">
        <v>173</v>
      </c>
      <c r="B2225"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Maule Aerospace Technology, Inc.\M-4-220C</v>
      </c>
      <c r="C2225" s="1" t="s">
        <v>1592</v>
      </c>
      <c r="D2225" s="1" t="str">
        <f>LEFT(Supplemental_Type_Certificates__STC___5[[#This Row],[Column1]],SEARCH("\",Supplemental_Type_Certificates__STC___5[[#This Row],[Column1]])-1)</f>
        <v>Maule Aerospace Technology, Inc.</v>
      </c>
      <c r="E2225" s="1" t="str">
        <f>RIGHT(Supplemental_Type_Certificates__STC___5[[#This Row],[Column1]],LEN(Supplemental_Type_Certificates__STC___5[[#This Row],[Column1]])-SEARCH("\",Supplemental_Type_Certificates__STC___5[[#This Row],[Column1]]))</f>
        <v>M-4-220C</v>
      </c>
      <c r="F2225" s="1" t="str">
        <f>INDEX(Sheet1!A:D,MATCH(Supplemental_Type_Certificates__STC___5[[#This Row],[Make]],Sheet1!D:D,0),1)</f>
        <v>Maule</v>
      </c>
      <c r="G2225"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225"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E2215:E2264</v>
      </c>
      <c r="I2225" s="1" t="str">
        <f ca="1">IF(LEN(Supplemental_Type_Certificates__STC___5[[#This Row],[First]])&lt;&gt;0,Supplemental_Type_Certificates__STC___5[[#This Row],[First]]&amp;": "&amp;_xlfn.TEXTJOIN(", ",TRUE,INDIRECT(Supplemental_Type_Certificates__STC___5[[#This Row],[Range]])),"")</f>
        <v/>
      </c>
      <c r="J2225"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226" spans="1:10" x14ac:dyDescent="0.25">
      <c r="A2226" s="1" t="s">
        <v>173</v>
      </c>
      <c r="B2226"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Maule Aerospace Technology, Inc.\M-4-220S</v>
      </c>
      <c r="C2226" s="1" t="s">
        <v>1593</v>
      </c>
      <c r="D2226" s="1" t="str">
        <f>LEFT(Supplemental_Type_Certificates__STC___5[[#This Row],[Column1]],SEARCH("\",Supplemental_Type_Certificates__STC___5[[#This Row],[Column1]])-1)</f>
        <v>Maule Aerospace Technology, Inc.</v>
      </c>
      <c r="E2226" s="1" t="str">
        <f>RIGHT(Supplemental_Type_Certificates__STC___5[[#This Row],[Column1]],LEN(Supplemental_Type_Certificates__STC___5[[#This Row],[Column1]])-SEARCH("\",Supplemental_Type_Certificates__STC___5[[#This Row],[Column1]]))</f>
        <v>M-4-220S</v>
      </c>
      <c r="F2226" s="1" t="str">
        <f>INDEX(Sheet1!A:D,MATCH(Supplemental_Type_Certificates__STC___5[[#This Row],[Make]],Sheet1!D:D,0),1)</f>
        <v>Maule</v>
      </c>
      <c r="G2226"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226"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E2215:E2264</v>
      </c>
      <c r="I2226" s="1" t="str">
        <f ca="1">IF(LEN(Supplemental_Type_Certificates__STC___5[[#This Row],[First]])&lt;&gt;0,Supplemental_Type_Certificates__STC___5[[#This Row],[First]]&amp;": "&amp;_xlfn.TEXTJOIN(", ",TRUE,INDIRECT(Supplemental_Type_Certificates__STC___5[[#This Row],[Range]])),"")</f>
        <v/>
      </c>
      <c r="J2226"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227" spans="1:10" x14ac:dyDescent="0.25">
      <c r="A2227" s="1" t="s">
        <v>173</v>
      </c>
      <c r="B2227"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Maule Aerospace Technology, Inc.\M-4-220T</v>
      </c>
      <c r="C2227" s="1" t="s">
        <v>1594</v>
      </c>
      <c r="D2227" s="1" t="str">
        <f>LEFT(Supplemental_Type_Certificates__STC___5[[#This Row],[Column1]],SEARCH("\",Supplemental_Type_Certificates__STC___5[[#This Row],[Column1]])-1)</f>
        <v>Maule Aerospace Technology, Inc.</v>
      </c>
      <c r="E2227" s="1" t="str">
        <f>RIGHT(Supplemental_Type_Certificates__STC___5[[#This Row],[Column1]],LEN(Supplemental_Type_Certificates__STC___5[[#This Row],[Column1]])-SEARCH("\",Supplemental_Type_Certificates__STC___5[[#This Row],[Column1]]))</f>
        <v>M-4-220T</v>
      </c>
      <c r="F2227" s="1" t="str">
        <f>INDEX(Sheet1!A:D,MATCH(Supplemental_Type_Certificates__STC___5[[#This Row],[Make]],Sheet1!D:D,0),1)</f>
        <v>Maule</v>
      </c>
      <c r="G2227"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227"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E2215:E2264</v>
      </c>
      <c r="I2227" s="1" t="str">
        <f ca="1">IF(LEN(Supplemental_Type_Certificates__STC___5[[#This Row],[First]])&lt;&gt;0,Supplemental_Type_Certificates__STC___5[[#This Row],[First]]&amp;": "&amp;_xlfn.TEXTJOIN(", ",TRUE,INDIRECT(Supplemental_Type_Certificates__STC___5[[#This Row],[Range]])),"")</f>
        <v/>
      </c>
      <c r="J2227"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228" spans="1:10" x14ac:dyDescent="0.25">
      <c r="A2228" s="1" t="s">
        <v>173</v>
      </c>
      <c r="B2228"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Maule Aerospace Technology, Inc.\M-4</v>
      </c>
      <c r="C2228" s="1" t="s">
        <v>1082</v>
      </c>
      <c r="D2228" s="1" t="str">
        <f>LEFT(Supplemental_Type_Certificates__STC___5[[#This Row],[Column1]],SEARCH("\",Supplemental_Type_Certificates__STC___5[[#This Row],[Column1]])-1)</f>
        <v>Maule Aerospace Technology, Inc.</v>
      </c>
      <c r="E2228" s="1" t="str">
        <f>RIGHT(Supplemental_Type_Certificates__STC___5[[#This Row],[Column1]],LEN(Supplemental_Type_Certificates__STC___5[[#This Row],[Column1]])-SEARCH("\",Supplemental_Type_Certificates__STC___5[[#This Row],[Column1]]))</f>
        <v>M-4</v>
      </c>
      <c r="F2228" s="1" t="str">
        <f>INDEX(Sheet1!A:D,MATCH(Supplemental_Type_Certificates__STC___5[[#This Row],[Make]],Sheet1!D:D,0),1)</f>
        <v>Maule</v>
      </c>
      <c r="G2228"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228"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E2215:E2264</v>
      </c>
      <c r="I2228" s="1" t="str">
        <f ca="1">IF(LEN(Supplemental_Type_Certificates__STC___5[[#This Row],[First]])&lt;&gt;0,Supplemental_Type_Certificates__STC___5[[#This Row],[First]]&amp;": "&amp;_xlfn.TEXTJOIN(", ",TRUE,INDIRECT(Supplemental_Type_Certificates__STC___5[[#This Row],[Range]])),"")</f>
        <v/>
      </c>
      <c r="J2228"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229" spans="1:10" x14ac:dyDescent="0.25">
      <c r="A2229" s="1" t="s">
        <v>173</v>
      </c>
      <c r="B2229"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Maule Aerospace Technology, Inc.\M-4C</v>
      </c>
      <c r="C2229" s="1" t="s">
        <v>1083</v>
      </c>
      <c r="D2229" s="1" t="str">
        <f>LEFT(Supplemental_Type_Certificates__STC___5[[#This Row],[Column1]],SEARCH("\",Supplemental_Type_Certificates__STC___5[[#This Row],[Column1]])-1)</f>
        <v>Maule Aerospace Technology, Inc.</v>
      </c>
      <c r="E2229" s="1" t="str">
        <f>RIGHT(Supplemental_Type_Certificates__STC___5[[#This Row],[Column1]],LEN(Supplemental_Type_Certificates__STC___5[[#This Row],[Column1]])-SEARCH("\",Supplemental_Type_Certificates__STC___5[[#This Row],[Column1]]))</f>
        <v>M-4C</v>
      </c>
      <c r="F2229" s="1" t="str">
        <f>INDEX(Sheet1!A:D,MATCH(Supplemental_Type_Certificates__STC___5[[#This Row],[Make]],Sheet1!D:D,0),1)</f>
        <v>Maule</v>
      </c>
      <c r="G2229"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229"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E2215:E2264</v>
      </c>
      <c r="I2229" s="1" t="str">
        <f ca="1">IF(LEN(Supplemental_Type_Certificates__STC___5[[#This Row],[First]])&lt;&gt;0,Supplemental_Type_Certificates__STC___5[[#This Row],[First]]&amp;": "&amp;_xlfn.TEXTJOIN(", ",TRUE,INDIRECT(Supplemental_Type_Certificates__STC___5[[#This Row],[Range]])),"")</f>
        <v/>
      </c>
      <c r="J2229"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230" spans="1:10" x14ac:dyDescent="0.25">
      <c r="A2230" s="1" t="s">
        <v>173</v>
      </c>
      <c r="B2230"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Maule Aerospace Technology, Inc.\M-4S</v>
      </c>
      <c r="C2230" s="1" t="s">
        <v>1084</v>
      </c>
      <c r="D2230" s="1" t="str">
        <f>LEFT(Supplemental_Type_Certificates__STC___5[[#This Row],[Column1]],SEARCH("\",Supplemental_Type_Certificates__STC___5[[#This Row],[Column1]])-1)</f>
        <v>Maule Aerospace Technology, Inc.</v>
      </c>
      <c r="E2230" s="1" t="str">
        <f>RIGHT(Supplemental_Type_Certificates__STC___5[[#This Row],[Column1]],LEN(Supplemental_Type_Certificates__STC___5[[#This Row],[Column1]])-SEARCH("\",Supplemental_Type_Certificates__STC___5[[#This Row],[Column1]]))</f>
        <v>M-4S</v>
      </c>
      <c r="F2230" s="1" t="str">
        <f>INDEX(Sheet1!A:D,MATCH(Supplemental_Type_Certificates__STC___5[[#This Row],[Make]],Sheet1!D:D,0),1)</f>
        <v>Maule</v>
      </c>
      <c r="G2230"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230"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E2215:E2264</v>
      </c>
      <c r="I2230" s="1" t="str">
        <f ca="1">IF(LEN(Supplemental_Type_Certificates__STC___5[[#This Row],[First]])&lt;&gt;0,Supplemental_Type_Certificates__STC___5[[#This Row],[First]]&amp;": "&amp;_xlfn.TEXTJOIN(", ",TRUE,INDIRECT(Supplemental_Type_Certificates__STC___5[[#This Row],[Range]])),"")</f>
        <v/>
      </c>
      <c r="J2230"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231" spans="1:10" x14ac:dyDescent="0.25">
      <c r="A2231" s="1" t="s">
        <v>173</v>
      </c>
      <c r="B2231"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Maule Aerospace Technology, Inc.\M-4T</v>
      </c>
      <c r="C2231" s="1" t="s">
        <v>1085</v>
      </c>
      <c r="D2231" s="1" t="str">
        <f>LEFT(Supplemental_Type_Certificates__STC___5[[#This Row],[Column1]],SEARCH("\",Supplemental_Type_Certificates__STC___5[[#This Row],[Column1]])-1)</f>
        <v>Maule Aerospace Technology, Inc.</v>
      </c>
      <c r="E2231" s="1" t="str">
        <f>RIGHT(Supplemental_Type_Certificates__STC___5[[#This Row],[Column1]],LEN(Supplemental_Type_Certificates__STC___5[[#This Row],[Column1]])-SEARCH("\",Supplemental_Type_Certificates__STC___5[[#This Row],[Column1]]))</f>
        <v>M-4T</v>
      </c>
      <c r="F2231" s="1" t="str">
        <f>INDEX(Sheet1!A:D,MATCH(Supplemental_Type_Certificates__STC___5[[#This Row],[Make]],Sheet1!D:D,0),1)</f>
        <v>Maule</v>
      </c>
      <c r="G2231"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231"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E2215:E2264</v>
      </c>
      <c r="I2231" s="1" t="str">
        <f ca="1">IF(LEN(Supplemental_Type_Certificates__STC___5[[#This Row],[First]])&lt;&gt;0,Supplemental_Type_Certificates__STC___5[[#This Row],[First]]&amp;": "&amp;_xlfn.TEXTJOIN(", ",TRUE,INDIRECT(Supplemental_Type_Certificates__STC___5[[#This Row],[Range]])),"")</f>
        <v/>
      </c>
      <c r="J2231"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232" spans="1:10" x14ac:dyDescent="0.25">
      <c r="A2232" s="1" t="s">
        <v>173</v>
      </c>
      <c r="B2232"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Maule Aerospace Technology, Inc.\M-5-180C</v>
      </c>
      <c r="C2232" s="1" t="s">
        <v>1086</v>
      </c>
      <c r="D2232" s="1" t="str">
        <f>LEFT(Supplemental_Type_Certificates__STC___5[[#This Row],[Column1]],SEARCH("\",Supplemental_Type_Certificates__STC___5[[#This Row],[Column1]])-1)</f>
        <v>Maule Aerospace Technology, Inc.</v>
      </c>
      <c r="E2232" s="1" t="str">
        <f>RIGHT(Supplemental_Type_Certificates__STC___5[[#This Row],[Column1]],LEN(Supplemental_Type_Certificates__STC___5[[#This Row],[Column1]])-SEARCH("\",Supplemental_Type_Certificates__STC___5[[#This Row],[Column1]]))</f>
        <v>M-5-180C</v>
      </c>
      <c r="F2232" s="1" t="str">
        <f>INDEX(Sheet1!A:D,MATCH(Supplemental_Type_Certificates__STC___5[[#This Row],[Make]],Sheet1!D:D,0),1)</f>
        <v>Maule</v>
      </c>
      <c r="G2232"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232"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E2215:E2264</v>
      </c>
      <c r="I2232" s="1" t="str">
        <f ca="1">IF(LEN(Supplemental_Type_Certificates__STC___5[[#This Row],[First]])&lt;&gt;0,Supplemental_Type_Certificates__STC___5[[#This Row],[First]]&amp;": "&amp;_xlfn.TEXTJOIN(", ",TRUE,INDIRECT(Supplemental_Type_Certificates__STC___5[[#This Row],[Range]])),"")</f>
        <v/>
      </c>
      <c r="J2232"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233" spans="1:10" x14ac:dyDescent="0.25">
      <c r="A2233" s="1" t="s">
        <v>173</v>
      </c>
      <c r="B2233"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Maule Aerospace Technology, Inc.\M-5-200</v>
      </c>
      <c r="C2233" s="1" t="s">
        <v>1087</v>
      </c>
      <c r="D2233" s="1" t="str">
        <f>LEFT(Supplemental_Type_Certificates__STC___5[[#This Row],[Column1]],SEARCH("\",Supplemental_Type_Certificates__STC___5[[#This Row],[Column1]])-1)</f>
        <v>Maule Aerospace Technology, Inc.</v>
      </c>
      <c r="E2233" s="1" t="str">
        <f>RIGHT(Supplemental_Type_Certificates__STC___5[[#This Row],[Column1]],LEN(Supplemental_Type_Certificates__STC___5[[#This Row],[Column1]])-SEARCH("\",Supplemental_Type_Certificates__STC___5[[#This Row],[Column1]]))</f>
        <v>M-5-200</v>
      </c>
      <c r="F2233" s="1" t="str">
        <f>INDEX(Sheet1!A:D,MATCH(Supplemental_Type_Certificates__STC___5[[#This Row],[Make]],Sheet1!D:D,0),1)</f>
        <v>Maule</v>
      </c>
      <c r="G2233"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233"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E2215:E2264</v>
      </c>
      <c r="I2233" s="1" t="str">
        <f ca="1">IF(LEN(Supplemental_Type_Certificates__STC___5[[#This Row],[First]])&lt;&gt;0,Supplemental_Type_Certificates__STC___5[[#This Row],[First]]&amp;": "&amp;_xlfn.TEXTJOIN(", ",TRUE,INDIRECT(Supplemental_Type_Certificates__STC___5[[#This Row],[Range]])),"")</f>
        <v/>
      </c>
      <c r="J2233"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234" spans="1:10" x14ac:dyDescent="0.25">
      <c r="A2234" s="1" t="s">
        <v>173</v>
      </c>
      <c r="B2234"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Maule Aerospace Technology, Inc.\M-5-210C</v>
      </c>
      <c r="C2234" s="1" t="s">
        <v>1088</v>
      </c>
      <c r="D2234" s="1" t="str">
        <f>LEFT(Supplemental_Type_Certificates__STC___5[[#This Row],[Column1]],SEARCH("\",Supplemental_Type_Certificates__STC___5[[#This Row],[Column1]])-1)</f>
        <v>Maule Aerospace Technology, Inc.</v>
      </c>
      <c r="E2234" s="1" t="str">
        <f>RIGHT(Supplemental_Type_Certificates__STC___5[[#This Row],[Column1]],LEN(Supplemental_Type_Certificates__STC___5[[#This Row],[Column1]])-SEARCH("\",Supplemental_Type_Certificates__STC___5[[#This Row],[Column1]]))</f>
        <v>M-5-210C</v>
      </c>
      <c r="F2234" s="1" t="str">
        <f>INDEX(Sheet1!A:D,MATCH(Supplemental_Type_Certificates__STC___5[[#This Row],[Make]],Sheet1!D:D,0),1)</f>
        <v>Maule</v>
      </c>
      <c r="G2234"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234"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E2215:E2264</v>
      </c>
      <c r="I2234" s="1" t="str">
        <f ca="1">IF(LEN(Supplemental_Type_Certificates__STC___5[[#This Row],[First]])&lt;&gt;0,Supplemental_Type_Certificates__STC___5[[#This Row],[First]]&amp;": "&amp;_xlfn.TEXTJOIN(", ",TRUE,INDIRECT(Supplemental_Type_Certificates__STC___5[[#This Row],[Range]])),"")</f>
        <v/>
      </c>
      <c r="J2234"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235" spans="1:10" x14ac:dyDescent="0.25">
      <c r="A2235" s="1" t="s">
        <v>173</v>
      </c>
      <c r="B2235"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Maule Aerospace Technology, Inc.\M-5-210TC</v>
      </c>
      <c r="C2235" s="1" t="s">
        <v>1089</v>
      </c>
      <c r="D2235" s="1" t="str">
        <f>LEFT(Supplemental_Type_Certificates__STC___5[[#This Row],[Column1]],SEARCH("\",Supplemental_Type_Certificates__STC___5[[#This Row],[Column1]])-1)</f>
        <v>Maule Aerospace Technology, Inc.</v>
      </c>
      <c r="E2235" s="1" t="str">
        <f>RIGHT(Supplemental_Type_Certificates__STC___5[[#This Row],[Column1]],LEN(Supplemental_Type_Certificates__STC___5[[#This Row],[Column1]])-SEARCH("\",Supplemental_Type_Certificates__STC___5[[#This Row],[Column1]]))</f>
        <v>M-5-210TC</v>
      </c>
      <c r="F2235" s="1" t="str">
        <f>INDEX(Sheet1!A:D,MATCH(Supplemental_Type_Certificates__STC___5[[#This Row],[Make]],Sheet1!D:D,0),1)</f>
        <v>Maule</v>
      </c>
      <c r="G2235"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235"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E2215:E2264</v>
      </c>
      <c r="I2235" s="1" t="str">
        <f ca="1">IF(LEN(Supplemental_Type_Certificates__STC___5[[#This Row],[First]])&lt;&gt;0,Supplemental_Type_Certificates__STC___5[[#This Row],[First]]&amp;": "&amp;_xlfn.TEXTJOIN(", ",TRUE,INDIRECT(Supplemental_Type_Certificates__STC___5[[#This Row],[Range]])),"")</f>
        <v/>
      </c>
      <c r="J2235"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236" spans="1:10" x14ac:dyDescent="0.25">
      <c r="A2236" s="1" t="s">
        <v>173</v>
      </c>
      <c r="B2236"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Maule Aerospace Technology, Inc.\M-5-220C</v>
      </c>
      <c r="C2236" s="1" t="s">
        <v>1090</v>
      </c>
      <c r="D2236" s="1" t="str">
        <f>LEFT(Supplemental_Type_Certificates__STC___5[[#This Row],[Column1]],SEARCH("\",Supplemental_Type_Certificates__STC___5[[#This Row],[Column1]])-1)</f>
        <v>Maule Aerospace Technology, Inc.</v>
      </c>
      <c r="E2236" s="1" t="str">
        <f>RIGHT(Supplemental_Type_Certificates__STC___5[[#This Row],[Column1]],LEN(Supplemental_Type_Certificates__STC___5[[#This Row],[Column1]])-SEARCH("\",Supplemental_Type_Certificates__STC___5[[#This Row],[Column1]]))</f>
        <v>M-5-220C</v>
      </c>
      <c r="F2236" s="1" t="str">
        <f>INDEX(Sheet1!A:D,MATCH(Supplemental_Type_Certificates__STC___5[[#This Row],[Make]],Sheet1!D:D,0),1)</f>
        <v>Maule</v>
      </c>
      <c r="G2236"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236"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E2215:E2264</v>
      </c>
      <c r="I2236" s="1" t="str">
        <f ca="1">IF(LEN(Supplemental_Type_Certificates__STC___5[[#This Row],[First]])&lt;&gt;0,Supplemental_Type_Certificates__STC___5[[#This Row],[First]]&amp;": "&amp;_xlfn.TEXTJOIN(", ",TRUE,INDIRECT(Supplemental_Type_Certificates__STC___5[[#This Row],[Range]])),"")</f>
        <v/>
      </c>
      <c r="J2236"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237" spans="1:10" x14ac:dyDescent="0.25">
      <c r="A2237" s="1" t="s">
        <v>173</v>
      </c>
      <c r="B2237"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Maule Aerospace Technology, Inc.\M-5-235C</v>
      </c>
      <c r="C2237" s="1" t="s">
        <v>1091</v>
      </c>
      <c r="D2237" s="1" t="str">
        <f>LEFT(Supplemental_Type_Certificates__STC___5[[#This Row],[Column1]],SEARCH("\",Supplemental_Type_Certificates__STC___5[[#This Row],[Column1]])-1)</f>
        <v>Maule Aerospace Technology, Inc.</v>
      </c>
      <c r="E2237" s="1" t="str">
        <f>RIGHT(Supplemental_Type_Certificates__STC___5[[#This Row],[Column1]],LEN(Supplemental_Type_Certificates__STC___5[[#This Row],[Column1]])-SEARCH("\",Supplemental_Type_Certificates__STC___5[[#This Row],[Column1]]))</f>
        <v>M-5-235C</v>
      </c>
      <c r="F2237" s="1" t="str">
        <f>INDEX(Sheet1!A:D,MATCH(Supplemental_Type_Certificates__STC___5[[#This Row],[Make]],Sheet1!D:D,0),1)</f>
        <v>Maule</v>
      </c>
      <c r="G2237"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237"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E2215:E2264</v>
      </c>
      <c r="I2237" s="1" t="str">
        <f ca="1">IF(LEN(Supplemental_Type_Certificates__STC___5[[#This Row],[First]])&lt;&gt;0,Supplemental_Type_Certificates__STC___5[[#This Row],[First]]&amp;": "&amp;_xlfn.TEXTJOIN(", ",TRUE,INDIRECT(Supplemental_Type_Certificates__STC___5[[#This Row],[Range]])),"")</f>
        <v/>
      </c>
      <c r="J2237"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238" spans="1:10" x14ac:dyDescent="0.25">
      <c r="A2238" s="1" t="s">
        <v>173</v>
      </c>
      <c r="B2238"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Maule Aerospace Technology, Inc.\M-6-180</v>
      </c>
      <c r="C2238" s="1" t="s">
        <v>1092</v>
      </c>
      <c r="D2238" s="1" t="str">
        <f>LEFT(Supplemental_Type_Certificates__STC___5[[#This Row],[Column1]],SEARCH("\",Supplemental_Type_Certificates__STC___5[[#This Row],[Column1]])-1)</f>
        <v>Maule Aerospace Technology, Inc.</v>
      </c>
      <c r="E2238" s="1" t="str">
        <f>RIGHT(Supplemental_Type_Certificates__STC___5[[#This Row],[Column1]],LEN(Supplemental_Type_Certificates__STC___5[[#This Row],[Column1]])-SEARCH("\",Supplemental_Type_Certificates__STC___5[[#This Row],[Column1]]))</f>
        <v>M-6-180</v>
      </c>
      <c r="F2238" s="1" t="str">
        <f>INDEX(Sheet1!A:D,MATCH(Supplemental_Type_Certificates__STC___5[[#This Row],[Make]],Sheet1!D:D,0),1)</f>
        <v>Maule</v>
      </c>
      <c r="G2238"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238"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E2215:E2264</v>
      </c>
      <c r="I2238" s="1" t="str">
        <f ca="1">IF(LEN(Supplemental_Type_Certificates__STC___5[[#This Row],[First]])&lt;&gt;0,Supplemental_Type_Certificates__STC___5[[#This Row],[First]]&amp;": "&amp;_xlfn.TEXTJOIN(", ",TRUE,INDIRECT(Supplemental_Type_Certificates__STC___5[[#This Row],[Range]])),"")</f>
        <v/>
      </c>
      <c r="J2238"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239" spans="1:10" x14ac:dyDescent="0.25">
      <c r="A2239" s="1" t="s">
        <v>173</v>
      </c>
      <c r="B2239"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Maule Aerospace Technology, Inc.\M-6-235</v>
      </c>
      <c r="C2239" s="1" t="s">
        <v>1093</v>
      </c>
      <c r="D2239" s="1" t="str">
        <f>LEFT(Supplemental_Type_Certificates__STC___5[[#This Row],[Column1]],SEARCH("\",Supplemental_Type_Certificates__STC___5[[#This Row],[Column1]])-1)</f>
        <v>Maule Aerospace Technology, Inc.</v>
      </c>
      <c r="E2239" s="1" t="str">
        <f>RIGHT(Supplemental_Type_Certificates__STC___5[[#This Row],[Column1]],LEN(Supplemental_Type_Certificates__STC___5[[#This Row],[Column1]])-SEARCH("\",Supplemental_Type_Certificates__STC___5[[#This Row],[Column1]]))</f>
        <v>M-6-235</v>
      </c>
      <c r="F2239" s="1" t="str">
        <f>INDEX(Sheet1!A:D,MATCH(Supplemental_Type_Certificates__STC___5[[#This Row],[Make]],Sheet1!D:D,0),1)</f>
        <v>Maule</v>
      </c>
      <c r="G2239"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239"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E2215:E2264</v>
      </c>
      <c r="I2239" s="1" t="str">
        <f ca="1">IF(LEN(Supplemental_Type_Certificates__STC___5[[#This Row],[First]])&lt;&gt;0,Supplemental_Type_Certificates__STC___5[[#This Row],[First]]&amp;": "&amp;_xlfn.TEXTJOIN(", ",TRUE,INDIRECT(Supplemental_Type_Certificates__STC___5[[#This Row],[Range]])),"")</f>
        <v/>
      </c>
      <c r="J2239"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240" spans="1:10" x14ac:dyDescent="0.25">
      <c r="A2240" s="1" t="s">
        <v>173</v>
      </c>
      <c r="B2240"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Maule Aerospace Technology, Inc.\M-7-235</v>
      </c>
      <c r="C2240" s="1" t="s">
        <v>1094</v>
      </c>
      <c r="D2240" s="1" t="str">
        <f>LEFT(Supplemental_Type_Certificates__STC___5[[#This Row],[Column1]],SEARCH("\",Supplemental_Type_Certificates__STC___5[[#This Row],[Column1]])-1)</f>
        <v>Maule Aerospace Technology, Inc.</v>
      </c>
      <c r="E2240" s="1" t="str">
        <f>RIGHT(Supplemental_Type_Certificates__STC___5[[#This Row],[Column1]],LEN(Supplemental_Type_Certificates__STC___5[[#This Row],[Column1]])-SEARCH("\",Supplemental_Type_Certificates__STC___5[[#This Row],[Column1]]))</f>
        <v>M-7-235</v>
      </c>
      <c r="F2240" s="1" t="str">
        <f>INDEX(Sheet1!A:D,MATCH(Supplemental_Type_Certificates__STC___5[[#This Row],[Make]],Sheet1!D:D,0),1)</f>
        <v>Maule</v>
      </c>
      <c r="G2240"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240"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E2215:E2264</v>
      </c>
      <c r="I2240" s="1" t="str">
        <f ca="1">IF(LEN(Supplemental_Type_Certificates__STC___5[[#This Row],[First]])&lt;&gt;0,Supplemental_Type_Certificates__STC___5[[#This Row],[First]]&amp;": "&amp;_xlfn.TEXTJOIN(", ",TRUE,INDIRECT(Supplemental_Type_Certificates__STC___5[[#This Row],[Range]])),"")</f>
        <v/>
      </c>
      <c r="J2240"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241" spans="1:10" x14ac:dyDescent="0.25">
      <c r="A2241" s="1" t="s">
        <v>173</v>
      </c>
      <c r="B2241"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Maule Aerospace Technology, Inc.\M-7-235A</v>
      </c>
      <c r="C2241" s="1" t="s">
        <v>1095</v>
      </c>
      <c r="D2241" s="1" t="str">
        <f>LEFT(Supplemental_Type_Certificates__STC___5[[#This Row],[Column1]],SEARCH("\",Supplemental_Type_Certificates__STC___5[[#This Row],[Column1]])-1)</f>
        <v>Maule Aerospace Technology, Inc.</v>
      </c>
      <c r="E2241" s="1" t="str">
        <f>RIGHT(Supplemental_Type_Certificates__STC___5[[#This Row],[Column1]],LEN(Supplemental_Type_Certificates__STC___5[[#This Row],[Column1]])-SEARCH("\",Supplemental_Type_Certificates__STC___5[[#This Row],[Column1]]))</f>
        <v>M-7-235A</v>
      </c>
      <c r="F2241" s="1" t="str">
        <f>INDEX(Sheet1!A:D,MATCH(Supplemental_Type_Certificates__STC___5[[#This Row],[Make]],Sheet1!D:D,0),1)</f>
        <v>Maule</v>
      </c>
      <c r="G2241"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241"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E2215:E2264</v>
      </c>
      <c r="I2241" s="1" t="str">
        <f ca="1">IF(LEN(Supplemental_Type_Certificates__STC___5[[#This Row],[First]])&lt;&gt;0,Supplemental_Type_Certificates__STC___5[[#This Row],[First]]&amp;": "&amp;_xlfn.TEXTJOIN(", ",TRUE,INDIRECT(Supplemental_Type_Certificates__STC___5[[#This Row],[Range]])),"")</f>
        <v/>
      </c>
      <c r="J2241"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242" spans="1:10" x14ac:dyDescent="0.25">
      <c r="A2242" s="1" t="s">
        <v>173</v>
      </c>
      <c r="B2242"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Maule Aerospace Technology, Inc.\M-7-235B</v>
      </c>
      <c r="C2242" s="1" t="s">
        <v>1096</v>
      </c>
      <c r="D2242" s="1" t="str">
        <f>LEFT(Supplemental_Type_Certificates__STC___5[[#This Row],[Column1]],SEARCH("\",Supplemental_Type_Certificates__STC___5[[#This Row],[Column1]])-1)</f>
        <v>Maule Aerospace Technology, Inc.</v>
      </c>
      <c r="E2242" s="1" t="str">
        <f>RIGHT(Supplemental_Type_Certificates__STC___5[[#This Row],[Column1]],LEN(Supplemental_Type_Certificates__STC___5[[#This Row],[Column1]])-SEARCH("\",Supplemental_Type_Certificates__STC___5[[#This Row],[Column1]]))</f>
        <v>M-7-235B</v>
      </c>
      <c r="F2242" s="1" t="str">
        <f>INDEX(Sheet1!A:D,MATCH(Supplemental_Type_Certificates__STC___5[[#This Row],[Make]],Sheet1!D:D,0),1)</f>
        <v>Maule</v>
      </c>
      <c r="G2242"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242"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E2215:E2264</v>
      </c>
      <c r="I2242" s="1" t="str">
        <f ca="1">IF(LEN(Supplemental_Type_Certificates__STC___5[[#This Row],[First]])&lt;&gt;0,Supplemental_Type_Certificates__STC___5[[#This Row],[First]]&amp;": "&amp;_xlfn.TEXTJOIN(", ",TRUE,INDIRECT(Supplemental_Type_Certificates__STC___5[[#This Row],[Range]])),"")</f>
        <v/>
      </c>
      <c r="J2242"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243" spans="1:10" x14ac:dyDescent="0.25">
      <c r="A2243" s="1" t="s">
        <v>173</v>
      </c>
      <c r="B2243"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Maule Aerospace Technology,Inc.\M-7-235C</v>
      </c>
      <c r="C2243" s="1" t="s">
        <v>1595</v>
      </c>
      <c r="D2243" s="1" t="str">
        <f>LEFT(Supplemental_Type_Certificates__STC___5[[#This Row],[Column1]],SEARCH("\",Supplemental_Type_Certificates__STC___5[[#This Row],[Column1]])-1)</f>
        <v>Maule Aerospace Technology,Inc.</v>
      </c>
      <c r="E2243" s="1" t="str">
        <f>RIGHT(Supplemental_Type_Certificates__STC___5[[#This Row],[Column1]],LEN(Supplemental_Type_Certificates__STC___5[[#This Row],[Column1]])-SEARCH("\",Supplemental_Type_Certificates__STC___5[[#This Row],[Column1]]))</f>
        <v>M-7-235C</v>
      </c>
      <c r="F2243" s="1" t="str">
        <f>INDEX(Sheet1!A:D,MATCH(Supplemental_Type_Certificates__STC___5[[#This Row],[Make]],Sheet1!D:D,0),1)</f>
        <v>Maule</v>
      </c>
      <c r="G2243"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243"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E2215:E2264</v>
      </c>
      <c r="I2243" s="1" t="str">
        <f ca="1">IF(LEN(Supplemental_Type_Certificates__STC___5[[#This Row],[First]])&lt;&gt;0,Supplemental_Type_Certificates__STC___5[[#This Row],[First]]&amp;": "&amp;_xlfn.TEXTJOIN(", ",TRUE,INDIRECT(Supplemental_Type_Certificates__STC___5[[#This Row],[Range]])),"")</f>
        <v/>
      </c>
      <c r="J2243"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244" spans="1:10" x14ac:dyDescent="0.25">
      <c r="A2244" s="1" t="s">
        <v>173</v>
      </c>
      <c r="B2244"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Maule Aerospace Technology, Inc.\M-7-260</v>
      </c>
      <c r="C2244" s="1" t="s">
        <v>1098</v>
      </c>
      <c r="D2244" s="1" t="str">
        <f>LEFT(Supplemental_Type_Certificates__STC___5[[#This Row],[Column1]],SEARCH("\",Supplemental_Type_Certificates__STC___5[[#This Row],[Column1]])-1)</f>
        <v>Maule Aerospace Technology, Inc.</v>
      </c>
      <c r="E2244" s="1" t="str">
        <f>RIGHT(Supplemental_Type_Certificates__STC___5[[#This Row],[Column1]],LEN(Supplemental_Type_Certificates__STC___5[[#This Row],[Column1]])-SEARCH("\",Supplemental_Type_Certificates__STC___5[[#This Row],[Column1]]))</f>
        <v>M-7-260</v>
      </c>
      <c r="F2244" s="1" t="str">
        <f>INDEX(Sheet1!A:D,MATCH(Supplemental_Type_Certificates__STC___5[[#This Row],[Make]],Sheet1!D:D,0),1)</f>
        <v>Maule</v>
      </c>
      <c r="G2244"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244"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E2215:E2264</v>
      </c>
      <c r="I2244" s="1" t="str">
        <f ca="1">IF(LEN(Supplemental_Type_Certificates__STC___5[[#This Row],[First]])&lt;&gt;0,Supplemental_Type_Certificates__STC___5[[#This Row],[First]]&amp;": "&amp;_xlfn.TEXTJOIN(", ",TRUE,INDIRECT(Supplemental_Type_Certificates__STC___5[[#This Row],[Range]])),"")</f>
        <v/>
      </c>
      <c r="J2244"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245" spans="1:10" x14ac:dyDescent="0.25">
      <c r="A2245" s="1" t="s">
        <v>173</v>
      </c>
      <c r="B2245"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Maule Aerospace Technology, Inc.\M-7-260C</v>
      </c>
      <c r="C2245" s="1" t="s">
        <v>1099</v>
      </c>
      <c r="D2245" s="1" t="str">
        <f>LEFT(Supplemental_Type_Certificates__STC___5[[#This Row],[Column1]],SEARCH("\",Supplemental_Type_Certificates__STC___5[[#This Row],[Column1]])-1)</f>
        <v>Maule Aerospace Technology, Inc.</v>
      </c>
      <c r="E2245" s="1" t="str">
        <f>RIGHT(Supplemental_Type_Certificates__STC___5[[#This Row],[Column1]],LEN(Supplemental_Type_Certificates__STC___5[[#This Row],[Column1]])-SEARCH("\",Supplemental_Type_Certificates__STC___5[[#This Row],[Column1]]))</f>
        <v>M-7-260C</v>
      </c>
      <c r="F2245" s="1" t="str">
        <f>INDEX(Sheet1!A:D,MATCH(Supplemental_Type_Certificates__STC___5[[#This Row],[Make]],Sheet1!D:D,0),1)</f>
        <v>Maule</v>
      </c>
      <c r="G2245"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245"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E2215:E2264</v>
      </c>
      <c r="I2245" s="1" t="str">
        <f ca="1">IF(LEN(Supplemental_Type_Certificates__STC___5[[#This Row],[First]])&lt;&gt;0,Supplemental_Type_Certificates__STC___5[[#This Row],[First]]&amp;": "&amp;_xlfn.TEXTJOIN(", ",TRUE,INDIRECT(Supplemental_Type_Certificates__STC___5[[#This Row],[Range]])),"")</f>
        <v/>
      </c>
      <c r="J2245"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246" spans="1:10" x14ac:dyDescent="0.25">
      <c r="A2246" s="1" t="s">
        <v>173</v>
      </c>
      <c r="B2246"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Maule Aerospace Technology, Inc.\M-7-420A</v>
      </c>
      <c r="C2246" s="1" t="s">
        <v>1100</v>
      </c>
      <c r="D2246" s="1" t="str">
        <f>LEFT(Supplemental_Type_Certificates__STC___5[[#This Row],[Column1]],SEARCH("\",Supplemental_Type_Certificates__STC___5[[#This Row],[Column1]])-1)</f>
        <v>Maule Aerospace Technology, Inc.</v>
      </c>
      <c r="E2246" s="1" t="str">
        <f>RIGHT(Supplemental_Type_Certificates__STC___5[[#This Row],[Column1]],LEN(Supplemental_Type_Certificates__STC___5[[#This Row],[Column1]])-SEARCH("\",Supplemental_Type_Certificates__STC___5[[#This Row],[Column1]]))</f>
        <v>M-7-420A</v>
      </c>
      <c r="F2246" s="1" t="str">
        <f>INDEX(Sheet1!A:D,MATCH(Supplemental_Type_Certificates__STC___5[[#This Row],[Make]],Sheet1!D:D,0),1)</f>
        <v>Maule</v>
      </c>
      <c r="G2246"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246"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E2215:E2264</v>
      </c>
      <c r="I2246" s="1" t="str">
        <f ca="1">IF(LEN(Supplemental_Type_Certificates__STC___5[[#This Row],[First]])&lt;&gt;0,Supplemental_Type_Certificates__STC___5[[#This Row],[First]]&amp;": "&amp;_xlfn.TEXTJOIN(", ",TRUE,INDIRECT(Supplemental_Type_Certificates__STC___5[[#This Row],[Range]])),"")</f>
        <v/>
      </c>
      <c r="J2246"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247" spans="1:10" x14ac:dyDescent="0.25">
      <c r="A2247" s="1" t="s">
        <v>173</v>
      </c>
      <c r="B2247"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Maule Aerospace Technology, Inc.\M-7-420AC</v>
      </c>
      <c r="C2247" s="1" t="s">
        <v>1101</v>
      </c>
      <c r="D2247" s="1" t="str">
        <f>LEFT(Supplemental_Type_Certificates__STC___5[[#This Row],[Column1]],SEARCH("\",Supplemental_Type_Certificates__STC___5[[#This Row],[Column1]])-1)</f>
        <v>Maule Aerospace Technology, Inc.</v>
      </c>
      <c r="E2247" s="1" t="str">
        <f>RIGHT(Supplemental_Type_Certificates__STC___5[[#This Row],[Column1]],LEN(Supplemental_Type_Certificates__STC___5[[#This Row],[Column1]])-SEARCH("\",Supplemental_Type_Certificates__STC___5[[#This Row],[Column1]]))</f>
        <v>M-7-420AC</v>
      </c>
      <c r="F2247" s="1" t="str">
        <f>INDEX(Sheet1!A:D,MATCH(Supplemental_Type_Certificates__STC___5[[#This Row],[Make]],Sheet1!D:D,0),1)</f>
        <v>Maule</v>
      </c>
      <c r="G2247"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247"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E2215:E2264</v>
      </c>
      <c r="I2247" s="1" t="str">
        <f ca="1">IF(LEN(Supplemental_Type_Certificates__STC___5[[#This Row],[First]])&lt;&gt;0,Supplemental_Type_Certificates__STC___5[[#This Row],[First]]&amp;": "&amp;_xlfn.TEXTJOIN(", ",TRUE,INDIRECT(Supplemental_Type_Certificates__STC___5[[#This Row],[Range]])),"")</f>
        <v/>
      </c>
      <c r="J2247"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248" spans="1:10" x14ac:dyDescent="0.25">
      <c r="A2248" s="1" t="s">
        <v>173</v>
      </c>
      <c r="B2248"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Maule Aerospace Technology, Inc.\M-8-235</v>
      </c>
      <c r="C2248" s="1" t="s">
        <v>1102</v>
      </c>
      <c r="D2248" s="1" t="str">
        <f>LEFT(Supplemental_Type_Certificates__STC___5[[#This Row],[Column1]],SEARCH("\",Supplemental_Type_Certificates__STC___5[[#This Row],[Column1]])-1)</f>
        <v>Maule Aerospace Technology, Inc.</v>
      </c>
      <c r="E2248" s="1" t="str">
        <f>RIGHT(Supplemental_Type_Certificates__STC___5[[#This Row],[Column1]],LEN(Supplemental_Type_Certificates__STC___5[[#This Row],[Column1]])-SEARCH("\",Supplemental_Type_Certificates__STC___5[[#This Row],[Column1]]))</f>
        <v>M-8-235</v>
      </c>
      <c r="F2248" s="1" t="str">
        <f>INDEX(Sheet1!A:D,MATCH(Supplemental_Type_Certificates__STC___5[[#This Row],[Make]],Sheet1!D:D,0),1)</f>
        <v>Maule</v>
      </c>
      <c r="G2248"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248"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E2215:E2264</v>
      </c>
      <c r="I2248" s="1" t="str">
        <f ca="1">IF(LEN(Supplemental_Type_Certificates__STC___5[[#This Row],[First]])&lt;&gt;0,Supplemental_Type_Certificates__STC___5[[#This Row],[First]]&amp;": "&amp;_xlfn.TEXTJOIN(", ",TRUE,INDIRECT(Supplemental_Type_Certificates__STC___5[[#This Row],[Range]])),"")</f>
        <v/>
      </c>
      <c r="J2248"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249" spans="1:10" x14ac:dyDescent="0.25">
      <c r="A2249" s="1" t="s">
        <v>173</v>
      </c>
      <c r="B2249"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Maule Aerospace Technology, Inc.\M-9-235</v>
      </c>
      <c r="C2249" s="1" t="s">
        <v>1103</v>
      </c>
      <c r="D2249" s="1" t="str">
        <f>LEFT(Supplemental_Type_Certificates__STC___5[[#This Row],[Column1]],SEARCH("\",Supplemental_Type_Certificates__STC___5[[#This Row],[Column1]])-1)</f>
        <v>Maule Aerospace Technology, Inc.</v>
      </c>
      <c r="E2249" s="1" t="str">
        <f>RIGHT(Supplemental_Type_Certificates__STC___5[[#This Row],[Column1]],LEN(Supplemental_Type_Certificates__STC___5[[#This Row],[Column1]])-SEARCH("\",Supplemental_Type_Certificates__STC___5[[#This Row],[Column1]]))</f>
        <v>M-9-235</v>
      </c>
      <c r="F2249" s="1" t="str">
        <f>INDEX(Sheet1!A:D,MATCH(Supplemental_Type_Certificates__STC___5[[#This Row],[Make]],Sheet1!D:D,0),1)</f>
        <v>Maule</v>
      </c>
      <c r="G2249"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249"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E2215:E2264</v>
      </c>
      <c r="I2249" s="1" t="str">
        <f ca="1">IF(LEN(Supplemental_Type_Certificates__STC___5[[#This Row],[First]])&lt;&gt;0,Supplemental_Type_Certificates__STC___5[[#This Row],[First]]&amp;": "&amp;_xlfn.TEXTJOIN(", ",TRUE,INDIRECT(Supplemental_Type_Certificates__STC___5[[#This Row],[Range]])),"")</f>
        <v/>
      </c>
      <c r="J2249"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250" spans="1:10" x14ac:dyDescent="0.25">
      <c r="A2250" s="1" t="s">
        <v>173</v>
      </c>
      <c r="B2250"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Maule Aerospace Technology, Inc.\MT-7-235</v>
      </c>
      <c r="C2250" s="1" t="s">
        <v>1104</v>
      </c>
      <c r="D2250" s="1" t="str">
        <f>LEFT(Supplemental_Type_Certificates__STC___5[[#This Row],[Column1]],SEARCH("\",Supplemental_Type_Certificates__STC___5[[#This Row],[Column1]])-1)</f>
        <v>Maule Aerospace Technology, Inc.</v>
      </c>
      <c r="E2250" s="1" t="str">
        <f>RIGHT(Supplemental_Type_Certificates__STC___5[[#This Row],[Column1]],LEN(Supplemental_Type_Certificates__STC___5[[#This Row],[Column1]])-SEARCH("\",Supplemental_Type_Certificates__STC___5[[#This Row],[Column1]]))</f>
        <v>MT-7-235</v>
      </c>
      <c r="F2250" s="1" t="str">
        <f>INDEX(Sheet1!A:D,MATCH(Supplemental_Type_Certificates__STC___5[[#This Row],[Make]],Sheet1!D:D,0),1)</f>
        <v>Maule</v>
      </c>
      <c r="G2250"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250"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E2215:E2264</v>
      </c>
      <c r="I2250" s="1" t="str">
        <f ca="1">IF(LEN(Supplemental_Type_Certificates__STC___5[[#This Row],[First]])&lt;&gt;0,Supplemental_Type_Certificates__STC___5[[#This Row],[First]]&amp;": "&amp;_xlfn.TEXTJOIN(", ",TRUE,INDIRECT(Supplemental_Type_Certificates__STC___5[[#This Row],[Range]])),"")</f>
        <v/>
      </c>
      <c r="J2250"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251" spans="1:10" x14ac:dyDescent="0.25">
      <c r="A2251" s="1" t="s">
        <v>173</v>
      </c>
      <c r="B2251"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Maule Aerospace Technology, Inc.\MT-7-260</v>
      </c>
      <c r="C2251" s="1" t="s">
        <v>1105</v>
      </c>
      <c r="D2251" s="1" t="str">
        <f>LEFT(Supplemental_Type_Certificates__STC___5[[#This Row],[Column1]],SEARCH("\",Supplemental_Type_Certificates__STC___5[[#This Row],[Column1]])-1)</f>
        <v>Maule Aerospace Technology, Inc.</v>
      </c>
      <c r="E2251" s="1" t="str">
        <f>RIGHT(Supplemental_Type_Certificates__STC___5[[#This Row],[Column1]],LEN(Supplemental_Type_Certificates__STC___5[[#This Row],[Column1]])-SEARCH("\",Supplemental_Type_Certificates__STC___5[[#This Row],[Column1]]))</f>
        <v>MT-7-260</v>
      </c>
      <c r="F2251" s="1" t="str">
        <f>INDEX(Sheet1!A:D,MATCH(Supplemental_Type_Certificates__STC___5[[#This Row],[Make]],Sheet1!D:D,0),1)</f>
        <v>Maule</v>
      </c>
      <c r="G2251"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251"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E2215:E2264</v>
      </c>
      <c r="I2251" s="1" t="str">
        <f ca="1">IF(LEN(Supplemental_Type_Certificates__STC___5[[#This Row],[First]])&lt;&gt;0,Supplemental_Type_Certificates__STC___5[[#This Row],[First]]&amp;": "&amp;_xlfn.TEXTJOIN(", ",TRUE,INDIRECT(Supplemental_Type_Certificates__STC___5[[#This Row],[Range]])),"")</f>
        <v/>
      </c>
      <c r="J2251"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252" spans="1:10" x14ac:dyDescent="0.25">
      <c r="A2252" s="1" t="s">
        <v>173</v>
      </c>
      <c r="B2252"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Maule Aerospace Technology, Inc.\MT-7-420</v>
      </c>
      <c r="C2252" s="1" t="s">
        <v>1106</v>
      </c>
      <c r="D2252" s="1" t="str">
        <f>LEFT(Supplemental_Type_Certificates__STC___5[[#This Row],[Column1]],SEARCH("\",Supplemental_Type_Certificates__STC___5[[#This Row],[Column1]])-1)</f>
        <v>Maule Aerospace Technology, Inc.</v>
      </c>
      <c r="E2252" s="1" t="str">
        <f>RIGHT(Supplemental_Type_Certificates__STC___5[[#This Row],[Column1]],LEN(Supplemental_Type_Certificates__STC___5[[#This Row],[Column1]])-SEARCH("\",Supplemental_Type_Certificates__STC___5[[#This Row],[Column1]]))</f>
        <v>MT-7-420</v>
      </c>
      <c r="F2252" s="1" t="str">
        <f>INDEX(Sheet1!A:D,MATCH(Supplemental_Type_Certificates__STC___5[[#This Row],[Make]],Sheet1!D:D,0),1)</f>
        <v>Maule</v>
      </c>
      <c r="G2252"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252"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E2215:E2264</v>
      </c>
      <c r="I2252" s="1" t="str">
        <f ca="1">IF(LEN(Supplemental_Type_Certificates__STC___5[[#This Row],[First]])&lt;&gt;0,Supplemental_Type_Certificates__STC___5[[#This Row],[First]]&amp;": "&amp;_xlfn.TEXTJOIN(", ",TRUE,INDIRECT(Supplemental_Type_Certificates__STC___5[[#This Row],[Range]])),"")</f>
        <v/>
      </c>
      <c r="J2252"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253" spans="1:10" x14ac:dyDescent="0.25">
      <c r="A2253" s="1" t="s">
        <v>173</v>
      </c>
      <c r="B2253"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Maule Aerospace Technology, Inc.\MX-7-160</v>
      </c>
      <c r="C2253" s="1" t="s">
        <v>1107</v>
      </c>
      <c r="D2253" s="1" t="str">
        <f>LEFT(Supplemental_Type_Certificates__STC___5[[#This Row],[Column1]],SEARCH("\",Supplemental_Type_Certificates__STC___5[[#This Row],[Column1]])-1)</f>
        <v>Maule Aerospace Technology, Inc.</v>
      </c>
      <c r="E2253" s="1" t="str">
        <f>RIGHT(Supplemental_Type_Certificates__STC___5[[#This Row],[Column1]],LEN(Supplemental_Type_Certificates__STC___5[[#This Row],[Column1]])-SEARCH("\",Supplemental_Type_Certificates__STC___5[[#This Row],[Column1]]))</f>
        <v>MX-7-160</v>
      </c>
      <c r="F2253" s="1" t="str">
        <f>INDEX(Sheet1!A:D,MATCH(Supplemental_Type_Certificates__STC___5[[#This Row],[Make]],Sheet1!D:D,0),1)</f>
        <v>Maule</v>
      </c>
      <c r="G2253"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253"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E2215:E2264</v>
      </c>
      <c r="I2253" s="1" t="str">
        <f ca="1">IF(LEN(Supplemental_Type_Certificates__STC___5[[#This Row],[First]])&lt;&gt;0,Supplemental_Type_Certificates__STC___5[[#This Row],[First]]&amp;": "&amp;_xlfn.TEXTJOIN(", ",TRUE,INDIRECT(Supplemental_Type_Certificates__STC___5[[#This Row],[Range]])),"")</f>
        <v/>
      </c>
      <c r="J2253"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254" spans="1:10" x14ac:dyDescent="0.25">
      <c r="A2254" s="1" t="s">
        <v>173</v>
      </c>
      <c r="B2254"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Maule Aerospace Technology, Inc.\MX-7-160C</v>
      </c>
      <c r="C2254" s="1" t="s">
        <v>1108</v>
      </c>
      <c r="D2254" s="1" t="str">
        <f>LEFT(Supplemental_Type_Certificates__STC___5[[#This Row],[Column1]],SEARCH("\",Supplemental_Type_Certificates__STC___5[[#This Row],[Column1]])-1)</f>
        <v>Maule Aerospace Technology, Inc.</v>
      </c>
      <c r="E2254" s="1" t="str">
        <f>RIGHT(Supplemental_Type_Certificates__STC___5[[#This Row],[Column1]],LEN(Supplemental_Type_Certificates__STC___5[[#This Row],[Column1]])-SEARCH("\",Supplemental_Type_Certificates__STC___5[[#This Row],[Column1]]))</f>
        <v>MX-7-160C</v>
      </c>
      <c r="F2254" s="1" t="str">
        <f>INDEX(Sheet1!A:D,MATCH(Supplemental_Type_Certificates__STC___5[[#This Row],[Make]],Sheet1!D:D,0),1)</f>
        <v>Maule</v>
      </c>
      <c r="G2254"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254"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E2215:E2264</v>
      </c>
      <c r="I2254" s="1" t="str">
        <f ca="1">IF(LEN(Supplemental_Type_Certificates__STC___5[[#This Row],[First]])&lt;&gt;0,Supplemental_Type_Certificates__STC___5[[#This Row],[First]]&amp;": "&amp;_xlfn.TEXTJOIN(", ",TRUE,INDIRECT(Supplemental_Type_Certificates__STC___5[[#This Row],[Range]])),"")</f>
        <v/>
      </c>
      <c r="J2254"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255" spans="1:10" x14ac:dyDescent="0.25">
      <c r="A2255" s="1" t="s">
        <v>173</v>
      </c>
      <c r="B2255"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Maule Aerospace Technology, Inc.\MX-7-180</v>
      </c>
      <c r="C2255" s="1" t="s">
        <v>1109</v>
      </c>
      <c r="D2255" s="1" t="str">
        <f>LEFT(Supplemental_Type_Certificates__STC___5[[#This Row],[Column1]],SEARCH("\",Supplemental_Type_Certificates__STC___5[[#This Row],[Column1]])-1)</f>
        <v>Maule Aerospace Technology, Inc.</v>
      </c>
      <c r="E2255" s="1" t="str">
        <f>RIGHT(Supplemental_Type_Certificates__STC___5[[#This Row],[Column1]],LEN(Supplemental_Type_Certificates__STC___5[[#This Row],[Column1]])-SEARCH("\",Supplemental_Type_Certificates__STC___5[[#This Row],[Column1]]))</f>
        <v>MX-7-180</v>
      </c>
      <c r="F2255" s="1" t="str">
        <f>INDEX(Sheet1!A:D,MATCH(Supplemental_Type_Certificates__STC___5[[#This Row],[Make]],Sheet1!D:D,0),1)</f>
        <v>Maule</v>
      </c>
      <c r="G2255"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255"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E2215:E2264</v>
      </c>
      <c r="I2255" s="1" t="str">
        <f ca="1">IF(LEN(Supplemental_Type_Certificates__STC___5[[#This Row],[First]])&lt;&gt;0,Supplemental_Type_Certificates__STC___5[[#This Row],[First]]&amp;": "&amp;_xlfn.TEXTJOIN(", ",TRUE,INDIRECT(Supplemental_Type_Certificates__STC___5[[#This Row],[Range]])),"")</f>
        <v/>
      </c>
      <c r="J2255"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256" spans="1:10" x14ac:dyDescent="0.25">
      <c r="A2256" s="1" t="s">
        <v>173</v>
      </c>
      <c r="B2256"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Maule Aerospace Technology, Inc.\MX-7-180A</v>
      </c>
      <c r="C2256" s="1" t="s">
        <v>1110</v>
      </c>
      <c r="D2256" s="1" t="str">
        <f>LEFT(Supplemental_Type_Certificates__STC___5[[#This Row],[Column1]],SEARCH("\",Supplemental_Type_Certificates__STC___5[[#This Row],[Column1]])-1)</f>
        <v>Maule Aerospace Technology, Inc.</v>
      </c>
      <c r="E2256" s="1" t="str">
        <f>RIGHT(Supplemental_Type_Certificates__STC___5[[#This Row],[Column1]],LEN(Supplemental_Type_Certificates__STC___5[[#This Row],[Column1]])-SEARCH("\",Supplemental_Type_Certificates__STC___5[[#This Row],[Column1]]))</f>
        <v>MX-7-180A</v>
      </c>
      <c r="F2256" s="1" t="str">
        <f>INDEX(Sheet1!A:D,MATCH(Supplemental_Type_Certificates__STC___5[[#This Row],[Make]],Sheet1!D:D,0),1)</f>
        <v>Maule</v>
      </c>
      <c r="G2256"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256"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E2215:E2264</v>
      </c>
      <c r="I2256" s="1" t="str">
        <f ca="1">IF(LEN(Supplemental_Type_Certificates__STC___5[[#This Row],[First]])&lt;&gt;0,Supplemental_Type_Certificates__STC___5[[#This Row],[First]]&amp;": "&amp;_xlfn.TEXTJOIN(", ",TRUE,INDIRECT(Supplemental_Type_Certificates__STC___5[[#This Row],[Range]])),"")</f>
        <v/>
      </c>
      <c r="J2256"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257" spans="1:10" x14ac:dyDescent="0.25">
      <c r="A2257" s="1" t="s">
        <v>173</v>
      </c>
      <c r="B2257"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Maule Aerospace Technology, Inc.\MX-7-180AC</v>
      </c>
      <c r="C2257" s="1" t="s">
        <v>1111</v>
      </c>
      <c r="D2257" s="1" t="str">
        <f>LEFT(Supplemental_Type_Certificates__STC___5[[#This Row],[Column1]],SEARCH("\",Supplemental_Type_Certificates__STC___5[[#This Row],[Column1]])-1)</f>
        <v>Maule Aerospace Technology, Inc.</v>
      </c>
      <c r="E2257" s="1" t="str">
        <f>RIGHT(Supplemental_Type_Certificates__STC___5[[#This Row],[Column1]],LEN(Supplemental_Type_Certificates__STC___5[[#This Row],[Column1]])-SEARCH("\",Supplemental_Type_Certificates__STC___5[[#This Row],[Column1]]))</f>
        <v>MX-7-180AC</v>
      </c>
      <c r="F2257" s="1" t="str">
        <f>INDEX(Sheet1!A:D,MATCH(Supplemental_Type_Certificates__STC___5[[#This Row],[Make]],Sheet1!D:D,0),1)</f>
        <v>Maule</v>
      </c>
      <c r="G2257"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257"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E2215:E2264</v>
      </c>
      <c r="I2257" s="1" t="str">
        <f ca="1">IF(LEN(Supplemental_Type_Certificates__STC___5[[#This Row],[First]])&lt;&gt;0,Supplemental_Type_Certificates__STC___5[[#This Row],[First]]&amp;": "&amp;_xlfn.TEXTJOIN(", ",TRUE,INDIRECT(Supplemental_Type_Certificates__STC___5[[#This Row],[Range]])),"")</f>
        <v/>
      </c>
      <c r="J2257"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258" spans="1:10" x14ac:dyDescent="0.25">
      <c r="A2258" s="1" t="s">
        <v>173</v>
      </c>
      <c r="B2258"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Maule Aerospace Technology, Inc.\MX-7-180B</v>
      </c>
      <c r="C2258" s="1" t="s">
        <v>1112</v>
      </c>
      <c r="D2258" s="1" t="str">
        <f>LEFT(Supplemental_Type_Certificates__STC___5[[#This Row],[Column1]],SEARCH("\",Supplemental_Type_Certificates__STC___5[[#This Row],[Column1]])-1)</f>
        <v>Maule Aerospace Technology, Inc.</v>
      </c>
      <c r="E2258" s="1" t="str">
        <f>RIGHT(Supplemental_Type_Certificates__STC___5[[#This Row],[Column1]],LEN(Supplemental_Type_Certificates__STC___5[[#This Row],[Column1]])-SEARCH("\",Supplemental_Type_Certificates__STC___5[[#This Row],[Column1]]))</f>
        <v>MX-7-180B</v>
      </c>
      <c r="F2258" s="1" t="str">
        <f>INDEX(Sheet1!A:D,MATCH(Supplemental_Type_Certificates__STC___5[[#This Row],[Make]],Sheet1!D:D,0),1)</f>
        <v>Maule</v>
      </c>
      <c r="G2258"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258"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E2215:E2264</v>
      </c>
      <c r="I2258" s="1" t="str">
        <f ca="1">IF(LEN(Supplemental_Type_Certificates__STC___5[[#This Row],[First]])&lt;&gt;0,Supplemental_Type_Certificates__STC___5[[#This Row],[First]]&amp;": "&amp;_xlfn.TEXTJOIN(", ",TRUE,INDIRECT(Supplemental_Type_Certificates__STC___5[[#This Row],[Range]])),"")</f>
        <v/>
      </c>
      <c r="J2258"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259" spans="1:10" x14ac:dyDescent="0.25">
      <c r="A2259" s="1" t="s">
        <v>173</v>
      </c>
      <c r="B2259"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Maule Aerospace Technology, Inc.\MX-7-180C</v>
      </c>
      <c r="C2259" s="1" t="s">
        <v>1113</v>
      </c>
      <c r="D2259" s="1" t="str">
        <f>LEFT(Supplemental_Type_Certificates__STC___5[[#This Row],[Column1]],SEARCH("\",Supplemental_Type_Certificates__STC___5[[#This Row],[Column1]])-1)</f>
        <v>Maule Aerospace Technology, Inc.</v>
      </c>
      <c r="E2259" s="1" t="str">
        <f>RIGHT(Supplemental_Type_Certificates__STC___5[[#This Row],[Column1]],LEN(Supplemental_Type_Certificates__STC___5[[#This Row],[Column1]])-SEARCH("\",Supplemental_Type_Certificates__STC___5[[#This Row],[Column1]]))</f>
        <v>MX-7-180C</v>
      </c>
      <c r="F2259" s="1" t="str">
        <f>INDEX(Sheet1!A:D,MATCH(Supplemental_Type_Certificates__STC___5[[#This Row],[Make]],Sheet1!D:D,0),1)</f>
        <v>Maule</v>
      </c>
      <c r="G2259"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259"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E2215:E2264</v>
      </c>
      <c r="I2259" s="1" t="str">
        <f ca="1">IF(LEN(Supplemental_Type_Certificates__STC___5[[#This Row],[First]])&lt;&gt;0,Supplemental_Type_Certificates__STC___5[[#This Row],[First]]&amp;": "&amp;_xlfn.TEXTJOIN(", ",TRUE,INDIRECT(Supplemental_Type_Certificates__STC___5[[#This Row],[Range]])),"")</f>
        <v/>
      </c>
      <c r="J2259"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260" spans="1:10" x14ac:dyDescent="0.25">
      <c r="A2260" s="1" t="s">
        <v>173</v>
      </c>
      <c r="B2260"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Maule Aerospace Technology, Inc.\MX-7-235</v>
      </c>
      <c r="C2260" s="1" t="s">
        <v>1596</v>
      </c>
      <c r="D2260" s="1" t="str">
        <f>LEFT(Supplemental_Type_Certificates__STC___5[[#This Row],[Column1]],SEARCH("\",Supplemental_Type_Certificates__STC___5[[#This Row],[Column1]])-1)</f>
        <v>Maule Aerospace Technology, Inc.</v>
      </c>
      <c r="E2260" s="1" t="str">
        <f>RIGHT(Supplemental_Type_Certificates__STC___5[[#This Row],[Column1]],LEN(Supplemental_Type_Certificates__STC___5[[#This Row],[Column1]])-SEARCH("\",Supplemental_Type_Certificates__STC___5[[#This Row],[Column1]]))</f>
        <v>MX-7-235</v>
      </c>
      <c r="F2260" s="1" t="str">
        <f>INDEX(Sheet1!A:D,MATCH(Supplemental_Type_Certificates__STC___5[[#This Row],[Make]],Sheet1!D:D,0),1)</f>
        <v>Maule</v>
      </c>
      <c r="G2260"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260"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E2215:E2264</v>
      </c>
      <c r="I2260" s="1" t="str">
        <f ca="1">IF(LEN(Supplemental_Type_Certificates__STC___5[[#This Row],[First]])&lt;&gt;0,Supplemental_Type_Certificates__STC___5[[#This Row],[First]]&amp;": "&amp;_xlfn.TEXTJOIN(", ",TRUE,INDIRECT(Supplemental_Type_Certificates__STC___5[[#This Row],[Range]])),"")</f>
        <v/>
      </c>
      <c r="J2260"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261" spans="1:10" x14ac:dyDescent="0.25">
      <c r="A2261" s="1" t="s">
        <v>173</v>
      </c>
      <c r="B2261"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Maule Aerospace Technology, Inc.\MX-7-420</v>
      </c>
      <c r="C2261" s="1" t="s">
        <v>1597</v>
      </c>
      <c r="D2261" s="1" t="str">
        <f>LEFT(Supplemental_Type_Certificates__STC___5[[#This Row],[Column1]],SEARCH("\",Supplemental_Type_Certificates__STC___5[[#This Row],[Column1]])-1)</f>
        <v>Maule Aerospace Technology, Inc.</v>
      </c>
      <c r="E2261" s="1" t="str">
        <f>RIGHT(Supplemental_Type_Certificates__STC___5[[#This Row],[Column1]],LEN(Supplemental_Type_Certificates__STC___5[[#This Row],[Column1]])-SEARCH("\",Supplemental_Type_Certificates__STC___5[[#This Row],[Column1]]))</f>
        <v>MX-7-420</v>
      </c>
      <c r="F2261" s="1" t="str">
        <f>INDEX(Sheet1!A:D,MATCH(Supplemental_Type_Certificates__STC___5[[#This Row],[Make]],Sheet1!D:D,0),1)</f>
        <v>Maule</v>
      </c>
      <c r="G2261"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261"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E2215:E2264</v>
      </c>
      <c r="I2261" s="1" t="str">
        <f ca="1">IF(LEN(Supplemental_Type_Certificates__STC___5[[#This Row],[First]])&lt;&gt;0,Supplemental_Type_Certificates__STC___5[[#This Row],[First]]&amp;": "&amp;_xlfn.TEXTJOIN(", ",TRUE,INDIRECT(Supplemental_Type_Certificates__STC___5[[#This Row],[Range]])),"")</f>
        <v/>
      </c>
      <c r="J2261"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262" spans="1:10" x14ac:dyDescent="0.25">
      <c r="A2262" s="1" t="s">
        <v>173</v>
      </c>
      <c r="B2262"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Maule Aerospace Technology, Inc.\MXT-7-160</v>
      </c>
      <c r="C2262" s="1" t="s">
        <v>1598</v>
      </c>
      <c r="D2262" s="1" t="str">
        <f>LEFT(Supplemental_Type_Certificates__STC___5[[#This Row],[Column1]],SEARCH("\",Supplemental_Type_Certificates__STC___5[[#This Row],[Column1]])-1)</f>
        <v>Maule Aerospace Technology, Inc.</v>
      </c>
      <c r="E2262" s="1" t="str">
        <f>RIGHT(Supplemental_Type_Certificates__STC___5[[#This Row],[Column1]],LEN(Supplemental_Type_Certificates__STC___5[[#This Row],[Column1]])-SEARCH("\",Supplemental_Type_Certificates__STC___5[[#This Row],[Column1]]))</f>
        <v>MXT-7-160</v>
      </c>
      <c r="F2262" s="1" t="str">
        <f>INDEX(Sheet1!A:D,MATCH(Supplemental_Type_Certificates__STC___5[[#This Row],[Make]],Sheet1!D:D,0),1)</f>
        <v>Maule</v>
      </c>
      <c r="G2262"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262"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E2215:E2264</v>
      </c>
      <c r="I2262" s="1" t="str">
        <f ca="1">IF(LEN(Supplemental_Type_Certificates__STC___5[[#This Row],[First]])&lt;&gt;0,Supplemental_Type_Certificates__STC___5[[#This Row],[First]]&amp;": "&amp;_xlfn.TEXTJOIN(", ",TRUE,INDIRECT(Supplemental_Type_Certificates__STC___5[[#This Row],[Range]])),"")</f>
        <v/>
      </c>
      <c r="J2262"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263" spans="1:10" x14ac:dyDescent="0.25">
      <c r="A2263" s="1" t="s">
        <v>173</v>
      </c>
      <c r="B2263"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Maule Aerospace Technology, Inc.\MXT-7-180</v>
      </c>
      <c r="C2263" s="1" t="s">
        <v>1114</v>
      </c>
      <c r="D2263" s="1" t="str">
        <f>LEFT(Supplemental_Type_Certificates__STC___5[[#This Row],[Column1]],SEARCH("\",Supplemental_Type_Certificates__STC___5[[#This Row],[Column1]])-1)</f>
        <v>Maule Aerospace Technology, Inc.</v>
      </c>
      <c r="E2263" s="1" t="str">
        <f>RIGHT(Supplemental_Type_Certificates__STC___5[[#This Row],[Column1]],LEN(Supplemental_Type_Certificates__STC___5[[#This Row],[Column1]])-SEARCH("\",Supplemental_Type_Certificates__STC___5[[#This Row],[Column1]]))</f>
        <v>MXT-7-180</v>
      </c>
      <c r="F2263" s="1" t="str">
        <f>INDEX(Sheet1!A:D,MATCH(Supplemental_Type_Certificates__STC___5[[#This Row],[Make]],Sheet1!D:D,0),1)</f>
        <v>Maule</v>
      </c>
      <c r="G2263"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263"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E2215:E2264</v>
      </c>
      <c r="I2263" s="1" t="str">
        <f ca="1">IF(LEN(Supplemental_Type_Certificates__STC___5[[#This Row],[First]])&lt;&gt;0,Supplemental_Type_Certificates__STC___5[[#This Row],[First]]&amp;": "&amp;_xlfn.TEXTJOIN(", ",TRUE,INDIRECT(Supplemental_Type_Certificates__STC___5[[#This Row],[Range]])),"")</f>
        <v/>
      </c>
      <c r="J2263"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264" spans="1:10" x14ac:dyDescent="0.25">
      <c r="A2264" s="1" t="s">
        <v>173</v>
      </c>
      <c r="B2264"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Maule Aerospace Technology, Inc.\MXT-7-180A</v>
      </c>
      <c r="C2264" s="1" t="s">
        <v>1115</v>
      </c>
      <c r="D2264" s="1" t="str">
        <f>LEFT(Supplemental_Type_Certificates__STC___5[[#This Row],[Column1]],SEARCH("\",Supplemental_Type_Certificates__STC___5[[#This Row],[Column1]])-1)</f>
        <v>Maule Aerospace Technology, Inc.</v>
      </c>
      <c r="E2264" s="1" t="str">
        <f>RIGHT(Supplemental_Type_Certificates__STC___5[[#This Row],[Column1]],LEN(Supplemental_Type_Certificates__STC___5[[#This Row],[Column1]])-SEARCH("\",Supplemental_Type_Certificates__STC___5[[#This Row],[Column1]]))</f>
        <v>MXT-7-180A</v>
      </c>
      <c r="F2264" s="1" t="str">
        <f>INDEX(Sheet1!A:D,MATCH(Supplemental_Type_Certificates__STC___5[[#This Row],[Make]],Sheet1!D:D,0),1)</f>
        <v>Maule</v>
      </c>
      <c r="G2264"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264"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E2215:E2264</v>
      </c>
      <c r="I2264" s="1" t="str">
        <f ca="1">IF(LEN(Supplemental_Type_Certificates__STC___5[[#This Row],[First]])&lt;&gt;0,Supplemental_Type_Certificates__STC___5[[#This Row],[First]]&amp;": "&amp;_xlfn.TEXTJOIN(", ",TRUE,INDIRECT(Supplemental_Type_Certificates__STC___5[[#This Row],[Range]])),"")</f>
        <v/>
      </c>
      <c r="J2264"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265" spans="1:10" x14ac:dyDescent="0.25">
      <c r="A2265" s="1" t="s">
        <v>173</v>
      </c>
      <c r="B2265"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MICCO Aircraft Company\MAC-125C</v>
      </c>
      <c r="C2265" s="1" t="s">
        <v>868</v>
      </c>
      <c r="D2265" s="1" t="str">
        <f>LEFT(Supplemental_Type_Certificates__STC___5[[#This Row],[Column1]],SEARCH("\",Supplemental_Type_Certificates__STC___5[[#This Row],[Column1]])-1)</f>
        <v>MICCO Aircraft Company</v>
      </c>
      <c r="E2265" s="1" t="str">
        <f>RIGHT(Supplemental_Type_Certificates__STC___5[[#This Row],[Column1]],LEN(Supplemental_Type_Certificates__STC___5[[#This Row],[Column1]])-SEARCH("\",Supplemental_Type_Certificates__STC___5[[#This Row],[Column1]]))</f>
        <v>MAC-125C</v>
      </c>
      <c r="F2265" s="1" t="str">
        <f>INDEX(Sheet1!A:D,MATCH(Supplemental_Type_Certificates__STC___5[[#This Row],[Make]],Sheet1!D:D,0),1)</f>
        <v>MICCO</v>
      </c>
      <c r="G2265"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MICCO</v>
      </c>
      <c r="H2265"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E2265:E2268</v>
      </c>
      <c r="I2265" s="1" t="str">
        <f ca="1">IF(LEN(Supplemental_Type_Certificates__STC___5[[#This Row],[First]])&lt;&gt;0,Supplemental_Type_Certificates__STC___5[[#This Row],[First]]&amp;": "&amp;_xlfn.TEXTJOIN(", ",TRUE,INDIRECT(Supplemental_Type_Certificates__STC___5[[#This Row],[Range]])),"")</f>
        <v>MICCO: MAC-125C, MAC-145, MAC-145A, MAC-145B</v>
      </c>
      <c r="J2265"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266" spans="1:10" x14ac:dyDescent="0.25">
      <c r="A2266" s="1" t="s">
        <v>173</v>
      </c>
      <c r="B2266"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MICCO Aircraft Company\MAC-145</v>
      </c>
      <c r="C2266" s="1" t="s">
        <v>869</v>
      </c>
      <c r="D2266" s="1" t="str">
        <f>LEFT(Supplemental_Type_Certificates__STC___5[[#This Row],[Column1]],SEARCH("\",Supplemental_Type_Certificates__STC___5[[#This Row],[Column1]])-1)</f>
        <v>MICCO Aircraft Company</v>
      </c>
      <c r="E2266" s="1" t="str">
        <f>RIGHT(Supplemental_Type_Certificates__STC___5[[#This Row],[Column1]],LEN(Supplemental_Type_Certificates__STC___5[[#This Row],[Column1]])-SEARCH("\",Supplemental_Type_Certificates__STC___5[[#This Row],[Column1]]))</f>
        <v>MAC-145</v>
      </c>
      <c r="F2266" s="1" t="str">
        <f>INDEX(Sheet1!A:D,MATCH(Supplemental_Type_Certificates__STC___5[[#This Row],[Make]],Sheet1!D:D,0),1)</f>
        <v>MICCO</v>
      </c>
      <c r="G2266"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266"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E2265:E2268</v>
      </c>
      <c r="I2266" s="1" t="str">
        <f ca="1">IF(LEN(Supplemental_Type_Certificates__STC___5[[#This Row],[First]])&lt;&gt;0,Supplemental_Type_Certificates__STC___5[[#This Row],[First]]&amp;": "&amp;_xlfn.TEXTJOIN(", ",TRUE,INDIRECT(Supplemental_Type_Certificates__STC___5[[#This Row],[Range]])),"")</f>
        <v/>
      </c>
      <c r="J2266"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267" spans="1:10" x14ac:dyDescent="0.25">
      <c r="A2267" s="1" t="s">
        <v>173</v>
      </c>
      <c r="B2267"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MICCO Aircraft Company\MAC-145A</v>
      </c>
      <c r="C2267" s="1" t="s">
        <v>870</v>
      </c>
      <c r="D2267" s="1" t="str">
        <f>LEFT(Supplemental_Type_Certificates__STC___5[[#This Row],[Column1]],SEARCH("\",Supplemental_Type_Certificates__STC___5[[#This Row],[Column1]])-1)</f>
        <v>MICCO Aircraft Company</v>
      </c>
      <c r="E2267" s="1" t="str">
        <f>RIGHT(Supplemental_Type_Certificates__STC___5[[#This Row],[Column1]],LEN(Supplemental_Type_Certificates__STC___5[[#This Row],[Column1]])-SEARCH("\",Supplemental_Type_Certificates__STC___5[[#This Row],[Column1]]))</f>
        <v>MAC-145A</v>
      </c>
      <c r="F2267" s="1" t="str">
        <f>INDEX(Sheet1!A:D,MATCH(Supplemental_Type_Certificates__STC___5[[#This Row],[Make]],Sheet1!D:D,0),1)</f>
        <v>MICCO</v>
      </c>
      <c r="G2267"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267"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E2265:E2268</v>
      </c>
      <c r="I2267" s="1" t="str">
        <f ca="1">IF(LEN(Supplemental_Type_Certificates__STC___5[[#This Row],[First]])&lt;&gt;0,Supplemental_Type_Certificates__STC___5[[#This Row],[First]]&amp;": "&amp;_xlfn.TEXTJOIN(", ",TRUE,INDIRECT(Supplemental_Type_Certificates__STC___5[[#This Row],[Range]])),"")</f>
        <v/>
      </c>
      <c r="J2267"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268" spans="1:10" x14ac:dyDescent="0.25">
      <c r="A2268" s="1" t="s">
        <v>173</v>
      </c>
      <c r="B2268"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MICCO Aircraft Company\MAC-145B</v>
      </c>
      <c r="C2268" s="1" t="s">
        <v>871</v>
      </c>
      <c r="D2268" s="1" t="str">
        <f>LEFT(Supplemental_Type_Certificates__STC___5[[#This Row],[Column1]],SEARCH("\",Supplemental_Type_Certificates__STC___5[[#This Row],[Column1]])-1)</f>
        <v>MICCO Aircraft Company</v>
      </c>
      <c r="E2268" s="1" t="str">
        <f>RIGHT(Supplemental_Type_Certificates__STC___5[[#This Row],[Column1]],LEN(Supplemental_Type_Certificates__STC___5[[#This Row],[Column1]])-SEARCH("\",Supplemental_Type_Certificates__STC___5[[#This Row],[Column1]]))</f>
        <v>MAC-145B</v>
      </c>
      <c r="F2268" s="1" t="str">
        <f>INDEX(Sheet1!A:D,MATCH(Supplemental_Type_Certificates__STC___5[[#This Row],[Make]],Sheet1!D:D,0),1)</f>
        <v>MICCO</v>
      </c>
      <c r="G2268"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268"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E2265:E2268</v>
      </c>
      <c r="I2268" s="1" t="str">
        <f ca="1">IF(LEN(Supplemental_Type_Certificates__STC___5[[#This Row],[First]])&lt;&gt;0,Supplemental_Type_Certificates__STC___5[[#This Row],[First]]&amp;": "&amp;_xlfn.TEXTJOIN(", ",TRUE,INDIRECT(Supplemental_Type_Certificates__STC___5[[#This Row],[Range]])),"")</f>
        <v/>
      </c>
      <c r="J2268"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269" spans="1:10" x14ac:dyDescent="0.25">
      <c r="A2269" s="1" t="s">
        <v>173</v>
      </c>
      <c r="B2269"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Mooney Aircraft Corporation\M22</v>
      </c>
      <c r="C2269" s="1" t="s">
        <v>872</v>
      </c>
      <c r="D2269" s="1" t="str">
        <f>LEFT(Supplemental_Type_Certificates__STC___5[[#This Row],[Column1]],SEARCH("\",Supplemental_Type_Certificates__STC___5[[#This Row],[Column1]])-1)</f>
        <v>Mooney Aircraft Corporation</v>
      </c>
      <c r="E2269" s="1" t="str">
        <f>RIGHT(Supplemental_Type_Certificates__STC___5[[#This Row],[Column1]],LEN(Supplemental_Type_Certificates__STC___5[[#This Row],[Column1]])-SEARCH("\",Supplemental_Type_Certificates__STC___5[[#This Row],[Column1]]))</f>
        <v>M22</v>
      </c>
      <c r="F2269" s="1" t="str">
        <f>INDEX(Sheet1!A:D,MATCH(Supplemental_Type_Certificates__STC___5[[#This Row],[Make]],Sheet1!D:D,0),1)</f>
        <v>Mooney</v>
      </c>
      <c r="G2269"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Mooney</v>
      </c>
      <c r="H2269"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E2269:E2284</v>
      </c>
      <c r="I2269" s="1" t="str">
        <f ca="1">IF(LEN(Supplemental_Type_Certificates__STC___5[[#This Row],[First]])&lt;&gt;0,Supplemental_Type_Certificates__STC___5[[#This Row],[First]]&amp;": "&amp;_xlfn.TEXTJOIN(", ",TRUE,INDIRECT(Supplemental_Type_Certificates__STC___5[[#This Row],[Range]])),"")</f>
        <v>Mooney: M22, M20, M20A, M20B, M20C, M20D, M20E, M20F, M20G, M20J, M20K, M20L, M20M, M20R, M20S, M20TN</v>
      </c>
      <c r="J2269"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270" spans="1:10" x14ac:dyDescent="0.25">
      <c r="A2270" s="1" t="s">
        <v>173</v>
      </c>
      <c r="B2270"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Mooney International Corporation\M20</v>
      </c>
      <c r="C2270" s="1" t="s">
        <v>873</v>
      </c>
      <c r="D2270" s="1" t="str">
        <f>LEFT(Supplemental_Type_Certificates__STC___5[[#This Row],[Column1]],SEARCH("\",Supplemental_Type_Certificates__STC___5[[#This Row],[Column1]])-1)</f>
        <v>Mooney International Corporation</v>
      </c>
      <c r="E2270" s="1" t="str">
        <f>RIGHT(Supplemental_Type_Certificates__STC___5[[#This Row],[Column1]],LEN(Supplemental_Type_Certificates__STC___5[[#This Row],[Column1]])-SEARCH("\",Supplemental_Type_Certificates__STC___5[[#This Row],[Column1]]))</f>
        <v>M20</v>
      </c>
      <c r="F2270" s="1" t="str">
        <f>INDEX(Sheet1!A:D,MATCH(Supplemental_Type_Certificates__STC___5[[#This Row],[Make]],Sheet1!D:D,0),1)</f>
        <v>Mooney</v>
      </c>
      <c r="G2270"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270"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E2269:E2284</v>
      </c>
      <c r="I2270" s="1" t="str">
        <f ca="1">IF(LEN(Supplemental_Type_Certificates__STC___5[[#This Row],[First]])&lt;&gt;0,Supplemental_Type_Certificates__STC___5[[#This Row],[First]]&amp;": "&amp;_xlfn.TEXTJOIN(", ",TRUE,INDIRECT(Supplemental_Type_Certificates__STC___5[[#This Row],[Range]])),"")</f>
        <v/>
      </c>
      <c r="J2270"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271" spans="1:10" x14ac:dyDescent="0.25">
      <c r="A2271" s="1" t="s">
        <v>173</v>
      </c>
      <c r="B2271"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Mooney International Corporation\M20A</v>
      </c>
      <c r="C2271" s="1" t="s">
        <v>874</v>
      </c>
      <c r="D2271" s="1" t="str">
        <f>LEFT(Supplemental_Type_Certificates__STC___5[[#This Row],[Column1]],SEARCH("\",Supplemental_Type_Certificates__STC___5[[#This Row],[Column1]])-1)</f>
        <v>Mooney International Corporation</v>
      </c>
      <c r="E2271" s="1" t="str">
        <f>RIGHT(Supplemental_Type_Certificates__STC___5[[#This Row],[Column1]],LEN(Supplemental_Type_Certificates__STC___5[[#This Row],[Column1]])-SEARCH("\",Supplemental_Type_Certificates__STC___5[[#This Row],[Column1]]))</f>
        <v>M20A</v>
      </c>
      <c r="F2271" s="1" t="str">
        <f>INDEX(Sheet1!A:D,MATCH(Supplemental_Type_Certificates__STC___5[[#This Row],[Make]],Sheet1!D:D,0),1)</f>
        <v>Mooney</v>
      </c>
      <c r="G2271"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271"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E2269:E2284</v>
      </c>
      <c r="I2271" s="1" t="str">
        <f ca="1">IF(LEN(Supplemental_Type_Certificates__STC___5[[#This Row],[First]])&lt;&gt;0,Supplemental_Type_Certificates__STC___5[[#This Row],[First]]&amp;": "&amp;_xlfn.TEXTJOIN(", ",TRUE,INDIRECT(Supplemental_Type_Certificates__STC___5[[#This Row],[Range]])),"")</f>
        <v/>
      </c>
      <c r="J2271"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272" spans="1:10" x14ac:dyDescent="0.25">
      <c r="A2272" s="1" t="s">
        <v>173</v>
      </c>
      <c r="B2272"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Mooney International Corporation\M20B</v>
      </c>
      <c r="C2272" s="1" t="s">
        <v>875</v>
      </c>
      <c r="D2272" s="1" t="str">
        <f>LEFT(Supplemental_Type_Certificates__STC___5[[#This Row],[Column1]],SEARCH("\",Supplemental_Type_Certificates__STC___5[[#This Row],[Column1]])-1)</f>
        <v>Mooney International Corporation</v>
      </c>
      <c r="E2272" s="1" t="str">
        <f>RIGHT(Supplemental_Type_Certificates__STC___5[[#This Row],[Column1]],LEN(Supplemental_Type_Certificates__STC___5[[#This Row],[Column1]])-SEARCH("\",Supplemental_Type_Certificates__STC___5[[#This Row],[Column1]]))</f>
        <v>M20B</v>
      </c>
      <c r="F2272" s="1" t="str">
        <f>INDEX(Sheet1!A:D,MATCH(Supplemental_Type_Certificates__STC___5[[#This Row],[Make]],Sheet1!D:D,0),1)</f>
        <v>Mooney</v>
      </c>
      <c r="G2272"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272"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E2269:E2284</v>
      </c>
      <c r="I2272" s="1" t="str">
        <f ca="1">IF(LEN(Supplemental_Type_Certificates__STC___5[[#This Row],[First]])&lt;&gt;0,Supplemental_Type_Certificates__STC___5[[#This Row],[First]]&amp;": "&amp;_xlfn.TEXTJOIN(", ",TRUE,INDIRECT(Supplemental_Type_Certificates__STC___5[[#This Row],[Range]])),"")</f>
        <v/>
      </c>
      <c r="J2272"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273" spans="1:10" x14ac:dyDescent="0.25">
      <c r="A2273" s="1" t="s">
        <v>173</v>
      </c>
      <c r="B2273"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Mooney International Corporation\M20C</v>
      </c>
      <c r="C2273" s="1" t="s">
        <v>876</v>
      </c>
      <c r="D2273" s="1" t="str">
        <f>LEFT(Supplemental_Type_Certificates__STC___5[[#This Row],[Column1]],SEARCH("\",Supplemental_Type_Certificates__STC___5[[#This Row],[Column1]])-1)</f>
        <v>Mooney International Corporation</v>
      </c>
      <c r="E2273" s="1" t="str">
        <f>RIGHT(Supplemental_Type_Certificates__STC___5[[#This Row],[Column1]],LEN(Supplemental_Type_Certificates__STC___5[[#This Row],[Column1]])-SEARCH("\",Supplemental_Type_Certificates__STC___5[[#This Row],[Column1]]))</f>
        <v>M20C</v>
      </c>
      <c r="F2273" s="1" t="str">
        <f>INDEX(Sheet1!A:D,MATCH(Supplemental_Type_Certificates__STC___5[[#This Row],[Make]],Sheet1!D:D,0),1)</f>
        <v>Mooney</v>
      </c>
      <c r="G2273"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273"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E2269:E2284</v>
      </c>
      <c r="I2273" s="1" t="str">
        <f ca="1">IF(LEN(Supplemental_Type_Certificates__STC___5[[#This Row],[First]])&lt;&gt;0,Supplemental_Type_Certificates__STC___5[[#This Row],[First]]&amp;": "&amp;_xlfn.TEXTJOIN(", ",TRUE,INDIRECT(Supplemental_Type_Certificates__STC___5[[#This Row],[Range]])),"")</f>
        <v/>
      </c>
      <c r="J2273"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274" spans="1:10" x14ac:dyDescent="0.25">
      <c r="A2274" s="1" t="s">
        <v>173</v>
      </c>
      <c r="B2274"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Mooney International Corporation\M20D</v>
      </c>
      <c r="C2274" s="1" t="s">
        <v>877</v>
      </c>
      <c r="D2274" s="1" t="str">
        <f>LEFT(Supplemental_Type_Certificates__STC___5[[#This Row],[Column1]],SEARCH("\",Supplemental_Type_Certificates__STC___5[[#This Row],[Column1]])-1)</f>
        <v>Mooney International Corporation</v>
      </c>
      <c r="E2274" s="1" t="str">
        <f>RIGHT(Supplemental_Type_Certificates__STC___5[[#This Row],[Column1]],LEN(Supplemental_Type_Certificates__STC___5[[#This Row],[Column1]])-SEARCH("\",Supplemental_Type_Certificates__STC___5[[#This Row],[Column1]]))</f>
        <v>M20D</v>
      </c>
      <c r="F2274" s="1" t="str">
        <f>INDEX(Sheet1!A:D,MATCH(Supplemental_Type_Certificates__STC___5[[#This Row],[Make]],Sheet1!D:D,0),1)</f>
        <v>Mooney</v>
      </c>
      <c r="G2274"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274"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E2269:E2284</v>
      </c>
      <c r="I2274" s="1" t="str">
        <f ca="1">IF(LEN(Supplemental_Type_Certificates__STC___5[[#This Row],[First]])&lt;&gt;0,Supplemental_Type_Certificates__STC___5[[#This Row],[First]]&amp;": "&amp;_xlfn.TEXTJOIN(", ",TRUE,INDIRECT(Supplemental_Type_Certificates__STC___5[[#This Row],[Range]])),"")</f>
        <v/>
      </c>
      <c r="J2274"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275" spans="1:10" x14ac:dyDescent="0.25">
      <c r="A2275" s="1" t="s">
        <v>173</v>
      </c>
      <c r="B2275"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Mooney International Corporation\M20E</v>
      </c>
      <c r="C2275" s="1" t="s">
        <v>878</v>
      </c>
      <c r="D2275" s="1" t="str">
        <f>LEFT(Supplemental_Type_Certificates__STC___5[[#This Row],[Column1]],SEARCH("\",Supplemental_Type_Certificates__STC___5[[#This Row],[Column1]])-1)</f>
        <v>Mooney International Corporation</v>
      </c>
      <c r="E2275" s="1" t="str">
        <f>RIGHT(Supplemental_Type_Certificates__STC___5[[#This Row],[Column1]],LEN(Supplemental_Type_Certificates__STC___5[[#This Row],[Column1]])-SEARCH("\",Supplemental_Type_Certificates__STC___5[[#This Row],[Column1]]))</f>
        <v>M20E</v>
      </c>
      <c r="F2275" s="1" t="str">
        <f>INDEX(Sheet1!A:D,MATCH(Supplemental_Type_Certificates__STC___5[[#This Row],[Make]],Sheet1!D:D,0),1)</f>
        <v>Mooney</v>
      </c>
      <c r="G2275"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275"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E2269:E2284</v>
      </c>
      <c r="I2275" s="1" t="str">
        <f ca="1">IF(LEN(Supplemental_Type_Certificates__STC___5[[#This Row],[First]])&lt;&gt;0,Supplemental_Type_Certificates__STC___5[[#This Row],[First]]&amp;": "&amp;_xlfn.TEXTJOIN(", ",TRUE,INDIRECT(Supplemental_Type_Certificates__STC___5[[#This Row],[Range]])),"")</f>
        <v/>
      </c>
      <c r="J2275"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276" spans="1:10" x14ac:dyDescent="0.25">
      <c r="A2276" s="1" t="s">
        <v>173</v>
      </c>
      <c r="B2276"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Mooney International Corporation\M20F</v>
      </c>
      <c r="C2276" s="1" t="s">
        <v>879</v>
      </c>
      <c r="D2276" s="1" t="str">
        <f>LEFT(Supplemental_Type_Certificates__STC___5[[#This Row],[Column1]],SEARCH("\",Supplemental_Type_Certificates__STC___5[[#This Row],[Column1]])-1)</f>
        <v>Mooney International Corporation</v>
      </c>
      <c r="E2276" s="1" t="str">
        <f>RIGHT(Supplemental_Type_Certificates__STC___5[[#This Row],[Column1]],LEN(Supplemental_Type_Certificates__STC___5[[#This Row],[Column1]])-SEARCH("\",Supplemental_Type_Certificates__STC___5[[#This Row],[Column1]]))</f>
        <v>M20F</v>
      </c>
      <c r="F2276" s="1" t="str">
        <f>INDEX(Sheet1!A:D,MATCH(Supplemental_Type_Certificates__STC___5[[#This Row],[Make]],Sheet1!D:D,0),1)</f>
        <v>Mooney</v>
      </c>
      <c r="G2276"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276"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E2269:E2284</v>
      </c>
      <c r="I2276" s="1" t="str">
        <f ca="1">IF(LEN(Supplemental_Type_Certificates__STC___5[[#This Row],[First]])&lt;&gt;0,Supplemental_Type_Certificates__STC___5[[#This Row],[First]]&amp;": "&amp;_xlfn.TEXTJOIN(", ",TRUE,INDIRECT(Supplemental_Type_Certificates__STC___5[[#This Row],[Range]])),"")</f>
        <v/>
      </c>
      <c r="J2276"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277" spans="1:10" x14ac:dyDescent="0.25">
      <c r="A2277" s="1" t="s">
        <v>173</v>
      </c>
      <c r="B2277"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Mooney International Corporation\M20G</v>
      </c>
      <c r="C2277" s="1" t="s">
        <v>880</v>
      </c>
      <c r="D2277" s="1" t="str">
        <f>LEFT(Supplemental_Type_Certificates__STC___5[[#This Row],[Column1]],SEARCH("\",Supplemental_Type_Certificates__STC___5[[#This Row],[Column1]])-1)</f>
        <v>Mooney International Corporation</v>
      </c>
      <c r="E2277" s="1" t="str">
        <f>RIGHT(Supplemental_Type_Certificates__STC___5[[#This Row],[Column1]],LEN(Supplemental_Type_Certificates__STC___5[[#This Row],[Column1]])-SEARCH("\",Supplemental_Type_Certificates__STC___5[[#This Row],[Column1]]))</f>
        <v>M20G</v>
      </c>
      <c r="F2277" s="1" t="str">
        <f>INDEX(Sheet1!A:D,MATCH(Supplemental_Type_Certificates__STC___5[[#This Row],[Make]],Sheet1!D:D,0),1)</f>
        <v>Mooney</v>
      </c>
      <c r="G2277"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277"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E2269:E2284</v>
      </c>
      <c r="I2277" s="1" t="str">
        <f ca="1">IF(LEN(Supplemental_Type_Certificates__STC___5[[#This Row],[First]])&lt;&gt;0,Supplemental_Type_Certificates__STC___5[[#This Row],[First]]&amp;": "&amp;_xlfn.TEXTJOIN(", ",TRUE,INDIRECT(Supplemental_Type_Certificates__STC___5[[#This Row],[Range]])),"")</f>
        <v/>
      </c>
      <c r="J2277"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278" spans="1:10" x14ac:dyDescent="0.25">
      <c r="A2278" s="1" t="s">
        <v>173</v>
      </c>
      <c r="B2278"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Mooney International Corporation\M20J</v>
      </c>
      <c r="C2278" s="1" t="s">
        <v>881</v>
      </c>
      <c r="D2278" s="1" t="str">
        <f>LEFT(Supplemental_Type_Certificates__STC___5[[#This Row],[Column1]],SEARCH("\",Supplemental_Type_Certificates__STC___5[[#This Row],[Column1]])-1)</f>
        <v>Mooney International Corporation</v>
      </c>
      <c r="E2278" s="1" t="str">
        <f>RIGHT(Supplemental_Type_Certificates__STC___5[[#This Row],[Column1]],LEN(Supplemental_Type_Certificates__STC___5[[#This Row],[Column1]])-SEARCH("\",Supplemental_Type_Certificates__STC___5[[#This Row],[Column1]]))</f>
        <v>M20J</v>
      </c>
      <c r="F2278" s="1" t="str">
        <f>INDEX(Sheet1!A:D,MATCH(Supplemental_Type_Certificates__STC___5[[#This Row],[Make]],Sheet1!D:D,0),1)</f>
        <v>Mooney</v>
      </c>
      <c r="G2278"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278"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E2269:E2284</v>
      </c>
      <c r="I2278" s="1" t="str">
        <f ca="1">IF(LEN(Supplemental_Type_Certificates__STC___5[[#This Row],[First]])&lt;&gt;0,Supplemental_Type_Certificates__STC___5[[#This Row],[First]]&amp;": "&amp;_xlfn.TEXTJOIN(", ",TRUE,INDIRECT(Supplemental_Type_Certificates__STC___5[[#This Row],[Range]])),"")</f>
        <v/>
      </c>
      <c r="J2278"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279" spans="1:10" x14ac:dyDescent="0.25">
      <c r="A2279" s="1" t="s">
        <v>173</v>
      </c>
      <c r="B2279"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Mooney International Corporation\M20K</v>
      </c>
      <c r="C2279" s="1" t="s">
        <v>882</v>
      </c>
      <c r="D2279" s="1" t="str">
        <f>LEFT(Supplemental_Type_Certificates__STC___5[[#This Row],[Column1]],SEARCH("\",Supplemental_Type_Certificates__STC___5[[#This Row],[Column1]])-1)</f>
        <v>Mooney International Corporation</v>
      </c>
      <c r="E2279" s="1" t="str">
        <f>RIGHT(Supplemental_Type_Certificates__STC___5[[#This Row],[Column1]],LEN(Supplemental_Type_Certificates__STC___5[[#This Row],[Column1]])-SEARCH("\",Supplemental_Type_Certificates__STC___5[[#This Row],[Column1]]))</f>
        <v>M20K</v>
      </c>
      <c r="F2279" s="1" t="str">
        <f>INDEX(Sheet1!A:D,MATCH(Supplemental_Type_Certificates__STC___5[[#This Row],[Make]],Sheet1!D:D,0),1)</f>
        <v>Mooney</v>
      </c>
      <c r="G2279"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279"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E2269:E2284</v>
      </c>
      <c r="I2279" s="1" t="str">
        <f ca="1">IF(LEN(Supplemental_Type_Certificates__STC___5[[#This Row],[First]])&lt;&gt;0,Supplemental_Type_Certificates__STC___5[[#This Row],[First]]&amp;": "&amp;_xlfn.TEXTJOIN(", ",TRUE,INDIRECT(Supplemental_Type_Certificates__STC___5[[#This Row],[Range]])),"")</f>
        <v/>
      </c>
      <c r="J2279"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280" spans="1:10" x14ac:dyDescent="0.25">
      <c r="A2280" s="1" t="s">
        <v>173</v>
      </c>
      <c r="B2280"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Mooney International Corporation\M20L</v>
      </c>
      <c r="C2280" s="1" t="s">
        <v>883</v>
      </c>
      <c r="D2280" s="1" t="str">
        <f>LEFT(Supplemental_Type_Certificates__STC___5[[#This Row],[Column1]],SEARCH("\",Supplemental_Type_Certificates__STC___5[[#This Row],[Column1]])-1)</f>
        <v>Mooney International Corporation</v>
      </c>
      <c r="E2280" s="1" t="str">
        <f>RIGHT(Supplemental_Type_Certificates__STC___5[[#This Row],[Column1]],LEN(Supplemental_Type_Certificates__STC___5[[#This Row],[Column1]])-SEARCH("\",Supplemental_Type_Certificates__STC___5[[#This Row],[Column1]]))</f>
        <v>M20L</v>
      </c>
      <c r="F2280" s="1" t="str">
        <f>INDEX(Sheet1!A:D,MATCH(Supplemental_Type_Certificates__STC___5[[#This Row],[Make]],Sheet1!D:D,0),1)</f>
        <v>Mooney</v>
      </c>
      <c r="G2280"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280"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E2269:E2284</v>
      </c>
      <c r="I2280" s="1" t="str">
        <f ca="1">IF(LEN(Supplemental_Type_Certificates__STC___5[[#This Row],[First]])&lt;&gt;0,Supplemental_Type_Certificates__STC___5[[#This Row],[First]]&amp;": "&amp;_xlfn.TEXTJOIN(", ",TRUE,INDIRECT(Supplemental_Type_Certificates__STC___5[[#This Row],[Range]])),"")</f>
        <v/>
      </c>
      <c r="J2280"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281" spans="1:10" x14ac:dyDescent="0.25">
      <c r="A2281" s="1" t="s">
        <v>173</v>
      </c>
      <c r="B2281"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Mooney International Corporation\M20M</v>
      </c>
      <c r="C2281" s="1" t="s">
        <v>884</v>
      </c>
      <c r="D2281" s="1" t="str">
        <f>LEFT(Supplemental_Type_Certificates__STC___5[[#This Row],[Column1]],SEARCH("\",Supplemental_Type_Certificates__STC___5[[#This Row],[Column1]])-1)</f>
        <v>Mooney International Corporation</v>
      </c>
      <c r="E2281" s="1" t="str">
        <f>RIGHT(Supplemental_Type_Certificates__STC___5[[#This Row],[Column1]],LEN(Supplemental_Type_Certificates__STC___5[[#This Row],[Column1]])-SEARCH("\",Supplemental_Type_Certificates__STC___5[[#This Row],[Column1]]))</f>
        <v>M20M</v>
      </c>
      <c r="F2281" s="1" t="str">
        <f>INDEX(Sheet1!A:D,MATCH(Supplemental_Type_Certificates__STC___5[[#This Row],[Make]],Sheet1!D:D,0),1)</f>
        <v>Mooney</v>
      </c>
      <c r="G2281"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281"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E2269:E2284</v>
      </c>
      <c r="I2281" s="1" t="str">
        <f ca="1">IF(LEN(Supplemental_Type_Certificates__STC___5[[#This Row],[First]])&lt;&gt;0,Supplemental_Type_Certificates__STC___5[[#This Row],[First]]&amp;": "&amp;_xlfn.TEXTJOIN(", ",TRUE,INDIRECT(Supplemental_Type_Certificates__STC___5[[#This Row],[Range]])),"")</f>
        <v/>
      </c>
      <c r="J2281"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282" spans="1:10" x14ac:dyDescent="0.25">
      <c r="A2282" s="1" t="s">
        <v>173</v>
      </c>
      <c r="B2282"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Mooney International Corporation\M20R</v>
      </c>
      <c r="C2282" s="1" t="s">
        <v>885</v>
      </c>
      <c r="D2282" s="1" t="str">
        <f>LEFT(Supplemental_Type_Certificates__STC___5[[#This Row],[Column1]],SEARCH("\",Supplemental_Type_Certificates__STC___5[[#This Row],[Column1]])-1)</f>
        <v>Mooney International Corporation</v>
      </c>
      <c r="E2282" s="1" t="str">
        <f>RIGHT(Supplemental_Type_Certificates__STC___5[[#This Row],[Column1]],LEN(Supplemental_Type_Certificates__STC___5[[#This Row],[Column1]])-SEARCH("\",Supplemental_Type_Certificates__STC___5[[#This Row],[Column1]]))</f>
        <v>M20R</v>
      </c>
      <c r="F2282" s="1" t="str">
        <f>INDEX(Sheet1!A:D,MATCH(Supplemental_Type_Certificates__STC___5[[#This Row],[Make]],Sheet1!D:D,0),1)</f>
        <v>Mooney</v>
      </c>
      <c r="G2282"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282"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E2269:E2284</v>
      </c>
      <c r="I2282" s="1" t="str">
        <f ca="1">IF(LEN(Supplemental_Type_Certificates__STC___5[[#This Row],[First]])&lt;&gt;0,Supplemental_Type_Certificates__STC___5[[#This Row],[First]]&amp;": "&amp;_xlfn.TEXTJOIN(", ",TRUE,INDIRECT(Supplemental_Type_Certificates__STC___5[[#This Row],[Range]])),"")</f>
        <v/>
      </c>
      <c r="J2282"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283" spans="1:10" x14ac:dyDescent="0.25">
      <c r="A2283" s="1" t="s">
        <v>173</v>
      </c>
      <c r="B2283"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Mooney International Corporation\M20S</v>
      </c>
      <c r="C2283" s="1" t="s">
        <v>886</v>
      </c>
      <c r="D2283" s="1" t="str">
        <f>LEFT(Supplemental_Type_Certificates__STC___5[[#This Row],[Column1]],SEARCH("\",Supplemental_Type_Certificates__STC___5[[#This Row],[Column1]])-1)</f>
        <v>Mooney International Corporation</v>
      </c>
      <c r="E2283" s="1" t="str">
        <f>RIGHT(Supplemental_Type_Certificates__STC___5[[#This Row],[Column1]],LEN(Supplemental_Type_Certificates__STC___5[[#This Row],[Column1]])-SEARCH("\",Supplemental_Type_Certificates__STC___5[[#This Row],[Column1]]))</f>
        <v>M20S</v>
      </c>
      <c r="F2283" s="1" t="str">
        <f>INDEX(Sheet1!A:D,MATCH(Supplemental_Type_Certificates__STC___5[[#This Row],[Make]],Sheet1!D:D,0),1)</f>
        <v>Mooney</v>
      </c>
      <c r="G2283"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283"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E2269:E2284</v>
      </c>
      <c r="I2283" s="1" t="str">
        <f ca="1">IF(LEN(Supplemental_Type_Certificates__STC___5[[#This Row],[First]])&lt;&gt;0,Supplemental_Type_Certificates__STC___5[[#This Row],[First]]&amp;": "&amp;_xlfn.TEXTJOIN(", ",TRUE,INDIRECT(Supplemental_Type_Certificates__STC___5[[#This Row],[Range]])),"")</f>
        <v/>
      </c>
      <c r="J2283"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284" spans="1:10" x14ac:dyDescent="0.25">
      <c r="A2284" s="1" t="s">
        <v>173</v>
      </c>
      <c r="B2284"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Mooney International Corporation\M20TN</v>
      </c>
      <c r="C2284" s="1" t="s">
        <v>887</v>
      </c>
      <c r="D2284" s="1" t="str">
        <f>LEFT(Supplemental_Type_Certificates__STC___5[[#This Row],[Column1]],SEARCH("\",Supplemental_Type_Certificates__STC___5[[#This Row],[Column1]])-1)</f>
        <v>Mooney International Corporation</v>
      </c>
      <c r="E2284" s="1" t="str">
        <f>RIGHT(Supplemental_Type_Certificates__STC___5[[#This Row],[Column1]],LEN(Supplemental_Type_Certificates__STC___5[[#This Row],[Column1]])-SEARCH("\",Supplemental_Type_Certificates__STC___5[[#This Row],[Column1]]))</f>
        <v>M20TN</v>
      </c>
      <c r="F2284" s="1" t="str">
        <f>INDEX(Sheet1!A:D,MATCH(Supplemental_Type_Certificates__STC___5[[#This Row],[Make]],Sheet1!D:D,0),1)</f>
        <v>Mooney</v>
      </c>
      <c r="G2284"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284"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E2269:E2284</v>
      </c>
      <c r="I2284" s="1" t="str">
        <f ca="1">IF(LEN(Supplemental_Type_Certificates__STC___5[[#This Row],[First]])&lt;&gt;0,Supplemental_Type_Certificates__STC___5[[#This Row],[First]]&amp;": "&amp;_xlfn.TEXTJOIN(", ",TRUE,INDIRECT(Supplemental_Type_Certificates__STC___5[[#This Row],[Range]])),"")</f>
        <v/>
      </c>
      <c r="J2284"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285" spans="1:10" x14ac:dyDescent="0.25">
      <c r="A2285" s="1" t="s">
        <v>173</v>
      </c>
      <c r="B2285"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Nardi S.A.\FN-333</v>
      </c>
      <c r="C2285" s="1" t="s">
        <v>888</v>
      </c>
      <c r="D2285" s="1" t="str">
        <f>LEFT(Supplemental_Type_Certificates__STC___5[[#This Row],[Column1]],SEARCH("\",Supplemental_Type_Certificates__STC___5[[#This Row],[Column1]])-1)</f>
        <v>Nardi S.A.</v>
      </c>
      <c r="E2285" s="1" t="str">
        <f>RIGHT(Supplemental_Type_Certificates__STC___5[[#This Row],[Column1]],LEN(Supplemental_Type_Certificates__STC___5[[#This Row],[Column1]])-SEARCH("\",Supplemental_Type_Certificates__STC___5[[#This Row],[Column1]]))</f>
        <v>FN-333</v>
      </c>
      <c r="F2285" s="1" t="str">
        <f>INDEX(Sheet1!A:D,MATCH(Supplemental_Type_Certificates__STC___5[[#This Row],[Make]],Sheet1!D:D,0),1)</f>
        <v>Nardi</v>
      </c>
      <c r="G2285"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Nardi</v>
      </c>
      <c r="H2285"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E2285:E2285</v>
      </c>
      <c r="I2285" s="1" t="str">
        <f ca="1">IF(LEN(Supplemental_Type_Certificates__STC___5[[#This Row],[First]])&lt;&gt;0,Supplemental_Type_Certificates__STC___5[[#This Row],[First]]&amp;": "&amp;_xlfn.TEXTJOIN(", ",TRUE,INDIRECT(Supplemental_Type_Certificates__STC___5[[#This Row],[Range]])),"")</f>
        <v>Nardi: FN-333</v>
      </c>
      <c r="J2285"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286" spans="1:10" x14ac:dyDescent="0.25">
      <c r="A2286" s="1" t="s">
        <v>173</v>
      </c>
      <c r="B2286"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Piaggio &amp; C.\P.136-L</v>
      </c>
      <c r="C2286" s="1" t="s">
        <v>889</v>
      </c>
      <c r="D2286" s="1" t="str">
        <f>LEFT(Supplemental_Type_Certificates__STC___5[[#This Row],[Column1]],SEARCH("\",Supplemental_Type_Certificates__STC___5[[#This Row],[Column1]])-1)</f>
        <v>Piaggio &amp; C.</v>
      </c>
      <c r="E2286" s="1" t="str">
        <f>RIGHT(Supplemental_Type_Certificates__STC___5[[#This Row],[Column1]],LEN(Supplemental_Type_Certificates__STC___5[[#This Row],[Column1]])-SEARCH("\",Supplemental_Type_Certificates__STC___5[[#This Row],[Column1]]))</f>
        <v>P.136-L</v>
      </c>
      <c r="F2286" s="1" t="str">
        <f>INDEX(Sheet1!A:D,MATCH(Supplemental_Type_Certificates__STC___5[[#This Row],[Make]],Sheet1!D:D,0),1)</f>
        <v>Piaggio</v>
      </c>
      <c r="G2286"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Piaggio</v>
      </c>
      <c r="H2286"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E2286:E2288</v>
      </c>
      <c r="I2286" s="1" t="str">
        <f ca="1">IF(LEN(Supplemental_Type_Certificates__STC___5[[#This Row],[First]])&lt;&gt;0,Supplemental_Type_Certificates__STC___5[[#This Row],[First]]&amp;": "&amp;_xlfn.TEXTJOIN(", ",TRUE,INDIRECT(Supplemental_Type_Certificates__STC___5[[#This Row],[Range]])),"")</f>
        <v>Piaggio: P.136-L, P.136-L1, P.136-L2</v>
      </c>
      <c r="J2286"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287" spans="1:10" x14ac:dyDescent="0.25">
      <c r="A2287" s="1" t="s">
        <v>173</v>
      </c>
      <c r="B2287"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Piaggio &amp; C.\P.136-L1</v>
      </c>
      <c r="C2287" s="1" t="s">
        <v>890</v>
      </c>
      <c r="D2287" s="1" t="str">
        <f>LEFT(Supplemental_Type_Certificates__STC___5[[#This Row],[Column1]],SEARCH("\",Supplemental_Type_Certificates__STC___5[[#This Row],[Column1]])-1)</f>
        <v>Piaggio &amp; C.</v>
      </c>
      <c r="E2287" s="1" t="str">
        <f>RIGHT(Supplemental_Type_Certificates__STC___5[[#This Row],[Column1]],LEN(Supplemental_Type_Certificates__STC___5[[#This Row],[Column1]])-SEARCH("\",Supplemental_Type_Certificates__STC___5[[#This Row],[Column1]]))</f>
        <v>P.136-L1</v>
      </c>
      <c r="F2287" s="1" t="str">
        <f>INDEX(Sheet1!A:D,MATCH(Supplemental_Type_Certificates__STC___5[[#This Row],[Make]],Sheet1!D:D,0),1)</f>
        <v>Piaggio</v>
      </c>
      <c r="G2287"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287"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E2286:E2288</v>
      </c>
      <c r="I2287" s="1" t="str">
        <f ca="1">IF(LEN(Supplemental_Type_Certificates__STC___5[[#This Row],[First]])&lt;&gt;0,Supplemental_Type_Certificates__STC___5[[#This Row],[First]]&amp;": "&amp;_xlfn.TEXTJOIN(", ",TRUE,INDIRECT(Supplemental_Type_Certificates__STC___5[[#This Row],[Range]])),"")</f>
        <v/>
      </c>
      <c r="J2287"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288" spans="1:10" x14ac:dyDescent="0.25">
      <c r="A2288" s="1" t="s">
        <v>173</v>
      </c>
      <c r="B2288"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Piaggio &amp; C.\P.136-L2</v>
      </c>
      <c r="C2288" s="1" t="s">
        <v>891</v>
      </c>
      <c r="D2288" s="1" t="str">
        <f>LEFT(Supplemental_Type_Certificates__STC___5[[#This Row],[Column1]],SEARCH("\",Supplemental_Type_Certificates__STC___5[[#This Row],[Column1]])-1)</f>
        <v>Piaggio &amp; C.</v>
      </c>
      <c r="E2288" s="1" t="str">
        <f>RIGHT(Supplemental_Type_Certificates__STC___5[[#This Row],[Column1]],LEN(Supplemental_Type_Certificates__STC___5[[#This Row],[Column1]])-SEARCH("\",Supplemental_Type_Certificates__STC___5[[#This Row],[Column1]]))</f>
        <v>P.136-L2</v>
      </c>
      <c r="F2288" s="1" t="str">
        <f>INDEX(Sheet1!A:D,MATCH(Supplemental_Type_Certificates__STC___5[[#This Row],[Make]],Sheet1!D:D,0),1)</f>
        <v>Piaggio</v>
      </c>
      <c r="G2288"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288"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E2286:E2288</v>
      </c>
      <c r="I2288" s="1" t="str">
        <f ca="1">IF(LEN(Supplemental_Type_Certificates__STC___5[[#This Row],[First]])&lt;&gt;0,Supplemental_Type_Certificates__STC___5[[#This Row],[First]]&amp;": "&amp;_xlfn.TEXTJOIN(", ",TRUE,INDIRECT(Supplemental_Type_Certificates__STC___5[[#This Row],[Range]])),"")</f>
        <v/>
      </c>
      <c r="J2288"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289" spans="1:10" x14ac:dyDescent="0.25">
      <c r="A2289" s="1" t="s">
        <v>173</v>
      </c>
      <c r="B2289"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Pilatus Aircraft Limited\PC-6-H1</v>
      </c>
      <c r="C2289" s="1" t="s">
        <v>892</v>
      </c>
      <c r="D2289" s="1" t="str">
        <f>LEFT(Supplemental_Type_Certificates__STC___5[[#This Row],[Column1]],SEARCH("\",Supplemental_Type_Certificates__STC___5[[#This Row],[Column1]])-1)</f>
        <v>Pilatus Aircraft Limited</v>
      </c>
      <c r="E2289" s="1" t="str">
        <f>RIGHT(Supplemental_Type_Certificates__STC___5[[#This Row],[Column1]],LEN(Supplemental_Type_Certificates__STC___5[[#This Row],[Column1]])-SEARCH("\",Supplemental_Type_Certificates__STC___5[[#This Row],[Column1]]))</f>
        <v>PC-6-H1</v>
      </c>
      <c r="F2289" s="1" t="str">
        <f>INDEX(Sheet1!A:D,MATCH(Supplemental_Type_Certificates__STC___5[[#This Row],[Make]],Sheet1!D:D,0),1)</f>
        <v>Pilatus</v>
      </c>
      <c r="G2289"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Pilatus</v>
      </c>
      <c r="H2289"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E2289:E2294</v>
      </c>
      <c r="I2289" s="1" t="str">
        <f ca="1">IF(LEN(Supplemental_Type_Certificates__STC___5[[#This Row],[First]])&lt;&gt;0,Supplemental_Type_Certificates__STC___5[[#This Row],[First]]&amp;": "&amp;_xlfn.TEXTJOIN(", ",TRUE,INDIRECT(Supplemental_Type_Certificates__STC___5[[#This Row],[Range]])),"")</f>
        <v>Pilatus: PC-6-H1, PC-6-H2, PC-6, PC-6/350-H1, PC-6/350-H2, PC-6/350</v>
      </c>
      <c r="J2289"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290" spans="1:10" x14ac:dyDescent="0.25">
      <c r="A2290" s="1" t="s">
        <v>173</v>
      </c>
      <c r="B2290"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Pilatus Aircraft Limited\PC-6-H2</v>
      </c>
      <c r="C2290" s="1" t="s">
        <v>893</v>
      </c>
      <c r="D2290" s="1" t="str">
        <f>LEFT(Supplemental_Type_Certificates__STC___5[[#This Row],[Column1]],SEARCH("\",Supplemental_Type_Certificates__STC___5[[#This Row],[Column1]])-1)</f>
        <v>Pilatus Aircraft Limited</v>
      </c>
      <c r="E2290" s="1" t="str">
        <f>RIGHT(Supplemental_Type_Certificates__STC___5[[#This Row],[Column1]],LEN(Supplemental_Type_Certificates__STC___5[[#This Row],[Column1]])-SEARCH("\",Supplemental_Type_Certificates__STC___5[[#This Row],[Column1]]))</f>
        <v>PC-6-H2</v>
      </c>
      <c r="F2290" s="1" t="str">
        <f>INDEX(Sheet1!A:D,MATCH(Supplemental_Type_Certificates__STC___5[[#This Row],[Make]],Sheet1!D:D,0),1)</f>
        <v>Pilatus</v>
      </c>
      <c r="G2290"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290"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E2289:E2294</v>
      </c>
      <c r="I2290" s="1" t="str">
        <f ca="1">IF(LEN(Supplemental_Type_Certificates__STC___5[[#This Row],[First]])&lt;&gt;0,Supplemental_Type_Certificates__STC___5[[#This Row],[First]]&amp;": "&amp;_xlfn.TEXTJOIN(", ",TRUE,INDIRECT(Supplemental_Type_Certificates__STC___5[[#This Row],[Range]])),"")</f>
        <v/>
      </c>
      <c r="J2290"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291" spans="1:10" x14ac:dyDescent="0.25">
      <c r="A2291" s="1" t="s">
        <v>173</v>
      </c>
      <c r="B2291"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Pilatus Aircraft Limited\PC-6</v>
      </c>
      <c r="C2291" s="1" t="s">
        <v>894</v>
      </c>
      <c r="D2291" s="1" t="str">
        <f>LEFT(Supplemental_Type_Certificates__STC___5[[#This Row],[Column1]],SEARCH("\",Supplemental_Type_Certificates__STC___5[[#This Row],[Column1]])-1)</f>
        <v>Pilatus Aircraft Limited</v>
      </c>
      <c r="E2291" s="1" t="str">
        <f>RIGHT(Supplemental_Type_Certificates__STC___5[[#This Row],[Column1]],LEN(Supplemental_Type_Certificates__STC___5[[#This Row],[Column1]])-SEARCH("\",Supplemental_Type_Certificates__STC___5[[#This Row],[Column1]]))</f>
        <v>PC-6</v>
      </c>
      <c r="F2291" s="1" t="str">
        <f>INDEX(Sheet1!A:D,MATCH(Supplemental_Type_Certificates__STC___5[[#This Row],[Make]],Sheet1!D:D,0),1)</f>
        <v>Pilatus</v>
      </c>
      <c r="G2291"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291"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E2289:E2294</v>
      </c>
      <c r="I2291" s="1" t="str">
        <f ca="1">IF(LEN(Supplemental_Type_Certificates__STC___5[[#This Row],[First]])&lt;&gt;0,Supplemental_Type_Certificates__STC___5[[#This Row],[First]]&amp;": "&amp;_xlfn.TEXTJOIN(", ",TRUE,INDIRECT(Supplemental_Type_Certificates__STC___5[[#This Row],[Range]])),"")</f>
        <v/>
      </c>
      <c r="J2291"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292" spans="1:10" x14ac:dyDescent="0.25">
      <c r="A2292" s="1" t="s">
        <v>173</v>
      </c>
      <c r="B2292"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Pilatus Aircraft Limited\PC-6/350-H1</v>
      </c>
      <c r="C2292" s="1" t="s">
        <v>895</v>
      </c>
      <c r="D2292" s="1" t="str">
        <f>LEFT(Supplemental_Type_Certificates__STC___5[[#This Row],[Column1]],SEARCH("\",Supplemental_Type_Certificates__STC___5[[#This Row],[Column1]])-1)</f>
        <v>Pilatus Aircraft Limited</v>
      </c>
      <c r="E2292" s="1" t="str">
        <f>RIGHT(Supplemental_Type_Certificates__STC___5[[#This Row],[Column1]],LEN(Supplemental_Type_Certificates__STC___5[[#This Row],[Column1]])-SEARCH("\",Supplemental_Type_Certificates__STC___5[[#This Row],[Column1]]))</f>
        <v>PC-6/350-H1</v>
      </c>
      <c r="F2292" s="1" t="str">
        <f>INDEX(Sheet1!A:D,MATCH(Supplemental_Type_Certificates__STC___5[[#This Row],[Make]],Sheet1!D:D,0),1)</f>
        <v>Pilatus</v>
      </c>
      <c r="G2292"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292"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E2289:E2294</v>
      </c>
      <c r="I2292" s="1" t="str">
        <f ca="1">IF(LEN(Supplemental_Type_Certificates__STC___5[[#This Row],[First]])&lt;&gt;0,Supplemental_Type_Certificates__STC___5[[#This Row],[First]]&amp;": "&amp;_xlfn.TEXTJOIN(", ",TRUE,INDIRECT(Supplemental_Type_Certificates__STC___5[[#This Row],[Range]])),"")</f>
        <v/>
      </c>
      <c r="J2292"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293" spans="1:10" x14ac:dyDescent="0.25">
      <c r="A2293" s="1" t="s">
        <v>173</v>
      </c>
      <c r="B2293"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Pilatus Aircraft Limited\PC-6/350-H2</v>
      </c>
      <c r="C2293" s="1" t="s">
        <v>896</v>
      </c>
      <c r="D2293" s="1" t="str">
        <f>LEFT(Supplemental_Type_Certificates__STC___5[[#This Row],[Column1]],SEARCH("\",Supplemental_Type_Certificates__STC___5[[#This Row],[Column1]])-1)</f>
        <v>Pilatus Aircraft Limited</v>
      </c>
      <c r="E2293" s="1" t="str">
        <f>RIGHT(Supplemental_Type_Certificates__STC___5[[#This Row],[Column1]],LEN(Supplemental_Type_Certificates__STC___5[[#This Row],[Column1]])-SEARCH("\",Supplemental_Type_Certificates__STC___5[[#This Row],[Column1]]))</f>
        <v>PC-6/350-H2</v>
      </c>
      <c r="F2293" s="1" t="str">
        <f>INDEX(Sheet1!A:D,MATCH(Supplemental_Type_Certificates__STC___5[[#This Row],[Make]],Sheet1!D:D,0),1)</f>
        <v>Pilatus</v>
      </c>
      <c r="G2293"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293"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E2289:E2294</v>
      </c>
      <c r="I2293" s="1" t="str">
        <f ca="1">IF(LEN(Supplemental_Type_Certificates__STC___5[[#This Row],[First]])&lt;&gt;0,Supplemental_Type_Certificates__STC___5[[#This Row],[First]]&amp;": "&amp;_xlfn.TEXTJOIN(", ",TRUE,INDIRECT(Supplemental_Type_Certificates__STC___5[[#This Row],[Range]])),"")</f>
        <v/>
      </c>
      <c r="J2293"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294" spans="1:10" x14ac:dyDescent="0.25">
      <c r="A2294" s="1" t="s">
        <v>173</v>
      </c>
      <c r="B2294"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Pilatus Aircraft Limited\PC-6/350</v>
      </c>
      <c r="C2294" s="1" t="s">
        <v>897</v>
      </c>
      <c r="D2294" s="1" t="str">
        <f>LEFT(Supplemental_Type_Certificates__STC___5[[#This Row],[Column1]],SEARCH("\",Supplemental_Type_Certificates__STC___5[[#This Row],[Column1]])-1)</f>
        <v>Pilatus Aircraft Limited</v>
      </c>
      <c r="E2294" s="1" t="str">
        <f>RIGHT(Supplemental_Type_Certificates__STC___5[[#This Row],[Column1]],LEN(Supplemental_Type_Certificates__STC___5[[#This Row],[Column1]])-SEARCH("\",Supplemental_Type_Certificates__STC___5[[#This Row],[Column1]]))</f>
        <v>PC-6/350</v>
      </c>
      <c r="F2294" s="1" t="str">
        <f>INDEX(Sheet1!A:D,MATCH(Supplemental_Type_Certificates__STC___5[[#This Row],[Make]],Sheet1!D:D,0),1)</f>
        <v>Pilatus</v>
      </c>
      <c r="G2294"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294"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E2289:E2294</v>
      </c>
      <c r="I2294" s="1" t="str">
        <f ca="1">IF(LEN(Supplemental_Type_Certificates__STC___5[[#This Row],[First]])&lt;&gt;0,Supplemental_Type_Certificates__STC___5[[#This Row],[First]]&amp;": "&amp;_xlfn.TEXTJOIN(", ",TRUE,INDIRECT(Supplemental_Type_Certificates__STC___5[[#This Row],[Range]])),"")</f>
        <v/>
      </c>
      <c r="J2294"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295" spans="1:10" x14ac:dyDescent="0.25">
      <c r="A2295" s="1" t="s">
        <v>173</v>
      </c>
      <c r="B2295"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Piper Aircraft, Inc.\PA-20-115</v>
      </c>
      <c r="C2295" s="1" t="s">
        <v>898</v>
      </c>
      <c r="D2295" s="1" t="str">
        <f>LEFT(Supplemental_Type_Certificates__STC___5[[#This Row],[Column1]],SEARCH("\",Supplemental_Type_Certificates__STC___5[[#This Row],[Column1]])-1)</f>
        <v>Piper Aircraft, Inc.</v>
      </c>
      <c r="E2295" s="1" t="str">
        <f>RIGHT(Supplemental_Type_Certificates__STC___5[[#This Row],[Column1]],LEN(Supplemental_Type_Certificates__STC___5[[#This Row],[Column1]])-SEARCH("\",Supplemental_Type_Certificates__STC___5[[#This Row],[Column1]]))</f>
        <v>PA-20-115</v>
      </c>
      <c r="F2295" s="1" t="str">
        <f>INDEX(Sheet1!A:D,MATCH(Supplemental_Type_Certificates__STC___5[[#This Row],[Make]],Sheet1!D:D,0),1)</f>
        <v>Piper</v>
      </c>
      <c r="G2295"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Piper</v>
      </c>
      <c r="H2295"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E2295:E2367</v>
      </c>
      <c r="I2295" s="1" t="str">
        <f ca="1">IF(LEN(Supplemental_Type_Certificates__STC___5[[#This Row],[First]])&lt;&gt;0,Supplemental_Type_Certificates__STC___5[[#This Row],[First]]&amp;": "&amp;_xlfn.TEXTJOIN(", ",TRUE,INDIRECT(Supplemental_Type_Certificates__STC___5[[#This Row],[Range]])),"")</f>
        <v>Piper: PA-20-115, PA-20-135, PA-20, PA-20S-115, PA-20S-135, PA-20S, PA-22-108, PA-22-135, PA-22-150, PA-22-160, PA-22, PA-22S-135, PA-22S-150, PA-22S-160, PA-23-160, PA-23-235, PA-23-250 (Navy UO-1), PA-23-250, PA-23, PA-24-250, PA-24-260, PA-24-400, PA-24, PA-28-140, PA-28-150, PA-28-151, PA-28-160, PA-28-161, PA-28-180, PA-28-181, PA-28-201T, PA-28-235, PA-28-236, PA-28R-180, PA-28R-200, PA-28R-201, PA-28R-201T, PA-28RT-201, PA-28RT-201T, PA-28S-160, PA-28S-180, PA-30, PA-31-300, PA-31-325, PA-31-350, PA-31, PA-31P-350, PA-31P, PA-32-260, PA-32-300, PA-32-301, PA-32-301FT, PA-32-301T, PA-32-301XTC, PA-32R-300, PA-32R-301 (HP), PA-32R-301 (SP), PA-32R-301T, PA-32RT-300, PA-32RT-300T, PA-32S-300, PA-34-200, PA-34-200T, PA-34-220T, PA-38-112, PA-39, PA-40, PA-44-180, PA-44-180T, PA-46-310P, PA-46-350P, PA-46R-350T, PA-E23-250</v>
      </c>
      <c r="J2295"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296" spans="1:10" x14ac:dyDescent="0.25">
      <c r="A2296" s="1" t="s">
        <v>173</v>
      </c>
      <c r="B2296"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Piper Aircraft, Inc.\PA-20-135</v>
      </c>
      <c r="C2296" s="1" t="s">
        <v>899</v>
      </c>
      <c r="D2296" s="1" t="str">
        <f>LEFT(Supplemental_Type_Certificates__STC___5[[#This Row],[Column1]],SEARCH("\",Supplemental_Type_Certificates__STC___5[[#This Row],[Column1]])-1)</f>
        <v>Piper Aircraft, Inc.</v>
      </c>
      <c r="E2296" s="1" t="str">
        <f>RIGHT(Supplemental_Type_Certificates__STC___5[[#This Row],[Column1]],LEN(Supplemental_Type_Certificates__STC___5[[#This Row],[Column1]])-SEARCH("\",Supplemental_Type_Certificates__STC___5[[#This Row],[Column1]]))</f>
        <v>PA-20-135</v>
      </c>
      <c r="F2296" s="1" t="str">
        <f>INDEX(Sheet1!A:D,MATCH(Supplemental_Type_Certificates__STC___5[[#This Row],[Make]],Sheet1!D:D,0),1)</f>
        <v>Piper</v>
      </c>
      <c r="G2296"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296"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E2295:E2367</v>
      </c>
      <c r="I2296" s="1" t="str">
        <f ca="1">IF(LEN(Supplemental_Type_Certificates__STC___5[[#This Row],[First]])&lt;&gt;0,Supplemental_Type_Certificates__STC___5[[#This Row],[First]]&amp;": "&amp;_xlfn.TEXTJOIN(", ",TRUE,INDIRECT(Supplemental_Type_Certificates__STC___5[[#This Row],[Range]])),"")</f>
        <v/>
      </c>
      <c r="J2296"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297" spans="1:10" x14ac:dyDescent="0.25">
      <c r="A2297" s="1" t="s">
        <v>173</v>
      </c>
      <c r="B2297"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Piper Aircraft, Inc.\PA-20</v>
      </c>
      <c r="C2297" s="1" t="s">
        <v>900</v>
      </c>
      <c r="D2297" s="1" t="str">
        <f>LEFT(Supplemental_Type_Certificates__STC___5[[#This Row],[Column1]],SEARCH("\",Supplemental_Type_Certificates__STC___5[[#This Row],[Column1]])-1)</f>
        <v>Piper Aircraft, Inc.</v>
      </c>
      <c r="E2297" s="1" t="str">
        <f>RIGHT(Supplemental_Type_Certificates__STC___5[[#This Row],[Column1]],LEN(Supplemental_Type_Certificates__STC___5[[#This Row],[Column1]])-SEARCH("\",Supplemental_Type_Certificates__STC___5[[#This Row],[Column1]]))</f>
        <v>PA-20</v>
      </c>
      <c r="F2297" s="1" t="str">
        <f>INDEX(Sheet1!A:D,MATCH(Supplemental_Type_Certificates__STC___5[[#This Row],[Make]],Sheet1!D:D,0),1)</f>
        <v>Piper</v>
      </c>
      <c r="G2297"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297"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E2295:E2367</v>
      </c>
      <c r="I2297" s="1" t="str">
        <f ca="1">IF(LEN(Supplemental_Type_Certificates__STC___5[[#This Row],[First]])&lt;&gt;0,Supplemental_Type_Certificates__STC___5[[#This Row],[First]]&amp;": "&amp;_xlfn.TEXTJOIN(", ",TRUE,INDIRECT(Supplemental_Type_Certificates__STC___5[[#This Row],[Range]])),"")</f>
        <v/>
      </c>
      <c r="J2297"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298" spans="1:10" x14ac:dyDescent="0.25">
      <c r="A2298" s="1" t="s">
        <v>173</v>
      </c>
      <c r="B2298"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Piper Aircraft, Inc.\PA-20S-115</v>
      </c>
      <c r="C2298" s="1" t="s">
        <v>901</v>
      </c>
      <c r="D2298" s="1" t="str">
        <f>LEFT(Supplemental_Type_Certificates__STC___5[[#This Row],[Column1]],SEARCH("\",Supplemental_Type_Certificates__STC___5[[#This Row],[Column1]])-1)</f>
        <v>Piper Aircraft, Inc.</v>
      </c>
      <c r="E2298" s="1" t="str">
        <f>RIGHT(Supplemental_Type_Certificates__STC___5[[#This Row],[Column1]],LEN(Supplemental_Type_Certificates__STC___5[[#This Row],[Column1]])-SEARCH("\",Supplemental_Type_Certificates__STC___5[[#This Row],[Column1]]))</f>
        <v>PA-20S-115</v>
      </c>
      <c r="F2298" s="1" t="str">
        <f>INDEX(Sheet1!A:D,MATCH(Supplemental_Type_Certificates__STC___5[[#This Row],[Make]],Sheet1!D:D,0),1)</f>
        <v>Piper</v>
      </c>
      <c r="G2298"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298"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E2295:E2367</v>
      </c>
      <c r="I2298" s="1" t="str">
        <f ca="1">IF(LEN(Supplemental_Type_Certificates__STC___5[[#This Row],[First]])&lt;&gt;0,Supplemental_Type_Certificates__STC___5[[#This Row],[First]]&amp;": "&amp;_xlfn.TEXTJOIN(", ",TRUE,INDIRECT(Supplemental_Type_Certificates__STC___5[[#This Row],[Range]])),"")</f>
        <v/>
      </c>
      <c r="J2298"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299" spans="1:10" x14ac:dyDescent="0.25">
      <c r="A2299" s="1" t="s">
        <v>173</v>
      </c>
      <c r="B2299"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Piper Aircraft, Inc.\PA-20S-135</v>
      </c>
      <c r="C2299" s="1" t="s">
        <v>902</v>
      </c>
      <c r="D2299" s="1" t="str">
        <f>LEFT(Supplemental_Type_Certificates__STC___5[[#This Row],[Column1]],SEARCH("\",Supplemental_Type_Certificates__STC___5[[#This Row],[Column1]])-1)</f>
        <v>Piper Aircraft, Inc.</v>
      </c>
      <c r="E2299" s="1" t="str">
        <f>RIGHT(Supplemental_Type_Certificates__STC___5[[#This Row],[Column1]],LEN(Supplemental_Type_Certificates__STC___5[[#This Row],[Column1]])-SEARCH("\",Supplemental_Type_Certificates__STC___5[[#This Row],[Column1]]))</f>
        <v>PA-20S-135</v>
      </c>
      <c r="F2299" s="1" t="str">
        <f>INDEX(Sheet1!A:D,MATCH(Supplemental_Type_Certificates__STC___5[[#This Row],[Make]],Sheet1!D:D,0),1)</f>
        <v>Piper</v>
      </c>
      <c r="G2299"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299"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E2295:E2367</v>
      </c>
      <c r="I2299" s="1" t="str">
        <f ca="1">IF(LEN(Supplemental_Type_Certificates__STC___5[[#This Row],[First]])&lt;&gt;0,Supplemental_Type_Certificates__STC___5[[#This Row],[First]]&amp;": "&amp;_xlfn.TEXTJOIN(", ",TRUE,INDIRECT(Supplemental_Type_Certificates__STC___5[[#This Row],[Range]])),"")</f>
        <v/>
      </c>
      <c r="J2299"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300" spans="1:10" x14ac:dyDescent="0.25">
      <c r="A2300" s="1" t="s">
        <v>173</v>
      </c>
      <c r="B2300"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Piper Aircraft, Inc.\PA-20S</v>
      </c>
      <c r="C2300" s="1" t="s">
        <v>903</v>
      </c>
      <c r="D2300" s="1" t="str">
        <f>LEFT(Supplemental_Type_Certificates__STC___5[[#This Row],[Column1]],SEARCH("\",Supplemental_Type_Certificates__STC___5[[#This Row],[Column1]])-1)</f>
        <v>Piper Aircraft, Inc.</v>
      </c>
      <c r="E2300" s="1" t="str">
        <f>RIGHT(Supplemental_Type_Certificates__STC___5[[#This Row],[Column1]],LEN(Supplemental_Type_Certificates__STC___5[[#This Row],[Column1]])-SEARCH("\",Supplemental_Type_Certificates__STC___5[[#This Row],[Column1]]))</f>
        <v>PA-20S</v>
      </c>
      <c r="F2300" s="1" t="str">
        <f>INDEX(Sheet1!A:D,MATCH(Supplemental_Type_Certificates__STC___5[[#This Row],[Make]],Sheet1!D:D,0),1)</f>
        <v>Piper</v>
      </c>
      <c r="G2300"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300"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E2295:E2367</v>
      </c>
      <c r="I2300" s="1" t="str">
        <f ca="1">IF(LEN(Supplemental_Type_Certificates__STC___5[[#This Row],[First]])&lt;&gt;0,Supplemental_Type_Certificates__STC___5[[#This Row],[First]]&amp;": "&amp;_xlfn.TEXTJOIN(", ",TRUE,INDIRECT(Supplemental_Type_Certificates__STC___5[[#This Row],[Range]])),"")</f>
        <v/>
      </c>
      <c r="J2300"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301" spans="1:10" x14ac:dyDescent="0.25">
      <c r="A2301" s="1" t="s">
        <v>173</v>
      </c>
      <c r="B2301"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Piper Aircraft, Inc.\PA-22-108</v>
      </c>
      <c r="C2301" s="1" t="s">
        <v>904</v>
      </c>
      <c r="D2301" s="1" t="str">
        <f>LEFT(Supplemental_Type_Certificates__STC___5[[#This Row],[Column1]],SEARCH("\",Supplemental_Type_Certificates__STC___5[[#This Row],[Column1]])-1)</f>
        <v>Piper Aircraft, Inc.</v>
      </c>
      <c r="E2301" s="1" t="str">
        <f>RIGHT(Supplemental_Type_Certificates__STC___5[[#This Row],[Column1]],LEN(Supplemental_Type_Certificates__STC___5[[#This Row],[Column1]])-SEARCH("\",Supplemental_Type_Certificates__STC___5[[#This Row],[Column1]]))</f>
        <v>PA-22-108</v>
      </c>
      <c r="F2301" s="1" t="str">
        <f>INDEX(Sheet1!A:D,MATCH(Supplemental_Type_Certificates__STC___5[[#This Row],[Make]],Sheet1!D:D,0),1)</f>
        <v>Piper</v>
      </c>
      <c r="G2301"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301"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E2295:E2367</v>
      </c>
      <c r="I2301" s="1" t="str">
        <f ca="1">IF(LEN(Supplemental_Type_Certificates__STC___5[[#This Row],[First]])&lt;&gt;0,Supplemental_Type_Certificates__STC___5[[#This Row],[First]]&amp;": "&amp;_xlfn.TEXTJOIN(", ",TRUE,INDIRECT(Supplemental_Type_Certificates__STC___5[[#This Row],[Range]])),"")</f>
        <v/>
      </c>
      <c r="J2301"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302" spans="1:10" x14ac:dyDescent="0.25">
      <c r="A2302" s="1" t="s">
        <v>173</v>
      </c>
      <c r="B2302"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Piper Aircraft, Inc.\PA-22-135</v>
      </c>
      <c r="C2302" s="1" t="s">
        <v>905</v>
      </c>
      <c r="D2302" s="1" t="str">
        <f>LEFT(Supplemental_Type_Certificates__STC___5[[#This Row],[Column1]],SEARCH("\",Supplemental_Type_Certificates__STC___5[[#This Row],[Column1]])-1)</f>
        <v>Piper Aircraft, Inc.</v>
      </c>
      <c r="E2302" s="1" t="str">
        <f>RIGHT(Supplemental_Type_Certificates__STC___5[[#This Row],[Column1]],LEN(Supplemental_Type_Certificates__STC___5[[#This Row],[Column1]])-SEARCH("\",Supplemental_Type_Certificates__STC___5[[#This Row],[Column1]]))</f>
        <v>PA-22-135</v>
      </c>
      <c r="F2302" s="1" t="str">
        <f>INDEX(Sheet1!A:D,MATCH(Supplemental_Type_Certificates__STC___5[[#This Row],[Make]],Sheet1!D:D,0),1)</f>
        <v>Piper</v>
      </c>
      <c r="G2302"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302"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E2295:E2367</v>
      </c>
      <c r="I2302" s="1" t="str">
        <f ca="1">IF(LEN(Supplemental_Type_Certificates__STC___5[[#This Row],[First]])&lt;&gt;0,Supplemental_Type_Certificates__STC___5[[#This Row],[First]]&amp;": "&amp;_xlfn.TEXTJOIN(", ",TRUE,INDIRECT(Supplemental_Type_Certificates__STC___5[[#This Row],[Range]])),"")</f>
        <v/>
      </c>
      <c r="J2302"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303" spans="1:10" x14ac:dyDescent="0.25">
      <c r="A2303" s="1" t="s">
        <v>173</v>
      </c>
      <c r="B2303"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Piper Aircraft, Inc.\PA-22-150</v>
      </c>
      <c r="C2303" s="1" t="s">
        <v>906</v>
      </c>
      <c r="D2303" s="1" t="str">
        <f>LEFT(Supplemental_Type_Certificates__STC___5[[#This Row],[Column1]],SEARCH("\",Supplemental_Type_Certificates__STC___5[[#This Row],[Column1]])-1)</f>
        <v>Piper Aircraft, Inc.</v>
      </c>
      <c r="E2303" s="1" t="str">
        <f>RIGHT(Supplemental_Type_Certificates__STC___5[[#This Row],[Column1]],LEN(Supplemental_Type_Certificates__STC___5[[#This Row],[Column1]])-SEARCH("\",Supplemental_Type_Certificates__STC___5[[#This Row],[Column1]]))</f>
        <v>PA-22-150</v>
      </c>
      <c r="F2303" s="1" t="str">
        <f>INDEX(Sheet1!A:D,MATCH(Supplemental_Type_Certificates__STC___5[[#This Row],[Make]],Sheet1!D:D,0),1)</f>
        <v>Piper</v>
      </c>
      <c r="G2303"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303"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E2295:E2367</v>
      </c>
      <c r="I2303" s="1" t="str">
        <f ca="1">IF(LEN(Supplemental_Type_Certificates__STC___5[[#This Row],[First]])&lt;&gt;0,Supplemental_Type_Certificates__STC___5[[#This Row],[First]]&amp;": "&amp;_xlfn.TEXTJOIN(", ",TRUE,INDIRECT(Supplemental_Type_Certificates__STC___5[[#This Row],[Range]])),"")</f>
        <v/>
      </c>
      <c r="J2303"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304" spans="1:10" x14ac:dyDescent="0.25">
      <c r="A2304" s="1" t="s">
        <v>173</v>
      </c>
      <c r="B2304"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Piper Aircraft, Inc.\PA-22-160</v>
      </c>
      <c r="C2304" s="1" t="s">
        <v>907</v>
      </c>
      <c r="D2304" s="1" t="str">
        <f>LEFT(Supplemental_Type_Certificates__STC___5[[#This Row],[Column1]],SEARCH("\",Supplemental_Type_Certificates__STC___5[[#This Row],[Column1]])-1)</f>
        <v>Piper Aircraft, Inc.</v>
      </c>
      <c r="E2304" s="1" t="str">
        <f>RIGHT(Supplemental_Type_Certificates__STC___5[[#This Row],[Column1]],LEN(Supplemental_Type_Certificates__STC___5[[#This Row],[Column1]])-SEARCH("\",Supplemental_Type_Certificates__STC___5[[#This Row],[Column1]]))</f>
        <v>PA-22-160</v>
      </c>
      <c r="F2304" s="1" t="str">
        <f>INDEX(Sheet1!A:D,MATCH(Supplemental_Type_Certificates__STC___5[[#This Row],[Make]],Sheet1!D:D,0),1)</f>
        <v>Piper</v>
      </c>
      <c r="G2304"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304"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E2295:E2367</v>
      </c>
      <c r="I2304" s="1" t="str">
        <f ca="1">IF(LEN(Supplemental_Type_Certificates__STC___5[[#This Row],[First]])&lt;&gt;0,Supplemental_Type_Certificates__STC___5[[#This Row],[First]]&amp;": "&amp;_xlfn.TEXTJOIN(", ",TRUE,INDIRECT(Supplemental_Type_Certificates__STC___5[[#This Row],[Range]])),"")</f>
        <v/>
      </c>
      <c r="J2304"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305" spans="1:10" x14ac:dyDescent="0.25">
      <c r="A2305" s="1" t="s">
        <v>173</v>
      </c>
      <c r="B2305"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Piper Aircraft, Inc.\PA-22</v>
      </c>
      <c r="C2305" s="1" t="s">
        <v>908</v>
      </c>
      <c r="D2305" s="1" t="str">
        <f>LEFT(Supplemental_Type_Certificates__STC___5[[#This Row],[Column1]],SEARCH("\",Supplemental_Type_Certificates__STC___5[[#This Row],[Column1]])-1)</f>
        <v>Piper Aircraft, Inc.</v>
      </c>
      <c r="E2305" s="1" t="str">
        <f>RIGHT(Supplemental_Type_Certificates__STC___5[[#This Row],[Column1]],LEN(Supplemental_Type_Certificates__STC___5[[#This Row],[Column1]])-SEARCH("\",Supplemental_Type_Certificates__STC___5[[#This Row],[Column1]]))</f>
        <v>PA-22</v>
      </c>
      <c r="F2305" s="1" t="str">
        <f>INDEX(Sheet1!A:D,MATCH(Supplemental_Type_Certificates__STC___5[[#This Row],[Make]],Sheet1!D:D,0),1)</f>
        <v>Piper</v>
      </c>
      <c r="G2305"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305"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E2295:E2367</v>
      </c>
      <c r="I2305" s="1" t="str">
        <f ca="1">IF(LEN(Supplemental_Type_Certificates__STC___5[[#This Row],[First]])&lt;&gt;0,Supplemental_Type_Certificates__STC___5[[#This Row],[First]]&amp;": "&amp;_xlfn.TEXTJOIN(", ",TRUE,INDIRECT(Supplemental_Type_Certificates__STC___5[[#This Row],[Range]])),"")</f>
        <v/>
      </c>
      <c r="J2305"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306" spans="1:10" x14ac:dyDescent="0.25">
      <c r="A2306" s="1" t="s">
        <v>173</v>
      </c>
      <c r="B2306"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Piper Aircraft, Inc.\PA-22S-135</v>
      </c>
      <c r="C2306" s="1" t="s">
        <v>909</v>
      </c>
      <c r="D2306" s="1" t="str">
        <f>LEFT(Supplemental_Type_Certificates__STC___5[[#This Row],[Column1]],SEARCH("\",Supplemental_Type_Certificates__STC___5[[#This Row],[Column1]])-1)</f>
        <v>Piper Aircraft, Inc.</v>
      </c>
      <c r="E2306" s="1" t="str">
        <f>RIGHT(Supplemental_Type_Certificates__STC___5[[#This Row],[Column1]],LEN(Supplemental_Type_Certificates__STC___5[[#This Row],[Column1]])-SEARCH("\",Supplemental_Type_Certificates__STC___5[[#This Row],[Column1]]))</f>
        <v>PA-22S-135</v>
      </c>
      <c r="F2306" s="1" t="str">
        <f>INDEX(Sheet1!A:D,MATCH(Supplemental_Type_Certificates__STC___5[[#This Row],[Make]],Sheet1!D:D,0),1)</f>
        <v>Piper</v>
      </c>
      <c r="G2306"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306"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E2295:E2367</v>
      </c>
      <c r="I2306" s="1" t="str">
        <f ca="1">IF(LEN(Supplemental_Type_Certificates__STC___5[[#This Row],[First]])&lt;&gt;0,Supplemental_Type_Certificates__STC___5[[#This Row],[First]]&amp;": "&amp;_xlfn.TEXTJOIN(", ",TRUE,INDIRECT(Supplemental_Type_Certificates__STC___5[[#This Row],[Range]])),"")</f>
        <v/>
      </c>
      <c r="J2306"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307" spans="1:10" x14ac:dyDescent="0.25">
      <c r="A2307" s="1" t="s">
        <v>173</v>
      </c>
      <c r="B2307"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Piper Aircraft, Inc.\PA-22S-150</v>
      </c>
      <c r="C2307" s="1" t="s">
        <v>910</v>
      </c>
      <c r="D2307" s="1" t="str">
        <f>LEFT(Supplemental_Type_Certificates__STC___5[[#This Row],[Column1]],SEARCH("\",Supplemental_Type_Certificates__STC___5[[#This Row],[Column1]])-1)</f>
        <v>Piper Aircraft, Inc.</v>
      </c>
      <c r="E2307" s="1" t="str">
        <f>RIGHT(Supplemental_Type_Certificates__STC___5[[#This Row],[Column1]],LEN(Supplemental_Type_Certificates__STC___5[[#This Row],[Column1]])-SEARCH("\",Supplemental_Type_Certificates__STC___5[[#This Row],[Column1]]))</f>
        <v>PA-22S-150</v>
      </c>
      <c r="F2307" s="1" t="str">
        <f>INDEX(Sheet1!A:D,MATCH(Supplemental_Type_Certificates__STC___5[[#This Row],[Make]],Sheet1!D:D,0),1)</f>
        <v>Piper</v>
      </c>
      <c r="G2307"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307"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E2295:E2367</v>
      </c>
      <c r="I2307" s="1" t="str">
        <f ca="1">IF(LEN(Supplemental_Type_Certificates__STC___5[[#This Row],[First]])&lt;&gt;0,Supplemental_Type_Certificates__STC___5[[#This Row],[First]]&amp;": "&amp;_xlfn.TEXTJOIN(", ",TRUE,INDIRECT(Supplemental_Type_Certificates__STC___5[[#This Row],[Range]])),"")</f>
        <v/>
      </c>
      <c r="J2307"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308" spans="1:10" x14ac:dyDescent="0.25">
      <c r="A2308" s="1" t="s">
        <v>173</v>
      </c>
      <c r="B2308"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Piper Aircraft, Inc.\PA-22S-160</v>
      </c>
      <c r="C2308" s="1" t="s">
        <v>911</v>
      </c>
      <c r="D2308" s="1" t="str">
        <f>LEFT(Supplemental_Type_Certificates__STC___5[[#This Row],[Column1]],SEARCH("\",Supplemental_Type_Certificates__STC___5[[#This Row],[Column1]])-1)</f>
        <v>Piper Aircraft, Inc.</v>
      </c>
      <c r="E2308" s="1" t="str">
        <f>RIGHT(Supplemental_Type_Certificates__STC___5[[#This Row],[Column1]],LEN(Supplemental_Type_Certificates__STC___5[[#This Row],[Column1]])-SEARCH("\",Supplemental_Type_Certificates__STC___5[[#This Row],[Column1]]))</f>
        <v>PA-22S-160</v>
      </c>
      <c r="F2308" s="1" t="str">
        <f>INDEX(Sheet1!A:D,MATCH(Supplemental_Type_Certificates__STC___5[[#This Row],[Make]],Sheet1!D:D,0),1)</f>
        <v>Piper</v>
      </c>
      <c r="G2308"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308"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E2295:E2367</v>
      </c>
      <c r="I2308" s="1" t="str">
        <f ca="1">IF(LEN(Supplemental_Type_Certificates__STC___5[[#This Row],[First]])&lt;&gt;0,Supplemental_Type_Certificates__STC___5[[#This Row],[First]]&amp;": "&amp;_xlfn.TEXTJOIN(", ",TRUE,INDIRECT(Supplemental_Type_Certificates__STC___5[[#This Row],[Range]])),"")</f>
        <v/>
      </c>
      <c r="J2308"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309" spans="1:10" x14ac:dyDescent="0.25">
      <c r="A2309" s="1" t="s">
        <v>173</v>
      </c>
      <c r="B2309"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Piper Aircraft, Inc.\PA-23-160</v>
      </c>
      <c r="C2309" s="1" t="s">
        <v>912</v>
      </c>
      <c r="D2309" s="1" t="str">
        <f>LEFT(Supplemental_Type_Certificates__STC___5[[#This Row],[Column1]],SEARCH("\",Supplemental_Type_Certificates__STC___5[[#This Row],[Column1]])-1)</f>
        <v>Piper Aircraft, Inc.</v>
      </c>
      <c r="E2309" s="1" t="str">
        <f>RIGHT(Supplemental_Type_Certificates__STC___5[[#This Row],[Column1]],LEN(Supplemental_Type_Certificates__STC___5[[#This Row],[Column1]])-SEARCH("\",Supplemental_Type_Certificates__STC___5[[#This Row],[Column1]]))</f>
        <v>PA-23-160</v>
      </c>
      <c r="F2309" s="1" t="str">
        <f>INDEX(Sheet1!A:D,MATCH(Supplemental_Type_Certificates__STC___5[[#This Row],[Make]],Sheet1!D:D,0),1)</f>
        <v>Piper</v>
      </c>
      <c r="G2309"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309"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E2295:E2367</v>
      </c>
      <c r="I2309" s="1" t="str">
        <f ca="1">IF(LEN(Supplemental_Type_Certificates__STC___5[[#This Row],[First]])&lt;&gt;0,Supplemental_Type_Certificates__STC___5[[#This Row],[First]]&amp;": "&amp;_xlfn.TEXTJOIN(", ",TRUE,INDIRECT(Supplemental_Type_Certificates__STC___5[[#This Row],[Range]])),"")</f>
        <v/>
      </c>
      <c r="J2309"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310" spans="1:10" x14ac:dyDescent="0.25">
      <c r="A2310" s="1" t="s">
        <v>173</v>
      </c>
      <c r="B2310"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Piper Aircraft, Inc.\PA-23-235</v>
      </c>
      <c r="C2310" s="1" t="s">
        <v>913</v>
      </c>
      <c r="D2310" s="1" t="str">
        <f>LEFT(Supplemental_Type_Certificates__STC___5[[#This Row],[Column1]],SEARCH("\",Supplemental_Type_Certificates__STC___5[[#This Row],[Column1]])-1)</f>
        <v>Piper Aircraft, Inc.</v>
      </c>
      <c r="E2310" s="1" t="str">
        <f>RIGHT(Supplemental_Type_Certificates__STC___5[[#This Row],[Column1]],LEN(Supplemental_Type_Certificates__STC___5[[#This Row],[Column1]])-SEARCH("\",Supplemental_Type_Certificates__STC___5[[#This Row],[Column1]]))</f>
        <v>PA-23-235</v>
      </c>
      <c r="F2310" s="1" t="str">
        <f>INDEX(Sheet1!A:D,MATCH(Supplemental_Type_Certificates__STC___5[[#This Row],[Make]],Sheet1!D:D,0),1)</f>
        <v>Piper</v>
      </c>
      <c r="G2310"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310"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E2295:E2367</v>
      </c>
      <c r="I2310" s="1" t="str">
        <f ca="1">IF(LEN(Supplemental_Type_Certificates__STC___5[[#This Row],[First]])&lt;&gt;0,Supplemental_Type_Certificates__STC___5[[#This Row],[First]]&amp;": "&amp;_xlfn.TEXTJOIN(", ",TRUE,INDIRECT(Supplemental_Type_Certificates__STC___5[[#This Row],[Range]])),"")</f>
        <v/>
      </c>
      <c r="J2310"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311" spans="1:10" x14ac:dyDescent="0.25">
      <c r="A2311" s="1" t="s">
        <v>173</v>
      </c>
      <c r="B2311"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Piper Aircraft, Inc.\PA-23-250 (Navy UO-1)</v>
      </c>
      <c r="C2311" s="1" t="s">
        <v>1599</v>
      </c>
      <c r="D2311" s="1" t="str">
        <f>LEFT(Supplemental_Type_Certificates__STC___5[[#This Row],[Column1]],SEARCH("\",Supplemental_Type_Certificates__STC___5[[#This Row],[Column1]])-1)</f>
        <v>Piper Aircraft, Inc.</v>
      </c>
      <c r="E2311" s="1" t="str">
        <f>RIGHT(Supplemental_Type_Certificates__STC___5[[#This Row],[Column1]],LEN(Supplemental_Type_Certificates__STC___5[[#This Row],[Column1]])-SEARCH("\",Supplemental_Type_Certificates__STC___5[[#This Row],[Column1]]))</f>
        <v>PA-23-250 (Navy UO-1)</v>
      </c>
      <c r="F2311" s="1" t="str">
        <f>INDEX(Sheet1!A:D,MATCH(Supplemental_Type_Certificates__STC___5[[#This Row],[Make]],Sheet1!D:D,0),1)</f>
        <v>Piper</v>
      </c>
      <c r="G2311"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311"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E2295:E2367</v>
      </c>
      <c r="I2311" s="1" t="str">
        <f ca="1">IF(LEN(Supplemental_Type_Certificates__STC___5[[#This Row],[First]])&lt;&gt;0,Supplemental_Type_Certificates__STC___5[[#This Row],[First]]&amp;": "&amp;_xlfn.TEXTJOIN(", ",TRUE,INDIRECT(Supplemental_Type_Certificates__STC___5[[#This Row],[Range]])),"")</f>
        <v/>
      </c>
      <c r="J2311"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312" spans="1:10" x14ac:dyDescent="0.25">
      <c r="A2312" s="1" t="s">
        <v>173</v>
      </c>
      <c r="B2312"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Piper Aircraft, Inc.\PA-23-250</v>
      </c>
      <c r="C2312" s="1" t="s">
        <v>914</v>
      </c>
      <c r="D2312" s="1" t="str">
        <f>LEFT(Supplemental_Type_Certificates__STC___5[[#This Row],[Column1]],SEARCH("\",Supplemental_Type_Certificates__STC___5[[#This Row],[Column1]])-1)</f>
        <v>Piper Aircraft, Inc.</v>
      </c>
      <c r="E2312" s="1" t="str">
        <f>RIGHT(Supplemental_Type_Certificates__STC___5[[#This Row],[Column1]],LEN(Supplemental_Type_Certificates__STC___5[[#This Row],[Column1]])-SEARCH("\",Supplemental_Type_Certificates__STC___5[[#This Row],[Column1]]))</f>
        <v>PA-23-250</v>
      </c>
      <c r="F2312" s="1" t="str">
        <f>INDEX(Sheet1!A:D,MATCH(Supplemental_Type_Certificates__STC___5[[#This Row],[Make]],Sheet1!D:D,0),1)</f>
        <v>Piper</v>
      </c>
      <c r="G2312"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312"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E2295:E2367</v>
      </c>
      <c r="I2312" s="1" t="str">
        <f ca="1">IF(LEN(Supplemental_Type_Certificates__STC___5[[#This Row],[First]])&lt;&gt;0,Supplemental_Type_Certificates__STC___5[[#This Row],[First]]&amp;": "&amp;_xlfn.TEXTJOIN(", ",TRUE,INDIRECT(Supplemental_Type_Certificates__STC___5[[#This Row],[Range]])),"")</f>
        <v/>
      </c>
      <c r="J2312"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313" spans="1:10" x14ac:dyDescent="0.25">
      <c r="A2313" s="1" t="s">
        <v>173</v>
      </c>
      <c r="B2313"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Piper Aircraft, Inc.\PA-23</v>
      </c>
      <c r="C2313" s="1" t="s">
        <v>915</v>
      </c>
      <c r="D2313" s="1" t="str">
        <f>LEFT(Supplemental_Type_Certificates__STC___5[[#This Row],[Column1]],SEARCH("\",Supplemental_Type_Certificates__STC___5[[#This Row],[Column1]])-1)</f>
        <v>Piper Aircraft, Inc.</v>
      </c>
      <c r="E2313" s="1" t="str">
        <f>RIGHT(Supplemental_Type_Certificates__STC___5[[#This Row],[Column1]],LEN(Supplemental_Type_Certificates__STC___5[[#This Row],[Column1]])-SEARCH("\",Supplemental_Type_Certificates__STC___5[[#This Row],[Column1]]))</f>
        <v>PA-23</v>
      </c>
      <c r="F2313" s="1" t="str">
        <f>INDEX(Sheet1!A:D,MATCH(Supplemental_Type_Certificates__STC___5[[#This Row],[Make]],Sheet1!D:D,0),1)</f>
        <v>Piper</v>
      </c>
      <c r="G2313"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313"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E2295:E2367</v>
      </c>
      <c r="I2313" s="1" t="str">
        <f ca="1">IF(LEN(Supplemental_Type_Certificates__STC___5[[#This Row],[First]])&lt;&gt;0,Supplemental_Type_Certificates__STC___5[[#This Row],[First]]&amp;": "&amp;_xlfn.TEXTJOIN(", ",TRUE,INDIRECT(Supplemental_Type_Certificates__STC___5[[#This Row],[Range]])),"")</f>
        <v/>
      </c>
      <c r="J2313"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314" spans="1:10" x14ac:dyDescent="0.25">
      <c r="A2314" s="1" t="s">
        <v>173</v>
      </c>
      <c r="B2314"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Piper Aircraft, Inc.\PA-24-250</v>
      </c>
      <c r="C2314" s="1" t="s">
        <v>916</v>
      </c>
      <c r="D2314" s="1" t="str">
        <f>LEFT(Supplemental_Type_Certificates__STC___5[[#This Row],[Column1]],SEARCH("\",Supplemental_Type_Certificates__STC___5[[#This Row],[Column1]])-1)</f>
        <v>Piper Aircraft, Inc.</v>
      </c>
      <c r="E2314" s="1" t="str">
        <f>RIGHT(Supplemental_Type_Certificates__STC___5[[#This Row],[Column1]],LEN(Supplemental_Type_Certificates__STC___5[[#This Row],[Column1]])-SEARCH("\",Supplemental_Type_Certificates__STC___5[[#This Row],[Column1]]))</f>
        <v>PA-24-250</v>
      </c>
      <c r="F2314" s="1" t="str">
        <f>INDEX(Sheet1!A:D,MATCH(Supplemental_Type_Certificates__STC___5[[#This Row],[Make]],Sheet1!D:D,0),1)</f>
        <v>Piper</v>
      </c>
      <c r="G2314"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314"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E2295:E2367</v>
      </c>
      <c r="I2314" s="1" t="str">
        <f ca="1">IF(LEN(Supplemental_Type_Certificates__STC___5[[#This Row],[First]])&lt;&gt;0,Supplemental_Type_Certificates__STC___5[[#This Row],[First]]&amp;": "&amp;_xlfn.TEXTJOIN(", ",TRUE,INDIRECT(Supplemental_Type_Certificates__STC___5[[#This Row],[Range]])),"")</f>
        <v/>
      </c>
      <c r="J2314"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315" spans="1:10" x14ac:dyDescent="0.25">
      <c r="A2315" s="1" t="s">
        <v>173</v>
      </c>
      <c r="B2315"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Piper Aircraft, Inc.\PA-24-260</v>
      </c>
      <c r="C2315" s="1" t="s">
        <v>917</v>
      </c>
      <c r="D2315" s="1" t="str">
        <f>LEFT(Supplemental_Type_Certificates__STC___5[[#This Row],[Column1]],SEARCH("\",Supplemental_Type_Certificates__STC___5[[#This Row],[Column1]])-1)</f>
        <v>Piper Aircraft, Inc.</v>
      </c>
      <c r="E2315" s="1" t="str">
        <f>RIGHT(Supplemental_Type_Certificates__STC___5[[#This Row],[Column1]],LEN(Supplemental_Type_Certificates__STC___5[[#This Row],[Column1]])-SEARCH("\",Supplemental_Type_Certificates__STC___5[[#This Row],[Column1]]))</f>
        <v>PA-24-260</v>
      </c>
      <c r="F2315" s="1" t="str">
        <f>INDEX(Sheet1!A:D,MATCH(Supplemental_Type_Certificates__STC___5[[#This Row],[Make]],Sheet1!D:D,0),1)</f>
        <v>Piper</v>
      </c>
      <c r="G2315"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315"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E2295:E2367</v>
      </c>
      <c r="I2315" s="1" t="str">
        <f ca="1">IF(LEN(Supplemental_Type_Certificates__STC___5[[#This Row],[First]])&lt;&gt;0,Supplemental_Type_Certificates__STC___5[[#This Row],[First]]&amp;": "&amp;_xlfn.TEXTJOIN(", ",TRUE,INDIRECT(Supplemental_Type_Certificates__STC___5[[#This Row],[Range]])),"")</f>
        <v/>
      </c>
      <c r="J2315"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316" spans="1:10" x14ac:dyDescent="0.25">
      <c r="A2316" s="1" t="s">
        <v>173</v>
      </c>
      <c r="B2316"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Piper Aircraft, Inc.\PA-24-400</v>
      </c>
      <c r="C2316" s="1" t="s">
        <v>918</v>
      </c>
      <c r="D2316" s="1" t="str">
        <f>LEFT(Supplemental_Type_Certificates__STC___5[[#This Row],[Column1]],SEARCH("\",Supplemental_Type_Certificates__STC___5[[#This Row],[Column1]])-1)</f>
        <v>Piper Aircraft, Inc.</v>
      </c>
      <c r="E2316" s="1" t="str">
        <f>RIGHT(Supplemental_Type_Certificates__STC___5[[#This Row],[Column1]],LEN(Supplemental_Type_Certificates__STC___5[[#This Row],[Column1]])-SEARCH("\",Supplemental_Type_Certificates__STC___5[[#This Row],[Column1]]))</f>
        <v>PA-24-400</v>
      </c>
      <c r="F2316" s="1" t="str">
        <f>INDEX(Sheet1!A:D,MATCH(Supplemental_Type_Certificates__STC___5[[#This Row],[Make]],Sheet1!D:D,0),1)</f>
        <v>Piper</v>
      </c>
      <c r="G2316"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316"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E2295:E2367</v>
      </c>
      <c r="I2316" s="1" t="str">
        <f ca="1">IF(LEN(Supplemental_Type_Certificates__STC___5[[#This Row],[First]])&lt;&gt;0,Supplemental_Type_Certificates__STC___5[[#This Row],[First]]&amp;": "&amp;_xlfn.TEXTJOIN(", ",TRUE,INDIRECT(Supplemental_Type_Certificates__STC___5[[#This Row],[Range]])),"")</f>
        <v/>
      </c>
      <c r="J2316"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317" spans="1:10" x14ac:dyDescent="0.25">
      <c r="A2317" s="1" t="s">
        <v>173</v>
      </c>
      <c r="B2317"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Piper Aircraft, Inc.\PA-24</v>
      </c>
      <c r="C2317" s="1" t="s">
        <v>919</v>
      </c>
      <c r="D2317" s="1" t="str">
        <f>LEFT(Supplemental_Type_Certificates__STC___5[[#This Row],[Column1]],SEARCH("\",Supplemental_Type_Certificates__STC___5[[#This Row],[Column1]])-1)</f>
        <v>Piper Aircraft, Inc.</v>
      </c>
      <c r="E2317" s="1" t="str">
        <f>RIGHT(Supplemental_Type_Certificates__STC___5[[#This Row],[Column1]],LEN(Supplemental_Type_Certificates__STC___5[[#This Row],[Column1]])-SEARCH("\",Supplemental_Type_Certificates__STC___5[[#This Row],[Column1]]))</f>
        <v>PA-24</v>
      </c>
      <c r="F2317" s="1" t="str">
        <f>INDEX(Sheet1!A:D,MATCH(Supplemental_Type_Certificates__STC___5[[#This Row],[Make]],Sheet1!D:D,0),1)</f>
        <v>Piper</v>
      </c>
      <c r="G2317"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317"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E2295:E2367</v>
      </c>
      <c r="I2317" s="1" t="str">
        <f ca="1">IF(LEN(Supplemental_Type_Certificates__STC___5[[#This Row],[First]])&lt;&gt;0,Supplemental_Type_Certificates__STC___5[[#This Row],[First]]&amp;": "&amp;_xlfn.TEXTJOIN(", ",TRUE,INDIRECT(Supplemental_Type_Certificates__STC___5[[#This Row],[Range]])),"")</f>
        <v/>
      </c>
      <c r="J2317"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318" spans="1:10" x14ac:dyDescent="0.25">
      <c r="A2318" s="1" t="s">
        <v>173</v>
      </c>
      <c r="B2318"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Piper Aircraft, Inc.\PA-28-140</v>
      </c>
      <c r="C2318" s="1" t="s">
        <v>920</v>
      </c>
      <c r="D2318" s="1" t="str">
        <f>LEFT(Supplemental_Type_Certificates__STC___5[[#This Row],[Column1]],SEARCH("\",Supplemental_Type_Certificates__STC___5[[#This Row],[Column1]])-1)</f>
        <v>Piper Aircraft, Inc.</v>
      </c>
      <c r="E2318" s="1" t="str">
        <f>RIGHT(Supplemental_Type_Certificates__STC___5[[#This Row],[Column1]],LEN(Supplemental_Type_Certificates__STC___5[[#This Row],[Column1]])-SEARCH("\",Supplemental_Type_Certificates__STC___5[[#This Row],[Column1]]))</f>
        <v>PA-28-140</v>
      </c>
      <c r="F2318" s="1" t="str">
        <f>INDEX(Sheet1!A:D,MATCH(Supplemental_Type_Certificates__STC___5[[#This Row],[Make]],Sheet1!D:D,0),1)</f>
        <v>Piper</v>
      </c>
      <c r="G2318"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318"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E2295:E2367</v>
      </c>
      <c r="I2318" s="1" t="str">
        <f ca="1">IF(LEN(Supplemental_Type_Certificates__STC___5[[#This Row],[First]])&lt;&gt;0,Supplemental_Type_Certificates__STC___5[[#This Row],[First]]&amp;": "&amp;_xlfn.TEXTJOIN(", ",TRUE,INDIRECT(Supplemental_Type_Certificates__STC___5[[#This Row],[Range]])),"")</f>
        <v/>
      </c>
      <c r="J2318"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319" spans="1:10" x14ac:dyDescent="0.25">
      <c r="A2319" s="1" t="s">
        <v>173</v>
      </c>
      <c r="B2319"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Piper Aircraft, Inc.\PA-28-150</v>
      </c>
      <c r="C2319" s="1" t="s">
        <v>921</v>
      </c>
      <c r="D2319" s="1" t="str">
        <f>LEFT(Supplemental_Type_Certificates__STC___5[[#This Row],[Column1]],SEARCH("\",Supplemental_Type_Certificates__STC___5[[#This Row],[Column1]])-1)</f>
        <v>Piper Aircraft, Inc.</v>
      </c>
      <c r="E2319" s="1" t="str">
        <f>RIGHT(Supplemental_Type_Certificates__STC___5[[#This Row],[Column1]],LEN(Supplemental_Type_Certificates__STC___5[[#This Row],[Column1]])-SEARCH("\",Supplemental_Type_Certificates__STC___5[[#This Row],[Column1]]))</f>
        <v>PA-28-150</v>
      </c>
      <c r="F2319" s="1" t="str">
        <f>INDEX(Sheet1!A:D,MATCH(Supplemental_Type_Certificates__STC___5[[#This Row],[Make]],Sheet1!D:D,0),1)</f>
        <v>Piper</v>
      </c>
      <c r="G2319"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319"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E2295:E2367</v>
      </c>
      <c r="I2319" s="1" t="str">
        <f ca="1">IF(LEN(Supplemental_Type_Certificates__STC___5[[#This Row],[First]])&lt;&gt;0,Supplemental_Type_Certificates__STC___5[[#This Row],[First]]&amp;": "&amp;_xlfn.TEXTJOIN(", ",TRUE,INDIRECT(Supplemental_Type_Certificates__STC___5[[#This Row],[Range]])),"")</f>
        <v/>
      </c>
      <c r="J2319"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320" spans="1:10" x14ac:dyDescent="0.25">
      <c r="A2320" s="1" t="s">
        <v>173</v>
      </c>
      <c r="B2320"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Piper Aircraft, Inc.\PA-28-151</v>
      </c>
      <c r="C2320" s="1" t="s">
        <v>922</v>
      </c>
      <c r="D2320" s="1" t="str">
        <f>LEFT(Supplemental_Type_Certificates__STC___5[[#This Row],[Column1]],SEARCH("\",Supplemental_Type_Certificates__STC___5[[#This Row],[Column1]])-1)</f>
        <v>Piper Aircraft, Inc.</v>
      </c>
      <c r="E2320" s="1" t="str">
        <f>RIGHT(Supplemental_Type_Certificates__STC___5[[#This Row],[Column1]],LEN(Supplemental_Type_Certificates__STC___5[[#This Row],[Column1]])-SEARCH("\",Supplemental_Type_Certificates__STC___5[[#This Row],[Column1]]))</f>
        <v>PA-28-151</v>
      </c>
      <c r="F2320" s="1" t="str">
        <f>INDEX(Sheet1!A:D,MATCH(Supplemental_Type_Certificates__STC___5[[#This Row],[Make]],Sheet1!D:D,0),1)</f>
        <v>Piper</v>
      </c>
      <c r="G2320"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320"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E2295:E2367</v>
      </c>
      <c r="I2320" s="1" t="str">
        <f ca="1">IF(LEN(Supplemental_Type_Certificates__STC___5[[#This Row],[First]])&lt;&gt;0,Supplemental_Type_Certificates__STC___5[[#This Row],[First]]&amp;": "&amp;_xlfn.TEXTJOIN(", ",TRUE,INDIRECT(Supplemental_Type_Certificates__STC___5[[#This Row],[Range]])),"")</f>
        <v/>
      </c>
      <c r="J2320"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321" spans="1:10" x14ac:dyDescent="0.25">
      <c r="A2321" s="1" t="s">
        <v>173</v>
      </c>
      <c r="B2321"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Piper Aircraft, Inc.\PA-28-160</v>
      </c>
      <c r="C2321" s="1" t="s">
        <v>923</v>
      </c>
      <c r="D2321" s="1" t="str">
        <f>LEFT(Supplemental_Type_Certificates__STC___5[[#This Row],[Column1]],SEARCH("\",Supplemental_Type_Certificates__STC___5[[#This Row],[Column1]])-1)</f>
        <v>Piper Aircraft, Inc.</v>
      </c>
      <c r="E2321" s="1" t="str">
        <f>RIGHT(Supplemental_Type_Certificates__STC___5[[#This Row],[Column1]],LEN(Supplemental_Type_Certificates__STC___5[[#This Row],[Column1]])-SEARCH("\",Supplemental_Type_Certificates__STC___5[[#This Row],[Column1]]))</f>
        <v>PA-28-160</v>
      </c>
      <c r="F2321" s="1" t="str">
        <f>INDEX(Sheet1!A:D,MATCH(Supplemental_Type_Certificates__STC___5[[#This Row],[Make]],Sheet1!D:D,0),1)</f>
        <v>Piper</v>
      </c>
      <c r="G2321"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321"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E2295:E2367</v>
      </c>
      <c r="I2321" s="1" t="str">
        <f ca="1">IF(LEN(Supplemental_Type_Certificates__STC___5[[#This Row],[First]])&lt;&gt;0,Supplemental_Type_Certificates__STC___5[[#This Row],[First]]&amp;": "&amp;_xlfn.TEXTJOIN(", ",TRUE,INDIRECT(Supplemental_Type_Certificates__STC___5[[#This Row],[Range]])),"")</f>
        <v/>
      </c>
      <c r="J2321"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322" spans="1:10" x14ac:dyDescent="0.25">
      <c r="A2322" s="1" t="s">
        <v>173</v>
      </c>
      <c r="B2322"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Piper Aircraft, Inc.\PA-28-161</v>
      </c>
      <c r="C2322" s="1" t="s">
        <v>924</v>
      </c>
      <c r="D2322" s="1" t="str">
        <f>LEFT(Supplemental_Type_Certificates__STC___5[[#This Row],[Column1]],SEARCH("\",Supplemental_Type_Certificates__STC___5[[#This Row],[Column1]])-1)</f>
        <v>Piper Aircraft, Inc.</v>
      </c>
      <c r="E2322" s="1" t="str">
        <f>RIGHT(Supplemental_Type_Certificates__STC___5[[#This Row],[Column1]],LEN(Supplemental_Type_Certificates__STC___5[[#This Row],[Column1]])-SEARCH("\",Supplemental_Type_Certificates__STC___5[[#This Row],[Column1]]))</f>
        <v>PA-28-161</v>
      </c>
      <c r="F2322" s="1" t="str">
        <f>INDEX(Sheet1!A:D,MATCH(Supplemental_Type_Certificates__STC___5[[#This Row],[Make]],Sheet1!D:D,0),1)</f>
        <v>Piper</v>
      </c>
      <c r="G2322"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322"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E2295:E2367</v>
      </c>
      <c r="I2322" s="1" t="str">
        <f ca="1">IF(LEN(Supplemental_Type_Certificates__STC___5[[#This Row],[First]])&lt;&gt;0,Supplemental_Type_Certificates__STC___5[[#This Row],[First]]&amp;": "&amp;_xlfn.TEXTJOIN(", ",TRUE,INDIRECT(Supplemental_Type_Certificates__STC___5[[#This Row],[Range]])),"")</f>
        <v/>
      </c>
      <c r="J2322"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323" spans="1:10" x14ac:dyDescent="0.25">
      <c r="A2323" s="1" t="s">
        <v>173</v>
      </c>
      <c r="B2323"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Piper Aircraft, Inc.\PA-28-180</v>
      </c>
      <c r="C2323" s="1" t="s">
        <v>925</v>
      </c>
      <c r="D2323" s="1" t="str">
        <f>LEFT(Supplemental_Type_Certificates__STC___5[[#This Row],[Column1]],SEARCH("\",Supplemental_Type_Certificates__STC___5[[#This Row],[Column1]])-1)</f>
        <v>Piper Aircraft, Inc.</v>
      </c>
      <c r="E2323" s="1" t="str">
        <f>RIGHT(Supplemental_Type_Certificates__STC___5[[#This Row],[Column1]],LEN(Supplemental_Type_Certificates__STC___5[[#This Row],[Column1]])-SEARCH("\",Supplemental_Type_Certificates__STC___5[[#This Row],[Column1]]))</f>
        <v>PA-28-180</v>
      </c>
      <c r="F2323" s="1" t="str">
        <f>INDEX(Sheet1!A:D,MATCH(Supplemental_Type_Certificates__STC___5[[#This Row],[Make]],Sheet1!D:D,0),1)</f>
        <v>Piper</v>
      </c>
      <c r="G2323"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323"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E2295:E2367</v>
      </c>
      <c r="I2323" s="1" t="str">
        <f ca="1">IF(LEN(Supplemental_Type_Certificates__STC___5[[#This Row],[First]])&lt;&gt;0,Supplemental_Type_Certificates__STC___5[[#This Row],[First]]&amp;": "&amp;_xlfn.TEXTJOIN(", ",TRUE,INDIRECT(Supplemental_Type_Certificates__STC___5[[#This Row],[Range]])),"")</f>
        <v/>
      </c>
      <c r="J2323"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324" spans="1:10" x14ac:dyDescent="0.25">
      <c r="A2324" s="1" t="s">
        <v>173</v>
      </c>
      <c r="B2324"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Piper Aircraft, Inc.\PA-28-181</v>
      </c>
      <c r="C2324" s="1" t="s">
        <v>926</v>
      </c>
      <c r="D2324" s="1" t="str">
        <f>LEFT(Supplemental_Type_Certificates__STC___5[[#This Row],[Column1]],SEARCH("\",Supplemental_Type_Certificates__STC___5[[#This Row],[Column1]])-1)</f>
        <v>Piper Aircraft, Inc.</v>
      </c>
      <c r="E2324" s="1" t="str">
        <f>RIGHT(Supplemental_Type_Certificates__STC___5[[#This Row],[Column1]],LEN(Supplemental_Type_Certificates__STC___5[[#This Row],[Column1]])-SEARCH("\",Supplemental_Type_Certificates__STC___5[[#This Row],[Column1]]))</f>
        <v>PA-28-181</v>
      </c>
      <c r="F2324" s="1" t="str">
        <f>INDEX(Sheet1!A:D,MATCH(Supplemental_Type_Certificates__STC___5[[#This Row],[Make]],Sheet1!D:D,0),1)</f>
        <v>Piper</v>
      </c>
      <c r="G2324"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324"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E2295:E2367</v>
      </c>
      <c r="I2324" s="1" t="str">
        <f ca="1">IF(LEN(Supplemental_Type_Certificates__STC___5[[#This Row],[First]])&lt;&gt;0,Supplemental_Type_Certificates__STC___5[[#This Row],[First]]&amp;": "&amp;_xlfn.TEXTJOIN(", ",TRUE,INDIRECT(Supplemental_Type_Certificates__STC___5[[#This Row],[Range]])),"")</f>
        <v/>
      </c>
      <c r="J2324"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325" spans="1:10" x14ac:dyDescent="0.25">
      <c r="A2325" s="1" t="s">
        <v>173</v>
      </c>
      <c r="B2325"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Piper Aircraft, Inc.\PA-28-201T</v>
      </c>
      <c r="C2325" s="1" t="s">
        <v>927</v>
      </c>
      <c r="D2325" s="1" t="str">
        <f>LEFT(Supplemental_Type_Certificates__STC___5[[#This Row],[Column1]],SEARCH("\",Supplemental_Type_Certificates__STC___5[[#This Row],[Column1]])-1)</f>
        <v>Piper Aircraft, Inc.</v>
      </c>
      <c r="E2325" s="1" t="str">
        <f>RIGHT(Supplemental_Type_Certificates__STC___5[[#This Row],[Column1]],LEN(Supplemental_Type_Certificates__STC___5[[#This Row],[Column1]])-SEARCH("\",Supplemental_Type_Certificates__STC___5[[#This Row],[Column1]]))</f>
        <v>PA-28-201T</v>
      </c>
      <c r="F2325" s="1" t="str">
        <f>INDEX(Sheet1!A:D,MATCH(Supplemental_Type_Certificates__STC___5[[#This Row],[Make]],Sheet1!D:D,0),1)</f>
        <v>Piper</v>
      </c>
      <c r="G2325"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325"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E2295:E2367</v>
      </c>
      <c r="I2325" s="1" t="str">
        <f ca="1">IF(LEN(Supplemental_Type_Certificates__STC___5[[#This Row],[First]])&lt;&gt;0,Supplemental_Type_Certificates__STC___5[[#This Row],[First]]&amp;": "&amp;_xlfn.TEXTJOIN(", ",TRUE,INDIRECT(Supplemental_Type_Certificates__STC___5[[#This Row],[Range]])),"")</f>
        <v/>
      </c>
      <c r="J2325"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326" spans="1:10" x14ac:dyDescent="0.25">
      <c r="A2326" s="1" t="s">
        <v>173</v>
      </c>
      <c r="B2326"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Piper Aircraft, Inc.\PA-28-235</v>
      </c>
      <c r="C2326" s="1" t="s">
        <v>928</v>
      </c>
      <c r="D2326" s="1" t="str">
        <f>LEFT(Supplemental_Type_Certificates__STC___5[[#This Row],[Column1]],SEARCH("\",Supplemental_Type_Certificates__STC___5[[#This Row],[Column1]])-1)</f>
        <v>Piper Aircraft, Inc.</v>
      </c>
      <c r="E2326" s="1" t="str">
        <f>RIGHT(Supplemental_Type_Certificates__STC___5[[#This Row],[Column1]],LEN(Supplemental_Type_Certificates__STC___5[[#This Row],[Column1]])-SEARCH("\",Supplemental_Type_Certificates__STC___5[[#This Row],[Column1]]))</f>
        <v>PA-28-235</v>
      </c>
      <c r="F2326" s="1" t="str">
        <f>INDEX(Sheet1!A:D,MATCH(Supplemental_Type_Certificates__STC___5[[#This Row],[Make]],Sheet1!D:D,0),1)</f>
        <v>Piper</v>
      </c>
      <c r="G2326"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326"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E2295:E2367</v>
      </c>
      <c r="I2326" s="1" t="str">
        <f ca="1">IF(LEN(Supplemental_Type_Certificates__STC___5[[#This Row],[First]])&lt;&gt;0,Supplemental_Type_Certificates__STC___5[[#This Row],[First]]&amp;": "&amp;_xlfn.TEXTJOIN(", ",TRUE,INDIRECT(Supplemental_Type_Certificates__STC___5[[#This Row],[Range]])),"")</f>
        <v/>
      </c>
      <c r="J2326"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327" spans="1:10" x14ac:dyDescent="0.25">
      <c r="A2327" s="1" t="s">
        <v>173</v>
      </c>
      <c r="B2327"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Piper Aircraft, Inc.\PA-28-236</v>
      </c>
      <c r="C2327" s="1" t="s">
        <v>929</v>
      </c>
      <c r="D2327" s="1" t="str">
        <f>LEFT(Supplemental_Type_Certificates__STC___5[[#This Row],[Column1]],SEARCH("\",Supplemental_Type_Certificates__STC___5[[#This Row],[Column1]])-1)</f>
        <v>Piper Aircraft, Inc.</v>
      </c>
      <c r="E2327" s="1" t="str">
        <f>RIGHT(Supplemental_Type_Certificates__STC___5[[#This Row],[Column1]],LEN(Supplemental_Type_Certificates__STC___5[[#This Row],[Column1]])-SEARCH("\",Supplemental_Type_Certificates__STC___5[[#This Row],[Column1]]))</f>
        <v>PA-28-236</v>
      </c>
      <c r="F2327" s="1" t="str">
        <f>INDEX(Sheet1!A:D,MATCH(Supplemental_Type_Certificates__STC___5[[#This Row],[Make]],Sheet1!D:D,0),1)</f>
        <v>Piper</v>
      </c>
      <c r="G2327"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327"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E2295:E2367</v>
      </c>
      <c r="I2327" s="1" t="str">
        <f ca="1">IF(LEN(Supplemental_Type_Certificates__STC___5[[#This Row],[First]])&lt;&gt;0,Supplemental_Type_Certificates__STC___5[[#This Row],[First]]&amp;": "&amp;_xlfn.TEXTJOIN(", ",TRUE,INDIRECT(Supplemental_Type_Certificates__STC___5[[#This Row],[Range]])),"")</f>
        <v/>
      </c>
      <c r="J2327"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328" spans="1:10" x14ac:dyDescent="0.25">
      <c r="A2328" s="1" t="s">
        <v>173</v>
      </c>
      <c r="B2328"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Piper Aircraft, Inc.\PA-28R-180</v>
      </c>
      <c r="C2328" s="1" t="s">
        <v>930</v>
      </c>
      <c r="D2328" s="1" t="str">
        <f>LEFT(Supplemental_Type_Certificates__STC___5[[#This Row],[Column1]],SEARCH("\",Supplemental_Type_Certificates__STC___5[[#This Row],[Column1]])-1)</f>
        <v>Piper Aircraft, Inc.</v>
      </c>
      <c r="E2328" s="1" t="str">
        <f>RIGHT(Supplemental_Type_Certificates__STC___5[[#This Row],[Column1]],LEN(Supplemental_Type_Certificates__STC___5[[#This Row],[Column1]])-SEARCH("\",Supplemental_Type_Certificates__STC___5[[#This Row],[Column1]]))</f>
        <v>PA-28R-180</v>
      </c>
      <c r="F2328" s="1" t="str">
        <f>INDEX(Sheet1!A:D,MATCH(Supplemental_Type_Certificates__STC___5[[#This Row],[Make]],Sheet1!D:D,0),1)</f>
        <v>Piper</v>
      </c>
      <c r="G2328"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328"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E2295:E2367</v>
      </c>
      <c r="I2328" s="1" t="str">
        <f ca="1">IF(LEN(Supplemental_Type_Certificates__STC___5[[#This Row],[First]])&lt;&gt;0,Supplemental_Type_Certificates__STC___5[[#This Row],[First]]&amp;": "&amp;_xlfn.TEXTJOIN(", ",TRUE,INDIRECT(Supplemental_Type_Certificates__STC___5[[#This Row],[Range]])),"")</f>
        <v/>
      </c>
      <c r="J2328"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329" spans="1:10" x14ac:dyDescent="0.25">
      <c r="A2329" s="1" t="s">
        <v>173</v>
      </c>
      <c r="B2329"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Piper Aircraft, Inc.\PA-28R-200</v>
      </c>
      <c r="C2329" s="1" t="s">
        <v>931</v>
      </c>
      <c r="D2329" s="1" t="str">
        <f>LEFT(Supplemental_Type_Certificates__STC___5[[#This Row],[Column1]],SEARCH("\",Supplemental_Type_Certificates__STC___5[[#This Row],[Column1]])-1)</f>
        <v>Piper Aircraft, Inc.</v>
      </c>
      <c r="E2329" s="1" t="str">
        <f>RIGHT(Supplemental_Type_Certificates__STC___5[[#This Row],[Column1]],LEN(Supplemental_Type_Certificates__STC___5[[#This Row],[Column1]])-SEARCH("\",Supplemental_Type_Certificates__STC___5[[#This Row],[Column1]]))</f>
        <v>PA-28R-200</v>
      </c>
      <c r="F2329" s="1" t="str">
        <f>INDEX(Sheet1!A:D,MATCH(Supplemental_Type_Certificates__STC___5[[#This Row],[Make]],Sheet1!D:D,0),1)</f>
        <v>Piper</v>
      </c>
      <c r="G2329"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329"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E2295:E2367</v>
      </c>
      <c r="I2329" s="1" t="str">
        <f ca="1">IF(LEN(Supplemental_Type_Certificates__STC___5[[#This Row],[First]])&lt;&gt;0,Supplemental_Type_Certificates__STC___5[[#This Row],[First]]&amp;": "&amp;_xlfn.TEXTJOIN(", ",TRUE,INDIRECT(Supplemental_Type_Certificates__STC___5[[#This Row],[Range]])),"")</f>
        <v/>
      </c>
      <c r="J2329"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330" spans="1:10" x14ac:dyDescent="0.25">
      <c r="A2330" s="1" t="s">
        <v>173</v>
      </c>
      <c r="B2330"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Piper Aircraft, Inc.\PA-28R-201</v>
      </c>
      <c r="C2330" s="1" t="s">
        <v>932</v>
      </c>
      <c r="D2330" s="1" t="str">
        <f>LEFT(Supplemental_Type_Certificates__STC___5[[#This Row],[Column1]],SEARCH("\",Supplemental_Type_Certificates__STC___5[[#This Row],[Column1]])-1)</f>
        <v>Piper Aircraft, Inc.</v>
      </c>
      <c r="E2330" s="1" t="str">
        <f>RIGHT(Supplemental_Type_Certificates__STC___5[[#This Row],[Column1]],LEN(Supplemental_Type_Certificates__STC___5[[#This Row],[Column1]])-SEARCH("\",Supplemental_Type_Certificates__STC___5[[#This Row],[Column1]]))</f>
        <v>PA-28R-201</v>
      </c>
      <c r="F2330" s="1" t="str">
        <f>INDEX(Sheet1!A:D,MATCH(Supplemental_Type_Certificates__STC___5[[#This Row],[Make]],Sheet1!D:D,0),1)</f>
        <v>Piper</v>
      </c>
      <c r="G2330"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330"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E2295:E2367</v>
      </c>
      <c r="I2330" s="1" t="str">
        <f ca="1">IF(LEN(Supplemental_Type_Certificates__STC___5[[#This Row],[First]])&lt;&gt;0,Supplemental_Type_Certificates__STC___5[[#This Row],[First]]&amp;": "&amp;_xlfn.TEXTJOIN(", ",TRUE,INDIRECT(Supplemental_Type_Certificates__STC___5[[#This Row],[Range]])),"")</f>
        <v/>
      </c>
      <c r="J2330"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331" spans="1:10" x14ac:dyDescent="0.25">
      <c r="A2331" s="1" t="s">
        <v>173</v>
      </c>
      <c r="B2331"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Piper Aircraft, Inc.\PA-28R-201T</v>
      </c>
      <c r="C2331" s="1" t="s">
        <v>933</v>
      </c>
      <c r="D2331" s="1" t="str">
        <f>LEFT(Supplemental_Type_Certificates__STC___5[[#This Row],[Column1]],SEARCH("\",Supplemental_Type_Certificates__STC___5[[#This Row],[Column1]])-1)</f>
        <v>Piper Aircraft, Inc.</v>
      </c>
      <c r="E2331" s="1" t="str">
        <f>RIGHT(Supplemental_Type_Certificates__STC___5[[#This Row],[Column1]],LEN(Supplemental_Type_Certificates__STC___5[[#This Row],[Column1]])-SEARCH("\",Supplemental_Type_Certificates__STC___5[[#This Row],[Column1]]))</f>
        <v>PA-28R-201T</v>
      </c>
      <c r="F2331" s="1" t="str">
        <f>INDEX(Sheet1!A:D,MATCH(Supplemental_Type_Certificates__STC___5[[#This Row],[Make]],Sheet1!D:D,0),1)</f>
        <v>Piper</v>
      </c>
      <c r="G2331"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331"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E2295:E2367</v>
      </c>
      <c r="I2331" s="1" t="str">
        <f ca="1">IF(LEN(Supplemental_Type_Certificates__STC___5[[#This Row],[First]])&lt;&gt;0,Supplemental_Type_Certificates__STC___5[[#This Row],[First]]&amp;": "&amp;_xlfn.TEXTJOIN(", ",TRUE,INDIRECT(Supplemental_Type_Certificates__STC___5[[#This Row],[Range]])),"")</f>
        <v/>
      </c>
      <c r="J2331"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332" spans="1:10" x14ac:dyDescent="0.25">
      <c r="A2332" s="1" t="s">
        <v>173</v>
      </c>
      <c r="B2332"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Piper Aircraft, Inc.\PA-28RT-201</v>
      </c>
      <c r="C2332" s="1" t="s">
        <v>934</v>
      </c>
      <c r="D2332" s="1" t="str">
        <f>LEFT(Supplemental_Type_Certificates__STC___5[[#This Row],[Column1]],SEARCH("\",Supplemental_Type_Certificates__STC___5[[#This Row],[Column1]])-1)</f>
        <v>Piper Aircraft, Inc.</v>
      </c>
      <c r="E2332" s="1" t="str">
        <f>RIGHT(Supplemental_Type_Certificates__STC___5[[#This Row],[Column1]],LEN(Supplemental_Type_Certificates__STC___5[[#This Row],[Column1]])-SEARCH("\",Supplemental_Type_Certificates__STC___5[[#This Row],[Column1]]))</f>
        <v>PA-28RT-201</v>
      </c>
      <c r="F2332" s="1" t="str">
        <f>INDEX(Sheet1!A:D,MATCH(Supplemental_Type_Certificates__STC___5[[#This Row],[Make]],Sheet1!D:D,0),1)</f>
        <v>Piper</v>
      </c>
      <c r="G2332"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332"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E2295:E2367</v>
      </c>
      <c r="I2332" s="1" t="str">
        <f ca="1">IF(LEN(Supplemental_Type_Certificates__STC___5[[#This Row],[First]])&lt;&gt;0,Supplemental_Type_Certificates__STC___5[[#This Row],[First]]&amp;": "&amp;_xlfn.TEXTJOIN(", ",TRUE,INDIRECT(Supplemental_Type_Certificates__STC___5[[#This Row],[Range]])),"")</f>
        <v/>
      </c>
      <c r="J2332"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333" spans="1:10" x14ac:dyDescent="0.25">
      <c r="A2333" s="1" t="s">
        <v>173</v>
      </c>
      <c r="B2333"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Piper Aircraft, Inc.\PA-28RT-201T</v>
      </c>
      <c r="C2333" s="1" t="s">
        <v>935</v>
      </c>
      <c r="D2333" s="1" t="str">
        <f>LEFT(Supplemental_Type_Certificates__STC___5[[#This Row],[Column1]],SEARCH("\",Supplemental_Type_Certificates__STC___5[[#This Row],[Column1]])-1)</f>
        <v>Piper Aircraft, Inc.</v>
      </c>
      <c r="E2333" s="1" t="str">
        <f>RIGHT(Supplemental_Type_Certificates__STC___5[[#This Row],[Column1]],LEN(Supplemental_Type_Certificates__STC___5[[#This Row],[Column1]])-SEARCH("\",Supplemental_Type_Certificates__STC___5[[#This Row],[Column1]]))</f>
        <v>PA-28RT-201T</v>
      </c>
      <c r="F2333" s="1" t="str">
        <f>INDEX(Sheet1!A:D,MATCH(Supplemental_Type_Certificates__STC___5[[#This Row],[Make]],Sheet1!D:D,0),1)</f>
        <v>Piper</v>
      </c>
      <c r="G2333"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333"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E2295:E2367</v>
      </c>
      <c r="I2333" s="1" t="str">
        <f ca="1">IF(LEN(Supplemental_Type_Certificates__STC___5[[#This Row],[First]])&lt;&gt;0,Supplemental_Type_Certificates__STC___5[[#This Row],[First]]&amp;": "&amp;_xlfn.TEXTJOIN(", ",TRUE,INDIRECT(Supplemental_Type_Certificates__STC___5[[#This Row],[Range]])),"")</f>
        <v/>
      </c>
      <c r="J2333"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334" spans="1:10" x14ac:dyDescent="0.25">
      <c r="A2334" s="1" t="s">
        <v>173</v>
      </c>
      <c r="B2334"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Piper Aircraft, Inc.\PA-28S-160</v>
      </c>
      <c r="C2334" s="1" t="s">
        <v>936</v>
      </c>
      <c r="D2334" s="1" t="str">
        <f>LEFT(Supplemental_Type_Certificates__STC___5[[#This Row],[Column1]],SEARCH("\",Supplemental_Type_Certificates__STC___5[[#This Row],[Column1]])-1)</f>
        <v>Piper Aircraft, Inc.</v>
      </c>
      <c r="E2334" s="1" t="str">
        <f>RIGHT(Supplemental_Type_Certificates__STC___5[[#This Row],[Column1]],LEN(Supplemental_Type_Certificates__STC___5[[#This Row],[Column1]])-SEARCH("\",Supplemental_Type_Certificates__STC___5[[#This Row],[Column1]]))</f>
        <v>PA-28S-160</v>
      </c>
      <c r="F2334" s="1" t="str">
        <f>INDEX(Sheet1!A:D,MATCH(Supplemental_Type_Certificates__STC___5[[#This Row],[Make]],Sheet1!D:D,0),1)</f>
        <v>Piper</v>
      </c>
      <c r="G2334"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334"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E2295:E2367</v>
      </c>
      <c r="I2334" s="1" t="str">
        <f ca="1">IF(LEN(Supplemental_Type_Certificates__STC___5[[#This Row],[First]])&lt;&gt;0,Supplemental_Type_Certificates__STC___5[[#This Row],[First]]&amp;": "&amp;_xlfn.TEXTJOIN(", ",TRUE,INDIRECT(Supplemental_Type_Certificates__STC___5[[#This Row],[Range]])),"")</f>
        <v/>
      </c>
      <c r="J2334"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335" spans="1:10" x14ac:dyDescent="0.25">
      <c r="A2335" s="1" t="s">
        <v>173</v>
      </c>
      <c r="B2335"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Piper Aircraft, Inc.\PA-28S-180</v>
      </c>
      <c r="C2335" s="1" t="s">
        <v>937</v>
      </c>
      <c r="D2335" s="1" t="str">
        <f>LEFT(Supplemental_Type_Certificates__STC___5[[#This Row],[Column1]],SEARCH("\",Supplemental_Type_Certificates__STC___5[[#This Row],[Column1]])-1)</f>
        <v>Piper Aircraft, Inc.</v>
      </c>
      <c r="E2335" s="1" t="str">
        <f>RIGHT(Supplemental_Type_Certificates__STC___5[[#This Row],[Column1]],LEN(Supplemental_Type_Certificates__STC___5[[#This Row],[Column1]])-SEARCH("\",Supplemental_Type_Certificates__STC___5[[#This Row],[Column1]]))</f>
        <v>PA-28S-180</v>
      </c>
      <c r="F2335" s="1" t="str">
        <f>INDEX(Sheet1!A:D,MATCH(Supplemental_Type_Certificates__STC___5[[#This Row],[Make]],Sheet1!D:D,0),1)</f>
        <v>Piper</v>
      </c>
      <c r="G2335"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335"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E2295:E2367</v>
      </c>
      <c r="I2335" s="1" t="str">
        <f ca="1">IF(LEN(Supplemental_Type_Certificates__STC___5[[#This Row],[First]])&lt;&gt;0,Supplemental_Type_Certificates__STC___5[[#This Row],[First]]&amp;": "&amp;_xlfn.TEXTJOIN(", ",TRUE,INDIRECT(Supplemental_Type_Certificates__STC___5[[#This Row],[Range]])),"")</f>
        <v/>
      </c>
      <c r="J2335"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336" spans="1:10" x14ac:dyDescent="0.25">
      <c r="A2336" s="1" t="s">
        <v>173</v>
      </c>
      <c r="B2336"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Piper Aircraft, Inc.\PA-30</v>
      </c>
      <c r="C2336" s="1" t="s">
        <v>938</v>
      </c>
      <c r="D2336" s="1" t="str">
        <f>LEFT(Supplemental_Type_Certificates__STC___5[[#This Row],[Column1]],SEARCH("\",Supplemental_Type_Certificates__STC___5[[#This Row],[Column1]])-1)</f>
        <v>Piper Aircraft, Inc.</v>
      </c>
      <c r="E2336" s="1" t="str">
        <f>RIGHT(Supplemental_Type_Certificates__STC___5[[#This Row],[Column1]],LEN(Supplemental_Type_Certificates__STC___5[[#This Row],[Column1]])-SEARCH("\",Supplemental_Type_Certificates__STC___5[[#This Row],[Column1]]))</f>
        <v>PA-30</v>
      </c>
      <c r="F2336" s="1" t="str">
        <f>INDEX(Sheet1!A:D,MATCH(Supplemental_Type_Certificates__STC___5[[#This Row],[Make]],Sheet1!D:D,0),1)</f>
        <v>Piper</v>
      </c>
      <c r="G2336"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336"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E2295:E2367</v>
      </c>
      <c r="I2336" s="1" t="str">
        <f ca="1">IF(LEN(Supplemental_Type_Certificates__STC___5[[#This Row],[First]])&lt;&gt;0,Supplemental_Type_Certificates__STC___5[[#This Row],[First]]&amp;": "&amp;_xlfn.TEXTJOIN(", ",TRUE,INDIRECT(Supplemental_Type_Certificates__STC___5[[#This Row],[Range]])),"")</f>
        <v/>
      </c>
      <c r="J2336"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337" spans="1:10" x14ac:dyDescent="0.25">
      <c r="A2337" s="1" t="s">
        <v>173</v>
      </c>
      <c r="B2337"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Piper Aircraft, Inc.\PA-31-300</v>
      </c>
      <c r="C2337" s="1" t="s">
        <v>939</v>
      </c>
      <c r="D2337" s="1" t="str">
        <f>LEFT(Supplemental_Type_Certificates__STC___5[[#This Row],[Column1]],SEARCH("\",Supplemental_Type_Certificates__STC___5[[#This Row],[Column1]])-1)</f>
        <v>Piper Aircraft, Inc.</v>
      </c>
      <c r="E2337" s="1" t="str">
        <f>RIGHT(Supplemental_Type_Certificates__STC___5[[#This Row],[Column1]],LEN(Supplemental_Type_Certificates__STC___5[[#This Row],[Column1]])-SEARCH("\",Supplemental_Type_Certificates__STC___5[[#This Row],[Column1]]))</f>
        <v>PA-31-300</v>
      </c>
      <c r="F2337" s="1" t="str">
        <f>INDEX(Sheet1!A:D,MATCH(Supplemental_Type_Certificates__STC___5[[#This Row],[Make]],Sheet1!D:D,0),1)</f>
        <v>Piper</v>
      </c>
      <c r="G2337"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337"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E2295:E2367</v>
      </c>
      <c r="I2337" s="1" t="str">
        <f ca="1">IF(LEN(Supplemental_Type_Certificates__STC___5[[#This Row],[First]])&lt;&gt;0,Supplemental_Type_Certificates__STC___5[[#This Row],[First]]&amp;": "&amp;_xlfn.TEXTJOIN(", ",TRUE,INDIRECT(Supplemental_Type_Certificates__STC___5[[#This Row],[Range]])),"")</f>
        <v/>
      </c>
      <c r="J2337"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338" spans="1:10" x14ac:dyDescent="0.25">
      <c r="A2338" s="1" t="s">
        <v>173</v>
      </c>
      <c r="B2338"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Piper Aircraft, Inc.\PA-31-325</v>
      </c>
      <c r="C2338" s="1" t="s">
        <v>940</v>
      </c>
      <c r="D2338" s="1" t="str">
        <f>LEFT(Supplemental_Type_Certificates__STC___5[[#This Row],[Column1]],SEARCH("\",Supplemental_Type_Certificates__STC___5[[#This Row],[Column1]])-1)</f>
        <v>Piper Aircraft, Inc.</v>
      </c>
      <c r="E2338" s="1" t="str">
        <f>RIGHT(Supplemental_Type_Certificates__STC___5[[#This Row],[Column1]],LEN(Supplemental_Type_Certificates__STC___5[[#This Row],[Column1]])-SEARCH("\",Supplemental_Type_Certificates__STC___5[[#This Row],[Column1]]))</f>
        <v>PA-31-325</v>
      </c>
      <c r="F2338" s="1" t="str">
        <f>INDEX(Sheet1!A:D,MATCH(Supplemental_Type_Certificates__STC___5[[#This Row],[Make]],Sheet1!D:D,0),1)</f>
        <v>Piper</v>
      </c>
      <c r="G2338"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338"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E2295:E2367</v>
      </c>
      <c r="I2338" s="1" t="str">
        <f ca="1">IF(LEN(Supplemental_Type_Certificates__STC___5[[#This Row],[First]])&lt;&gt;0,Supplemental_Type_Certificates__STC___5[[#This Row],[First]]&amp;": "&amp;_xlfn.TEXTJOIN(", ",TRUE,INDIRECT(Supplemental_Type_Certificates__STC___5[[#This Row],[Range]])),"")</f>
        <v/>
      </c>
      <c r="J2338"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339" spans="1:10" x14ac:dyDescent="0.25">
      <c r="A2339" s="1" t="s">
        <v>173</v>
      </c>
      <c r="B2339"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Piper Aircraft, Inc.\PA-31-350</v>
      </c>
      <c r="C2339" s="1" t="s">
        <v>941</v>
      </c>
      <c r="D2339" s="1" t="str">
        <f>LEFT(Supplemental_Type_Certificates__STC___5[[#This Row],[Column1]],SEARCH("\",Supplemental_Type_Certificates__STC___5[[#This Row],[Column1]])-1)</f>
        <v>Piper Aircraft, Inc.</v>
      </c>
      <c r="E2339" s="1" t="str">
        <f>RIGHT(Supplemental_Type_Certificates__STC___5[[#This Row],[Column1]],LEN(Supplemental_Type_Certificates__STC___5[[#This Row],[Column1]])-SEARCH("\",Supplemental_Type_Certificates__STC___5[[#This Row],[Column1]]))</f>
        <v>PA-31-350</v>
      </c>
      <c r="F2339" s="1" t="str">
        <f>INDEX(Sheet1!A:D,MATCH(Supplemental_Type_Certificates__STC___5[[#This Row],[Make]],Sheet1!D:D,0),1)</f>
        <v>Piper</v>
      </c>
      <c r="G2339"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339"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E2295:E2367</v>
      </c>
      <c r="I2339" s="1" t="str">
        <f ca="1">IF(LEN(Supplemental_Type_Certificates__STC___5[[#This Row],[First]])&lt;&gt;0,Supplemental_Type_Certificates__STC___5[[#This Row],[First]]&amp;": "&amp;_xlfn.TEXTJOIN(", ",TRUE,INDIRECT(Supplemental_Type_Certificates__STC___5[[#This Row],[Range]])),"")</f>
        <v/>
      </c>
      <c r="J2339"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340" spans="1:10" x14ac:dyDescent="0.25">
      <c r="A2340" s="1" t="s">
        <v>173</v>
      </c>
      <c r="B2340"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Piper Aircraft, Inc.\PA-31</v>
      </c>
      <c r="C2340" s="1" t="s">
        <v>942</v>
      </c>
      <c r="D2340" s="1" t="str">
        <f>LEFT(Supplemental_Type_Certificates__STC___5[[#This Row],[Column1]],SEARCH("\",Supplemental_Type_Certificates__STC___5[[#This Row],[Column1]])-1)</f>
        <v>Piper Aircraft, Inc.</v>
      </c>
      <c r="E2340" s="1" t="str">
        <f>RIGHT(Supplemental_Type_Certificates__STC___5[[#This Row],[Column1]],LEN(Supplemental_Type_Certificates__STC___5[[#This Row],[Column1]])-SEARCH("\",Supplemental_Type_Certificates__STC___5[[#This Row],[Column1]]))</f>
        <v>PA-31</v>
      </c>
      <c r="F2340" s="1" t="str">
        <f>INDEX(Sheet1!A:D,MATCH(Supplemental_Type_Certificates__STC___5[[#This Row],[Make]],Sheet1!D:D,0),1)</f>
        <v>Piper</v>
      </c>
      <c r="G2340"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340"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E2295:E2367</v>
      </c>
      <c r="I2340" s="1" t="str">
        <f ca="1">IF(LEN(Supplemental_Type_Certificates__STC___5[[#This Row],[First]])&lt;&gt;0,Supplemental_Type_Certificates__STC___5[[#This Row],[First]]&amp;": "&amp;_xlfn.TEXTJOIN(", ",TRUE,INDIRECT(Supplemental_Type_Certificates__STC___5[[#This Row],[Range]])),"")</f>
        <v/>
      </c>
      <c r="J2340"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341" spans="1:10" x14ac:dyDescent="0.25">
      <c r="A2341" s="1" t="s">
        <v>173</v>
      </c>
      <c r="B2341"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Piper Aircraft, Inc.\PA-31P-350</v>
      </c>
      <c r="C2341" s="1" t="s">
        <v>943</v>
      </c>
      <c r="D2341" s="1" t="str">
        <f>LEFT(Supplemental_Type_Certificates__STC___5[[#This Row],[Column1]],SEARCH("\",Supplemental_Type_Certificates__STC___5[[#This Row],[Column1]])-1)</f>
        <v>Piper Aircraft, Inc.</v>
      </c>
      <c r="E2341" s="1" t="str">
        <f>RIGHT(Supplemental_Type_Certificates__STC___5[[#This Row],[Column1]],LEN(Supplemental_Type_Certificates__STC___5[[#This Row],[Column1]])-SEARCH("\",Supplemental_Type_Certificates__STC___5[[#This Row],[Column1]]))</f>
        <v>PA-31P-350</v>
      </c>
      <c r="F2341" s="1" t="str">
        <f>INDEX(Sheet1!A:D,MATCH(Supplemental_Type_Certificates__STC___5[[#This Row],[Make]],Sheet1!D:D,0),1)</f>
        <v>Piper</v>
      </c>
      <c r="G2341"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341"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E2295:E2367</v>
      </c>
      <c r="I2341" s="1" t="str">
        <f ca="1">IF(LEN(Supplemental_Type_Certificates__STC___5[[#This Row],[First]])&lt;&gt;0,Supplemental_Type_Certificates__STC___5[[#This Row],[First]]&amp;": "&amp;_xlfn.TEXTJOIN(", ",TRUE,INDIRECT(Supplemental_Type_Certificates__STC___5[[#This Row],[Range]])),"")</f>
        <v/>
      </c>
      <c r="J2341"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342" spans="1:10" x14ac:dyDescent="0.25">
      <c r="A2342" s="1" t="s">
        <v>173</v>
      </c>
      <c r="B2342"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Piper Aircraft, Inc.\PA-31P</v>
      </c>
      <c r="C2342" s="1" t="s">
        <v>944</v>
      </c>
      <c r="D2342" s="1" t="str">
        <f>LEFT(Supplemental_Type_Certificates__STC___5[[#This Row],[Column1]],SEARCH("\",Supplemental_Type_Certificates__STC___5[[#This Row],[Column1]])-1)</f>
        <v>Piper Aircraft, Inc.</v>
      </c>
      <c r="E2342" s="1" t="str">
        <f>RIGHT(Supplemental_Type_Certificates__STC___5[[#This Row],[Column1]],LEN(Supplemental_Type_Certificates__STC___5[[#This Row],[Column1]])-SEARCH("\",Supplemental_Type_Certificates__STC___5[[#This Row],[Column1]]))</f>
        <v>PA-31P</v>
      </c>
      <c r="F2342" s="1" t="str">
        <f>INDEX(Sheet1!A:D,MATCH(Supplemental_Type_Certificates__STC___5[[#This Row],[Make]],Sheet1!D:D,0),1)</f>
        <v>Piper</v>
      </c>
      <c r="G2342"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342"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E2295:E2367</v>
      </c>
      <c r="I2342" s="1" t="str">
        <f ca="1">IF(LEN(Supplemental_Type_Certificates__STC___5[[#This Row],[First]])&lt;&gt;0,Supplemental_Type_Certificates__STC___5[[#This Row],[First]]&amp;": "&amp;_xlfn.TEXTJOIN(", ",TRUE,INDIRECT(Supplemental_Type_Certificates__STC___5[[#This Row],[Range]])),"")</f>
        <v/>
      </c>
      <c r="J2342"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343" spans="1:10" x14ac:dyDescent="0.25">
      <c r="A2343" s="1" t="s">
        <v>173</v>
      </c>
      <c r="B2343"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Piper Aircraft, Inc.\PA-32-260</v>
      </c>
      <c r="C2343" s="1" t="s">
        <v>945</v>
      </c>
      <c r="D2343" s="1" t="str">
        <f>LEFT(Supplemental_Type_Certificates__STC___5[[#This Row],[Column1]],SEARCH("\",Supplemental_Type_Certificates__STC___5[[#This Row],[Column1]])-1)</f>
        <v>Piper Aircraft, Inc.</v>
      </c>
      <c r="E2343" s="1" t="str">
        <f>RIGHT(Supplemental_Type_Certificates__STC___5[[#This Row],[Column1]],LEN(Supplemental_Type_Certificates__STC___5[[#This Row],[Column1]])-SEARCH("\",Supplemental_Type_Certificates__STC___5[[#This Row],[Column1]]))</f>
        <v>PA-32-260</v>
      </c>
      <c r="F2343" s="1" t="str">
        <f>INDEX(Sheet1!A:D,MATCH(Supplemental_Type_Certificates__STC___5[[#This Row],[Make]],Sheet1!D:D,0),1)</f>
        <v>Piper</v>
      </c>
      <c r="G2343"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343"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E2295:E2367</v>
      </c>
      <c r="I2343" s="1" t="str">
        <f ca="1">IF(LEN(Supplemental_Type_Certificates__STC___5[[#This Row],[First]])&lt;&gt;0,Supplemental_Type_Certificates__STC___5[[#This Row],[First]]&amp;": "&amp;_xlfn.TEXTJOIN(", ",TRUE,INDIRECT(Supplemental_Type_Certificates__STC___5[[#This Row],[Range]])),"")</f>
        <v/>
      </c>
      <c r="J2343"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344" spans="1:10" x14ac:dyDescent="0.25">
      <c r="A2344" s="1" t="s">
        <v>173</v>
      </c>
      <c r="B2344"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Piper Aircraft, Inc.\PA-32-300</v>
      </c>
      <c r="C2344" s="1" t="s">
        <v>946</v>
      </c>
      <c r="D2344" s="1" t="str">
        <f>LEFT(Supplemental_Type_Certificates__STC___5[[#This Row],[Column1]],SEARCH("\",Supplemental_Type_Certificates__STC___5[[#This Row],[Column1]])-1)</f>
        <v>Piper Aircraft, Inc.</v>
      </c>
      <c r="E2344" s="1" t="str">
        <f>RIGHT(Supplemental_Type_Certificates__STC___5[[#This Row],[Column1]],LEN(Supplemental_Type_Certificates__STC___5[[#This Row],[Column1]])-SEARCH("\",Supplemental_Type_Certificates__STC___5[[#This Row],[Column1]]))</f>
        <v>PA-32-300</v>
      </c>
      <c r="F2344" s="1" t="str">
        <f>INDEX(Sheet1!A:D,MATCH(Supplemental_Type_Certificates__STC___5[[#This Row],[Make]],Sheet1!D:D,0),1)</f>
        <v>Piper</v>
      </c>
      <c r="G2344"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344"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E2295:E2367</v>
      </c>
      <c r="I2344" s="1" t="str">
        <f ca="1">IF(LEN(Supplemental_Type_Certificates__STC___5[[#This Row],[First]])&lt;&gt;0,Supplemental_Type_Certificates__STC___5[[#This Row],[First]]&amp;": "&amp;_xlfn.TEXTJOIN(", ",TRUE,INDIRECT(Supplemental_Type_Certificates__STC___5[[#This Row],[Range]])),"")</f>
        <v/>
      </c>
      <c r="J2344"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345" spans="1:10" x14ac:dyDescent="0.25">
      <c r="A2345" s="1" t="s">
        <v>173</v>
      </c>
      <c r="B2345"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Piper Aircraft, Inc.\PA-32-301</v>
      </c>
      <c r="C2345" s="1" t="s">
        <v>947</v>
      </c>
      <c r="D2345" s="1" t="str">
        <f>LEFT(Supplemental_Type_Certificates__STC___5[[#This Row],[Column1]],SEARCH("\",Supplemental_Type_Certificates__STC___5[[#This Row],[Column1]])-1)</f>
        <v>Piper Aircraft, Inc.</v>
      </c>
      <c r="E2345" s="1" t="str">
        <f>RIGHT(Supplemental_Type_Certificates__STC___5[[#This Row],[Column1]],LEN(Supplemental_Type_Certificates__STC___5[[#This Row],[Column1]])-SEARCH("\",Supplemental_Type_Certificates__STC___5[[#This Row],[Column1]]))</f>
        <v>PA-32-301</v>
      </c>
      <c r="F2345" s="1" t="str">
        <f>INDEX(Sheet1!A:D,MATCH(Supplemental_Type_Certificates__STC___5[[#This Row],[Make]],Sheet1!D:D,0),1)</f>
        <v>Piper</v>
      </c>
      <c r="G2345"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345"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E2295:E2367</v>
      </c>
      <c r="I2345" s="1" t="str">
        <f ca="1">IF(LEN(Supplemental_Type_Certificates__STC___5[[#This Row],[First]])&lt;&gt;0,Supplemental_Type_Certificates__STC___5[[#This Row],[First]]&amp;": "&amp;_xlfn.TEXTJOIN(", ",TRUE,INDIRECT(Supplemental_Type_Certificates__STC___5[[#This Row],[Range]])),"")</f>
        <v/>
      </c>
      <c r="J2345"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346" spans="1:10" x14ac:dyDescent="0.25">
      <c r="A2346" s="1" t="s">
        <v>173</v>
      </c>
      <c r="B2346"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Piper Aircraft, Inc.\PA-32-301FT</v>
      </c>
      <c r="C2346" s="1" t="s">
        <v>948</v>
      </c>
      <c r="D2346" s="1" t="str">
        <f>LEFT(Supplemental_Type_Certificates__STC___5[[#This Row],[Column1]],SEARCH("\",Supplemental_Type_Certificates__STC___5[[#This Row],[Column1]])-1)</f>
        <v>Piper Aircraft, Inc.</v>
      </c>
      <c r="E2346" s="1" t="str">
        <f>RIGHT(Supplemental_Type_Certificates__STC___5[[#This Row],[Column1]],LEN(Supplemental_Type_Certificates__STC___5[[#This Row],[Column1]])-SEARCH("\",Supplemental_Type_Certificates__STC___5[[#This Row],[Column1]]))</f>
        <v>PA-32-301FT</v>
      </c>
      <c r="F2346" s="1" t="str">
        <f>INDEX(Sheet1!A:D,MATCH(Supplemental_Type_Certificates__STC___5[[#This Row],[Make]],Sheet1!D:D,0),1)</f>
        <v>Piper</v>
      </c>
      <c r="G2346"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346"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E2295:E2367</v>
      </c>
      <c r="I2346" s="1" t="str">
        <f ca="1">IF(LEN(Supplemental_Type_Certificates__STC___5[[#This Row],[First]])&lt;&gt;0,Supplemental_Type_Certificates__STC___5[[#This Row],[First]]&amp;": "&amp;_xlfn.TEXTJOIN(", ",TRUE,INDIRECT(Supplemental_Type_Certificates__STC___5[[#This Row],[Range]])),"")</f>
        <v/>
      </c>
      <c r="J2346"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347" spans="1:10" x14ac:dyDescent="0.25">
      <c r="A2347" s="1" t="s">
        <v>173</v>
      </c>
      <c r="B2347"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Piper Aircraft, Inc.\PA-32-301T</v>
      </c>
      <c r="C2347" s="1" t="s">
        <v>949</v>
      </c>
      <c r="D2347" s="1" t="str">
        <f>LEFT(Supplemental_Type_Certificates__STC___5[[#This Row],[Column1]],SEARCH("\",Supplemental_Type_Certificates__STC___5[[#This Row],[Column1]])-1)</f>
        <v>Piper Aircraft, Inc.</v>
      </c>
      <c r="E2347" s="1" t="str">
        <f>RIGHT(Supplemental_Type_Certificates__STC___5[[#This Row],[Column1]],LEN(Supplemental_Type_Certificates__STC___5[[#This Row],[Column1]])-SEARCH("\",Supplemental_Type_Certificates__STC___5[[#This Row],[Column1]]))</f>
        <v>PA-32-301T</v>
      </c>
      <c r="F2347" s="1" t="str">
        <f>INDEX(Sheet1!A:D,MATCH(Supplemental_Type_Certificates__STC___5[[#This Row],[Make]],Sheet1!D:D,0),1)</f>
        <v>Piper</v>
      </c>
      <c r="G2347"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347"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E2295:E2367</v>
      </c>
      <c r="I2347" s="1" t="str">
        <f ca="1">IF(LEN(Supplemental_Type_Certificates__STC___5[[#This Row],[First]])&lt;&gt;0,Supplemental_Type_Certificates__STC___5[[#This Row],[First]]&amp;": "&amp;_xlfn.TEXTJOIN(", ",TRUE,INDIRECT(Supplemental_Type_Certificates__STC___5[[#This Row],[Range]])),"")</f>
        <v/>
      </c>
      <c r="J2347"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348" spans="1:10" x14ac:dyDescent="0.25">
      <c r="A2348" s="1" t="s">
        <v>173</v>
      </c>
      <c r="B2348"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Piper Aircraft, Inc.\PA-32-301XTC</v>
      </c>
      <c r="C2348" s="1" t="s">
        <v>950</v>
      </c>
      <c r="D2348" s="1" t="str">
        <f>LEFT(Supplemental_Type_Certificates__STC___5[[#This Row],[Column1]],SEARCH("\",Supplemental_Type_Certificates__STC___5[[#This Row],[Column1]])-1)</f>
        <v>Piper Aircraft, Inc.</v>
      </c>
      <c r="E2348" s="1" t="str">
        <f>RIGHT(Supplemental_Type_Certificates__STC___5[[#This Row],[Column1]],LEN(Supplemental_Type_Certificates__STC___5[[#This Row],[Column1]])-SEARCH("\",Supplemental_Type_Certificates__STC___5[[#This Row],[Column1]]))</f>
        <v>PA-32-301XTC</v>
      </c>
      <c r="F2348" s="1" t="str">
        <f>INDEX(Sheet1!A:D,MATCH(Supplemental_Type_Certificates__STC___5[[#This Row],[Make]],Sheet1!D:D,0),1)</f>
        <v>Piper</v>
      </c>
      <c r="G2348"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348"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E2295:E2367</v>
      </c>
      <c r="I2348" s="1" t="str">
        <f ca="1">IF(LEN(Supplemental_Type_Certificates__STC___5[[#This Row],[First]])&lt;&gt;0,Supplemental_Type_Certificates__STC___5[[#This Row],[First]]&amp;": "&amp;_xlfn.TEXTJOIN(", ",TRUE,INDIRECT(Supplemental_Type_Certificates__STC___5[[#This Row],[Range]])),"")</f>
        <v/>
      </c>
      <c r="J2348"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349" spans="1:10" x14ac:dyDescent="0.25">
      <c r="A2349" s="1" t="s">
        <v>173</v>
      </c>
      <c r="B2349"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Piper Aircraft, Inc.\PA-32R-300</v>
      </c>
      <c r="C2349" s="1" t="s">
        <v>951</v>
      </c>
      <c r="D2349" s="1" t="str">
        <f>LEFT(Supplemental_Type_Certificates__STC___5[[#This Row],[Column1]],SEARCH("\",Supplemental_Type_Certificates__STC___5[[#This Row],[Column1]])-1)</f>
        <v>Piper Aircraft, Inc.</v>
      </c>
      <c r="E2349" s="1" t="str">
        <f>RIGHT(Supplemental_Type_Certificates__STC___5[[#This Row],[Column1]],LEN(Supplemental_Type_Certificates__STC___5[[#This Row],[Column1]])-SEARCH("\",Supplemental_Type_Certificates__STC___5[[#This Row],[Column1]]))</f>
        <v>PA-32R-300</v>
      </c>
      <c r="F2349" s="1" t="str">
        <f>INDEX(Sheet1!A:D,MATCH(Supplemental_Type_Certificates__STC___5[[#This Row],[Make]],Sheet1!D:D,0),1)</f>
        <v>Piper</v>
      </c>
      <c r="G2349"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349"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E2295:E2367</v>
      </c>
      <c r="I2349" s="1" t="str">
        <f ca="1">IF(LEN(Supplemental_Type_Certificates__STC___5[[#This Row],[First]])&lt;&gt;0,Supplemental_Type_Certificates__STC___5[[#This Row],[First]]&amp;": "&amp;_xlfn.TEXTJOIN(", ",TRUE,INDIRECT(Supplemental_Type_Certificates__STC___5[[#This Row],[Range]])),"")</f>
        <v/>
      </c>
      <c r="J2349"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350" spans="1:10" x14ac:dyDescent="0.25">
      <c r="A2350" s="1" t="s">
        <v>173</v>
      </c>
      <c r="B2350"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Piper Aircraft, Inc.\PA-32R-301 (HP)</v>
      </c>
      <c r="C2350" s="1" t="s">
        <v>952</v>
      </c>
      <c r="D2350" s="1" t="str">
        <f>LEFT(Supplemental_Type_Certificates__STC___5[[#This Row],[Column1]],SEARCH("\",Supplemental_Type_Certificates__STC___5[[#This Row],[Column1]])-1)</f>
        <v>Piper Aircraft, Inc.</v>
      </c>
      <c r="E2350" s="1" t="str">
        <f>RIGHT(Supplemental_Type_Certificates__STC___5[[#This Row],[Column1]],LEN(Supplemental_Type_Certificates__STC___5[[#This Row],[Column1]])-SEARCH("\",Supplemental_Type_Certificates__STC___5[[#This Row],[Column1]]))</f>
        <v>PA-32R-301 (HP)</v>
      </c>
      <c r="F2350" s="1" t="str">
        <f>INDEX(Sheet1!A:D,MATCH(Supplemental_Type_Certificates__STC___5[[#This Row],[Make]],Sheet1!D:D,0),1)</f>
        <v>Piper</v>
      </c>
      <c r="G2350"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350"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E2295:E2367</v>
      </c>
      <c r="I2350" s="1" t="str">
        <f ca="1">IF(LEN(Supplemental_Type_Certificates__STC___5[[#This Row],[First]])&lt;&gt;0,Supplemental_Type_Certificates__STC___5[[#This Row],[First]]&amp;": "&amp;_xlfn.TEXTJOIN(", ",TRUE,INDIRECT(Supplemental_Type_Certificates__STC___5[[#This Row],[Range]])),"")</f>
        <v/>
      </c>
      <c r="J2350"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351" spans="1:10" x14ac:dyDescent="0.25">
      <c r="A2351" s="1" t="s">
        <v>173</v>
      </c>
      <c r="B2351"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Piper Aircraft, Inc.\PA-32R-301 (SP)</v>
      </c>
      <c r="C2351" s="1" t="s">
        <v>953</v>
      </c>
      <c r="D2351" s="1" t="str">
        <f>LEFT(Supplemental_Type_Certificates__STC___5[[#This Row],[Column1]],SEARCH("\",Supplemental_Type_Certificates__STC___5[[#This Row],[Column1]])-1)</f>
        <v>Piper Aircraft, Inc.</v>
      </c>
      <c r="E2351" s="1" t="str">
        <f>RIGHT(Supplemental_Type_Certificates__STC___5[[#This Row],[Column1]],LEN(Supplemental_Type_Certificates__STC___5[[#This Row],[Column1]])-SEARCH("\",Supplemental_Type_Certificates__STC___5[[#This Row],[Column1]]))</f>
        <v>PA-32R-301 (SP)</v>
      </c>
      <c r="F2351" s="1" t="str">
        <f>INDEX(Sheet1!A:D,MATCH(Supplemental_Type_Certificates__STC___5[[#This Row],[Make]],Sheet1!D:D,0),1)</f>
        <v>Piper</v>
      </c>
      <c r="G2351"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351"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E2295:E2367</v>
      </c>
      <c r="I2351" s="1" t="str">
        <f ca="1">IF(LEN(Supplemental_Type_Certificates__STC___5[[#This Row],[First]])&lt;&gt;0,Supplemental_Type_Certificates__STC___5[[#This Row],[First]]&amp;": "&amp;_xlfn.TEXTJOIN(", ",TRUE,INDIRECT(Supplemental_Type_Certificates__STC___5[[#This Row],[Range]])),"")</f>
        <v/>
      </c>
      <c r="J2351"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352" spans="1:10" x14ac:dyDescent="0.25">
      <c r="A2352" s="1" t="s">
        <v>173</v>
      </c>
      <c r="B2352"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Piper Aircraft, Inc.\PA-32R-301T</v>
      </c>
      <c r="C2352" s="1" t="s">
        <v>954</v>
      </c>
      <c r="D2352" s="1" t="str">
        <f>LEFT(Supplemental_Type_Certificates__STC___5[[#This Row],[Column1]],SEARCH("\",Supplemental_Type_Certificates__STC___5[[#This Row],[Column1]])-1)</f>
        <v>Piper Aircraft, Inc.</v>
      </c>
      <c r="E2352" s="1" t="str">
        <f>RIGHT(Supplemental_Type_Certificates__STC___5[[#This Row],[Column1]],LEN(Supplemental_Type_Certificates__STC___5[[#This Row],[Column1]])-SEARCH("\",Supplemental_Type_Certificates__STC___5[[#This Row],[Column1]]))</f>
        <v>PA-32R-301T</v>
      </c>
      <c r="F2352" s="1" t="str">
        <f>INDEX(Sheet1!A:D,MATCH(Supplemental_Type_Certificates__STC___5[[#This Row],[Make]],Sheet1!D:D,0),1)</f>
        <v>Piper</v>
      </c>
      <c r="G2352"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352"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E2295:E2367</v>
      </c>
      <c r="I2352" s="1" t="str">
        <f ca="1">IF(LEN(Supplemental_Type_Certificates__STC___5[[#This Row],[First]])&lt;&gt;0,Supplemental_Type_Certificates__STC___5[[#This Row],[First]]&amp;": "&amp;_xlfn.TEXTJOIN(", ",TRUE,INDIRECT(Supplemental_Type_Certificates__STC___5[[#This Row],[Range]])),"")</f>
        <v/>
      </c>
      <c r="J2352"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353" spans="1:10" x14ac:dyDescent="0.25">
      <c r="A2353" s="1" t="s">
        <v>173</v>
      </c>
      <c r="B2353"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Piper Aircraft, Inc.\PA-32RT-300</v>
      </c>
      <c r="C2353" s="1" t="s">
        <v>955</v>
      </c>
      <c r="D2353" s="1" t="str">
        <f>LEFT(Supplemental_Type_Certificates__STC___5[[#This Row],[Column1]],SEARCH("\",Supplemental_Type_Certificates__STC___5[[#This Row],[Column1]])-1)</f>
        <v>Piper Aircraft, Inc.</v>
      </c>
      <c r="E2353" s="1" t="str">
        <f>RIGHT(Supplemental_Type_Certificates__STC___5[[#This Row],[Column1]],LEN(Supplemental_Type_Certificates__STC___5[[#This Row],[Column1]])-SEARCH("\",Supplemental_Type_Certificates__STC___5[[#This Row],[Column1]]))</f>
        <v>PA-32RT-300</v>
      </c>
      <c r="F2353" s="1" t="str">
        <f>INDEX(Sheet1!A:D,MATCH(Supplemental_Type_Certificates__STC___5[[#This Row],[Make]],Sheet1!D:D,0),1)</f>
        <v>Piper</v>
      </c>
      <c r="G2353"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353"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E2295:E2367</v>
      </c>
      <c r="I2353" s="1" t="str">
        <f ca="1">IF(LEN(Supplemental_Type_Certificates__STC___5[[#This Row],[First]])&lt;&gt;0,Supplemental_Type_Certificates__STC___5[[#This Row],[First]]&amp;": "&amp;_xlfn.TEXTJOIN(", ",TRUE,INDIRECT(Supplemental_Type_Certificates__STC___5[[#This Row],[Range]])),"")</f>
        <v/>
      </c>
      <c r="J2353"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354" spans="1:10" x14ac:dyDescent="0.25">
      <c r="A2354" s="1" t="s">
        <v>173</v>
      </c>
      <c r="B2354"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Piper Aircraft, Inc.\PA-32RT-300T</v>
      </c>
      <c r="C2354" s="1" t="s">
        <v>956</v>
      </c>
      <c r="D2354" s="1" t="str">
        <f>LEFT(Supplemental_Type_Certificates__STC___5[[#This Row],[Column1]],SEARCH("\",Supplemental_Type_Certificates__STC___5[[#This Row],[Column1]])-1)</f>
        <v>Piper Aircraft, Inc.</v>
      </c>
      <c r="E2354" s="1" t="str">
        <f>RIGHT(Supplemental_Type_Certificates__STC___5[[#This Row],[Column1]],LEN(Supplemental_Type_Certificates__STC___5[[#This Row],[Column1]])-SEARCH("\",Supplemental_Type_Certificates__STC___5[[#This Row],[Column1]]))</f>
        <v>PA-32RT-300T</v>
      </c>
      <c r="F2354" s="1" t="str">
        <f>INDEX(Sheet1!A:D,MATCH(Supplemental_Type_Certificates__STC___5[[#This Row],[Make]],Sheet1!D:D,0),1)</f>
        <v>Piper</v>
      </c>
      <c r="G2354"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354"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E2295:E2367</v>
      </c>
      <c r="I2354" s="1" t="str">
        <f ca="1">IF(LEN(Supplemental_Type_Certificates__STC___5[[#This Row],[First]])&lt;&gt;0,Supplemental_Type_Certificates__STC___5[[#This Row],[First]]&amp;": "&amp;_xlfn.TEXTJOIN(", ",TRUE,INDIRECT(Supplemental_Type_Certificates__STC___5[[#This Row],[Range]])),"")</f>
        <v/>
      </c>
      <c r="J2354"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355" spans="1:10" x14ac:dyDescent="0.25">
      <c r="A2355" s="1" t="s">
        <v>173</v>
      </c>
      <c r="B2355"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Piper Aircraft, Inc.\PA-32S-300</v>
      </c>
      <c r="C2355" s="1" t="s">
        <v>957</v>
      </c>
      <c r="D2355" s="1" t="str">
        <f>LEFT(Supplemental_Type_Certificates__STC___5[[#This Row],[Column1]],SEARCH("\",Supplemental_Type_Certificates__STC___5[[#This Row],[Column1]])-1)</f>
        <v>Piper Aircraft, Inc.</v>
      </c>
      <c r="E2355" s="1" t="str">
        <f>RIGHT(Supplemental_Type_Certificates__STC___5[[#This Row],[Column1]],LEN(Supplemental_Type_Certificates__STC___5[[#This Row],[Column1]])-SEARCH("\",Supplemental_Type_Certificates__STC___5[[#This Row],[Column1]]))</f>
        <v>PA-32S-300</v>
      </c>
      <c r="F2355" s="1" t="str">
        <f>INDEX(Sheet1!A:D,MATCH(Supplemental_Type_Certificates__STC___5[[#This Row],[Make]],Sheet1!D:D,0),1)</f>
        <v>Piper</v>
      </c>
      <c r="G2355"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355"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E2295:E2367</v>
      </c>
      <c r="I2355" s="1" t="str">
        <f ca="1">IF(LEN(Supplemental_Type_Certificates__STC___5[[#This Row],[First]])&lt;&gt;0,Supplemental_Type_Certificates__STC___5[[#This Row],[First]]&amp;": "&amp;_xlfn.TEXTJOIN(", ",TRUE,INDIRECT(Supplemental_Type_Certificates__STC___5[[#This Row],[Range]])),"")</f>
        <v/>
      </c>
      <c r="J2355"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356" spans="1:10" x14ac:dyDescent="0.25">
      <c r="A2356" s="1" t="s">
        <v>173</v>
      </c>
      <c r="B2356"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Piper Aircraft, Inc.\PA-34-200</v>
      </c>
      <c r="C2356" s="1" t="s">
        <v>958</v>
      </c>
      <c r="D2356" s="1" t="str">
        <f>LEFT(Supplemental_Type_Certificates__STC___5[[#This Row],[Column1]],SEARCH("\",Supplemental_Type_Certificates__STC___5[[#This Row],[Column1]])-1)</f>
        <v>Piper Aircraft, Inc.</v>
      </c>
      <c r="E2356" s="1" t="str">
        <f>RIGHT(Supplemental_Type_Certificates__STC___5[[#This Row],[Column1]],LEN(Supplemental_Type_Certificates__STC___5[[#This Row],[Column1]])-SEARCH("\",Supplemental_Type_Certificates__STC___5[[#This Row],[Column1]]))</f>
        <v>PA-34-200</v>
      </c>
      <c r="F2356" s="1" t="str">
        <f>INDEX(Sheet1!A:D,MATCH(Supplemental_Type_Certificates__STC___5[[#This Row],[Make]],Sheet1!D:D,0),1)</f>
        <v>Piper</v>
      </c>
      <c r="G2356"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356"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E2295:E2367</v>
      </c>
      <c r="I2356" s="1" t="str">
        <f ca="1">IF(LEN(Supplemental_Type_Certificates__STC___5[[#This Row],[First]])&lt;&gt;0,Supplemental_Type_Certificates__STC___5[[#This Row],[First]]&amp;": "&amp;_xlfn.TEXTJOIN(", ",TRUE,INDIRECT(Supplemental_Type_Certificates__STC___5[[#This Row],[Range]])),"")</f>
        <v/>
      </c>
      <c r="J2356"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357" spans="1:10" x14ac:dyDescent="0.25">
      <c r="A2357" s="1" t="s">
        <v>173</v>
      </c>
      <c r="B2357"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Piper Aircraft, Inc.\PA-34-200T</v>
      </c>
      <c r="C2357" s="1" t="s">
        <v>959</v>
      </c>
      <c r="D2357" s="1" t="str">
        <f>LEFT(Supplemental_Type_Certificates__STC___5[[#This Row],[Column1]],SEARCH("\",Supplemental_Type_Certificates__STC___5[[#This Row],[Column1]])-1)</f>
        <v>Piper Aircraft, Inc.</v>
      </c>
      <c r="E2357" s="1" t="str">
        <f>RIGHT(Supplemental_Type_Certificates__STC___5[[#This Row],[Column1]],LEN(Supplemental_Type_Certificates__STC___5[[#This Row],[Column1]])-SEARCH("\",Supplemental_Type_Certificates__STC___5[[#This Row],[Column1]]))</f>
        <v>PA-34-200T</v>
      </c>
      <c r="F2357" s="1" t="str">
        <f>INDEX(Sheet1!A:D,MATCH(Supplemental_Type_Certificates__STC___5[[#This Row],[Make]],Sheet1!D:D,0),1)</f>
        <v>Piper</v>
      </c>
      <c r="G2357"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357"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E2295:E2367</v>
      </c>
      <c r="I2357" s="1" t="str">
        <f ca="1">IF(LEN(Supplemental_Type_Certificates__STC___5[[#This Row],[First]])&lt;&gt;0,Supplemental_Type_Certificates__STC___5[[#This Row],[First]]&amp;": "&amp;_xlfn.TEXTJOIN(", ",TRUE,INDIRECT(Supplemental_Type_Certificates__STC___5[[#This Row],[Range]])),"")</f>
        <v/>
      </c>
      <c r="J2357"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358" spans="1:10" x14ac:dyDescent="0.25">
      <c r="A2358" s="1" t="s">
        <v>173</v>
      </c>
      <c r="B2358"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Piper Aircraft, Inc.\PA-34-220T</v>
      </c>
      <c r="C2358" s="1" t="s">
        <v>960</v>
      </c>
      <c r="D2358" s="1" t="str">
        <f>LEFT(Supplemental_Type_Certificates__STC___5[[#This Row],[Column1]],SEARCH("\",Supplemental_Type_Certificates__STC___5[[#This Row],[Column1]])-1)</f>
        <v>Piper Aircraft, Inc.</v>
      </c>
      <c r="E2358" s="1" t="str">
        <f>RIGHT(Supplemental_Type_Certificates__STC___5[[#This Row],[Column1]],LEN(Supplemental_Type_Certificates__STC___5[[#This Row],[Column1]])-SEARCH("\",Supplemental_Type_Certificates__STC___5[[#This Row],[Column1]]))</f>
        <v>PA-34-220T</v>
      </c>
      <c r="F2358" s="1" t="str">
        <f>INDEX(Sheet1!A:D,MATCH(Supplemental_Type_Certificates__STC___5[[#This Row],[Make]],Sheet1!D:D,0),1)</f>
        <v>Piper</v>
      </c>
      <c r="G2358"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358"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E2295:E2367</v>
      </c>
      <c r="I2358" s="1" t="str">
        <f ca="1">IF(LEN(Supplemental_Type_Certificates__STC___5[[#This Row],[First]])&lt;&gt;0,Supplemental_Type_Certificates__STC___5[[#This Row],[First]]&amp;": "&amp;_xlfn.TEXTJOIN(", ",TRUE,INDIRECT(Supplemental_Type_Certificates__STC___5[[#This Row],[Range]])),"")</f>
        <v/>
      </c>
      <c r="J2358"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359" spans="1:10" x14ac:dyDescent="0.25">
      <c r="A2359" s="1" t="s">
        <v>173</v>
      </c>
      <c r="B2359"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Piper Aircraft, Inc.\PA-38-112</v>
      </c>
      <c r="C2359" s="1" t="s">
        <v>961</v>
      </c>
      <c r="D2359" s="1" t="str">
        <f>LEFT(Supplemental_Type_Certificates__STC___5[[#This Row],[Column1]],SEARCH("\",Supplemental_Type_Certificates__STC___5[[#This Row],[Column1]])-1)</f>
        <v>Piper Aircraft, Inc.</v>
      </c>
      <c r="E2359" s="1" t="str">
        <f>RIGHT(Supplemental_Type_Certificates__STC___5[[#This Row],[Column1]],LEN(Supplemental_Type_Certificates__STC___5[[#This Row],[Column1]])-SEARCH("\",Supplemental_Type_Certificates__STC___5[[#This Row],[Column1]]))</f>
        <v>PA-38-112</v>
      </c>
      <c r="F2359" s="1" t="str">
        <f>INDEX(Sheet1!A:D,MATCH(Supplemental_Type_Certificates__STC___5[[#This Row],[Make]],Sheet1!D:D,0),1)</f>
        <v>Piper</v>
      </c>
      <c r="G2359"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359"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E2295:E2367</v>
      </c>
      <c r="I2359" s="1" t="str">
        <f ca="1">IF(LEN(Supplemental_Type_Certificates__STC___5[[#This Row],[First]])&lt;&gt;0,Supplemental_Type_Certificates__STC___5[[#This Row],[First]]&amp;": "&amp;_xlfn.TEXTJOIN(", ",TRUE,INDIRECT(Supplemental_Type_Certificates__STC___5[[#This Row],[Range]])),"")</f>
        <v/>
      </c>
      <c r="J2359"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360" spans="1:10" x14ac:dyDescent="0.25">
      <c r="A2360" s="1" t="s">
        <v>173</v>
      </c>
      <c r="B2360"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Piper Aircraft, Inc.\PA-39</v>
      </c>
      <c r="C2360" s="1" t="s">
        <v>1116</v>
      </c>
      <c r="D2360" s="1" t="str">
        <f>LEFT(Supplemental_Type_Certificates__STC___5[[#This Row],[Column1]],SEARCH("\",Supplemental_Type_Certificates__STC___5[[#This Row],[Column1]])-1)</f>
        <v>Piper Aircraft, Inc.</v>
      </c>
      <c r="E2360" s="1" t="str">
        <f>RIGHT(Supplemental_Type_Certificates__STC___5[[#This Row],[Column1]],LEN(Supplemental_Type_Certificates__STC___5[[#This Row],[Column1]])-SEARCH("\",Supplemental_Type_Certificates__STC___5[[#This Row],[Column1]]))</f>
        <v>PA-39</v>
      </c>
      <c r="F2360" s="1" t="str">
        <f>INDEX(Sheet1!A:D,MATCH(Supplemental_Type_Certificates__STC___5[[#This Row],[Make]],Sheet1!D:D,0),1)</f>
        <v>Piper</v>
      </c>
      <c r="G2360"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360"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E2295:E2367</v>
      </c>
      <c r="I2360" s="1" t="str">
        <f ca="1">IF(LEN(Supplemental_Type_Certificates__STC___5[[#This Row],[First]])&lt;&gt;0,Supplemental_Type_Certificates__STC___5[[#This Row],[First]]&amp;": "&amp;_xlfn.TEXTJOIN(", ",TRUE,INDIRECT(Supplemental_Type_Certificates__STC___5[[#This Row],[Range]])),"")</f>
        <v/>
      </c>
      <c r="J2360"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361" spans="1:10" x14ac:dyDescent="0.25">
      <c r="A2361" s="1" t="s">
        <v>173</v>
      </c>
      <c r="B2361"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Piper Aircraft, Inc.\PA-40</v>
      </c>
      <c r="C2361" s="1" t="s">
        <v>963</v>
      </c>
      <c r="D2361" s="1" t="str">
        <f>LEFT(Supplemental_Type_Certificates__STC___5[[#This Row],[Column1]],SEARCH("\",Supplemental_Type_Certificates__STC___5[[#This Row],[Column1]])-1)</f>
        <v>Piper Aircraft, Inc.</v>
      </c>
      <c r="E2361" s="1" t="str">
        <f>RIGHT(Supplemental_Type_Certificates__STC___5[[#This Row],[Column1]],LEN(Supplemental_Type_Certificates__STC___5[[#This Row],[Column1]])-SEARCH("\",Supplemental_Type_Certificates__STC___5[[#This Row],[Column1]]))</f>
        <v>PA-40</v>
      </c>
      <c r="F2361" s="1" t="str">
        <f>INDEX(Sheet1!A:D,MATCH(Supplemental_Type_Certificates__STC___5[[#This Row],[Make]],Sheet1!D:D,0),1)</f>
        <v>Piper</v>
      </c>
      <c r="G2361"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361"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E2295:E2367</v>
      </c>
      <c r="I2361" s="1" t="str">
        <f ca="1">IF(LEN(Supplemental_Type_Certificates__STC___5[[#This Row],[First]])&lt;&gt;0,Supplemental_Type_Certificates__STC___5[[#This Row],[First]]&amp;": "&amp;_xlfn.TEXTJOIN(", ",TRUE,INDIRECT(Supplemental_Type_Certificates__STC___5[[#This Row],[Range]])),"")</f>
        <v/>
      </c>
      <c r="J2361"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362" spans="1:10" x14ac:dyDescent="0.25">
      <c r="A2362" s="1" t="s">
        <v>173</v>
      </c>
      <c r="B2362"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Piper Aircraft, Inc.\PA-44-180</v>
      </c>
      <c r="C2362" s="1" t="s">
        <v>964</v>
      </c>
      <c r="D2362" s="1" t="str">
        <f>LEFT(Supplemental_Type_Certificates__STC___5[[#This Row],[Column1]],SEARCH("\",Supplemental_Type_Certificates__STC___5[[#This Row],[Column1]])-1)</f>
        <v>Piper Aircraft, Inc.</v>
      </c>
      <c r="E2362" s="1" t="str">
        <f>RIGHT(Supplemental_Type_Certificates__STC___5[[#This Row],[Column1]],LEN(Supplemental_Type_Certificates__STC___5[[#This Row],[Column1]])-SEARCH("\",Supplemental_Type_Certificates__STC___5[[#This Row],[Column1]]))</f>
        <v>PA-44-180</v>
      </c>
      <c r="F2362" s="1" t="str">
        <f>INDEX(Sheet1!A:D,MATCH(Supplemental_Type_Certificates__STC___5[[#This Row],[Make]],Sheet1!D:D,0),1)</f>
        <v>Piper</v>
      </c>
      <c r="G2362"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362"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E2295:E2367</v>
      </c>
      <c r="I2362" s="1" t="str">
        <f ca="1">IF(LEN(Supplemental_Type_Certificates__STC___5[[#This Row],[First]])&lt;&gt;0,Supplemental_Type_Certificates__STC___5[[#This Row],[First]]&amp;": "&amp;_xlfn.TEXTJOIN(", ",TRUE,INDIRECT(Supplemental_Type_Certificates__STC___5[[#This Row],[Range]])),"")</f>
        <v/>
      </c>
      <c r="J2362"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363" spans="1:10" x14ac:dyDescent="0.25">
      <c r="A2363" s="1" t="s">
        <v>173</v>
      </c>
      <c r="B2363"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Piper Aircraft, Inc.\PA-44-180T</v>
      </c>
      <c r="C2363" s="1" t="s">
        <v>965</v>
      </c>
      <c r="D2363" s="1" t="str">
        <f>LEFT(Supplemental_Type_Certificates__STC___5[[#This Row],[Column1]],SEARCH("\",Supplemental_Type_Certificates__STC___5[[#This Row],[Column1]])-1)</f>
        <v>Piper Aircraft, Inc.</v>
      </c>
      <c r="E2363" s="1" t="str">
        <f>RIGHT(Supplemental_Type_Certificates__STC___5[[#This Row],[Column1]],LEN(Supplemental_Type_Certificates__STC___5[[#This Row],[Column1]])-SEARCH("\",Supplemental_Type_Certificates__STC___5[[#This Row],[Column1]]))</f>
        <v>PA-44-180T</v>
      </c>
      <c r="F2363" s="1" t="str">
        <f>INDEX(Sheet1!A:D,MATCH(Supplemental_Type_Certificates__STC___5[[#This Row],[Make]],Sheet1!D:D,0),1)</f>
        <v>Piper</v>
      </c>
      <c r="G2363"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363"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E2295:E2367</v>
      </c>
      <c r="I2363" s="1" t="str">
        <f ca="1">IF(LEN(Supplemental_Type_Certificates__STC___5[[#This Row],[First]])&lt;&gt;0,Supplemental_Type_Certificates__STC___5[[#This Row],[First]]&amp;": "&amp;_xlfn.TEXTJOIN(", ",TRUE,INDIRECT(Supplemental_Type_Certificates__STC___5[[#This Row],[Range]])),"")</f>
        <v/>
      </c>
      <c r="J2363"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364" spans="1:10" x14ac:dyDescent="0.25">
      <c r="A2364" s="1" t="s">
        <v>173</v>
      </c>
      <c r="B2364"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Piper Aircraft, Inc.\PA-46-310P</v>
      </c>
      <c r="C2364" s="1" t="s">
        <v>966</v>
      </c>
      <c r="D2364" s="1" t="str">
        <f>LEFT(Supplemental_Type_Certificates__STC___5[[#This Row],[Column1]],SEARCH("\",Supplemental_Type_Certificates__STC___5[[#This Row],[Column1]])-1)</f>
        <v>Piper Aircraft, Inc.</v>
      </c>
      <c r="E2364" s="1" t="str">
        <f>RIGHT(Supplemental_Type_Certificates__STC___5[[#This Row],[Column1]],LEN(Supplemental_Type_Certificates__STC___5[[#This Row],[Column1]])-SEARCH("\",Supplemental_Type_Certificates__STC___5[[#This Row],[Column1]]))</f>
        <v>PA-46-310P</v>
      </c>
      <c r="F2364" s="1" t="str">
        <f>INDEX(Sheet1!A:D,MATCH(Supplemental_Type_Certificates__STC___5[[#This Row],[Make]],Sheet1!D:D,0),1)</f>
        <v>Piper</v>
      </c>
      <c r="G2364"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364"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E2295:E2367</v>
      </c>
      <c r="I2364" s="1" t="str">
        <f ca="1">IF(LEN(Supplemental_Type_Certificates__STC___5[[#This Row],[First]])&lt;&gt;0,Supplemental_Type_Certificates__STC___5[[#This Row],[First]]&amp;": "&amp;_xlfn.TEXTJOIN(", ",TRUE,INDIRECT(Supplemental_Type_Certificates__STC___5[[#This Row],[Range]])),"")</f>
        <v/>
      </c>
      <c r="J2364"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365" spans="1:10" x14ac:dyDescent="0.25">
      <c r="A2365" s="1" t="s">
        <v>173</v>
      </c>
      <c r="B2365"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Piper Aircraft, Inc.\PA-46-350P</v>
      </c>
      <c r="C2365" s="1" t="s">
        <v>967</v>
      </c>
      <c r="D2365" s="1" t="str">
        <f>LEFT(Supplemental_Type_Certificates__STC___5[[#This Row],[Column1]],SEARCH("\",Supplemental_Type_Certificates__STC___5[[#This Row],[Column1]])-1)</f>
        <v>Piper Aircraft, Inc.</v>
      </c>
      <c r="E2365" s="1" t="str">
        <f>RIGHT(Supplemental_Type_Certificates__STC___5[[#This Row],[Column1]],LEN(Supplemental_Type_Certificates__STC___5[[#This Row],[Column1]])-SEARCH("\",Supplemental_Type_Certificates__STC___5[[#This Row],[Column1]]))</f>
        <v>PA-46-350P</v>
      </c>
      <c r="F2365" s="1" t="str">
        <f>INDEX(Sheet1!A:D,MATCH(Supplemental_Type_Certificates__STC___5[[#This Row],[Make]],Sheet1!D:D,0),1)</f>
        <v>Piper</v>
      </c>
      <c r="G2365"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365"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E2295:E2367</v>
      </c>
      <c r="I2365" s="1" t="str">
        <f ca="1">IF(LEN(Supplemental_Type_Certificates__STC___5[[#This Row],[First]])&lt;&gt;0,Supplemental_Type_Certificates__STC___5[[#This Row],[First]]&amp;": "&amp;_xlfn.TEXTJOIN(", ",TRUE,INDIRECT(Supplemental_Type_Certificates__STC___5[[#This Row],[Range]])),"")</f>
        <v/>
      </c>
      <c r="J2365"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366" spans="1:10" x14ac:dyDescent="0.25">
      <c r="A2366" s="1" t="s">
        <v>173</v>
      </c>
      <c r="B2366"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Piper Aircraft, Inc.\PA-46R-350T</v>
      </c>
      <c r="C2366" s="1" t="s">
        <v>968</v>
      </c>
      <c r="D2366" s="1" t="str">
        <f>LEFT(Supplemental_Type_Certificates__STC___5[[#This Row],[Column1]],SEARCH("\",Supplemental_Type_Certificates__STC___5[[#This Row],[Column1]])-1)</f>
        <v>Piper Aircraft, Inc.</v>
      </c>
      <c r="E2366" s="1" t="str">
        <f>RIGHT(Supplemental_Type_Certificates__STC___5[[#This Row],[Column1]],LEN(Supplemental_Type_Certificates__STC___5[[#This Row],[Column1]])-SEARCH("\",Supplemental_Type_Certificates__STC___5[[#This Row],[Column1]]))</f>
        <v>PA-46R-350T</v>
      </c>
      <c r="F2366" s="1" t="str">
        <f>INDEX(Sheet1!A:D,MATCH(Supplemental_Type_Certificates__STC___5[[#This Row],[Make]],Sheet1!D:D,0),1)</f>
        <v>Piper</v>
      </c>
      <c r="G2366"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366"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E2295:E2367</v>
      </c>
      <c r="I2366" s="1" t="str">
        <f ca="1">IF(LEN(Supplemental_Type_Certificates__STC___5[[#This Row],[First]])&lt;&gt;0,Supplemental_Type_Certificates__STC___5[[#This Row],[First]]&amp;": "&amp;_xlfn.TEXTJOIN(", ",TRUE,INDIRECT(Supplemental_Type_Certificates__STC___5[[#This Row],[Range]])),"")</f>
        <v/>
      </c>
      <c r="J2366"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367" spans="1:10" x14ac:dyDescent="0.25">
      <c r="A2367" s="1" t="s">
        <v>173</v>
      </c>
      <c r="B2367"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Piper Aircraft, Inc.\PA-E23-250</v>
      </c>
      <c r="C2367" s="1" t="s">
        <v>969</v>
      </c>
      <c r="D2367" s="1" t="str">
        <f>LEFT(Supplemental_Type_Certificates__STC___5[[#This Row],[Column1]],SEARCH("\",Supplemental_Type_Certificates__STC___5[[#This Row],[Column1]])-1)</f>
        <v>Piper Aircraft, Inc.</v>
      </c>
      <c r="E2367" s="1" t="str">
        <f>RIGHT(Supplemental_Type_Certificates__STC___5[[#This Row],[Column1]],LEN(Supplemental_Type_Certificates__STC___5[[#This Row],[Column1]])-SEARCH("\",Supplemental_Type_Certificates__STC___5[[#This Row],[Column1]]))</f>
        <v>PA-E23-250</v>
      </c>
      <c r="F2367" s="1" t="str">
        <f>INDEX(Sheet1!A:D,MATCH(Supplemental_Type_Certificates__STC___5[[#This Row],[Make]],Sheet1!D:D,0),1)</f>
        <v>Piper</v>
      </c>
      <c r="G2367"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367"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E2295:E2367</v>
      </c>
      <c r="I2367" s="1" t="str">
        <f ca="1">IF(LEN(Supplemental_Type_Certificates__STC___5[[#This Row],[First]])&lt;&gt;0,Supplemental_Type_Certificates__STC___5[[#This Row],[First]]&amp;": "&amp;_xlfn.TEXTJOIN(", ",TRUE,INDIRECT(Supplemental_Type_Certificates__STC___5[[#This Row],[Range]])),"")</f>
        <v/>
      </c>
      <c r="J2367"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368" spans="1:10" x14ac:dyDescent="0.25">
      <c r="A2368" s="1" t="s">
        <v>173</v>
      </c>
      <c r="B2368"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Polskie Zaklady Lotnieze Spolka zo.o\PZL M26 01</v>
      </c>
      <c r="C2368" s="1" t="s">
        <v>970</v>
      </c>
      <c r="D2368" s="1" t="str">
        <f>LEFT(Supplemental_Type_Certificates__STC___5[[#This Row],[Column1]],SEARCH("\",Supplemental_Type_Certificates__STC___5[[#This Row],[Column1]])-1)</f>
        <v>Polskie Zaklady Lotnieze Spolka zo.o</v>
      </c>
      <c r="E2368" s="1" t="str">
        <f>RIGHT(Supplemental_Type_Certificates__STC___5[[#This Row],[Column1]],LEN(Supplemental_Type_Certificates__STC___5[[#This Row],[Column1]])-SEARCH("\",Supplemental_Type_Certificates__STC___5[[#This Row],[Column1]]))</f>
        <v>PZL M26 01</v>
      </c>
      <c r="F2368" s="1" t="str">
        <f>INDEX(Sheet1!A:D,MATCH(Supplemental_Type_Certificates__STC___5[[#This Row],[Make]],Sheet1!D:D,0),1)</f>
        <v>PZL</v>
      </c>
      <c r="G2368"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PZL</v>
      </c>
      <c r="H2368"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E2368:E2368</v>
      </c>
      <c r="I2368" s="1" t="str">
        <f ca="1">IF(LEN(Supplemental_Type_Certificates__STC___5[[#This Row],[First]])&lt;&gt;0,Supplemental_Type_Certificates__STC___5[[#This Row],[First]]&amp;": "&amp;_xlfn.TEXTJOIN(", ",TRUE,INDIRECT(Supplemental_Type_Certificates__STC___5[[#This Row],[Range]])),"")</f>
        <v>PZL: PZL M26 01</v>
      </c>
      <c r="J2368"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369" spans="1:10" x14ac:dyDescent="0.25">
      <c r="A2369" s="1" t="s">
        <v>173</v>
      </c>
      <c r="B2369"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Revo, Incorporated\Colonial C-1</v>
      </c>
      <c r="C2369" s="1" t="s">
        <v>971</v>
      </c>
      <c r="D2369" s="1" t="str">
        <f>LEFT(Supplemental_Type_Certificates__STC___5[[#This Row],[Column1]],SEARCH("\",Supplemental_Type_Certificates__STC___5[[#This Row],[Column1]])-1)</f>
        <v>Revo, Incorporated</v>
      </c>
      <c r="E2369" s="1" t="str">
        <f>RIGHT(Supplemental_Type_Certificates__STC___5[[#This Row],[Column1]],LEN(Supplemental_Type_Certificates__STC___5[[#This Row],[Column1]])-SEARCH("\",Supplemental_Type_Certificates__STC___5[[#This Row],[Column1]]))</f>
        <v>Colonial C-1</v>
      </c>
      <c r="F2369" s="1" t="str">
        <f>INDEX(Sheet1!A:D,MATCH(Supplemental_Type_Certificates__STC___5[[#This Row],[Make]],Sheet1!D:D,0),1)</f>
        <v>Revo</v>
      </c>
      <c r="G2369"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Revo</v>
      </c>
      <c r="H2369"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E2369:E2375</v>
      </c>
      <c r="I2369" s="1" t="str">
        <f ca="1">IF(LEN(Supplemental_Type_Certificates__STC___5[[#This Row],[First]])&lt;&gt;0,Supplemental_Type_Certificates__STC___5[[#This Row],[First]]&amp;": "&amp;_xlfn.TEXTJOIN(", ",TRUE,INDIRECT(Supplemental_Type_Certificates__STC___5[[#This Row],[Range]])),"")</f>
        <v>Revo: Colonial C-1, Colonial C-2, Lake LA-4-200, Lake LA-4, Lake LA-4A, Lake LA-4P, Lake Model 250</v>
      </c>
      <c r="J2369"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370" spans="1:10" x14ac:dyDescent="0.25">
      <c r="A2370" s="1" t="s">
        <v>173</v>
      </c>
      <c r="B2370"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Revo, Incorporated\Colonial C-2</v>
      </c>
      <c r="C2370" s="1" t="s">
        <v>972</v>
      </c>
      <c r="D2370" s="1" t="str">
        <f>LEFT(Supplemental_Type_Certificates__STC___5[[#This Row],[Column1]],SEARCH("\",Supplemental_Type_Certificates__STC___5[[#This Row],[Column1]])-1)</f>
        <v>Revo, Incorporated</v>
      </c>
      <c r="E2370" s="1" t="str">
        <f>RIGHT(Supplemental_Type_Certificates__STC___5[[#This Row],[Column1]],LEN(Supplemental_Type_Certificates__STC___5[[#This Row],[Column1]])-SEARCH("\",Supplemental_Type_Certificates__STC___5[[#This Row],[Column1]]))</f>
        <v>Colonial C-2</v>
      </c>
      <c r="F2370" s="1" t="str">
        <f>INDEX(Sheet1!A:D,MATCH(Supplemental_Type_Certificates__STC___5[[#This Row],[Make]],Sheet1!D:D,0),1)</f>
        <v>Revo</v>
      </c>
      <c r="G2370"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370"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E2369:E2375</v>
      </c>
      <c r="I2370" s="1" t="str">
        <f ca="1">IF(LEN(Supplemental_Type_Certificates__STC___5[[#This Row],[First]])&lt;&gt;0,Supplemental_Type_Certificates__STC___5[[#This Row],[First]]&amp;": "&amp;_xlfn.TEXTJOIN(", ",TRUE,INDIRECT(Supplemental_Type_Certificates__STC___5[[#This Row],[Range]])),"")</f>
        <v/>
      </c>
      <c r="J2370"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371" spans="1:10" x14ac:dyDescent="0.25">
      <c r="A2371" s="1" t="s">
        <v>173</v>
      </c>
      <c r="B2371"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Revo, Incorporated\Lake LA-4-200</v>
      </c>
      <c r="C2371" s="1" t="s">
        <v>973</v>
      </c>
      <c r="D2371" s="1" t="str">
        <f>LEFT(Supplemental_Type_Certificates__STC___5[[#This Row],[Column1]],SEARCH("\",Supplemental_Type_Certificates__STC___5[[#This Row],[Column1]])-1)</f>
        <v>Revo, Incorporated</v>
      </c>
      <c r="E2371" s="1" t="str">
        <f>RIGHT(Supplemental_Type_Certificates__STC___5[[#This Row],[Column1]],LEN(Supplemental_Type_Certificates__STC___5[[#This Row],[Column1]])-SEARCH("\",Supplemental_Type_Certificates__STC___5[[#This Row],[Column1]]))</f>
        <v>Lake LA-4-200</v>
      </c>
      <c r="F2371" s="1" t="str">
        <f>INDEX(Sheet1!A:D,MATCH(Supplemental_Type_Certificates__STC___5[[#This Row],[Make]],Sheet1!D:D,0),1)</f>
        <v>Revo</v>
      </c>
      <c r="G2371"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371"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E2369:E2375</v>
      </c>
      <c r="I2371" s="1" t="str">
        <f ca="1">IF(LEN(Supplemental_Type_Certificates__STC___5[[#This Row],[First]])&lt;&gt;0,Supplemental_Type_Certificates__STC___5[[#This Row],[First]]&amp;": "&amp;_xlfn.TEXTJOIN(", ",TRUE,INDIRECT(Supplemental_Type_Certificates__STC___5[[#This Row],[Range]])),"")</f>
        <v/>
      </c>
      <c r="J2371"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372" spans="1:10" x14ac:dyDescent="0.25">
      <c r="A2372" s="1" t="s">
        <v>173</v>
      </c>
      <c r="B2372"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Revo, Incorporated\Lake LA-4</v>
      </c>
      <c r="C2372" s="1" t="s">
        <v>974</v>
      </c>
      <c r="D2372" s="1" t="str">
        <f>LEFT(Supplemental_Type_Certificates__STC___5[[#This Row],[Column1]],SEARCH("\",Supplemental_Type_Certificates__STC___5[[#This Row],[Column1]])-1)</f>
        <v>Revo, Incorporated</v>
      </c>
      <c r="E2372" s="1" t="str">
        <f>RIGHT(Supplemental_Type_Certificates__STC___5[[#This Row],[Column1]],LEN(Supplemental_Type_Certificates__STC___5[[#This Row],[Column1]])-SEARCH("\",Supplemental_Type_Certificates__STC___5[[#This Row],[Column1]]))</f>
        <v>Lake LA-4</v>
      </c>
      <c r="F2372" s="1" t="str">
        <f>INDEX(Sheet1!A:D,MATCH(Supplemental_Type_Certificates__STC___5[[#This Row],[Make]],Sheet1!D:D,0),1)</f>
        <v>Revo</v>
      </c>
      <c r="G2372"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372"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E2369:E2375</v>
      </c>
      <c r="I2372" s="1" t="str">
        <f ca="1">IF(LEN(Supplemental_Type_Certificates__STC___5[[#This Row],[First]])&lt;&gt;0,Supplemental_Type_Certificates__STC___5[[#This Row],[First]]&amp;": "&amp;_xlfn.TEXTJOIN(", ",TRUE,INDIRECT(Supplemental_Type_Certificates__STC___5[[#This Row],[Range]])),"")</f>
        <v/>
      </c>
      <c r="J2372"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373" spans="1:10" x14ac:dyDescent="0.25">
      <c r="A2373" s="1" t="s">
        <v>173</v>
      </c>
      <c r="B2373"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Revo, Incorporated\Lake LA-4A</v>
      </c>
      <c r="C2373" s="1" t="s">
        <v>975</v>
      </c>
      <c r="D2373" s="1" t="str">
        <f>LEFT(Supplemental_Type_Certificates__STC___5[[#This Row],[Column1]],SEARCH("\",Supplemental_Type_Certificates__STC___5[[#This Row],[Column1]])-1)</f>
        <v>Revo, Incorporated</v>
      </c>
      <c r="E2373" s="1" t="str">
        <f>RIGHT(Supplemental_Type_Certificates__STC___5[[#This Row],[Column1]],LEN(Supplemental_Type_Certificates__STC___5[[#This Row],[Column1]])-SEARCH("\",Supplemental_Type_Certificates__STC___5[[#This Row],[Column1]]))</f>
        <v>Lake LA-4A</v>
      </c>
      <c r="F2373" s="1" t="str">
        <f>INDEX(Sheet1!A:D,MATCH(Supplemental_Type_Certificates__STC___5[[#This Row],[Make]],Sheet1!D:D,0),1)</f>
        <v>Revo</v>
      </c>
      <c r="G2373"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373"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E2369:E2375</v>
      </c>
      <c r="I2373" s="1" t="str">
        <f ca="1">IF(LEN(Supplemental_Type_Certificates__STC___5[[#This Row],[First]])&lt;&gt;0,Supplemental_Type_Certificates__STC___5[[#This Row],[First]]&amp;": "&amp;_xlfn.TEXTJOIN(", ",TRUE,INDIRECT(Supplemental_Type_Certificates__STC___5[[#This Row],[Range]])),"")</f>
        <v/>
      </c>
      <c r="J2373"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374" spans="1:10" x14ac:dyDescent="0.25">
      <c r="A2374" s="1" t="s">
        <v>173</v>
      </c>
      <c r="B2374"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Revo, Incorporated\Lake LA-4P</v>
      </c>
      <c r="C2374" s="1" t="s">
        <v>976</v>
      </c>
      <c r="D2374" s="1" t="str">
        <f>LEFT(Supplemental_Type_Certificates__STC___5[[#This Row],[Column1]],SEARCH("\",Supplemental_Type_Certificates__STC___5[[#This Row],[Column1]])-1)</f>
        <v>Revo, Incorporated</v>
      </c>
      <c r="E2374" s="1" t="str">
        <f>RIGHT(Supplemental_Type_Certificates__STC___5[[#This Row],[Column1]],LEN(Supplemental_Type_Certificates__STC___5[[#This Row],[Column1]])-SEARCH("\",Supplemental_Type_Certificates__STC___5[[#This Row],[Column1]]))</f>
        <v>Lake LA-4P</v>
      </c>
      <c r="F2374" s="1" t="str">
        <f>INDEX(Sheet1!A:D,MATCH(Supplemental_Type_Certificates__STC___5[[#This Row],[Make]],Sheet1!D:D,0),1)</f>
        <v>Revo</v>
      </c>
      <c r="G2374"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374"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E2369:E2375</v>
      </c>
      <c r="I2374" s="1" t="str">
        <f ca="1">IF(LEN(Supplemental_Type_Certificates__STC___5[[#This Row],[First]])&lt;&gt;0,Supplemental_Type_Certificates__STC___5[[#This Row],[First]]&amp;": "&amp;_xlfn.TEXTJOIN(", ",TRUE,INDIRECT(Supplemental_Type_Certificates__STC___5[[#This Row],[Range]])),"")</f>
        <v/>
      </c>
      <c r="J2374"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375" spans="1:10" x14ac:dyDescent="0.25">
      <c r="A2375" s="1" t="s">
        <v>173</v>
      </c>
      <c r="B2375"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Revo, Incorporated\Lake Model 250</v>
      </c>
      <c r="C2375" s="1" t="s">
        <v>977</v>
      </c>
      <c r="D2375" s="1" t="str">
        <f>LEFT(Supplemental_Type_Certificates__STC___5[[#This Row],[Column1]],SEARCH("\",Supplemental_Type_Certificates__STC___5[[#This Row],[Column1]])-1)</f>
        <v>Revo, Incorporated</v>
      </c>
      <c r="E2375" s="1" t="str">
        <f>RIGHT(Supplemental_Type_Certificates__STC___5[[#This Row],[Column1]],LEN(Supplemental_Type_Certificates__STC___5[[#This Row],[Column1]])-SEARCH("\",Supplemental_Type_Certificates__STC___5[[#This Row],[Column1]]))</f>
        <v>Lake Model 250</v>
      </c>
      <c r="F2375" s="1" t="str">
        <f>INDEX(Sheet1!A:D,MATCH(Supplemental_Type_Certificates__STC___5[[#This Row],[Make]],Sheet1!D:D,0),1)</f>
        <v>Revo</v>
      </c>
      <c r="G2375"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375"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E2369:E2375</v>
      </c>
      <c r="I2375" s="1" t="str">
        <f ca="1">IF(LEN(Supplemental_Type_Certificates__STC___5[[#This Row],[First]])&lt;&gt;0,Supplemental_Type_Certificates__STC___5[[#This Row],[First]]&amp;": "&amp;_xlfn.TEXTJOIN(", ",TRUE,INDIRECT(Supplemental_Type_Certificates__STC___5[[#This Row],[Range]])),"")</f>
        <v/>
      </c>
      <c r="J2375"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376" spans="1:10" x14ac:dyDescent="0.25">
      <c r="A2376" s="1" t="s">
        <v>173</v>
      </c>
      <c r="B2376"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RUAG Aerospace Services GmbH\Do 28 A-1</v>
      </c>
      <c r="C2376" s="1" t="s">
        <v>1171</v>
      </c>
      <c r="D2376" s="1" t="str">
        <f>LEFT(Supplemental_Type_Certificates__STC___5[[#This Row],[Column1]],SEARCH("\",Supplemental_Type_Certificates__STC___5[[#This Row],[Column1]])-1)</f>
        <v>RUAG Aerospace Services GmbH</v>
      </c>
      <c r="E2376" s="1" t="str">
        <f>RIGHT(Supplemental_Type_Certificates__STC___5[[#This Row],[Column1]],LEN(Supplemental_Type_Certificates__STC___5[[#This Row],[Column1]])-SEARCH("\",Supplemental_Type_Certificates__STC___5[[#This Row],[Column1]]))</f>
        <v>Do 28 A-1</v>
      </c>
      <c r="F2376" s="1" t="str">
        <f>INDEX(Sheet1!A:D,MATCH(Supplemental_Type_Certificates__STC___5[[#This Row],[Make]],Sheet1!D:D,0),1)</f>
        <v>RUAG</v>
      </c>
      <c r="G2376"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RUAG</v>
      </c>
      <c r="H2376"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E2376:E2381</v>
      </c>
      <c r="I2376" s="1" t="str">
        <f ca="1">IF(LEN(Supplemental_Type_Certificates__STC___5[[#This Row],[First]])&lt;&gt;0,Supplemental_Type_Certificates__STC___5[[#This Row],[First]]&amp;": "&amp;_xlfn.TEXTJOIN(", ",TRUE,INDIRECT(Supplemental_Type_Certificates__STC___5[[#This Row],[Range]])),"")</f>
        <v>RUAG: Do 28 A-1, Do 28 B-1, Do 28 D-1, Do 28 D, Dornier 228-100, Dornier 228-200</v>
      </c>
      <c r="J2376"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377" spans="1:10" x14ac:dyDescent="0.25">
      <c r="A2377" s="1" t="s">
        <v>173</v>
      </c>
      <c r="B2377"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RUAG Aerospace Services GmbH\Do 28 B-1</v>
      </c>
      <c r="C2377" s="1" t="s">
        <v>1172</v>
      </c>
      <c r="D2377" s="1" t="str">
        <f>LEFT(Supplemental_Type_Certificates__STC___5[[#This Row],[Column1]],SEARCH("\",Supplemental_Type_Certificates__STC___5[[#This Row],[Column1]])-1)</f>
        <v>RUAG Aerospace Services GmbH</v>
      </c>
      <c r="E2377" s="1" t="str">
        <f>RIGHT(Supplemental_Type_Certificates__STC___5[[#This Row],[Column1]],LEN(Supplemental_Type_Certificates__STC___5[[#This Row],[Column1]])-SEARCH("\",Supplemental_Type_Certificates__STC___5[[#This Row],[Column1]]))</f>
        <v>Do 28 B-1</v>
      </c>
      <c r="F2377" s="1" t="str">
        <f>INDEX(Sheet1!A:D,MATCH(Supplemental_Type_Certificates__STC___5[[#This Row],[Make]],Sheet1!D:D,0),1)</f>
        <v>RUAG</v>
      </c>
      <c r="G2377"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377"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E2376:E2381</v>
      </c>
      <c r="I2377" s="1" t="str">
        <f ca="1">IF(LEN(Supplemental_Type_Certificates__STC___5[[#This Row],[First]])&lt;&gt;0,Supplemental_Type_Certificates__STC___5[[#This Row],[First]]&amp;": "&amp;_xlfn.TEXTJOIN(", ",TRUE,INDIRECT(Supplemental_Type_Certificates__STC___5[[#This Row],[Range]])),"")</f>
        <v/>
      </c>
      <c r="J2377"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378" spans="1:10" x14ac:dyDescent="0.25">
      <c r="A2378" s="1" t="s">
        <v>173</v>
      </c>
      <c r="B2378"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RUAG Aerospace Services GmbH\Do 28 D-1</v>
      </c>
      <c r="C2378" s="1" t="s">
        <v>1173</v>
      </c>
      <c r="D2378" s="1" t="str">
        <f>LEFT(Supplemental_Type_Certificates__STC___5[[#This Row],[Column1]],SEARCH("\",Supplemental_Type_Certificates__STC___5[[#This Row],[Column1]])-1)</f>
        <v>RUAG Aerospace Services GmbH</v>
      </c>
      <c r="E2378" s="1" t="str">
        <f>RIGHT(Supplemental_Type_Certificates__STC___5[[#This Row],[Column1]],LEN(Supplemental_Type_Certificates__STC___5[[#This Row],[Column1]])-SEARCH("\",Supplemental_Type_Certificates__STC___5[[#This Row],[Column1]]))</f>
        <v>Do 28 D-1</v>
      </c>
      <c r="F2378" s="1" t="str">
        <f>INDEX(Sheet1!A:D,MATCH(Supplemental_Type_Certificates__STC___5[[#This Row],[Make]],Sheet1!D:D,0),1)</f>
        <v>RUAG</v>
      </c>
      <c r="G2378"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378"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E2376:E2381</v>
      </c>
      <c r="I2378" s="1" t="str">
        <f ca="1">IF(LEN(Supplemental_Type_Certificates__STC___5[[#This Row],[First]])&lt;&gt;0,Supplemental_Type_Certificates__STC___5[[#This Row],[First]]&amp;": "&amp;_xlfn.TEXTJOIN(", ",TRUE,INDIRECT(Supplemental_Type_Certificates__STC___5[[#This Row],[Range]])),"")</f>
        <v/>
      </c>
      <c r="J2378"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379" spans="1:10" x14ac:dyDescent="0.25">
      <c r="A2379" s="1" t="s">
        <v>173</v>
      </c>
      <c r="B2379"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RUAG Aerospace Services GmbH\Do 28 D</v>
      </c>
      <c r="C2379" s="1" t="s">
        <v>1174</v>
      </c>
      <c r="D2379" s="1" t="str">
        <f>LEFT(Supplemental_Type_Certificates__STC___5[[#This Row],[Column1]],SEARCH("\",Supplemental_Type_Certificates__STC___5[[#This Row],[Column1]])-1)</f>
        <v>RUAG Aerospace Services GmbH</v>
      </c>
      <c r="E2379" s="1" t="str">
        <f>RIGHT(Supplemental_Type_Certificates__STC___5[[#This Row],[Column1]],LEN(Supplemental_Type_Certificates__STC___5[[#This Row],[Column1]])-SEARCH("\",Supplemental_Type_Certificates__STC___5[[#This Row],[Column1]]))</f>
        <v>Do 28 D</v>
      </c>
      <c r="F2379" s="1" t="str">
        <f>INDEX(Sheet1!A:D,MATCH(Supplemental_Type_Certificates__STC___5[[#This Row],[Make]],Sheet1!D:D,0),1)</f>
        <v>RUAG</v>
      </c>
      <c r="G2379"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379"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E2376:E2381</v>
      </c>
      <c r="I2379" s="1" t="str">
        <f ca="1">IF(LEN(Supplemental_Type_Certificates__STC___5[[#This Row],[First]])&lt;&gt;0,Supplemental_Type_Certificates__STC___5[[#This Row],[First]]&amp;": "&amp;_xlfn.TEXTJOIN(", ",TRUE,INDIRECT(Supplemental_Type_Certificates__STC___5[[#This Row],[Range]])),"")</f>
        <v/>
      </c>
      <c r="J2379"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380" spans="1:10" x14ac:dyDescent="0.25">
      <c r="A2380" s="1" t="s">
        <v>173</v>
      </c>
      <c r="B2380"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RUAG Aerospace Services GmbH\Dornier 228-100</v>
      </c>
      <c r="C2380" s="1" t="s">
        <v>1175</v>
      </c>
      <c r="D2380" s="1" t="str">
        <f>LEFT(Supplemental_Type_Certificates__STC___5[[#This Row],[Column1]],SEARCH("\",Supplemental_Type_Certificates__STC___5[[#This Row],[Column1]])-1)</f>
        <v>RUAG Aerospace Services GmbH</v>
      </c>
      <c r="E2380" s="1" t="str">
        <f>RIGHT(Supplemental_Type_Certificates__STC___5[[#This Row],[Column1]],LEN(Supplemental_Type_Certificates__STC___5[[#This Row],[Column1]])-SEARCH("\",Supplemental_Type_Certificates__STC___5[[#This Row],[Column1]]))</f>
        <v>Dornier 228-100</v>
      </c>
      <c r="F2380" s="1" t="str">
        <f>INDEX(Sheet1!A:D,MATCH(Supplemental_Type_Certificates__STC___5[[#This Row],[Make]],Sheet1!D:D,0),1)</f>
        <v>RUAG</v>
      </c>
      <c r="G2380"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380"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E2376:E2381</v>
      </c>
      <c r="I2380" s="1" t="str">
        <f ca="1">IF(LEN(Supplemental_Type_Certificates__STC___5[[#This Row],[First]])&lt;&gt;0,Supplemental_Type_Certificates__STC___5[[#This Row],[First]]&amp;": "&amp;_xlfn.TEXTJOIN(", ",TRUE,INDIRECT(Supplemental_Type_Certificates__STC___5[[#This Row],[Range]])),"")</f>
        <v/>
      </c>
      <c r="J2380"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381" spans="1:10" x14ac:dyDescent="0.25">
      <c r="A2381" s="1" t="s">
        <v>173</v>
      </c>
      <c r="B2381"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RUAG Aerospace Services GmbH\Dornier 228-200</v>
      </c>
      <c r="C2381" s="1" t="s">
        <v>1176</v>
      </c>
      <c r="D2381" s="1" t="str">
        <f>LEFT(Supplemental_Type_Certificates__STC___5[[#This Row],[Column1]],SEARCH("\",Supplemental_Type_Certificates__STC___5[[#This Row],[Column1]])-1)</f>
        <v>RUAG Aerospace Services GmbH</v>
      </c>
      <c r="E2381" s="1" t="str">
        <f>RIGHT(Supplemental_Type_Certificates__STC___5[[#This Row],[Column1]],LEN(Supplemental_Type_Certificates__STC___5[[#This Row],[Column1]])-SEARCH("\",Supplemental_Type_Certificates__STC___5[[#This Row],[Column1]]))</f>
        <v>Dornier 228-200</v>
      </c>
      <c r="F2381" s="1" t="str">
        <f>INDEX(Sheet1!A:D,MATCH(Supplemental_Type_Certificates__STC___5[[#This Row],[Make]],Sheet1!D:D,0),1)</f>
        <v>RUAG</v>
      </c>
      <c r="G2381"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381"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E2376:E2381</v>
      </c>
      <c r="I2381" s="1" t="str">
        <f ca="1">IF(LEN(Supplemental_Type_Certificates__STC___5[[#This Row],[First]])&lt;&gt;0,Supplemental_Type_Certificates__STC___5[[#This Row],[First]]&amp;": "&amp;_xlfn.TEXTJOIN(", ",TRUE,INDIRECT(Supplemental_Type_Certificates__STC___5[[#This Row],[Range]])),"")</f>
        <v/>
      </c>
      <c r="J2381"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382" spans="1:10" x14ac:dyDescent="0.25">
      <c r="A2382" s="1" t="s">
        <v>173</v>
      </c>
      <c r="B2382"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Sierra Hotel Aero, Inc.\Navion (Army L-17A)</v>
      </c>
      <c r="C2382" s="1" t="s">
        <v>978</v>
      </c>
      <c r="D2382" s="1" t="str">
        <f>LEFT(Supplemental_Type_Certificates__STC___5[[#This Row],[Column1]],SEARCH("\",Supplemental_Type_Certificates__STC___5[[#This Row],[Column1]])-1)</f>
        <v>Sierra Hotel Aero, Inc.</v>
      </c>
      <c r="E2382" s="1" t="str">
        <f>RIGHT(Supplemental_Type_Certificates__STC___5[[#This Row],[Column1]],LEN(Supplemental_Type_Certificates__STC___5[[#This Row],[Column1]])-SEARCH("\",Supplemental_Type_Certificates__STC___5[[#This Row],[Column1]]))</f>
        <v>Navion (Army L-17A)</v>
      </c>
      <c r="F2382" s="1" t="str">
        <f>INDEX(Sheet1!A:D,MATCH(Supplemental_Type_Certificates__STC___5[[#This Row],[Make]],Sheet1!D:D,0),1)</f>
        <v>Sierra Hotel Aero</v>
      </c>
      <c r="G2382"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Sierra Hotel Aero</v>
      </c>
      <c r="H2382"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E2382:E2389</v>
      </c>
      <c r="I2382" s="1" t="str">
        <f ca="1">IF(LEN(Supplemental_Type_Certificates__STC___5[[#This Row],[First]])&lt;&gt;0,Supplemental_Type_Certificates__STC___5[[#This Row],[First]]&amp;": "&amp;_xlfn.TEXTJOIN(", ",TRUE,INDIRECT(Supplemental_Type_Certificates__STC___5[[#This Row],[Range]])),"")</f>
        <v>Sierra Hotel Aero: Navion (Army L-17A), Navion A (Army L-17B and L-17C), Navion B, Navion D, Navion E, Navion F, Navion G, Navion H</v>
      </c>
      <c r="J2382"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383" spans="1:10" x14ac:dyDescent="0.25">
      <c r="A2383" s="1" t="s">
        <v>173</v>
      </c>
      <c r="B2383"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Sierra Hotel Aero, Inc.\Navion A (Army L-17B and L-17C)</v>
      </c>
      <c r="C2383" s="1" t="s">
        <v>979</v>
      </c>
      <c r="D2383" s="1" t="str">
        <f>LEFT(Supplemental_Type_Certificates__STC___5[[#This Row],[Column1]],SEARCH("\",Supplemental_Type_Certificates__STC___5[[#This Row],[Column1]])-1)</f>
        <v>Sierra Hotel Aero, Inc.</v>
      </c>
      <c r="E2383" s="1" t="str">
        <f>RIGHT(Supplemental_Type_Certificates__STC___5[[#This Row],[Column1]],LEN(Supplemental_Type_Certificates__STC___5[[#This Row],[Column1]])-SEARCH("\",Supplemental_Type_Certificates__STC___5[[#This Row],[Column1]]))</f>
        <v>Navion A (Army L-17B and L-17C)</v>
      </c>
      <c r="F2383" s="1" t="str">
        <f>INDEX(Sheet1!A:D,MATCH(Supplemental_Type_Certificates__STC___5[[#This Row],[Make]],Sheet1!D:D,0),1)</f>
        <v>Sierra Hotel Aero</v>
      </c>
      <c r="G2383"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383"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E2382:E2389</v>
      </c>
      <c r="I2383" s="1" t="str">
        <f ca="1">IF(LEN(Supplemental_Type_Certificates__STC___5[[#This Row],[First]])&lt;&gt;0,Supplemental_Type_Certificates__STC___5[[#This Row],[First]]&amp;": "&amp;_xlfn.TEXTJOIN(", ",TRUE,INDIRECT(Supplemental_Type_Certificates__STC___5[[#This Row],[Range]])),"")</f>
        <v/>
      </c>
      <c r="J2383"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384" spans="1:10" x14ac:dyDescent="0.25">
      <c r="A2384" s="1" t="s">
        <v>173</v>
      </c>
      <c r="B2384"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Sierra Hotel Aero, Inc.\Navion B</v>
      </c>
      <c r="C2384" s="1" t="s">
        <v>980</v>
      </c>
      <c r="D2384" s="1" t="str">
        <f>LEFT(Supplemental_Type_Certificates__STC___5[[#This Row],[Column1]],SEARCH("\",Supplemental_Type_Certificates__STC___5[[#This Row],[Column1]])-1)</f>
        <v>Sierra Hotel Aero, Inc.</v>
      </c>
      <c r="E2384" s="1" t="str">
        <f>RIGHT(Supplemental_Type_Certificates__STC___5[[#This Row],[Column1]],LEN(Supplemental_Type_Certificates__STC___5[[#This Row],[Column1]])-SEARCH("\",Supplemental_Type_Certificates__STC___5[[#This Row],[Column1]]))</f>
        <v>Navion B</v>
      </c>
      <c r="F2384" s="1" t="str">
        <f>INDEX(Sheet1!A:D,MATCH(Supplemental_Type_Certificates__STC___5[[#This Row],[Make]],Sheet1!D:D,0),1)</f>
        <v>Sierra Hotel Aero</v>
      </c>
      <c r="G2384"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384"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E2382:E2389</v>
      </c>
      <c r="I2384" s="1" t="str">
        <f ca="1">IF(LEN(Supplemental_Type_Certificates__STC___5[[#This Row],[First]])&lt;&gt;0,Supplemental_Type_Certificates__STC___5[[#This Row],[First]]&amp;": "&amp;_xlfn.TEXTJOIN(", ",TRUE,INDIRECT(Supplemental_Type_Certificates__STC___5[[#This Row],[Range]])),"")</f>
        <v/>
      </c>
      <c r="J2384"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385" spans="1:10" x14ac:dyDescent="0.25">
      <c r="A2385" s="1" t="s">
        <v>173</v>
      </c>
      <c r="B2385"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Sierra Hotel Aero, Inc.\Navion D</v>
      </c>
      <c r="C2385" s="1" t="s">
        <v>981</v>
      </c>
      <c r="D2385" s="1" t="str">
        <f>LEFT(Supplemental_Type_Certificates__STC___5[[#This Row],[Column1]],SEARCH("\",Supplemental_Type_Certificates__STC___5[[#This Row],[Column1]])-1)</f>
        <v>Sierra Hotel Aero, Inc.</v>
      </c>
      <c r="E2385" s="1" t="str">
        <f>RIGHT(Supplemental_Type_Certificates__STC___5[[#This Row],[Column1]],LEN(Supplemental_Type_Certificates__STC___5[[#This Row],[Column1]])-SEARCH("\",Supplemental_Type_Certificates__STC___5[[#This Row],[Column1]]))</f>
        <v>Navion D</v>
      </c>
      <c r="F2385" s="1" t="str">
        <f>INDEX(Sheet1!A:D,MATCH(Supplemental_Type_Certificates__STC___5[[#This Row],[Make]],Sheet1!D:D,0),1)</f>
        <v>Sierra Hotel Aero</v>
      </c>
      <c r="G2385"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385"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E2382:E2389</v>
      </c>
      <c r="I2385" s="1" t="str">
        <f ca="1">IF(LEN(Supplemental_Type_Certificates__STC___5[[#This Row],[First]])&lt;&gt;0,Supplemental_Type_Certificates__STC___5[[#This Row],[First]]&amp;": "&amp;_xlfn.TEXTJOIN(", ",TRUE,INDIRECT(Supplemental_Type_Certificates__STC___5[[#This Row],[Range]])),"")</f>
        <v/>
      </c>
      <c r="J2385"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386" spans="1:10" x14ac:dyDescent="0.25">
      <c r="A2386" s="1" t="s">
        <v>173</v>
      </c>
      <c r="B2386"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Sierra Hotel Aero, Inc.\Navion E</v>
      </c>
      <c r="C2386" s="1" t="s">
        <v>982</v>
      </c>
      <c r="D2386" s="1" t="str">
        <f>LEFT(Supplemental_Type_Certificates__STC___5[[#This Row],[Column1]],SEARCH("\",Supplemental_Type_Certificates__STC___5[[#This Row],[Column1]])-1)</f>
        <v>Sierra Hotel Aero, Inc.</v>
      </c>
      <c r="E2386" s="1" t="str">
        <f>RIGHT(Supplemental_Type_Certificates__STC___5[[#This Row],[Column1]],LEN(Supplemental_Type_Certificates__STC___5[[#This Row],[Column1]])-SEARCH("\",Supplemental_Type_Certificates__STC___5[[#This Row],[Column1]]))</f>
        <v>Navion E</v>
      </c>
      <c r="F2386" s="1" t="str">
        <f>INDEX(Sheet1!A:D,MATCH(Supplemental_Type_Certificates__STC___5[[#This Row],[Make]],Sheet1!D:D,0),1)</f>
        <v>Sierra Hotel Aero</v>
      </c>
      <c r="G2386"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386"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E2382:E2389</v>
      </c>
      <c r="I2386" s="1" t="str">
        <f ca="1">IF(LEN(Supplemental_Type_Certificates__STC___5[[#This Row],[First]])&lt;&gt;0,Supplemental_Type_Certificates__STC___5[[#This Row],[First]]&amp;": "&amp;_xlfn.TEXTJOIN(", ",TRUE,INDIRECT(Supplemental_Type_Certificates__STC___5[[#This Row],[Range]])),"")</f>
        <v/>
      </c>
      <c r="J2386"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387" spans="1:10" x14ac:dyDescent="0.25">
      <c r="A2387" s="1" t="s">
        <v>173</v>
      </c>
      <c r="B2387"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Sierra Hotel Aero, Inc.\Navion F</v>
      </c>
      <c r="C2387" s="1" t="s">
        <v>983</v>
      </c>
      <c r="D2387" s="1" t="str">
        <f>LEFT(Supplemental_Type_Certificates__STC___5[[#This Row],[Column1]],SEARCH("\",Supplemental_Type_Certificates__STC___5[[#This Row],[Column1]])-1)</f>
        <v>Sierra Hotel Aero, Inc.</v>
      </c>
      <c r="E2387" s="1" t="str">
        <f>RIGHT(Supplemental_Type_Certificates__STC___5[[#This Row],[Column1]],LEN(Supplemental_Type_Certificates__STC___5[[#This Row],[Column1]])-SEARCH("\",Supplemental_Type_Certificates__STC___5[[#This Row],[Column1]]))</f>
        <v>Navion F</v>
      </c>
      <c r="F2387" s="1" t="str">
        <f>INDEX(Sheet1!A:D,MATCH(Supplemental_Type_Certificates__STC___5[[#This Row],[Make]],Sheet1!D:D,0),1)</f>
        <v>Sierra Hotel Aero</v>
      </c>
      <c r="G2387"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387"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E2382:E2389</v>
      </c>
      <c r="I2387" s="1" t="str">
        <f ca="1">IF(LEN(Supplemental_Type_Certificates__STC___5[[#This Row],[First]])&lt;&gt;0,Supplemental_Type_Certificates__STC___5[[#This Row],[First]]&amp;": "&amp;_xlfn.TEXTJOIN(", ",TRUE,INDIRECT(Supplemental_Type_Certificates__STC___5[[#This Row],[Range]])),"")</f>
        <v/>
      </c>
      <c r="J2387"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388" spans="1:10" x14ac:dyDescent="0.25">
      <c r="A2388" s="1" t="s">
        <v>173</v>
      </c>
      <c r="B2388"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Sierra Hotel Aero, Inc.\Navion G</v>
      </c>
      <c r="C2388" s="1" t="s">
        <v>984</v>
      </c>
      <c r="D2388" s="1" t="str">
        <f>LEFT(Supplemental_Type_Certificates__STC___5[[#This Row],[Column1]],SEARCH("\",Supplemental_Type_Certificates__STC___5[[#This Row],[Column1]])-1)</f>
        <v>Sierra Hotel Aero, Inc.</v>
      </c>
      <c r="E2388" s="1" t="str">
        <f>RIGHT(Supplemental_Type_Certificates__STC___5[[#This Row],[Column1]],LEN(Supplemental_Type_Certificates__STC___5[[#This Row],[Column1]])-SEARCH("\",Supplemental_Type_Certificates__STC___5[[#This Row],[Column1]]))</f>
        <v>Navion G</v>
      </c>
      <c r="F2388" s="1" t="str">
        <f>INDEX(Sheet1!A:D,MATCH(Supplemental_Type_Certificates__STC___5[[#This Row],[Make]],Sheet1!D:D,0),1)</f>
        <v>Sierra Hotel Aero</v>
      </c>
      <c r="G2388"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388"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E2382:E2389</v>
      </c>
      <c r="I2388" s="1" t="str">
        <f ca="1">IF(LEN(Supplemental_Type_Certificates__STC___5[[#This Row],[First]])&lt;&gt;0,Supplemental_Type_Certificates__STC___5[[#This Row],[First]]&amp;": "&amp;_xlfn.TEXTJOIN(", ",TRUE,INDIRECT(Supplemental_Type_Certificates__STC___5[[#This Row],[Range]])),"")</f>
        <v/>
      </c>
      <c r="J2388"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389" spans="1:10" x14ac:dyDescent="0.25">
      <c r="A2389" s="1" t="s">
        <v>173</v>
      </c>
      <c r="B2389"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Sierra Hotel Aero, Inc.\Navion H</v>
      </c>
      <c r="C2389" s="1" t="s">
        <v>985</v>
      </c>
      <c r="D2389" s="1" t="str">
        <f>LEFT(Supplemental_Type_Certificates__STC___5[[#This Row],[Column1]],SEARCH("\",Supplemental_Type_Certificates__STC___5[[#This Row],[Column1]])-1)</f>
        <v>Sierra Hotel Aero, Inc.</v>
      </c>
      <c r="E2389" s="1" t="str">
        <f>RIGHT(Supplemental_Type_Certificates__STC___5[[#This Row],[Column1]],LEN(Supplemental_Type_Certificates__STC___5[[#This Row],[Column1]])-SEARCH("\",Supplemental_Type_Certificates__STC___5[[#This Row],[Column1]]))</f>
        <v>Navion H</v>
      </c>
      <c r="F2389" s="1" t="str">
        <f>INDEX(Sheet1!A:D,MATCH(Supplemental_Type_Certificates__STC___5[[#This Row],[Make]],Sheet1!D:D,0),1)</f>
        <v>Sierra Hotel Aero</v>
      </c>
      <c r="G2389"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389"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E2382:E2389</v>
      </c>
      <c r="I2389" s="1" t="str">
        <f ca="1">IF(LEN(Supplemental_Type_Certificates__STC___5[[#This Row],[First]])&lt;&gt;0,Supplemental_Type_Certificates__STC___5[[#This Row],[First]]&amp;": "&amp;_xlfn.TEXTJOIN(", ",TRUE,INDIRECT(Supplemental_Type_Certificates__STC___5[[#This Row],[Range]])),"")</f>
        <v/>
      </c>
      <c r="J2389"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390" spans="1:10" x14ac:dyDescent="0.25">
      <c r="A2390" s="1" t="s">
        <v>173</v>
      </c>
      <c r="B2390"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Sky Enterprises, Inc.\RC-3</v>
      </c>
      <c r="C2390" s="1" t="s">
        <v>986</v>
      </c>
      <c r="D2390" s="1" t="str">
        <f>LEFT(Supplemental_Type_Certificates__STC___5[[#This Row],[Column1]],SEARCH("\",Supplemental_Type_Certificates__STC___5[[#This Row],[Column1]])-1)</f>
        <v>Sky Enterprises, Inc.</v>
      </c>
      <c r="E2390" s="1" t="str">
        <f>RIGHT(Supplemental_Type_Certificates__STC___5[[#This Row],[Column1]],LEN(Supplemental_Type_Certificates__STC___5[[#This Row],[Column1]])-SEARCH("\",Supplemental_Type_Certificates__STC___5[[#This Row],[Column1]]))</f>
        <v>RC-3</v>
      </c>
      <c r="F2390" s="1" t="str">
        <f>INDEX(Sheet1!A:D,MATCH(Supplemental_Type_Certificates__STC___5[[#This Row],[Make]],Sheet1!D:D,0),1)</f>
        <v>Sky Enterprises</v>
      </c>
      <c r="G2390"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Sky Enterprises</v>
      </c>
      <c r="H2390"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E2390:E2390</v>
      </c>
      <c r="I2390" s="1" t="str">
        <f ca="1">IF(LEN(Supplemental_Type_Certificates__STC___5[[#This Row],[First]])&lt;&gt;0,Supplemental_Type_Certificates__STC___5[[#This Row],[First]]&amp;": "&amp;_xlfn.TEXTJOIN(", ",TRUE,INDIRECT(Supplemental_Type_Certificates__STC___5[[#This Row],[Range]])),"")</f>
        <v>Sky Enterprises: RC-3</v>
      </c>
      <c r="J2390"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391" spans="1:10" x14ac:dyDescent="0.25">
      <c r="A2391" s="1" t="s">
        <v>173</v>
      </c>
      <c r="B2391"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Slingsby Aviation Ltd.\T67M260-T3A</v>
      </c>
      <c r="C2391" s="1" t="s">
        <v>987</v>
      </c>
      <c r="D2391" s="1" t="str">
        <f>LEFT(Supplemental_Type_Certificates__STC___5[[#This Row],[Column1]],SEARCH("\",Supplemental_Type_Certificates__STC___5[[#This Row],[Column1]])-1)</f>
        <v>Slingsby Aviation Ltd.</v>
      </c>
      <c r="E2391" s="1" t="str">
        <f>RIGHT(Supplemental_Type_Certificates__STC___5[[#This Row],[Column1]],LEN(Supplemental_Type_Certificates__STC___5[[#This Row],[Column1]])-SEARCH("\",Supplemental_Type_Certificates__STC___5[[#This Row],[Column1]]))</f>
        <v>T67M260-T3A</v>
      </c>
      <c r="F2391" s="1" t="str">
        <f>INDEX(Sheet1!A:D,MATCH(Supplemental_Type_Certificates__STC___5[[#This Row],[Make]],Sheet1!D:D,0),1)</f>
        <v>Slingsby</v>
      </c>
      <c r="G2391"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Slingsby</v>
      </c>
      <c r="H2391"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E2391:E2392</v>
      </c>
      <c r="I2391" s="1" t="str">
        <f ca="1">IF(LEN(Supplemental_Type_Certificates__STC___5[[#This Row],[First]])&lt;&gt;0,Supplemental_Type_Certificates__STC___5[[#This Row],[First]]&amp;": "&amp;_xlfn.TEXTJOIN(", ",TRUE,INDIRECT(Supplemental_Type_Certificates__STC___5[[#This Row],[Range]])),"")</f>
        <v>Slingsby: T67M260-T3A, T67M260</v>
      </c>
      <c r="J2391"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392" spans="1:10" x14ac:dyDescent="0.25">
      <c r="A2392" s="1" t="s">
        <v>173</v>
      </c>
      <c r="B2392"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Slingsby Aviation Ltd.\T67M260</v>
      </c>
      <c r="C2392" s="1" t="s">
        <v>988</v>
      </c>
      <c r="D2392" s="1" t="str">
        <f>LEFT(Supplemental_Type_Certificates__STC___5[[#This Row],[Column1]],SEARCH("\",Supplemental_Type_Certificates__STC___5[[#This Row],[Column1]])-1)</f>
        <v>Slingsby Aviation Ltd.</v>
      </c>
      <c r="E2392" s="1" t="str">
        <f>RIGHT(Supplemental_Type_Certificates__STC___5[[#This Row],[Column1]],LEN(Supplemental_Type_Certificates__STC___5[[#This Row],[Column1]])-SEARCH("\",Supplemental_Type_Certificates__STC___5[[#This Row],[Column1]]))</f>
        <v>T67M260</v>
      </c>
      <c r="F2392" s="1" t="str">
        <f>INDEX(Sheet1!A:D,MATCH(Supplemental_Type_Certificates__STC___5[[#This Row],[Make]],Sheet1!D:D,0),1)</f>
        <v>Slingsby</v>
      </c>
      <c r="G2392"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392"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E2391:E2392</v>
      </c>
      <c r="I2392" s="1" t="str">
        <f ca="1">IF(LEN(Supplemental_Type_Certificates__STC___5[[#This Row],[First]])&lt;&gt;0,Supplemental_Type_Certificates__STC___5[[#This Row],[First]]&amp;": "&amp;_xlfn.TEXTJOIN(", ",TRUE,INDIRECT(Supplemental_Type_Certificates__STC___5[[#This Row],[Range]])),"")</f>
        <v/>
      </c>
      <c r="J2392"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393" spans="1:10" x14ac:dyDescent="0.25">
      <c r="A2393" s="1" t="s">
        <v>173</v>
      </c>
      <c r="B2393"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SOCATA - Groupe Aerospatiale\GA-7</v>
      </c>
      <c r="C2393" s="1" t="s">
        <v>989</v>
      </c>
      <c r="D2393" s="1" t="str">
        <f>LEFT(Supplemental_Type_Certificates__STC___5[[#This Row],[Column1]],SEARCH("\",Supplemental_Type_Certificates__STC___5[[#This Row],[Column1]])-1)</f>
        <v>SOCATA - Groupe Aerospatiale</v>
      </c>
      <c r="E2393" s="1" t="str">
        <f>RIGHT(Supplemental_Type_Certificates__STC___5[[#This Row],[Column1]],LEN(Supplemental_Type_Certificates__STC___5[[#This Row],[Column1]])-SEARCH("\",Supplemental_Type_Certificates__STC___5[[#This Row],[Column1]]))</f>
        <v>GA-7</v>
      </c>
      <c r="F2393" s="1" t="str">
        <f>INDEX(Sheet1!A:D,MATCH(Supplemental_Type_Certificates__STC___5[[#This Row],[Make]],Sheet1!D:D,0),1)</f>
        <v>SOCATA</v>
      </c>
      <c r="G2393"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SOCATA</v>
      </c>
      <c r="H2393"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E2393:E2411</v>
      </c>
      <c r="I2393" s="1" t="str">
        <f ca="1">IF(LEN(Supplemental_Type_Certificates__STC___5[[#This Row],[First]])&lt;&gt;0,Supplemental_Type_Certificates__STC___5[[#This Row],[First]]&amp;": "&amp;_xlfn.TEXTJOIN(", ",TRUE,INDIRECT(Supplemental_Type_Certificates__STC___5[[#This Row],[Range]])),"")</f>
        <v>SOCATA: GA-7, MS 880B, MS 885, MS 892A-150, MS 892E-150, MS 893A, MS 893E, MS 894A, MS 894E, Rallye 100S, Rallye 150 ST, Rallye 150 T, Rallye 235 E, Rallye 235C, TB 10, TB 20, TB 200, TB 21, TB9</v>
      </c>
      <c r="J2393"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394" spans="1:10" x14ac:dyDescent="0.25">
      <c r="A2394" s="1" t="s">
        <v>173</v>
      </c>
      <c r="B2394"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SOCATA\MS 880B</v>
      </c>
      <c r="C2394" s="1" t="s">
        <v>990</v>
      </c>
      <c r="D2394" s="1" t="str">
        <f>LEFT(Supplemental_Type_Certificates__STC___5[[#This Row],[Column1]],SEARCH("\",Supplemental_Type_Certificates__STC___5[[#This Row],[Column1]])-1)</f>
        <v>SOCATA</v>
      </c>
      <c r="E2394" s="1" t="str">
        <f>RIGHT(Supplemental_Type_Certificates__STC___5[[#This Row],[Column1]],LEN(Supplemental_Type_Certificates__STC___5[[#This Row],[Column1]])-SEARCH("\",Supplemental_Type_Certificates__STC___5[[#This Row],[Column1]]))</f>
        <v>MS 880B</v>
      </c>
      <c r="F2394" s="1" t="str">
        <f>INDEX(Sheet1!A:D,MATCH(Supplemental_Type_Certificates__STC___5[[#This Row],[Make]],Sheet1!D:D,0),1)</f>
        <v>SOCATA</v>
      </c>
      <c r="G2394"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394"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E2393:E2411</v>
      </c>
      <c r="I2394" s="1" t="str">
        <f ca="1">IF(LEN(Supplemental_Type_Certificates__STC___5[[#This Row],[First]])&lt;&gt;0,Supplemental_Type_Certificates__STC___5[[#This Row],[First]]&amp;": "&amp;_xlfn.TEXTJOIN(", ",TRUE,INDIRECT(Supplemental_Type_Certificates__STC___5[[#This Row],[Range]])),"")</f>
        <v/>
      </c>
      <c r="J2394"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395" spans="1:10" x14ac:dyDescent="0.25">
      <c r="A2395" s="1" t="s">
        <v>173</v>
      </c>
      <c r="B2395"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SOCATA\MS 885</v>
      </c>
      <c r="C2395" s="1" t="s">
        <v>991</v>
      </c>
      <c r="D2395" s="1" t="str">
        <f>LEFT(Supplemental_Type_Certificates__STC___5[[#This Row],[Column1]],SEARCH("\",Supplemental_Type_Certificates__STC___5[[#This Row],[Column1]])-1)</f>
        <v>SOCATA</v>
      </c>
      <c r="E2395" s="1" t="str">
        <f>RIGHT(Supplemental_Type_Certificates__STC___5[[#This Row],[Column1]],LEN(Supplemental_Type_Certificates__STC___5[[#This Row],[Column1]])-SEARCH("\",Supplemental_Type_Certificates__STC___5[[#This Row],[Column1]]))</f>
        <v>MS 885</v>
      </c>
      <c r="F2395" s="1" t="str">
        <f>INDEX(Sheet1!A:D,MATCH(Supplemental_Type_Certificates__STC___5[[#This Row],[Make]],Sheet1!D:D,0),1)</f>
        <v>SOCATA</v>
      </c>
      <c r="G2395"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395"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E2393:E2411</v>
      </c>
      <c r="I2395" s="1" t="str">
        <f ca="1">IF(LEN(Supplemental_Type_Certificates__STC___5[[#This Row],[First]])&lt;&gt;0,Supplemental_Type_Certificates__STC___5[[#This Row],[First]]&amp;": "&amp;_xlfn.TEXTJOIN(", ",TRUE,INDIRECT(Supplemental_Type_Certificates__STC___5[[#This Row],[Range]])),"")</f>
        <v/>
      </c>
      <c r="J2395"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396" spans="1:10" x14ac:dyDescent="0.25">
      <c r="A2396" s="1" t="s">
        <v>173</v>
      </c>
      <c r="B2396"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SOCATA\MS 892A-150</v>
      </c>
      <c r="C2396" s="1" t="s">
        <v>992</v>
      </c>
      <c r="D2396" s="1" t="str">
        <f>LEFT(Supplemental_Type_Certificates__STC___5[[#This Row],[Column1]],SEARCH("\",Supplemental_Type_Certificates__STC___5[[#This Row],[Column1]])-1)</f>
        <v>SOCATA</v>
      </c>
      <c r="E2396" s="1" t="str">
        <f>RIGHT(Supplemental_Type_Certificates__STC___5[[#This Row],[Column1]],LEN(Supplemental_Type_Certificates__STC___5[[#This Row],[Column1]])-SEARCH("\",Supplemental_Type_Certificates__STC___5[[#This Row],[Column1]]))</f>
        <v>MS 892A-150</v>
      </c>
      <c r="F2396" s="1" t="str">
        <f>INDEX(Sheet1!A:D,MATCH(Supplemental_Type_Certificates__STC___5[[#This Row],[Make]],Sheet1!D:D,0),1)</f>
        <v>SOCATA</v>
      </c>
      <c r="G2396"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396"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E2393:E2411</v>
      </c>
      <c r="I2396" s="1" t="str">
        <f ca="1">IF(LEN(Supplemental_Type_Certificates__STC___5[[#This Row],[First]])&lt;&gt;0,Supplemental_Type_Certificates__STC___5[[#This Row],[First]]&amp;": "&amp;_xlfn.TEXTJOIN(", ",TRUE,INDIRECT(Supplemental_Type_Certificates__STC___5[[#This Row],[Range]])),"")</f>
        <v/>
      </c>
      <c r="J2396"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397" spans="1:10" x14ac:dyDescent="0.25">
      <c r="A2397" s="1" t="s">
        <v>173</v>
      </c>
      <c r="B2397"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SOCATA\MS 892E-150</v>
      </c>
      <c r="C2397" s="1" t="s">
        <v>993</v>
      </c>
      <c r="D2397" s="1" t="str">
        <f>LEFT(Supplemental_Type_Certificates__STC___5[[#This Row],[Column1]],SEARCH("\",Supplemental_Type_Certificates__STC___5[[#This Row],[Column1]])-1)</f>
        <v>SOCATA</v>
      </c>
      <c r="E2397" s="1" t="str">
        <f>RIGHT(Supplemental_Type_Certificates__STC___5[[#This Row],[Column1]],LEN(Supplemental_Type_Certificates__STC___5[[#This Row],[Column1]])-SEARCH("\",Supplemental_Type_Certificates__STC___5[[#This Row],[Column1]]))</f>
        <v>MS 892E-150</v>
      </c>
      <c r="F2397" s="1" t="str">
        <f>INDEX(Sheet1!A:D,MATCH(Supplemental_Type_Certificates__STC___5[[#This Row],[Make]],Sheet1!D:D,0),1)</f>
        <v>SOCATA</v>
      </c>
      <c r="G2397"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397"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E2393:E2411</v>
      </c>
      <c r="I2397" s="1" t="str">
        <f ca="1">IF(LEN(Supplemental_Type_Certificates__STC___5[[#This Row],[First]])&lt;&gt;0,Supplemental_Type_Certificates__STC___5[[#This Row],[First]]&amp;": "&amp;_xlfn.TEXTJOIN(", ",TRUE,INDIRECT(Supplemental_Type_Certificates__STC___5[[#This Row],[Range]])),"")</f>
        <v/>
      </c>
      <c r="J2397"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398" spans="1:10" x14ac:dyDescent="0.25">
      <c r="A2398" s="1" t="s">
        <v>173</v>
      </c>
      <c r="B2398"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SOCATA\MS 893A</v>
      </c>
      <c r="C2398" s="1" t="s">
        <v>1119</v>
      </c>
      <c r="D2398" s="1" t="str">
        <f>LEFT(Supplemental_Type_Certificates__STC___5[[#This Row],[Column1]],SEARCH("\",Supplemental_Type_Certificates__STC___5[[#This Row],[Column1]])-1)</f>
        <v>SOCATA</v>
      </c>
      <c r="E2398" s="1" t="str">
        <f>RIGHT(Supplemental_Type_Certificates__STC___5[[#This Row],[Column1]],LEN(Supplemental_Type_Certificates__STC___5[[#This Row],[Column1]])-SEARCH("\",Supplemental_Type_Certificates__STC___5[[#This Row],[Column1]]))</f>
        <v>MS 893A</v>
      </c>
      <c r="F2398" s="1" t="str">
        <f>INDEX(Sheet1!A:D,MATCH(Supplemental_Type_Certificates__STC___5[[#This Row],[Make]],Sheet1!D:D,0),1)</f>
        <v>SOCATA</v>
      </c>
      <c r="G2398"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398"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E2393:E2411</v>
      </c>
      <c r="I2398" s="1" t="str">
        <f ca="1">IF(LEN(Supplemental_Type_Certificates__STC___5[[#This Row],[First]])&lt;&gt;0,Supplemental_Type_Certificates__STC___5[[#This Row],[First]]&amp;": "&amp;_xlfn.TEXTJOIN(", ",TRUE,INDIRECT(Supplemental_Type_Certificates__STC___5[[#This Row],[Range]])),"")</f>
        <v/>
      </c>
      <c r="J2398"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399" spans="1:10" x14ac:dyDescent="0.25">
      <c r="A2399" s="1" t="s">
        <v>173</v>
      </c>
      <c r="B2399"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SOCATA\MS 893E</v>
      </c>
      <c r="C2399" s="1" t="s">
        <v>995</v>
      </c>
      <c r="D2399" s="1" t="str">
        <f>LEFT(Supplemental_Type_Certificates__STC___5[[#This Row],[Column1]],SEARCH("\",Supplemental_Type_Certificates__STC___5[[#This Row],[Column1]])-1)</f>
        <v>SOCATA</v>
      </c>
      <c r="E2399" s="1" t="str">
        <f>RIGHT(Supplemental_Type_Certificates__STC___5[[#This Row],[Column1]],LEN(Supplemental_Type_Certificates__STC___5[[#This Row],[Column1]])-SEARCH("\",Supplemental_Type_Certificates__STC___5[[#This Row],[Column1]]))</f>
        <v>MS 893E</v>
      </c>
      <c r="F2399" s="1" t="str">
        <f>INDEX(Sheet1!A:D,MATCH(Supplemental_Type_Certificates__STC___5[[#This Row],[Make]],Sheet1!D:D,0),1)</f>
        <v>SOCATA</v>
      </c>
      <c r="G2399"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399"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E2393:E2411</v>
      </c>
      <c r="I2399" s="1" t="str">
        <f ca="1">IF(LEN(Supplemental_Type_Certificates__STC___5[[#This Row],[First]])&lt;&gt;0,Supplemental_Type_Certificates__STC___5[[#This Row],[First]]&amp;": "&amp;_xlfn.TEXTJOIN(", ",TRUE,INDIRECT(Supplemental_Type_Certificates__STC___5[[#This Row],[Range]])),"")</f>
        <v/>
      </c>
      <c r="J2399"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400" spans="1:10" x14ac:dyDescent="0.25">
      <c r="A2400" s="1" t="s">
        <v>173</v>
      </c>
      <c r="B2400"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SOCATA\MS 894A</v>
      </c>
      <c r="C2400" s="1" t="s">
        <v>996</v>
      </c>
      <c r="D2400" s="1" t="str">
        <f>LEFT(Supplemental_Type_Certificates__STC___5[[#This Row],[Column1]],SEARCH("\",Supplemental_Type_Certificates__STC___5[[#This Row],[Column1]])-1)</f>
        <v>SOCATA</v>
      </c>
      <c r="E2400" s="1" t="str">
        <f>RIGHT(Supplemental_Type_Certificates__STC___5[[#This Row],[Column1]],LEN(Supplemental_Type_Certificates__STC___5[[#This Row],[Column1]])-SEARCH("\",Supplemental_Type_Certificates__STC___5[[#This Row],[Column1]]))</f>
        <v>MS 894A</v>
      </c>
      <c r="F2400" s="1" t="str">
        <f>INDEX(Sheet1!A:D,MATCH(Supplemental_Type_Certificates__STC___5[[#This Row],[Make]],Sheet1!D:D,0),1)</f>
        <v>SOCATA</v>
      </c>
      <c r="G2400"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400"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E2393:E2411</v>
      </c>
      <c r="I2400" s="1" t="str">
        <f ca="1">IF(LEN(Supplemental_Type_Certificates__STC___5[[#This Row],[First]])&lt;&gt;0,Supplemental_Type_Certificates__STC___5[[#This Row],[First]]&amp;": "&amp;_xlfn.TEXTJOIN(", ",TRUE,INDIRECT(Supplemental_Type_Certificates__STC___5[[#This Row],[Range]])),"")</f>
        <v/>
      </c>
      <c r="J2400"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401" spans="1:10" x14ac:dyDescent="0.25">
      <c r="A2401" s="1" t="s">
        <v>173</v>
      </c>
      <c r="B2401"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SOCATA\MS 894E</v>
      </c>
      <c r="C2401" s="1" t="s">
        <v>997</v>
      </c>
      <c r="D2401" s="1" t="str">
        <f>LEFT(Supplemental_Type_Certificates__STC___5[[#This Row],[Column1]],SEARCH("\",Supplemental_Type_Certificates__STC___5[[#This Row],[Column1]])-1)</f>
        <v>SOCATA</v>
      </c>
      <c r="E2401" s="1" t="str">
        <f>RIGHT(Supplemental_Type_Certificates__STC___5[[#This Row],[Column1]],LEN(Supplemental_Type_Certificates__STC___5[[#This Row],[Column1]])-SEARCH("\",Supplemental_Type_Certificates__STC___5[[#This Row],[Column1]]))</f>
        <v>MS 894E</v>
      </c>
      <c r="F2401" s="1" t="str">
        <f>INDEX(Sheet1!A:D,MATCH(Supplemental_Type_Certificates__STC___5[[#This Row],[Make]],Sheet1!D:D,0),1)</f>
        <v>SOCATA</v>
      </c>
      <c r="G2401"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401"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E2393:E2411</v>
      </c>
      <c r="I2401" s="1" t="str">
        <f ca="1">IF(LEN(Supplemental_Type_Certificates__STC___5[[#This Row],[First]])&lt;&gt;0,Supplemental_Type_Certificates__STC___5[[#This Row],[First]]&amp;": "&amp;_xlfn.TEXTJOIN(", ",TRUE,INDIRECT(Supplemental_Type_Certificates__STC___5[[#This Row],[Range]])),"")</f>
        <v/>
      </c>
      <c r="J2401"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402" spans="1:10" x14ac:dyDescent="0.25">
      <c r="A2402" s="1" t="s">
        <v>173</v>
      </c>
      <c r="B2402"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SOCATA\Rallye 100S</v>
      </c>
      <c r="C2402" s="1" t="s">
        <v>998</v>
      </c>
      <c r="D2402" s="1" t="str">
        <f>LEFT(Supplemental_Type_Certificates__STC___5[[#This Row],[Column1]],SEARCH("\",Supplemental_Type_Certificates__STC___5[[#This Row],[Column1]])-1)</f>
        <v>SOCATA</v>
      </c>
      <c r="E2402" s="1" t="str">
        <f>RIGHT(Supplemental_Type_Certificates__STC___5[[#This Row],[Column1]],LEN(Supplemental_Type_Certificates__STC___5[[#This Row],[Column1]])-SEARCH("\",Supplemental_Type_Certificates__STC___5[[#This Row],[Column1]]))</f>
        <v>Rallye 100S</v>
      </c>
      <c r="F2402" s="1" t="str">
        <f>INDEX(Sheet1!A:D,MATCH(Supplemental_Type_Certificates__STC___5[[#This Row],[Make]],Sheet1!D:D,0),1)</f>
        <v>SOCATA</v>
      </c>
      <c r="G2402"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402"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E2393:E2411</v>
      </c>
      <c r="I2402" s="1" t="str">
        <f ca="1">IF(LEN(Supplemental_Type_Certificates__STC___5[[#This Row],[First]])&lt;&gt;0,Supplemental_Type_Certificates__STC___5[[#This Row],[First]]&amp;": "&amp;_xlfn.TEXTJOIN(", ",TRUE,INDIRECT(Supplemental_Type_Certificates__STC___5[[#This Row],[Range]])),"")</f>
        <v/>
      </c>
      <c r="J2402"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403" spans="1:10" x14ac:dyDescent="0.25">
      <c r="A2403" s="1" t="s">
        <v>173</v>
      </c>
      <c r="B2403"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SOCATA\Rallye 150 ST</v>
      </c>
      <c r="C2403" s="1" t="s">
        <v>999</v>
      </c>
      <c r="D2403" s="1" t="str">
        <f>LEFT(Supplemental_Type_Certificates__STC___5[[#This Row],[Column1]],SEARCH("\",Supplemental_Type_Certificates__STC___5[[#This Row],[Column1]])-1)</f>
        <v>SOCATA</v>
      </c>
      <c r="E2403" s="1" t="str">
        <f>RIGHT(Supplemental_Type_Certificates__STC___5[[#This Row],[Column1]],LEN(Supplemental_Type_Certificates__STC___5[[#This Row],[Column1]])-SEARCH("\",Supplemental_Type_Certificates__STC___5[[#This Row],[Column1]]))</f>
        <v>Rallye 150 ST</v>
      </c>
      <c r="F2403" s="1" t="str">
        <f>INDEX(Sheet1!A:D,MATCH(Supplemental_Type_Certificates__STC___5[[#This Row],[Make]],Sheet1!D:D,0),1)</f>
        <v>SOCATA</v>
      </c>
      <c r="G2403"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403"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E2393:E2411</v>
      </c>
      <c r="I2403" s="1" t="str">
        <f ca="1">IF(LEN(Supplemental_Type_Certificates__STC___5[[#This Row],[First]])&lt;&gt;0,Supplemental_Type_Certificates__STC___5[[#This Row],[First]]&amp;": "&amp;_xlfn.TEXTJOIN(", ",TRUE,INDIRECT(Supplemental_Type_Certificates__STC___5[[#This Row],[Range]])),"")</f>
        <v/>
      </c>
      <c r="J2403"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404" spans="1:10" x14ac:dyDescent="0.25">
      <c r="A2404" s="1" t="s">
        <v>173</v>
      </c>
      <c r="B2404"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SOCATA\Rallye 150 T</v>
      </c>
      <c r="C2404" s="1" t="s">
        <v>1000</v>
      </c>
      <c r="D2404" s="1" t="str">
        <f>LEFT(Supplemental_Type_Certificates__STC___5[[#This Row],[Column1]],SEARCH("\",Supplemental_Type_Certificates__STC___5[[#This Row],[Column1]])-1)</f>
        <v>SOCATA</v>
      </c>
      <c r="E2404" s="1" t="str">
        <f>RIGHT(Supplemental_Type_Certificates__STC___5[[#This Row],[Column1]],LEN(Supplemental_Type_Certificates__STC___5[[#This Row],[Column1]])-SEARCH("\",Supplemental_Type_Certificates__STC___5[[#This Row],[Column1]]))</f>
        <v>Rallye 150 T</v>
      </c>
      <c r="F2404" s="1" t="str">
        <f>INDEX(Sheet1!A:D,MATCH(Supplemental_Type_Certificates__STC___5[[#This Row],[Make]],Sheet1!D:D,0),1)</f>
        <v>SOCATA</v>
      </c>
      <c r="G2404"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404"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E2393:E2411</v>
      </c>
      <c r="I2404" s="1" t="str">
        <f ca="1">IF(LEN(Supplemental_Type_Certificates__STC___5[[#This Row],[First]])&lt;&gt;0,Supplemental_Type_Certificates__STC___5[[#This Row],[First]]&amp;": "&amp;_xlfn.TEXTJOIN(", ",TRUE,INDIRECT(Supplemental_Type_Certificates__STC___5[[#This Row],[Range]])),"")</f>
        <v/>
      </c>
      <c r="J2404"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405" spans="1:10" x14ac:dyDescent="0.25">
      <c r="A2405" s="1" t="s">
        <v>173</v>
      </c>
      <c r="B2405"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SOCATA\Rallye 235 E</v>
      </c>
      <c r="C2405" s="1" t="s">
        <v>1001</v>
      </c>
      <c r="D2405" s="1" t="str">
        <f>LEFT(Supplemental_Type_Certificates__STC___5[[#This Row],[Column1]],SEARCH("\",Supplemental_Type_Certificates__STC___5[[#This Row],[Column1]])-1)</f>
        <v>SOCATA</v>
      </c>
      <c r="E2405" s="1" t="str">
        <f>RIGHT(Supplemental_Type_Certificates__STC___5[[#This Row],[Column1]],LEN(Supplemental_Type_Certificates__STC___5[[#This Row],[Column1]])-SEARCH("\",Supplemental_Type_Certificates__STC___5[[#This Row],[Column1]]))</f>
        <v>Rallye 235 E</v>
      </c>
      <c r="F2405" s="1" t="str">
        <f>INDEX(Sheet1!A:D,MATCH(Supplemental_Type_Certificates__STC___5[[#This Row],[Make]],Sheet1!D:D,0),1)</f>
        <v>SOCATA</v>
      </c>
      <c r="G2405"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405"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E2393:E2411</v>
      </c>
      <c r="I2405" s="1" t="str">
        <f ca="1">IF(LEN(Supplemental_Type_Certificates__STC___5[[#This Row],[First]])&lt;&gt;0,Supplemental_Type_Certificates__STC___5[[#This Row],[First]]&amp;": "&amp;_xlfn.TEXTJOIN(", ",TRUE,INDIRECT(Supplemental_Type_Certificates__STC___5[[#This Row],[Range]])),"")</f>
        <v/>
      </c>
      <c r="J2405"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406" spans="1:10" x14ac:dyDescent="0.25">
      <c r="A2406" s="1" t="s">
        <v>173</v>
      </c>
      <c r="B2406"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SOCATA\Rallye 235C</v>
      </c>
      <c r="C2406" s="1" t="s">
        <v>1002</v>
      </c>
      <c r="D2406" s="1" t="str">
        <f>LEFT(Supplemental_Type_Certificates__STC___5[[#This Row],[Column1]],SEARCH("\",Supplemental_Type_Certificates__STC___5[[#This Row],[Column1]])-1)</f>
        <v>SOCATA</v>
      </c>
      <c r="E2406" s="1" t="str">
        <f>RIGHT(Supplemental_Type_Certificates__STC___5[[#This Row],[Column1]],LEN(Supplemental_Type_Certificates__STC___5[[#This Row],[Column1]])-SEARCH("\",Supplemental_Type_Certificates__STC___5[[#This Row],[Column1]]))</f>
        <v>Rallye 235C</v>
      </c>
      <c r="F2406" s="1" t="str">
        <f>INDEX(Sheet1!A:D,MATCH(Supplemental_Type_Certificates__STC___5[[#This Row],[Make]],Sheet1!D:D,0),1)</f>
        <v>SOCATA</v>
      </c>
      <c r="G2406"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406"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E2393:E2411</v>
      </c>
      <c r="I2406" s="1" t="str">
        <f ca="1">IF(LEN(Supplemental_Type_Certificates__STC___5[[#This Row],[First]])&lt;&gt;0,Supplemental_Type_Certificates__STC___5[[#This Row],[First]]&amp;": "&amp;_xlfn.TEXTJOIN(", ",TRUE,INDIRECT(Supplemental_Type_Certificates__STC___5[[#This Row],[Range]])),"")</f>
        <v/>
      </c>
      <c r="J2406"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407" spans="1:10" x14ac:dyDescent="0.25">
      <c r="A2407" s="1" t="s">
        <v>173</v>
      </c>
      <c r="B2407"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SOCATA\TB 10</v>
      </c>
      <c r="C2407" s="1" t="s">
        <v>1003</v>
      </c>
      <c r="D2407" s="1" t="str">
        <f>LEFT(Supplemental_Type_Certificates__STC___5[[#This Row],[Column1]],SEARCH("\",Supplemental_Type_Certificates__STC___5[[#This Row],[Column1]])-1)</f>
        <v>SOCATA</v>
      </c>
      <c r="E2407" s="1" t="str">
        <f>RIGHT(Supplemental_Type_Certificates__STC___5[[#This Row],[Column1]],LEN(Supplemental_Type_Certificates__STC___5[[#This Row],[Column1]])-SEARCH("\",Supplemental_Type_Certificates__STC___5[[#This Row],[Column1]]))</f>
        <v>TB 10</v>
      </c>
      <c r="F2407" s="1" t="str">
        <f>INDEX(Sheet1!A:D,MATCH(Supplemental_Type_Certificates__STC___5[[#This Row],[Make]],Sheet1!D:D,0),1)</f>
        <v>SOCATA</v>
      </c>
      <c r="G2407"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407"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E2393:E2411</v>
      </c>
      <c r="I2407" s="1" t="str">
        <f ca="1">IF(LEN(Supplemental_Type_Certificates__STC___5[[#This Row],[First]])&lt;&gt;0,Supplemental_Type_Certificates__STC___5[[#This Row],[First]]&amp;": "&amp;_xlfn.TEXTJOIN(", ",TRUE,INDIRECT(Supplemental_Type_Certificates__STC___5[[#This Row],[Range]])),"")</f>
        <v/>
      </c>
      <c r="J2407"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408" spans="1:10" x14ac:dyDescent="0.25">
      <c r="A2408" s="1" t="s">
        <v>173</v>
      </c>
      <c r="B2408"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SOCATA\TB 20</v>
      </c>
      <c r="C2408" s="1" t="s">
        <v>1004</v>
      </c>
      <c r="D2408" s="1" t="str">
        <f>LEFT(Supplemental_Type_Certificates__STC___5[[#This Row],[Column1]],SEARCH("\",Supplemental_Type_Certificates__STC___5[[#This Row],[Column1]])-1)</f>
        <v>SOCATA</v>
      </c>
      <c r="E2408" s="1" t="str">
        <f>RIGHT(Supplemental_Type_Certificates__STC___5[[#This Row],[Column1]],LEN(Supplemental_Type_Certificates__STC___5[[#This Row],[Column1]])-SEARCH("\",Supplemental_Type_Certificates__STC___5[[#This Row],[Column1]]))</f>
        <v>TB 20</v>
      </c>
      <c r="F2408" s="1" t="str">
        <f>INDEX(Sheet1!A:D,MATCH(Supplemental_Type_Certificates__STC___5[[#This Row],[Make]],Sheet1!D:D,0),1)</f>
        <v>SOCATA</v>
      </c>
      <c r="G2408"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408"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E2393:E2411</v>
      </c>
      <c r="I2408" s="1" t="str">
        <f ca="1">IF(LEN(Supplemental_Type_Certificates__STC___5[[#This Row],[First]])&lt;&gt;0,Supplemental_Type_Certificates__STC___5[[#This Row],[First]]&amp;": "&amp;_xlfn.TEXTJOIN(", ",TRUE,INDIRECT(Supplemental_Type_Certificates__STC___5[[#This Row],[Range]])),"")</f>
        <v/>
      </c>
      <c r="J2408"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409" spans="1:10" x14ac:dyDescent="0.25">
      <c r="A2409" s="1" t="s">
        <v>173</v>
      </c>
      <c r="B2409"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SOCATA\TB 200</v>
      </c>
      <c r="C2409" s="1" t="s">
        <v>1005</v>
      </c>
      <c r="D2409" s="1" t="str">
        <f>LEFT(Supplemental_Type_Certificates__STC___5[[#This Row],[Column1]],SEARCH("\",Supplemental_Type_Certificates__STC___5[[#This Row],[Column1]])-1)</f>
        <v>SOCATA</v>
      </c>
      <c r="E2409" s="1" t="str">
        <f>RIGHT(Supplemental_Type_Certificates__STC___5[[#This Row],[Column1]],LEN(Supplemental_Type_Certificates__STC___5[[#This Row],[Column1]])-SEARCH("\",Supplemental_Type_Certificates__STC___5[[#This Row],[Column1]]))</f>
        <v>TB 200</v>
      </c>
      <c r="F2409" s="1" t="str">
        <f>INDEX(Sheet1!A:D,MATCH(Supplemental_Type_Certificates__STC___5[[#This Row],[Make]],Sheet1!D:D,0),1)</f>
        <v>SOCATA</v>
      </c>
      <c r="G2409"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409"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E2393:E2411</v>
      </c>
      <c r="I2409" s="1" t="str">
        <f ca="1">IF(LEN(Supplemental_Type_Certificates__STC___5[[#This Row],[First]])&lt;&gt;0,Supplemental_Type_Certificates__STC___5[[#This Row],[First]]&amp;": "&amp;_xlfn.TEXTJOIN(", ",TRUE,INDIRECT(Supplemental_Type_Certificates__STC___5[[#This Row],[Range]])),"")</f>
        <v/>
      </c>
      <c r="J2409"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410" spans="1:10" x14ac:dyDescent="0.25">
      <c r="A2410" s="1" t="s">
        <v>173</v>
      </c>
      <c r="B2410"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SOCATA\TB 21</v>
      </c>
      <c r="C2410" s="1" t="s">
        <v>1006</v>
      </c>
      <c r="D2410" s="1" t="str">
        <f>LEFT(Supplemental_Type_Certificates__STC___5[[#This Row],[Column1]],SEARCH("\",Supplemental_Type_Certificates__STC___5[[#This Row],[Column1]])-1)</f>
        <v>SOCATA</v>
      </c>
      <c r="E2410" s="1" t="str">
        <f>RIGHT(Supplemental_Type_Certificates__STC___5[[#This Row],[Column1]],LEN(Supplemental_Type_Certificates__STC___5[[#This Row],[Column1]])-SEARCH("\",Supplemental_Type_Certificates__STC___5[[#This Row],[Column1]]))</f>
        <v>TB 21</v>
      </c>
      <c r="F2410" s="1" t="str">
        <f>INDEX(Sheet1!A:D,MATCH(Supplemental_Type_Certificates__STC___5[[#This Row],[Make]],Sheet1!D:D,0),1)</f>
        <v>SOCATA</v>
      </c>
      <c r="G2410"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410"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E2393:E2411</v>
      </c>
      <c r="I2410" s="1" t="str">
        <f ca="1">IF(LEN(Supplemental_Type_Certificates__STC___5[[#This Row],[First]])&lt;&gt;0,Supplemental_Type_Certificates__STC___5[[#This Row],[First]]&amp;": "&amp;_xlfn.TEXTJOIN(", ",TRUE,INDIRECT(Supplemental_Type_Certificates__STC___5[[#This Row],[Range]])),"")</f>
        <v/>
      </c>
      <c r="J2410"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411" spans="1:10" x14ac:dyDescent="0.25">
      <c r="A2411" s="1" t="s">
        <v>173</v>
      </c>
      <c r="B2411"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SOCATA\TB9</v>
      </c>
      <c r="C2411" s="1" t="s">
        <v>1007</v>
      </c>
      <c r="D2411" s="1" t="str">
        <f>LEFT(Supplemental_Type_Certificates__STC___5[[#This Row],[Column1]],SEARCH("\",Supplemental_Type_Certificates__STC___5[[#This Row],[Column1]])-1)</f>
        <v>SOCATA</v>
      </c>
      <c r="E2411" s="1" t="str">
        <f>RIGHT(Supplemental_Type_Certificates__STC___5[[#This Row],[Column1]],LEN(Supplemental_Type_Certificates__STC___5[[#This Row],[Column1]])-SEARCH("\",Supplemental_Type_Certificates__STC___5[[#This Row],[Column1]]))</f>
        <v>TB9</v>
      </c>
      <c r="F2411" s="1" t="str">
        <f>INDEX(Sheet1!A:D,MATCH(Supplemental_Type_Certificates__STC___5[[#This Row],[Make]],Sheet1!D:D,0),1)</f>
        <v>SOCATA</v>
      </c>
      <c r="G2411"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411"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E2393:E2411</v>
      </c>
      <c r="I2411" s="1" t="str">
        <f ca="1">IF(LEN(Supplemental_Type_Certificates__STC___5[[#This Row],[First]])&lt;&gt;0,Supplemental_Type_Certificates__STC___5[[#This Row],[First]]&amp;": "&amp;_xlfn.TEXTJOIN(", ",TRUE,INDIRECT(Supplemental_Type_Certificates__STC___5[[#This Row],[Range]])),"")</f>
        <v/>
      </c>
      <c r="J2411"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412" spans="1:10" x14ac:dyDescent="0.25">
      <c r="A2412" s="1" t="s">
        <v>173</v>
      </c>
      <c r="B2412"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STOL Aircraft Corporation\UC-1</v>
      </c>
      <c r="C2412" s="1" t="s">
        <v>1008</v>
      </c>
      <c r="D2412" s="1" t="str">
        <f>LEFT(Supplemental_Type_Certificates__STC___5[[#This Row],[Column1]],SEARCH("\",Supplemental_Type_Certificates__STC___5[[#This Row],[Column1]])-1)</f>
        <v>STOL Aircraft Corporation</v>
      </c>
      <c r="E2412" s="1" t="str">
        <f>RIGHT(Supplemental_Type_Certificates__STC___5[[#This Row],[Column1]],LEN(Supplemental_Type_Certificates__STC___5[[#This Row],[Column1]])-SEARCH("\",Supplemental_Type_Certificates__STC___5[[#This Row],[Column1]]))</f>
        <v>UC-1</v>
      </c>
      <c r="F2412" s="1" t="str">
        <f>INDEX(Sheet1!A:D,MATCH(Supplemental_Type_Certificates__STC___5[[#This Row],[Make]],Sheet1!D:D,0),1)</f>
        <v>STOL Aircraft</v>
      </c>
      <c r="G2412"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STOL Aircraft</v>
      </c>
      <c r="H2412"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E2412:E2412</v>
      </c>
      <c r="I2412" s="1" t="str">
        <f ca="1">IF(LEN(Supplemental_Type_Certificates__STC___5[[#This Row],[First]])&lt;&gt;0,Supplemental_Type_Certificates__STC___5[[#This Row],[First]]&amp;": "&amp;_xlfn.TEXTJOIN(", ",TRUE,INDIRECT(Supplemental_Type_Certificates__STC___5[[#This Row],[Range]])),"")</f>
        <v>STOL Aircraft: UC-1</v>
      </c>
      <c r="J2412"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413" spans="1:10" x14ac:dyDescent="0.25">
      <c r="A2413" s="1" t="s">
        <v>173</v>
      </c>
      <c r="B2413"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Swift Museum Foundation, Inc.\GC-1A</v>
      </c>
      <c r="C2413" s="1" t="s">
        <v>1009</v>
      </c>
      <c r="D2413" s="1" t="str">
        <f>LEFT(Supplemental_Type_Certificates__STC___5[[#This Row],[Column1]],SEARCH("\",Supplemental_Type_Certificates__STC___5[[#This Row],[Column1]])-1)</f>
        <v>Swift Museum Foundation, Inc.</v>
      </c>
      <c r="E2413" s="1" t="str">
        <f>RIGHT(Supplemental_Type_Certificates__STC___5[[#This Row],[Column1]],LEN(Supplemental_Type_Certificates__STC___5[[#This Row],[Column1]])-SEARCH("\",Supplemental_Type_Certificates__STC___5[[#This Row],[Column1]]))</f>
        <v>GC-1A</v>
      </c>
      <c r="F2413" s="1" t="str">
        <f>INDEX(Sheet1!A:D,MATCH(Supplemental_Type_Certificates__STC___5[[#This Row],[Make]],Sheet1!D:D,0),1)</f>
        <v>Swift</v>
      </c>
      <c r="G2413"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Swift</v>
      </c>
      <c r="H2413"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E2413:E2414</v>
      </c>
      <c r="I2413" s="1" t="str">
        <f ca="1">IF(LEN(Supplemental_Type_Certificates__STC___5[[#This Row],[First]])&lt;&gt;0,Supplemental_Type_Certificates__STC___5[[#This Row],[First]]&amp;": "&amp;_xlfn.TEXTJOIN(", ",TRUE,INDIRECT(Supplemental_Type_Certificates__STC___5[[#This Row],[Range]])),"")</f>
        <v>Swift: GC-1A, GC-1B</v>
      </c>
      <c r="J2413"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414" spans="1:10" x14ac:dyDescent="0.25">
      <c r="A2414" s="1" t="s">
        <v>173</v>
      </c>
      <c r="B2414"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Swift Museum Foundation, Inc.\GC-1B</v>
      </c>
      <c r="C2414" s="1" t="s">
        <v>1010</v>
      </c>
      <c r="D2414" s="1" t="str">
        <f>LEFT(Supplemental_Type_Certificates__STC___5[[#This Row],[Column1]],SEARCH("\",Supplemental_Type_Certificates__STC___5[[#This Row],[Column1]])-1)</f>
        <v>Swift Museum Foundation, Inc.</v>
      </c>
      <c r="E2414" s="1" t="str">
        <f>RIGHT(Supplemental_Type_Certificates__STC___5[[#This Row],[Column1]],LEN(Supplemental_Type_Certificates__STC___5[[#This Row],[Column1]])-SEARCH("\",Supplemental_Type_Certificates__STC___5[[#This Row],[Column1]]))</f>
        <v>GC-1B</v>
      </c>
      <c r="F2414" s="1" t="str">
        <f>INDEX(Sheet1!A:D,MATCH(Supplemental_Type_Certificates__STC___5[[#This Row],[Make]],Sheet1!D:D,0),1)</f>
        <v>Swift</v>
      </c>
      <c r="G2414"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414"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E2413:E2414</v>
      </c>
      <c r="I2414" s="1" t="str">
        <f ca="1">IF(LEN(Supplemental_Type_Certificates__STC___5[[#This Row],[First]])&lt;&gt;0,Supplemental_Type_Certificates__STC___5[[#This Row],[First]]&amp;": "&amp;_xlfn.TEXTJOIN(", ",TRUE,INDIRECT(Supplemental_Type_Certificates__STC___5[[#This Row],[Range]])),"")</f>
        <v/>
      </c>
      <c r="J2414"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415" spans="1:10" x14ac:dyDescent="0.25">
      <c r="A2415" s="1" t="s">
        <v>173</v>
      </c>
      <c r="B2415"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Symphony Aircraft Industries Inc\OMF-100-160</v>
      </c>
      <c r="C2415" s="1" t="s">
        <v>1011</v>
      </c>
      <c r="D2415" s="1" t="str">
        <f>LEFT(Supplemental_Type_Certificates__STC___5[[#This Row],[Column1]],SEARCH("\",Supplemental_Type_Certificates__STC___5[[#This Row],[Column1]])-1)</f>
        <v>Symphony Aircraft Industries Inc</v>
      </c>
      <c r="E2415" s="1" t="str">
        <f>RIGHT(Supplemental_Type_Certificates__STC___5[[#This Row],[Column1]],LEN(Supplemental_Type_Certificates__STC___5[[#This Row],[Column1]])-SEARCH("\",Supplemental_Type_Certificates__STC___5[[#This Row],[Column1]]))</f>
        <v>OMF-100-160</v>
      </c>
      <c r="F2415" s="1" t="str">
        <f>INDEX(Sheet1!A:D,MATCH(Supplemental_Type_Certificates__STC___5[[#This Row],[Make]],Sheet1!D:D,0),1)</f>
        <v>Symphony</v>
      </c>
      <c r="G2415"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Symphony</v>
      </c>
      <c r="H2415"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E2415:E2416</v>
      </c>
      <c r="I2415" s="1" t="str">
        <f ca="1">IF(LEN(Supplemental_Type_Certificates__STC___5[[#This Row],[First]])&lt;&gt;0,Supplemental_Type_Certificates__STC___5[[#This Row],[First]]&amp;": "&amp;_xlfn.TEXTJOIN(", ",TRUE,INDIRECT(Supplemental_Type_Certificates__STC___5[[#This Row],[Range]])),"")</f>
        <v>Symphony: OMF-100-160, SA 160</v>
      </c>
      <c r="J2415"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416" spans="1:10" x14ac:dyDescent="0.25">
      <c r="A2416" s="1" t="s">
        <v>173</v>
      </c>
      <c r="B2416"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Symphony Aircraft Industries Inc\SA 160</v>
      </c>
      <c r="C2416" s="1" t="s">
        <v>1012</v>
      </c>
      <c r="D2416" s="1" t="str">
        <f>LEFT(Supplemental_Type_Certificates__STC___5[[#This Row],[Column1]],SEARCH("\",Supplemental_Type_Certificates__STC___5[[#This Row],[Column1]])-1)</f>
        <v>Symphony Aircraft Industries Inc</v>
      </c>
      <c r="E2416" s="1" t="str">
        <f>RIGHT(Supplemental_Type_Certificates__STC___5[[#This Row],[Column1]],LEN(Supplemental_Type_Certificates__STC___5[[#This Row],[Column1]])-SEARCH("\",Supplemental_Type_Certificates__STC___5[[#This Row],[Column1]]))</f>
        <v>SA 160</v>
      </c>
      <c r="F2416" s="1" t="str">
        <f>INDEX(Sheet1!A:D,MATCH(Supplemental_Type_Certificates__STC___5[[#This Row],[Make]],Sheet1!D:D,0),1)</f>
        <v>Symphony</v>
      </c>
      <c r="G2416"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416"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E2415:E2416</v>
      </c>
      <c r="I2416" s="1" t="str">
        <f ca="1">IF(LEN(Supplemental_Type_Certificates__STC___5[[#This Row],[First]])&lt;&gt;0,Supplemental_Type_Certificates__STC___5[[#This Row],[First]]&amp;": "&amp;_xlfn.TEXTJOIN(", ",TRUE,INDIRECT(Supplemental_Type_Certificates__STC___5[[#This Row],[Range]])),"")</f>
        <v/>
      </c>
      <c r="J2416"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417" spans="1:10" x14ac:dyDescent="0.25">
      <c r="A2417" s="1" t="s">
        <v>173</v>
      </c>
      <c r="B2417"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Inc.\120</v>
      </c>
      <c r="C2417" s="1" t="s">
        <v>1180</v>
      </c>
      <c r="D2417" s="1" t="str">
        <f>LEFT(Supplemental_Type_Certificates__STC___5[[#This Row],[Column1]],SEARCH("\",Supplemental_Type_Certificates__STC___5[[#This Row],[Column1]])-1)</f>
        <v>Textron Aviation Inc.</v>
      </c>
      <c r="E2417" s="1" t="str">
        <f>RIGHT(Supplemental_Type_Certificates__STC___5[[#This Row],[Column1]],LEN(Supplemental_Type_Certificates__STC___5[[#This Row],[Column1]])-SEARCH("\",Supplemental_Type_Certificates__STC___5[[#This Row],[Column1]]))</f>
        <v>120</v>
      </c>
      <c r="F2417" s="1" t="str">
        <f>INDEX(Sheet1!A:D,MATCH(Supplemental_Type_Certificates__STC___5[[#This Row],[Make]],Sheet1!D:D,0),1)</f>
        <v>Textron</v>
      </c>
      <c r="G2417"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Textron</v>
      </c>
      <c r="H2417"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E2417:E2724</v>
      </c>
      <c r="I2417" s="1" t="str">
        <f ca="1">IF(LEN(Supplemental_Type_Certificates__STC___5[[#This Row],[First]])&lt;&gt;0,Supplemental_Type_Certificates__STC___5[[#This Row],[First]]&amp;": "&amp;_xlfn.TEXTJOIN(", ",TRUE,INDIRECT(Supplemental_Type_Certificates__STC___5[[#This Row],[Range]])),"")</f>
        <v>Textron: 120, 140, 150, 150B, 150C, 150D, 150E, 150F, 150G, 150H, 150J, 150K, 150L, 150M, 152, 170, 170A, 170B, 172, 172A, 172B, 172C, 172D, 172E, 172F (USAF T-41A), 172G, 172H (USAF T-41A), 172I, 172K, 172L, 172M, 172N, 172P, 172Q, 172R, 172RG, 172S, 175, 175A, 175B, 175C, 177, 177A, 177B, 177RG, 180, 180A, 180B, 180C, 180D, 180E, 180F, 180G, 180H, 180J, 180K, 182, 182A, 182B, 182C, 182D, 182E, 182F, 182G, 182H, 182J, 182K, 182L, 182M, 182N, 182P, 182Q, 182R, 182S, 182T, 185, 185A, 185B, 185C, 185D, 185E, 190, 195, 195A, 195B, 19A, 206, 206H, 207, 207A, 210, 210A, 210B, 210C, 210D, 210E, 210F, 210G, 210H, 210J, 210K, 210L, 210M, 210N, 210R, 23, 310, 310A, 310B, 310C, 310D, 310E, 310F, 310G, 310H, 310I, 310J-1, 310J, 310K, 310L, 310N, 310P, 310Q, 310R, 320-1, 320, 320A, 320B, 320C, 320D, 320E, 320F, 335, 336, 337, 337A, 337B, 337C, 337D, 337E, 337F, 337G, 337H, 340, 340A, 35-33, 35-A33, 35-B33, 35-C33, 35-C33A, 35, 35R, 36, 401, 401A, 401B, 402, 402A, 402B, 402C, 404, 406, 411, 411A, 414, 414A, 421, 421A, 421B, 421C, 425, 56TC, 58, 58A, 65-80, 65-88, 65-90, 65-A80-8800, 65-A80, 65-B80, 65, 70, 95-55, 95-A55, 95-B55, 95-B55A, 95-B55B, 95-C55, 95-C55A, 95, A152, A185E, A185F, A23-19, A23-24, A23, A23A, A24, A24R, A35, A36, A36TC, A56TC, A65-8200, A65, B19, B23, B24R, B35, B36TC, B95, B95A, C23, C24R, C35, D35, D55, D55A, D95A, E310H, E310J, E33, E33A, E33C, E35, E55, E55A, E95, F33, F33A, F33C, F35, G33, G35, H35, J35, K35, M19A, M337B, M35, N35, P172D, P206, P206A, P206B, P206C, P206D, P206E, P210N, P210R, P337H, P35, R172E, R172F, R172G, R172H, R172J, R172K, R182, S35, T182, T182T, T206H, T207, T207A, T210F, T210G, T210H, T210J, T210K, T210L, T210R, T303, T310P, T310Q, T310R, T337B, T337C, T337D, T337E, T337F, T337G, T337H-SP, T337H, TP206A, TP206B, TP206C, TP206D, TP206E, TR182, TU206A, TU206B, TU206C, TU206D, TU206E, TU206F, TU206G, U206, U206A, U206B, U206C, U206D, U206E, U206F, U206G, V35, V35A, V35B</v>
      </c>
      <c r="J2417"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418" spans="1:10" x14ac:dyDescent="0.25">
      <c r="A2418" s="1" t="s">
        <v>173</v>
      </c>
      <c r="B2418"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Inc.\140</v>
      </c>
      <c r="C2418" s="1" t="s">
        <v>1181</v>
      </c>
      <c r="D2418" s="1" t="str">
        <f>LEFT(Supplemental_Type_Certificates__STC___5[[#This Row],[Column1]],SEARCH("\",Supplemental_Type_Certificates__STC___5[[#This Row],[Column1]])-1)</f>
        <v>Textron Aviation Inc.</v>
      </c>
      <c r="E2418" s="1" t="str">
        <f>RIGHT(Supplemental_Type_Certificates__STC___5[[#This Row],[Column1]],LEN(Supplemental_Type_Certificates__STC___5[[#This Row],[Column1]])-SEARCH("\",Supplemental_Type_Certificates__STC___5[[#This Row],[Column1]]))</f>
        <v>140</v>
      </c>
      <c r="F2418" s="1" t="str">
        <f>INDEX(Sheet1!A:D,MATCH(Supplemental_Type_Certificates__STC___5[[#This Row],[Make]],Sheet1!D:D,0),1)</f>
        <v>Textron</v>
      </c>
      <c r="G2418"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418"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E2417:E2724</v>
      </c>
      <c r="I2418" s="1" t="str">
        <f ca="1">IF(LEN(Supplemental_Type_Certificates__STC___5[[#This Row],[First]])&lt;&gt;0,Supplemental_Type_Certificates__STC___5[[#This Row],[First]]&amp;": "&amp;_xlfn.TEXTJOIN(", ",TRUE,INDIRECT(Supplemental_Type_Certificates__STC___5[[#This Row],[Range]])),"")</f>
        <v/>
      </c>
      <c r="J2418"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419" spans="1:10" x14ac:dyDescent="0.25">
      <c r="A2419" s="1" t="s">
        <v>173</v>
      </c>
      <c r="B2419"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Inc.\150</v>
      </c>
      <c r="C2419" s="1" t="s">
        <v>1182</v>
      </c>
      <c r="D2419" s="1" t="str">
        <f>LEFT(Supplemental_Type_Certificates__STC___5[[#This Row],[Column1]],SEARCH("\",Supplemental_Type_Certificates__STC___5[[#This Row],[Column1]])-1)</f>
        <v>Textron Aviation Inc.</v>
      </c>
      <c r="E2419" s="1" t="str">
        <f>RIGHT(Supplemental_Type_Certificates__STC___5[[#This Row],[Column1]],LEN(Supplemental_Type_Certificates__STC___5[[#This Row],[Column1]])-SEARCH("\",Supplemental_Type_Certificates__STC___5[[#This Row],[Column1]]))</f>
        <v>150</v>
      </c>
      <c r="F2419" s="1" t="str">
        <f>INDEX(Sheet1!A:D,MATCH(Supplemental_Type_Certificates__STC___5[[#This Row],[Make]],Sheet1!D:D,0),1)</f>
        <v>Textron</v>
      </c>
      <c r="G2419"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419"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E2417:E2724</v>
      </c>
      <c r="I2419" s="1" t="str">
        <f ca="1">IF(LEN(Supplemental_Type_Certificates__STC___5[[#This Row],[First]])&lt;&gt;0,Supplemental_Type_Certificates__STC___5[[#This Row],[First]]&amp;": "&amp;_xlfn.TEXTJOIN(", ",TRUE,INDIRECT(Supplemental_Type_Certificates__STC___5[[#This Row],[Range]])),"")</f>
        <v/>
      </c>
      <c r="J2419"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420" spans="1:10" x14ac:dyDescent="0.25">
      <c r="A2420" s="1" t="s">
        <v>173</v>
      </c>
      <c r="B2420"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Inc.\150B</v>
      </c>
      <c r="C2420" s="1" t="s">
        <v>1184</v>
      </c>
      <c r="D2420" s="1" t="str">
        <f>LEFT(Supplemental_Type_Certificates__STC___5[[#This Row],[Column1]],SEARCH("\",Supplemental_Type_Certificates__STC___5[[#This Row],[Column1]])-1)</f>
        <v>Textron Aviation Inc.</v>
      </c>
      <c r="E2420" s="1" t="str">
        <f>RIGHT(Supplemental_Type_Certificates__STC___5[[#This Row],[Column1]],LEN(Supplemental_Type_Certificates__STC___5[[#This Row],[Column1]])-SEARCH("\",Supplemental_Type_Certificates__STC___5[[#This Row],[Column1]]))</f>
        <v>150B</v>
      </c>
      <c r="F2420" s="1" t="str">
        <f>INDEX(Sheet1!A:D,MATCH(Supplemental_Type_Certificates__STC___5[[#This Row],[Make]],Sheet1!D:D,0),1)</f>
        <v>Textron</v>
      </c>
      <c r="G2420"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420"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E2417:E2724</v>
      </c>
      <c r="I2420" s="1" t="str">
        <f ca="1">IF(LEN(Supplemental_Type_Certificates__STC___5[[#This Row],[First]])&lt;&gt;0,Supplemental_Type_Certificates__STC___5[[#This Row],[First]]&amp;": "&amp;_xlfn.TEXTJOIN(", ",TRUE,INDIRECT(Supplemental_Type_Certificates__STC___5[[#This Row],[Range]])),"")</f>
        <v/>
      </c>
      <c r="J2420"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421" spans="1:10" x14ac:dyDescent="0.25">
      <c r="A2421" s="1" t="s">
        <v>173</v>
      </c>
      <c r="B2421"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Inc.\150C</v>
      </c>
      <c r="C2421" s="1" t="s">
        <v>1185</v>
      </c>
      <c r="D2421" s="1" t="str">
        <f>LEFT(Supplemental_Type_Certificates__STC___5[[#This Row],[Column1]],SEARCH("\",Supplemental_Type_Certificates__STC___5[[#This Row],[Column1]])-1)</f>
        <v>Textron Aviation Inc.</v>
      </c>
      <c r="E2421" s="1" t="str">
        <f>RIGHT(Supplemental_Type_Certificates__STC___5[[#This Row],[Column1]],LEN(Supplemental_Type_Certificates__STC___5[[#This Row],[Column1]])-SEARCH("\",Supplemental_Type_Certificates__STC___5[[#This Row],[Column1]]))</f>
        <v>150C</v>
      </c>
      <c r="F2421" s="1" t="str">
        <f>INDEX(Sheet1!A:D,MATCH(Supplemental_Type_Certificates__STC___5[[#This Row],[Make]],Sheet1!D:D,0),1)</f>
        <v>Textron</v>
      </c>
      <c r="G2421"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421"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E2417:E2724</v>
      </c>
      <c r="I2421" s="1" t="str">
        <f ca="1">IF(LEN(Supplemental_Type_Certificates__STC___5[[#This Row],[First]])&lt;&gt;0,Supplemental_Type_Certificates__STC___5[[#This Row],[First]]&amp;": "&amp;_xlfn.TEXTJOIN(", ",TRUE,INDIRECT(Supplemental_Type_Certificates__STC___5[[#This Row],[Range]])),"")</f>
        <v/>
      </c>
      <c r="J2421"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422" spans="1:10" x14ac:dyDescent="0.25">
      <c r="A2422" s="1" t="s">
        <v>173</v>
      </c>
      <c r="B2422"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Inc.\150D</v>
      </c>
      <c r="C2422" s="1" t="s">
        <v>1186</v>
      </c>
      <c r="D2422" s="1" t="str">
        <f>LEFT(Supplemental_Type_Certificates__STC___5[[#This Row],[Column1]],SEARCH("\",Supplemental_Type_Certificates__STC___5[[#This Row],[Column1]])-1)</f>
        <v>Textron Aviation Inc.</v>
      </c>
      <c r="E2422" s="1" t="str">
        <f>RIGHT(Supplemental_Type_Certificates__STC___5[[#This Row],[Column1]],LEN(Supplemental_Type_Certificates__STC___5[[#This Row],[Column1]])-SEARCH("\",Supplemental_Type_Certificates__STC___5[[#This Row],[Column1]]))</f>
        <v>150D</v>
      </c>
      <c r="F2422" s="1" t="str">
        <f>INDEX(Sheet1!A:D,MATCH(Supplemental_Type_Certificates__STC___5[[#This Row],[Make]],Sheet1!D:D,0),1)</f>
        <v>Textron</v>
      </c>
      <c r="G2422"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422"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E2417:E2724</v>
      </c>
      <c r="I2422" s="1" t="str">
        <f ca="1">IF(LEN(Supplemental_Type_Certificates__STC___5[[#This Row],[First]])&lt;&gt;0,Supplemental_Type_Certificates__STC___5[[#This Row],[First]]&amp;": "&amp;_xlfn.TEXTJOIN(", ",TRUE,INDIRECT(Supplemental_Type_Certificates__STC___5[[#This Row],[Range]])),"")</f>
        <v/>
      </c>
      <c r="J2422"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423" spans="1:10" x14ac:dyDescent="0.25">
      <c r="A2423" s="1" t="s">
        <v>173</v>
      </c>
      <c r="B2423"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Inc.\150E</v>
      </c>
      <c r="C2423" s="1" t="s">
        <v>1187</v>
      </c>
      <c r="D2423" s="1" t="str">
        <f>LEFT(Supplemental_Type_Certificates__STC___5[[#This Row],[Column1]],SEARCH("\",Supplemental_Type_Certificates__STC___5[[#This Row],[Column1]])-1)</f>
        <v>Textron Aviation Inc.</v>
      </c>
      <c r="E2423" s="1" t="str">
        <f>RIGHT(Supplemental_Type_Certificates__STC___5[[#This Row],[Column1]],LEN(Supplemental_Type_Certificates__STC___5[[#This Row],[Column1]])-SEARCH("\",Supplemental_Type_Certificates__STC___5[[#This Row],[Column1]]))</f>
        <v>150E</v>
      </c>
      <c r="F2423" s="1" t="str">
        <f>INDEX(Sheet1!A:D,MATCH(Supplemental_Type_Certificates__STC___5[[#This Row],[Make]],Sheet1!D:D,0),1)</f>
        <v>Textron</v>
      </c>
      <c r="G2423"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423"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E2417:E2724</v>
      </c>
      <c r="I2423" s="1" t="str">
        <f ca="1">IF(LEN(Supplemental_Type_Certificates__STC___5[[#This Row],[First]])&lt;&gt;0,Supplemental_Type_Certificates__STC___5[[#This Row],[First]]&amp;": "&amp;_xlfn.TEXTJOIN(", ",TRUE,INDIRECT(Supplemental_Type_Certificates__STC___5[[#This Row],[Range]])),"")</f>
        <v/>
      </c>
      <c r="J2423"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424" spans="1:10" x14ac:dyDescent="0.25">
      <c r="A2424" s="1" t="s">
        <v>173</v>
      </c>
      <c r="B2424"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Inc.\150F</v>
      </c>
      <c r="C2424" s="1" t="s">
        <v>1188</v>
      </c>
      <c r="D2424" s="1" t="str">
        <f>LEFT(Supplemental_Type_Certificates__STC___5[[#This Row],[Column1]],SEARCH("\",Supplemental_Type_Certificates__STC___5[[#This Row],[Column1]])-1)</f>
        <v>Textron Aviation Inc.</v>
      </c>
      <c r="E2424" s="1" t="str">
        <f>RIGHT(Supplemental_Type_Certificates__STC___5[[#This Row],[Column1]],LEN(Supplemental_Type_Certificates__STC___5[[#This Row],[Column1]])-SEARCH("\",Supplemental_Type_Certificates__STC___5[[#This Row],[Column1]]))</f>
        <v>150F</v>
      </c>
      <c r="F2424" s="1" t="str">
        <f>INDEX(Sheet1!A:D,MATCH(Supplemental_Type_Certificates__STC___5[[#This Row],[Make]],Sheet1!D:D,0),1)</f>
        <v>Textron</v>
      </c>
      <c r="G2424"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424"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E2417:E2724</v>
      </c>
      <c r="I2424" s="1" t="str">
        <f ca="1">IF(LEN(Supplemental_Type_Certificates__STC___5[[#This Row],[First]])&lt;&gt;0,Supplemental_Type_Certificates__STC___5[[#This Row],[First]]&amp;": "&amp;_xlfn.TEXTJOIN(", ",TRUE,INDIRECT(Supplemental_Type_Certificates__STC___5[[#This Row],[Range]])),"")</f>
        <v/>
      </c>
      <c r="J2424"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425" spans="1:10" x14ac:dyDescent="0.25">
      <c r="A2425" s="1" t="s">
        <v>173</v>
      </c>
      <c r="B2425"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Inc.\150G</v>
      </c>
      <c r="C2425" s="1" t="s">
        <v>1189</v>
      </c>
      <c r="D2425" s="1" t="str">
        <f>LEFT(Supplemental_Type_Certificates__STC___5[[#This Row],[Column1]],SEARCH("\",Supplemental_Type_Certificates__STC___5[[#This Row],[Column1]])-1)</f>
        <v>Textron Aviation Inc.</v>
      </c>
      <c r="E2425" s="1" t="str">
        <f>RIGHT(Supplemental_Type_Certificates__STC___5[[#This Row],[Column1]],LEN(Supplemental_Type_Certificates__STC___5[[#This Row],[Column1]])-SEARCH("\",Supplemental_Type_Certificates__STC___5[[#This Row],[Column1]]))</f>
        <v>150G</v>
      </c>
      <c r="F2425" s="1" t="str">
        <f>INDEX(Sheet1!A:D,MATCH(Supplemental_Type_Certificates__STC___5[[#This Row],[Make]],Sheet1!D:D,0),1)</f>
        <v>Textron</v>
      </c>
      <c r="G2425"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425"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E2417:E2724</v>
      </c>
      <c r="I2425" s="1" t="str">
        <f ca="1">IF(LEN(Supplemental_Type_Certificates__STC___5[[#This Row],[First]])&lt;&gt;0,Supplemental_Type_Certificates__STC___5[[#This Row],[First]]&amp;": "&amp;_xlfn.TEXTJOIN(", ",TRUE,INDIRECT(Supplemental_Type_Certificates__STC___5[[#This Row],[Range]])),"")</f>
        <v/>
      </c>
      <c r="J2425"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426" spans="1:10" x14ac:dyDescent="0.25">
      <c r="A2426" s="1" t="s">
        <v>173</v>
      </c>
      <c r="B2426"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Inc.\150H</v>
      </c>
      <c r="C2426" s="1" t="s">
        <v>1190</v>
      </c>
      <c r="D2426" s="1" t="str">
        <f>LEFT(Supplemental_Type_Certificates__STC___5[[#This Row],[Column1]],SEARCH("\",Supplemental_Type_Certificates__STC___5[[#This Row],[Column1]])-1)</f>
        <v>Textron Aviation Inc.</v>
      </c>
      <c r="E2426" s="1" t="str">
        <f>RIGHT(Supplemental_Type_Certificates__STC___5[[#This Row],[Column1]],LEN(Supplemental_Type_Certificates__STC___5[[#This Row],[Column1]])-SEARCH("\",Supplemental_Type_Certificates__STC___5[[#This Row],[Column1]]))</f>
        <v>150H</v>
      </c>
      <c r="F2426" s="1" t="str">
        <f>INDEX(Sheet1!A:D,MATCH(Supplemental_Type_Certificates__STC___5[[#This Row],[Make]],Sheet1!D:D,0),1)</f>
        <v>Textron</v>
      </c>
      <c r="G2426"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426"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E2417:E2724</v>
      </c>
      <c r="I2426" s="1" t="str">
        <f ca="1">IF(LEN(Supplemental_Type_Certificates__STC___5[[#This Row],[First]])&lt;&gt;0,Supplemental_Type_Certificates__STC___5[[#This Row],[First]]&amp;": "&amp;_xlfn.TEXTJOIN(", ",TRUE,INDIRECT(Supplemental_Type_Certificates__STC___5[[#This Row],[Range]])),"")</f>
        <v/>
      </c>
      <c r="J2426"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427" spans="1:10" x14ac:dyDescent="0.25">
      <c r="A2427" s="1" t="s">
        <v>173</v>
      </c>
      <c r="B2427"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Inc.\150J</v>
      </c>
      <c r="C2427" s="1" t="s">
        <v>1191</v>
      </c>
      <c r="D2427" s="1" t="str">
        <f>LEFT(Supplemental_Type_Certificates__STC___5[[#This Row],[Column1]],SEARCH("\",Supplemental_Type_Certificates__STC___5[[#This Row],[Column1]])-1)</f>
        <v>Textron Aviation Inc.</v>
      </c>
      <c r="E2427" s="1" t="str">
        <f>RIGHT(Supplemental_Type_Certificates__STC___5[[#This Row],[Column1]],LEN(Supplemental_Type_Certificates__STC___5[[#This Row],[Column1]])-SEARCH("\",Supplemental_Type_Certificates__STC___5[[#This Row],[Column1]]))</f>
        <v>150J</v>
      </c>
      <c r="F2427" s="1" t="str">
        <f>INDEX(Sheet1!A:D,MATCH(Supplemental_Type_Certificates__STC___5[[#This Row],[Make]],Sheet1!D:D,0),1)</f>
        <v>Textron</v>
      </c>
      <c r="G2427"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427"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E2417:E2724</v>
      </c>
      <c r="I2427" s="1" t="str">
        <f ca="1">IF(LEN(Supplemental_Type_Certificates__STC___5[[#This Row],[First]])&lt;&gt;0,Supplemental_Type_Certificates__STC___5[[#This Row],[First]]&amp;": "&amp;_xlfn.TEXTJOIN(", ",TRUE,INDIRECT(Supplemental_Type_Certificates__STC___5[[#This Row],[Range]])),"")</f>
        <v/>
      </c>
      <c r="J2427"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428" spans="1:10" x14ac:dyDescent="0.25">
      <c r="A2428" s="1" t="s">
        <v>173</v>
      </c>
      <c r="B2428"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Inc.\150K</v>
      </c>
      <c r="C2428" s="1" t="s">
        <v>1192</v>
      </c>
      <c r="D2428" s="1" t="str">
        <f>LEFT(Supplemental_Type_Certificates__STC___5[[#This Row],[Column1]],SEARCH("\",Supplemental_Type_Certificates__STC___5[[#This Row],[Column1]])-1)</f>
        <v>Textron Aviation Inc.</v>
      </c>
      <c r="E2428" s="1" t="str">
        <f>RIGHT(Supplemental_Type_Certificates__STC___5[[#This Row],[Column1]],LEN(Supplemental_Type_Certificates__STC___5[[#This Row],[Column1]])-SEARCH("\",Supplemental_Type_Certificates__STC___5[[#This Row],[Column1]]))</f>
        <v>150K</v>
      </c>
      <c r="F2428" s="1" t="str">
        <f>INDEX(Sheet1!A:D,MATCH(Supplemental_Type_Certificates__STC___5[[#This Row],[Make]],Sheet1!D:D,0),1)</f>
        <v>Textron</v>
      </c>
      <c r="G2428"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428"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E2417:E2724</v>
      </c>
      <c r="I2428" s="1" t="str">
        <f ca="1">IF(LEN(Supplemental_Type_Certificates__STC___5[[#This Row],[First]])&lt;&gt;0,Supplemental_Type_Certificates__STC___5[[#This Row],[First]]&amp;": "&amp;_xlfn.TEXTJOIN(", ",TRUE,INDIRECT(Supplemental_Type_Certificates__STC___5[[#This Row],[Range]])),"")</f>
        <v/>
      </c>
      <c r="J2428"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429" spans="1:10" x14ac:dyDescent="0.25">
      <c r="A2429" s="1" t="s">
        <v>173</v>
      </c>
      <c r="B2429"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Inc.\150L</v>
      </c>
      <c r="C2429" s="1" t="s">
        <v>1193</v>
      </c>
      <c r="D2429" s="1" t="str">
        <f>LEFT(Supplemental_Type_Certificates__STC___5[[#This Row],[Column1]],SEARCH("\",Supplemental_Type_Certificates__STC___5[[#This Row],[Column1]])-1)</f>
        <v>Textron Aviation Inc.</v>
      </c>
      <c r="E2429" s="1" t="str">
        <f>RIGHT(Supplemental_Type_Certificates__STC___5[[#This Row],[Column1]],LEN(Supplemental_Type_Certificates__STC___5[[#This Row],[Column1]])-SEARCH("\",Supplemental_Type_Certificates__STC___5[[#This Row],[Column1]]))</f>
        <v>150L</v>
      </c>
      <c r="F2429" s="1" t="str">
        <f>INDEX(Sheet1!A:D,MATCH(Supplemental_Type_Certificates__STC___5[[#This Row],[Make]],Sheet1!D:D,0),1)</f>
        <v>Textron</v>
      </c>
      <c r="G2429"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429"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E2417:E2724</v>
      </c>
      <c r="I2429" s="1" t="str">
        <f ca="1">IF(LEN(Supplemental_Type_Certificates__STC___5[[#This Row],[First]])&lt;&gt;0,Supplemental_Type_Certificates__STC___5[[#This Row],[First]]&amp;": "&amp;_xlfn.TEXTJOIN(", ",TRUE,INDIRECT(Supplemental_Type_Certificates__STC___5[[#This Row],[Range]])),"")</f>
        <v/>
      </c>
      <c r="J2429"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430" spans="1:10" x14ac:dyDescent="0.25">
      <c r="A2430" s="1" t="s">
        <v>173</v>
      </c>
      <c r="B2430"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Inc.\150M</v>
      </c>
      <c r="C2430" s="1" t="s">
        <v>1194</v>
      </c>
      <c r="D2430" s="1" t="str">
        <f>LEFT(Supplemental_Type_Certificates__STC___5[[#This Row],[Column1]],SEARCH("\",Supplemental_Type_Certificates__STC___5[[#This Row],[Column1]])-1)</f>
        <v>Textron Aviation Inc.</v>
      </c>
      <c r="E2430" s="1" t="str">
        <f>RIGHT(Supplemental_Type_Certificates__STC___5[[#This Row],[Column1]],LEN(Supplemental_Type_Certificates__STC___5[[#This Row],[Column1]])-SEARCH("\",Supplemental_Type_Certificates__STC___5[[#This Row],[Column1]]))</f>
        <v>150M</v>
      </c>
      <c r="F2430" s="1" t="str">
        <f>INDEX(Sheet1!A:D,MATCH(Supplemental_Type_Certificates__STC___5[[#This Row],[Make]],Sheet1!D:D,0),1)</f>
        <v>Textron</v>
      </c>
      <c r="G2430"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430"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E2417:E2724</v>
      </c>
      <c r="I2430" s="1" t="str">
        <f ca="1">IF(LEN(Supplemental_Type_Certificates__STC___5[[#This Row],[First]])&lt;&gt;0,Supplemental_Type_Certificates__STC___5[[#This Row],[First]]&amp;": "&amp;_xlfn.TEXTJOIN(", ",TRUE,INDIRECT(Supplemental_Type_Certificates__STC___5[[#This Row],[Range]])),"")</f>
        <v/>
      </c>
      <c r="J2430"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431" spans="1:10" x14ac:dyDescent="0.25">
      <c r="A2431" s="1" t="s">
        <v>173</v>
      </c>
      <c r="B2431"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Inc.\152</v>
      </c>
      <c r="C2431" s="1" t="s">
        <v>1195</v>
      </c>
      <c r="D2431" s="1" t="str">
        <f>LEFT(Supplemental_Type_Certificates__STC___5[[#This Row],[Column1]],SEARCH("\",Supplemental_Type_Certificates__STC___5[[#This Row],[Column1]])-1)</f>
        <v>Textron Aviation Inc.</v>
      </c>
      <c r="E2431" s="1" t="str">
        <f>RIGHT(Supplemental_Type_Certificates__STC___5[[#This Row],[Column1]],LEN(Supplemental_Type_Certificates__STC___5[[#This Row],[Column1]])-SEARCH("\",Supplemental_Type_Certificates__STC___5[[#This Row],[Column1]]))</f>
        <v>152</v>
      </c>
      <c r="F2431" s="1" t="str">
        <f>INDEX(Sheet1!A:D,MATCH(Supplemental_Type_Certificates__STC___5[[#This Row],[Make]],Sheet1!D:D,0),1)</f>
        <v>Textron</v>
      </c>
      <c r="G2431"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431"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E2417:E2724</v>
      </c>
      <c r="I2431" s="1" t="str">
        <f ca="1">IF(LEN(Supplemental_Type_Certificates__STC___5[[#This Row],[First]])&lt;&gt;0,Supplemental_Type_Certificates__STC___5[[#This Row],[First]]&amp;": "&amp;_xlfn.TEXTJOIN(", ",TRUE,INDIRECT(Supplemental_Type_Certificates__STC___5[[#This Row],[Range]])),"")</f>
        <v/>
      </c>
      <c r="J2431"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432" spans="1:10" x14ac:dyDescent="0.25">
      <c r="A2432" s="1" t="s">
        <v>173</v>
      </c>
      <c r="B2432"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Inc.\170</v>
      </c>
      <c r="C2432" s="1" t="s">
        <v>1196</v>
      </c>
      <c r="D2432" s="1" t="str">
        <f>LEFT(Supplemental_Type_Certificates__STC___5[[#This Row],[Column1]],SEARCH("\",Supplemental_Type_Certificates__STC___5[[#This Row],[Column1]])-1)</f>
        <v>Textron Aviation Inc.</v>
      </c>
      <c r="E2432" s="1" t="str">
        <f>RIGHT(Supplemental_Type_Certificates__STC___5[[#This Row],[Column1]],LEN(Supplemental_Type_Certificates__STC___5[[#This Row],[Column1]])-SEARCH("\",Supplemental_Type_Certificates__STC___5[[#This Row],[Column1]]))</f>
        <v>170</v>
      </c>
      <c r="F2432" s="1" t="str">
        <f>INDEX(Sheet1!A:D,MATCH(Supplemental_Type_Certificates__STC___5[[#This Row],[Make]],Sheet1!D:D,0),1)</f>
        <v>Textron</v>
      </c>
      <c r="G2432"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432"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E2417:E2724</v>
      </c>
      <c r="I2432" s="1" t="str">
        <f ca="1">IF(LEN(Supplemental_Type_Certificates__STC___5[[#This Row],[First]])&lt;&gt;0,Supplemental_Type_Certificates__STC___5[[#This Row],[First]]&amp;": "&amp;_xlfn.TEXTJOIN(", ",TRUE,INDIRECT(Supplemental_Type_Certificates__STC___5[[#This Row],[Range]])),"")</f>
        <v/>
      </c>
      <c r="J2432"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433" spans="1:10" x14ac:dyDescent="0.25">
      <c r="A2433" s="1" t="s">
        <v>173</v>
      </c>
      <c r="B2433"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Inc.\170A</v>
      </c>
      <c r="C2433" s="1" t="s">
        <v>1197</v>
      </c>
      <c r="D2433" s="1" t="str">
        <f>LEFT(Supplemental_Type_Certificates__STC___5[[#This Row],[Column1]],SEARCH("\",Supplemental_Type_Certificates__STC___5[[#This Row],[Column1]])-1)</f>
        <v>Textron Aviation Inc.</v>
      </c>
      <c r="E2433" s="1" t="str">
        <f>RIGHT(Supplemental_Type_Certificates__STC___5[[#This Row],[Column1]],LEN(Supplemental_Type_Certificates__STC___5[[#This Row],[Column1]])-SEARCH("\",Supplemental_Type_Certificates__STC___5[[#This Row],[Column1]]))</f>
        <v>170A</v>
      </c>
      <c r="F2433" s="1" t="str">
        <f>INDEX(Sheet1!A:D,MATCH(Supplemental_Type_Certificates__STC___5[[#This Row],[Make]],Sheet1!D:D,0),1)</f>
        <v>Textron</v>
      </c>
      <c r="G2433"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433"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E2417:E2724</v>
      </c>
      <c r="I2433" s="1" t="str">
        <f ca="1">IF(LEN(Supplemental_Type_Certificates__STC___5[[#This Row],[First]])&lt;&gt;0,Supplemental_Type_Certificates__STC___5[[#This Row],[First]]&amp;": "&amp;_xlfn.TEXTJOIN(", ",TRUE,INDIRECT(Supplemental_Type_Certificates__STC___5[[#This Row],[Range]])),"")</f>
        <v/>
      </c>
      <c r="J2433"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434" spans="1:10" x14ac:dyDescent="0.25">
      <c r="A2434" s="1" t="s">
        <v>173</v>
      </c>
      <c r="B2434"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Inc.\170B</v>
      </c>
      <c r="C2434" s="1" t="s">
        <v>1198</v>
      </c>
      <c r="D2434" s="1" t="str">
        <f>LEFT(Supplemental_Type_Certificates__STC___5[[#This Row],[Column1]],SEARCH("\",Supplemental_Type_Certificates__STC___5[[#This Row],[Column1]])-1)</f>
        <v>Textron Aviation Inc.</v>
      </c>
      <c r="E2434" s="1" t="str">
        <f>RIGHT(Supplemental_Type_Certificates__STC___5[[#This Row],[Column1]],LEN(Supplemental_Type_Certificates__STC___5[[#This Row],[Column1]])-SEARCH("\",Supplemental_Type_Certificates__STC___5[[#This Row],[Column1]]))</f>
        <v>170B</v>
      </c>
      <c r="F2434" s="1" t="str">
        <f>INDEX(Sheet1!A:D,MATCH(Supplemental_Type_Certificates__STC___5[[#This Row],[Make]],Sheet1!D:D,0),1)</f>
        <v>Textron</v>
      </c>
      <c r="G2434"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434"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E2417:E2724</v>
      </c>
      <c r="I2434" s="1" t="str">
        <f ca="1">IF(LEN(Supplemental_Type_Certificates__STC___5[[#This Row],[First]])&lt;&gt;0,Supplemental_Type_Certificates__STC___5[[#This Row],[First]]&amp;": "&amp;_xlfn.TEXTJOIN(", ",TRUE,INDIRECT(Supplemental_Type_Certificates__STC___5[[#This Row],[Range]])),"")</f>
        <v/>
      </c>
      <c r="J2434"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435" spans="1:10" x14ac:dyDescent="0.25">
      <c r="A2435" s="1" t="s">
        <v>173</v>
      </c>
      <c r="B2435"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Inc.\172</v>
      </c>
      <c r="C2435" s="1" t="s">
        <v>1199</v>
      </c>
      <c r="D2435" s="1" t="str">
        <f>LEFT(Supplemental_Type_Certificates__STC___5[[#This Row],[Column1]],SEARCH("\",Supplemental_Type_Certificates__STC___5[[#This Row],[Column1]])-1)</f>
        <v>Textron Aviation Inc.</v>
      </c>
      <c r="E2435" s="1" t="str">
        <f>RIGHT(Supplemental_Type_Certificates__STC___5[[#This Row],[Column1]],LEN(Supplemental_Type_Certificates__STC___5[[#This Row],[Column1]])-SEARCH("\",Supplemental_Type_Certificates__STC___5[[#This Row],[Column1]]))</f>
        <v>172</v>
      </c>
      <c r="F2435" s="1" t="str">
        <f>INDEX(Sheet1!A:D,MATCH(Supplemental_Type_Certificates__STC___5[[#This Row],[Make]],Sheet1!D:D,0),1)</f>
        <v>Textron</v>
      </c>
      <c r="G2435"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435"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E2417:E2724</v>
      </c>
      <c r="I2435" s="1" t="str">
        <f ca="1">IF(LEN(Supplemental_Type_Certificates__STC___5[[#This Row],[First]])&lt;&gt;0,Supplemental_Type_Certificates__STC___5[[#This Row],[First]]&amp;": "&amp;_xlfn.TEXTJOIN(", ",TRUE,INDIRECT(Supplemental_Type_Certificates__STC___5[[#This Row],[Range]])),"")</f>
        <v/>
      </c>
      <c r="J2435"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436" spans="1:10" x14ac:dyDescent="0.25">
      <c r="A2436" s="1" t="s">
        <v>173</v>
      </c>
      <c r="B2436"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Inc.\172A</v>
      </c>
      <c r="C2436" s="1" t="s">
        <v>1200</v>
      </c>
      <c r="D2436" s="1" t="str">
        <f>LEFT(Supplemental_Type_Certificates__STC___5[[#This Row],[Column1]],SEARCH("\",Supplemental_Type_Certificates__STC___5[[#This Row],[Column1]])-1)</f>
        <v>Textron Aviation Inc.</v>
      </c>
      <c r="E2436" s="1" t="str">
        <f>RIGHT(Supplemental_Type_Certificates__STC___5[[#This Row],[Column1]],LEN(Supplemental_Type_Certificates__STC___5[[#This Row],[Column1]])-SEARCH("\",Supplemental_Type_Certificates__STC___5[[#This Row],[Column1]]))</f>
        <v>172A</v>
      </c>
      <c r="F2436" s="1" t="str">
        <f>INDEX(Sheet1!A:D,MATCH(Supplemental_Type_Certificates__STC___5[[#This Row],[Make]],Sheet1!D:D,0),1)</f>
        <v>Textron</v>
      </c>
      <c r="G2436"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436"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E2417:E2724</v>
      </c>
      <c r="I2436" s="1" t="str">
        <f ca="1">IF(LEN(Supplemental_Type_Certificates__STC___5[[#This Row],[First]])&lt;&gt;0,Supplemental_Type_Certificates__STC___5[[#This Row],[First]]&amp;": "&amp;_xlfn.TEXTJOIN(", ",TRUE,INDIRECT(Supplemental_Type_Certificates__STC___5[[#This Row],[Range]])),"")</f>
        <v/>
      </c>
      <c r="J2436"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437" spans="1:10" x14ac:dyDescent="0.25">
      <c r="A2437" s="1" t="s">
        <v>173</v>
      </c>
      <c r="B2437"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Inc.\172B</v>
      </c>
      <c r="C2437" s="1" t="s">
        <v>1201</v>
      </c>
      <c r="D2437" s="1" t="str">
        <f>LEFT(Supplemental_Type_Certificates__STC___5[[#This Row],[Column1]],SEARCH("\",Supplemental_Type_Certificates__STC___5[[#This Row],[Column1]])-1)</f>
        <v>Textron Aviation Inc.</v>
      </c>
      <c r="E2437" s="1" t="str">
        <f>RIGHT(Supplemental_Type_Certificates__STC___5[[#This Row],[Column1]],LEN(Supplemental_Type_Certificates__STC___5[[#This Row],[Column1]])-SEARCH("\",Supplemental_Type_Certificates__STC___5[[#This Row],[Column1]]))</f>
        <v>172B</v>
      </c>
      <c r="F2437" s="1" t="str">
        <f>INDEX(Sheet1!A:D,MATCH(Supplemental_Type_Certificates__STC___5[[#This Row],[Make]],Sheet1!D:D,0),1)</f>
        <v>Textron</v>
      </c>
      <c r="G2437"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437"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E2417:E2724</v>
      </c>
      <c r="I2437" s="1" t="str">
        <f ca="1">IF(LEN(Supplemental_Type_Certificates__STC___5[[#This Row],[First]])&lt;&gt;0,Supplemental_Type_Certificates__STC___5[[#This Row],[First]]&amp;": "&amp;_xlfn.TEXTJOIN(", ",TRUE,INDIRECT(Supplemental_Type_Certificates__STC___5[[#This Row],[Range]])),"")</f>
        <v/>
      </c>
      <c r="J2437"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438" spans="1:10" x14ac:dyDescent="0.25">
      <c r="A2438" s="1" t="s">
        <v>173</v>
      </c>
      <c r="B2438"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Inc.\172C</v>
      </c>
      <c r="C2438" s="1" t="s">
        <v>1202</v>
      </c>
      <c r="D2438" s="1" t="str">
        <f>LEFT(Supplemental_Type_Certificates__STC___5[[#This Row],[Column1]],SEARCH("\",Supplemental_Type_Certificates__STC___5[[#This Row],[Column1]])-1)</f>
        <v>Textron Aviation Inc.</v>
      </c>
      <c r="E2438" s="1" t="str">
        <f>RIGHT(Supplemental_Type_Certificates__STC___5[[#This Row],[Column1]],LEN(Supplemental_Type_Certificates__STC___5[[#This Row],[Column1]])-SEARCH("\",Supplemental_Type_Certificates__STC___5[[#This Row],[Column1]]))</f>
        <v>172C</v>
      </c>
      <c r="F2438" s="1" t="str">
        <f>INDEX(Sheet1!A:D,MATCH(Supplemental_Type_Certificates__STC___5[[#This Row],[Make]],Sheet1!D:D,0),1)</f>
        <v>Textron</v>
      </c>
      <c r="G2438"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438"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E2417:E2724</v>
      </c>
      <c r="I2438" s="1" t="str">
        <f ca="1">IF(LEN(Supplemental_Type_Certificates__STC___5[[#This Row],[First]])&lt;&gt;0,Supplemental_Type_Certificates__STC___5[[#This Row],[First]]&amp;": "&amp;_xlfn.TEXTJOIN(", ",TRUE,INDIRECT(Supplemental_Type_Certificates__STC___5[[#This Row],[Range]])),"")</f>
        <v/>
      </c>
      <c r="J2438"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439" spans="1:10" x14ac:dyDescent="0.25">
      <c r="A2439" s="1" t="s">
        <v>173</v>
      </c>
      <c r="B2439"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Inc.\172D</v>
      </c>
      <c r="C2439" s="1" t="s">
        <v>1203</v>
      </c>
      <c r="D2439" s="1" t="str">
        <f>LEFT(Supplemental_Type_Certificates__STC___5[[#This Row],[Column1]],SEARCH("\",Supplemental_Type_Certificates__STC___5[[#This Row],[Column1]])-1)</f>
        <v>Textron Aviation Inc.</v>
      </c>
      <c r="E2439" s="1" t="str">
        <f>RIGHT(Supplemental_Type_Certificates__STC___5[[#This Row],[Column1]],LEN(Supplemental_Type_Certificates__STC___5[[#This Row],[Column1]])-SEARCH("\",Supplemental_Type_Certificates__STC___5[[#This Row],[Column1]]))</f>
        <v>172D</v>
      </c>
      <c r="F2439" s="1" t="str">
        <f>INDEX(Sheet1!A:D,MATCH(Supplemental_Type_Certificates__STC___5[[#This Row],[Make]],Sheet1!D:D,0),1)</f>
        <v>Textron</v>
      </c>
      <c r="G2439"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439"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E2417:E2724</v>
      </c>
      <c r="I2439" s="1" t="str">
        <f ca="1">IF(LEN(Supplemental_Type_Certificates__STC___5[[#This Row],[First]])&lt;&gt;0,Supplemental_Type_Certificates__STC___5[[#This Row],[First]]&amp;": "&amp;_xlfn.TEXTJOIN(", ",TRUE,INDIRECT(Supplemental_Type_Certificates__STC___5[[#This Row],[Range]])),"")</f>
        <v/>
      </c>
      <c r="J2439"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440" spans="1:10" x14ac:dyDescent="0.25">
      <c r="A2440" s="1" t="s">
        <v>173</v>
      </c>
      <c r="B2440"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Inc.\172E</v>
      </c>
      <c r="C2440" s="1" t="s">
        <v>1204</v>
      </c>
      <c r="D2440" s="1" t="str">
        <f>LEFT(Supplemental_Type_Certificates__STC___5[[#This Row],[Column1]],SEARCH("\",Supplemental_Type_Certificates__STC___5[[#This Row],[Column1]])-1)</f>
        <v>Textron Aviation Inc.</v>
      </c>
      <c r="E2440" s="1" t="str">
        <f>RIGHT(Supplemental_Type_Certificates__STC___5[[#This Row],[Column1]],LEN(Supplemental_Type_Certificates__STC___5[[#This Row],[Column1]])-SEARCH("\",Supplemental_Type_Certificates__STC___5[[#This Row],[Column1]]))</f>
        <v>172E</v>
      </c>
      <c r="F2440" s="1" t="str">
        <f>INDEX(Sheet1!A:D,MATCH(Supplemental_Type_Certificates__STC___5[[#This Row],[Make]],Sheet1!D:D,0),1)</f>
        <v>Textron</v>
      </c>
      <c r="G2440"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440"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E2417:E2724</v>
      </c>
      <c r="I2440" s="1" t="str">
        <f ca="1">IF(LEN(Supplemental_Type_Certificates__STC___5[[#This Row],[First]])&lt;&gt;0,Supplemental_Type_Certificates__STC___5[[#This Row],[First]]&amp;": "&amp;_xlfn.TEXTJOIN(", ",TRUE,INDIRECT(Supplemental_Type_Certificates__STC___5[[#This Row],[Range]])),"")</f>
        <v/>
      </c>
      <c r="J2440"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441" spans="1:10" x14ac:dyDescent="0.25">
      <c r="A2441" s="1" t="s">
        <v>173</v>
      </c>
      <c r="B2441"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Inc.\172F (USAF T-41A)</v>
      </c>
      <c r="C2441" s="1" t="s">
        <v>1205</v>
      </c>
      <c r="D2441" s="1" t="str">
        <f>LEFT(Supplemental_Type_Certificates__STC___5[[#This Row],[Column1]],SEARCH("\",Supplemental_Type_Certificates__STC___5[[#This Row],[Column1]])-1)</f>
        <v>Textron Aviation Inc.</v>
      </c>
      <c r="E2441" s="1" t="str">
        <f>RIGHT(Supplemental_Type_Certificates__STC___5[[#This Row],[Column1]],LEN(Supplemental_Type_Certificates__STC___5[[#This Row],[Column1]])-SEARCH("\",Supplemental_Type_Certificates__STC___5[[#This Row],[Column1]]))</f>
        <v>172F (USAF T-41A)</v>
      </c>
      <c r="F2441" s="1" t="str">
        <f>INDEX(Sheet1!A:D,MATCH(Supplemental_Type_Certificates__STC___5[[#This Row],[Make]],Sheet1!D:D,0),1)</f>
        <v>Textron</v>
      </c>
      <c r="G2441"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441"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E2417:E2724</v>
      </c>
      <c r="I2441" s="1" t="str">
        <f ca="1">IF(LEN(Supplemental_Type_Certificates__STC___5[[#This Row],[First]])&lt;&gt;0,Supplemental_Type_Certificates__STC___5[[#This Row],[First]]&amp;": "&amp;_xlfn.TEXTJOIN(", ",TRUE,INDIRECT(Supplemental_Type_Certificates__STC___5[[#This Row],[Range]])),"")</f>
        <v/>
      </c>
      <c r="J2441"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442" spans="1:10" x14ac:dyDescent="0.25">
      <c r="A2442" s="1" t="s">
        <v>173</v>
      </c>
      <c r="B2442"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Inc.\172G</v>
      </c>
      <c r="C2442" s="1" t="s">
        <v>1206</v>
      </c>
      <c r="D2442" s="1" t="str">
        <f>LEFT(Supplemental_Type_Certificates__STC___5[[#This Row],[Column1]],SEARCH("\",Supplemental_Type_Certificates__STC___5[[#This Row],[Column1]])-1)</f>
        <v>Textron Aviation Inc.</v>
      </c>
      <c r="E2442" s="1" t="str">
        <f>RIGHT(Supplemental_Type_Certificates__STC___5[[#This Row],[Column1]],LEN(Supplemental_Type_Certificates__STC___5[[#This Row],[Column1]])-SEARCH("\",Supplemental_Type_Certificates__STC___5[[#This Row],[Column1]]))</f>
        <v>172G</v>
      </c>
      <c r="F2442" s="1" t="str">
        <f>INDEX(Sheet1!A:D,MATCH(Supplemental_Type_Certificates__STC___5[[#This Row],[Make]],Sheet1!D:D,0),1)</f>
        <v>Textron</v>
      </c>
      <c r="G2442"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442"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E2417:E2724</v>
      </c>
      <c r="I2442" s="1" t="str">
        <f ca="1">IF(LEN(Supplemental_Type_Certificates__STC___5[[#This Row],[First]])&lt;&gt;0,Supplemental_Type_Certificates__STC___5[[#This Row],[First]]&amp;": "&amp;_xlfn.TEXTJOIN(", ",TRUE,INDIRECT(Supplemental_Type_Certificates__STC___5[[#This Row],[Range]])),"")</f>
        <v/>
      </c>
      <c r="J2442"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443" spans="1:10" x14ac:dyDescent="0.25">
      <c r="A2443" s="1" t="s">
        <v>173</v>
      </c>
      <c r="B2443"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Inc.\172H (USAF T-41A)</v>
      </c>
      <c r="C2443" s="1" t="s">
        <v>1207</v>
      </c>
      <c r="D2443" s="1" t="str">
        <f>LEFT(Supplemental_Type_Certificates__STC___5[[#This Row],[Column1]],SEARCH("\",Supplemental_Type_Certificates__STC___5[[#This Row],[Column1]])-1)</f>
        <v>Textron Aviation Inc.</v>
      </c>
      <c r="E2443" s="1" t="str">
        <f>RIGHT(Supplemental_Type_Certificates__STC___5[[#This Row],[Column1]],LEN(Supplemental_Type_Certificates__STC___5[[#This Row],[Column1]])-SEARCH("\",Supplemental_Type_Certificates__STC___5[[#This Row],[Column1]]))</f>
        <v>172H (USAF T-41A)</v>
      </c>
      <c r="F2443" s="1" t="str">
        <f>INDEX(Sheet1!A:D,MATCH(Supplemental_Type_Certificates__STC___5[[#This Row],[Make]],Sheet1!D:D,0),1)</f>
        <v>Textron</v>
      </c>
      <c r="G2443"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443"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E2417:E2724</v>
      </c>
      <c r="I2443" s="1" t="str">
        <f ca="1">IF(LEN(Supplemental_Type_Certificates__STC___5[[#This Row],[First]])&lt;&gt;0,Supplemental_Type_Certificates__STC___5[[#This Row],[First]]&amp;": "&amp;_xlfn.TEXTJOIN(", ",TRUE,INDIRECT(Supplemental_Type_Certificates__STC___5[[#This Row],[Range]])),"")</f>
        <v/>
      </c>
      <c r="J2443"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444" spans="1:10" x14ac:dyDescent="0.25">
      <c r="A2444" s="1" t="s">
        <v>173</v>
      </c>
      <c r="B2444"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Inc.\172I</v>
      </c>
      <c r="C2444" s="1" t="s">
        <v>1208</v>
      </c>
      <c r="D2444" s="1" t="str">
        <f>LEFT(Supplemental_Type_Certificates__STC___5[[#This Row],[Column1]],SEARCH("\",Supplemental_Type_Certificates__STC___5[[#This Row],[Column1]])-1)</f>
        <v>Textron Aviation Inc.</v>
      </c>
      <c r="E2444" s="1" t="str">
        <f>RIGHT(Supplemental_Type_Certificates__STC___5[[#This Row],[Column1]],LEN(Supplemental_Type_Certificates__STC___5[[#This Row],[Column1]])-SEARCH("\",Supplemental_Type_Certificates__STC___5[[#This Row],[Column1]]))</f>
        <v>172I</v>
      </c>
      <c r="F2444" s="1" t="str">
        <f>INDEX(Sheet1!A:D,MATCH(Supplemental_Type_Certificates__STC___5[[#This Row],[Make]],Sheet1!D:D,0),1)</f>
        <v>Textron</v>
      </c>
      <c r="G2444"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444"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E2417:E2724</v>
      </c>
      <c r="I2444" s="1" t="str">
        <f ca="1">IF(LEN(Supplemental_Type_Certificates__STC___5[[#This Row],[First]])&lt;&gt;0,Supplemental_Type_Certificates__STC___5[[#This Row],[First]]&amp;": "&amp;_xlfn.TEXTJOIN(", ",TRUE,INDIRECT(Supplemental_Type_Certificates__STC___5[[#This Row],[Range]])),"")</f>
        <v/>
      </c>
      <c r="J2444"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445" spans="1:10" x14ac:dyDescent="0.25">
      <c r="A2445" s="1" t="s">
        <v>173</v>
      </c>
      <c r="B2445"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Inc.\172K</v>
      </c>
      <c r="C2445" s="1" t="s">
        <v>1209</v>
      </c>
      <c r="D2445" s="1" t="str">
        <f>LEFT(Supplemental_Type_Certificates__STC___5[[#This Row],[Column1]],SEARCH("\",Supplemental_Type_Certificates__STC___5[[#This Row],[Column1]])-1)</f>
        <v>Textron Aviation Inc.</v>
      </c>
      <c r="E2445" s="1" t="str">
        <f>RIGHT(Supplemental_Type_Certificates__STC___5[[#This Row],[Column1]],LEN(Supplemental_Type_Certificates__STC___5[[#This Row],[Column1]])-SEARCH("\",Supplemental_Type_Certificates__STC___5[[#This Row],[Column1]]))</f>
        <v>172K</v>
      </c>
      <c r="F2445" s="1" t="str">
        <f>INDEX(Sheet1!A:D,MATCH(Supplemental_Type_Certificates__STC___5[[#This Row],[Make]],Sheet1!D:D,0),1)</f>
        <v>Textron</v>
      </c>
      <c r="G2445"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445"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E2417:E2724</v>
      </c>
      <c r="I2445" s="1" t="str">
        <f ca="1">IF(LEN(Supplemental_Type_Certificates__STC___5[[#This Row],[First]])&lt;&gt;0,Supplemental_Type_Certificates__STC___5[[#This Row],[First]]&amp;": "&amp;_xlfn.TEXTJOIN(", ",TRUE,INDIRECT(Supplemental_Type_Certificates__STC___5[[#This Row],[Range]])),"")</f>
        <v/>
      </c>
      <c r="J2445"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446" spans="1:10" x14ac:dyDescent="0.25">
      <c r="A2446" s="1" t="s">
        <v>173</v>
      </c>
      <c r="B2446"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Inc.\172L</v>
      </c>
      <c r="C2446" s="1" t="s">
        <v>1210</v>
      </c>
      <c r="D2446" s="1" t="str">
        <f>LEFT(Supplemental_Type_Certificates__STC___5[[#This Row],[Column1]],SEARCH("\",Supplemental_Type_Certificates__STC___5[[#This Row],[Column1]])-1)</f>
        <v>Textron Aviation Inc.</v>
      </c>
      <c r="E2446" s="1" t="str">
        <f>RIGHT(Supplemental_Type_Certificates__STC___5[[#This Row],[Column1]],LEN(Supplemental_Type_Certificates__STC___5[[#This Row],[Column1]])-SEARCH("\",Supplemental_Type_Certificates__STC___5[[#This Row],[Column1]]))</f>
        <v>172L</v>
      </c>
      <c r="F2446" s="1" t="str">
        <f>INDEX(Sheet1!A:D,MATCH(Supplemental_Type_Certificates__STC___5[[#This Row],[Make]],Sheet1!D:D,0),1)</f>
        <v>Textron</v>
      </c>
      <c r="G2446"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446"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E2417:E2724</v>
      </c>
      <c r="I2446" s="1" t="str">
        <f ca="1">IF(LEN(Supplemental_Type_Certificates__STC___5[[#This Row],[First]])&lt;&gt;0,Supplemental_Type_Certificates__STC___5[[#This Row],[First]]&amp;": "&amp;_xlfn.TEXTJOIN(", ",TRUE,INDIRECT(Supplemental_Type_Certificates__STC___5[[#This Row],[Range]])),"")</f>
        <v/>
      </c>
      <c r="J2446"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447" spans="1:10" x14ac:dyDescent="0.25">
      <c r="A2447" s="1" t="s">
        <v>173</v>
      </c>
      <c r="B2447"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Inc.\172M</v>
      </c>
      <c r="C2447" s="1" t="s">
        <v>1211</v>
      </c>
      <c r="D2447" s="1" t="str">
        <f>LEFT(Supplemental_Type_Certificates__STC___5[[#This Row],[Column1]],SEARCH("\",Supplemental_Type_Certificates__STC___5[[#This Row],[Column1]])-1)</f>
        <v>Textron Aviation Inc.</v>
      </c>
      <c r="E2447" s="1" t="str">
        <f>RIGHT(Supplemental_Type_Certificates__STC___5[[#This Row],[Column1]],LEN(Supplemental_Type_Certificates__STC___5[[#This Row],[Column1]])-SEARCH("\",Supplemental_Type_Certificates__STC___5[[#This Row],[Column1]]))</f>
        <v>172M</v>
      </c>
      <c r="F2447" s="1" t="str">
        <f>INDEX(Sheet1!A:D,MATCH(Supplemental_Type_Certificates__STC___5[[#This Row],[Make]],Sheet1!D:D,0),1)</f>
        <v>Textron</v>
      </c>
      <c r="G2447"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447"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E2417:E2724</v>
      </c>
      <c r="I2447" s="1" t="str">
        <f ca="1">IF(LEN(Supplemental_Type_Certificates__STC___5[[#This Row],[First]])&lt;&gt;0,Supplemental_Type_Certificates__STC___5[[#This Row],[First]]&amp;": "&amp;_xlfn.TEXTJOIN(", ",TRUE,INDIRECT(Supplemental_Type_Certificates__STC___5[[#This Row],[Range]])),"")</f>
        <v/>
      </c>
      <c r="J2447"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448" spans="1:10" x14ac:dyDescent="0.25">
      <c r="A2448" s="1" t="s">
        <v>173</v>
      </c>
      <c r="B2448"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Inc.\172N</v>
      </c>
      <c r="C2448" s="1" t="s">
        <v>1212</v>
      </c>
      <c r="D2448" s="1" t="str">
        <f>LEFT(Supplemental_Type_Certificates__STC___5[[#This Row],[Column1]],SEARCH("\",Supplemental_Type_Certificates__STC___5[[#This Row],[Column1]])-1)</f>
        <v>Textron Aviation Inc.</v>
      </c>
      <c r="E2448" s="1" t="str">
        <f>RIGHT(Supplemental_Type_Certificates__STC___5[[#This Row],[Column1]],LEN(Supplemental_Type_Certificates__STC___5[[#This Row],[Column1]])-SEARCH("\",Supplemental_Type_Certificates__STC___5[[#This Row],[Column1]]))</f>
        <v>172N</v>
      </c>
      <c r="F2448" s="1" t="str">
        <f>INDEX(Sheet1!A:D,MATCH(Supplemental_Type_Certificates__STC___5[[#This Row],[Make]],Sheet1!D:D,0),1)</f>
        <v>Textron</v>
      </c>
      <c r="G2448"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448"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E2417:E2724</v>
      </c>
      <c r="I2448" s="1" t="str">
        <f ca="1">IF(LEN(Supplemental_Type_Certificates__STC___5[[#This Row],[First]])&lt;&gt;0,Supplemental_Type_Certificates__STC___5[[#This Row],[First]]&amp;": "&amp;_xlfn.TEXTJOIN(", ",TRUE,INDIRECT(Supplemental_Type_Certificates__STC___5[[#This Row],[Range]])),"")</f>
        <v/>
      </c>
      <c r="J2448"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449" spans="1:10" x14ac:dyDescent="0.25">
      <c r="A2449" s="1" t="s">
        <v>173</v>
      </c>
      <c r="B2449"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Inc.\172P</v>
      </c>
      <c r="C2449" s="1" t="s">
        <v>1213</v>
      </c>
      <c r="D2449" s="1" t="str">
        <f>LEFT(Supplemental_Type_Certificates__STC___5[[#This Row],[Column1]],SEARCH("\",Supplemental_Type_Certificates__STC___5[[#This Row],[Column1]])-1)</f>
        <v>Textron Aviation Inc.</v>
      </c>
      <c r="E2449" s="1" t="str">
        <f>RIGHT(Supplemental_Type_Certificates__STC___5[[#This Row],[Column1]],LEN(Supplemental_Type_Certificates__STC___5[[#This Row],[Column1]])-SEARCH("\",Supplemental_Type_Certificates__STC___5[[#This Row],[Column1]]))</f>
        <v>172P</v>
      </c>
      <c r="F2449" s="1" t="str">
        <f>INDEX(Sheet1!A:D,MATCH(Supplemental_Type_Certificates__STC___5[[#This Row],[Make]],Sheet1!D:D,0),1)</f>
        <v>Textron</v>
      </c>
      <c r="G2449"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449"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E2417:E2724</v>
      </c>
      <c r="I2449" s="1" t="str">
        <f ca="1">IF(LEN(Supplemental_Type_Certificates__STC___5[[#This Row],[First]])&lt;&gt;0,Supplemental_Type_Certificates__STC___5[[#This Row],[First]]&amp;": "&amp;_xlfn.TEXTJOIN(", ",TRUE,INDIRECT(Supplemental_Type_Certificates__STC___5[[#This Row],[Range]])),"")</f>
        <v/>
      </c>
      <c r="J2449"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450" spans="1:10" x14ac:dyDescent="0.25">
      <c r="A2450" s="1" t="s">
        <v>173</v>
      </c>
      <c r="B2450"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Inc.\172Q</v>
      </c>
      <c r="C2450" s="1" t="s">
        <v>1214</v>
      </c>
      <c r="D2450" s="1" t="str">
        <f>LEFT(Supplemental_Type_Certificates__STC___5[[#This Row],[Column1]],SEARCH("\",Supplemental_Type_Certificates__STC___5[[#This Row],[Column1]])-1)</f>
        <v>Textron Aviation Inc.</v>
      </c>
      <c r="E2450" s="1" t="str">
        <f>RIGHT(Supplemental_Type_Certificates__STC___5[[#This Row],[Column1]],LEN(Supplemental_Type_Certificates__STC___5[[#This Row],[Column1]])-SEARCH("\",Supplemental_Type_Certificates__STC___5[[#This Row],[Column1]]))</f>
        <v>172Q</v>
      </c>
      <c r="F2450" s="1" t="str">
        <f>INDEX(Sheet1!A:D,MATCH(Supplemental_Type_Certificates__STC___5[[#This Row],[Make]],Sheet1!D:D,0),1)</f>
        <v>Textron</v>
      </c>
      <c r="G2450"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450"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E2417:E2724</v>
      </c>
      <c r="I2450" s="1" t="str">
        <f ca="1">IF(LEN(Supplemental_Type_Certificates__STC___5[[#This Row],[First]])&lt;&gt;0,Supplemental_Type_Certificates__STC___5[[#This Row],[First]]&amp;": "&amp;_xlfn.TEXTJOIN(", ",TRUE,INDIRECT(Supplemental_Type_Certificates__STC___5[[#This Row],[Range]])),"")</f>
        <v/>
      </c>
      <c r="J2450"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451" spans="1:10" x14ac:dyDescent="0.25">
      <c r="A2451" s="1" t="s">
        <v>173</v>
      </c>
      <c r="B2451"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Inc.\172R</v>
      </c>
      <c r="C2451" s="1" t="s">
        <v>1215</v>
      </c>
      <c r="D2451" s="1" t="str">
        <f>LEFT(Supplemental_Type_Certificates__STC___5[[#This Row],[Column1]],SEARCH("\",Supplemental_Type_Certificates__STC___5[[#This Row],[Column1]])-1)</f>
        <v>Textron Aviation Inc.</v>
      </c>
      <c r="E2451" s="1" t="str">
        <f>RIGHT(Supplemental_Type_Certificates__STC___5[[#This Row],[Column1]],LEN(Supplemental_Type_Certificates__STC___5[[#This Row],[Column1]])-SEARCH("\",Supplemental_Type_Certificates__STC___5[[#This Row],[Column1]]))</f>
        <v>172R</v>
      </c>
      <c r="F2451" s="1" t="str">
        <f>INDEX(Sheet1!A:D,MATCH(Supplemental_Type_Certificates__STC___5[[#This Row],[Make]],Sheet1!D:D,0),1)</f>
        <v>Textron</v>
      </c>
      <c r="G2451"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451"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E2417:E2724</v>
      </c>
      <c r="I2451" s="1" t="str">
        <f ca="1">IF(LEN(Supplemental_Type_Certificates__STC___5[[#This Row],[First]])&lt;&gt;0,Supplemental_Type_Certificates__STC___5[[#This Row],[First]]&amp;": "&amp;_xlfn.TEXTJOIN(", ",TRUE,INDIRECT(Supplemental_Type_Certificates__STC___5[[#This Row],[Range]])),"")</f>
        <v/>
      </c>
      <c r="J2451"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452" spans="1:10" x14ac:dyDescent="0.25">
      <c r="A2452" s="1" t="s">
        <v>173</v>
      </c>
      <c r="B2452"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Inc.\172RG</v>
      </c>
      <c r="C2452" s="1" t="s">
        <v>1216</v>
      </c>
      <c r="D2452" s="1" t="str">
        <f>LEFT(Supplemental_Type_Certificates__STC___5[[#This Row],[Column1]],SEARCH("\",Supplemental_Type_Certificates__STC___5[[#This Row],[Column1]])-1)</f>
        <v>Textron Aviation Inc.</v>
      </c>
      <c r="E2452" s="1" t="str">
        <f>RIGHT(Supplemental_Type_Certificates__STC___5[[#This Row],[Column1]],LEN(Supplemental_Type_Certificates__STC___5[[#This Row],[Column1]])-SEARCH("\",Supplemental_Type_Certificates__STC___5[[#This Row],[Column1]]))</f>
        <v>172RG</v>
      </c>
      <c r="F2452" s="1" t="str">
        <f>INDEX(Sheet1!A:D,MATCH(Supplemental_Type_Certificates__STC___5[[#This Row],[Make]],Sheet1!D:D,0),1)</f>
        <v>Textron</v>
      </c>
      <c r="G2452"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452"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E2417:E2724</v>
      </c>
      <c r="I2452" s="1" t="str">
        <f ca="1">IF(LEN(Supplemental_Type_Certificates__STC___5[[#This Row],[First]])&lt;&gt;0,Supplemental_Type_Certificates__STC___5[[#This Row],[First]]&amp;": "&amp;_xlfn.TEXTJOIN(", ",TRUE,INDIRECT(Supplemental_Type_Certificates__STC___5[[#This Row],[Range]])),"")</f>
        <v/>
      </c>
      <c r="J2452"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453" spans="1:10" x14ac:dyDescent="0.25">
      <c r="A2453" s="1" t="s">
        <v>173</v>
      </c>
      <c r="B2453"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Inc.\172S</v>
      </c>
      <c r="C2453" s="1" t="s">
        <v>1217</v>
      </c>
      <c r="D2453" s="1" t="str">
        <f>LEFT(Supplemental_Type_Certificates__STC___5[[#This Row],[Column1]],SEARCH("\",Supplemental_Type_Certificates__STC___5[[#This Row],[Column1]])-1)</f>
        <v>Textron Aviation Inc.</v>
      </c>
      <c r="E2453" s="1" t="str">
        <f>RIGHT(Supplemental_Type_Certificates__STC___5[[#This Row],[Column1]],LEN(Supplemental_Type_Certificates__STC___5[[#This Row],[Column1]])-SEARCH("\",Supplemental_Type_Certificates__STC___5[[#This Row],[Column1]]))</f>
        <v>172S</v>
      </c>
      <c r="F2453" s="1" t="str">
        <f>INDEX(Sheet1!A:D,MATCH(Supplemental_Type_Certificates__STC___5[[#This Row],[Make]],Sheet1!D:D,0),1)</f>
        <v>Textron</v>
      </c>
      <c r="G2453"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453"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E2417:E2724</v>
      </c>
      <c r="I2453" s="1" t="str">
        <f ca="1">IF(LEN(Supplemental_Type_Certificates__STC___5[[#This Row],[First]])&lt;&gt;0,Supplemental_Type_Certificates__STC___5[[#This Row],[First]]&amp;": "&amp;_xlfn.TEXTJOIN(", ",TRUE,INDIRECT(Supplemental_Type_Certificates__STC___5[[#This Row],[Range]])),"")</f>
        <v/>
      </c>
      <c r="J2453"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454" spans="1:10" x14ac:dyDescent="0.25">
      <c r="A2454" s="1" t="s">
        <v>173</v>
      </c>
      <c r="B2454"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Inc.\175</v>
      </c>
      <c r="C2454" s="1" t="s">
        <v>1218</v>
      </c>
      <c r="D2454" s="1" t="str">
        <f>LEFT(Supplemental_Type_Certificates__STC___5[[#This Row],[Column1]],SEARCH("\",Supplemental_Type_Certificates__STC___5[[#This Row],[Column1]])-1)</f>
        <v>Textron Aviation Inc.</v>
      </c>
      <c r="E2454" s="1" t="str">
        <f>RIGHT(Supplemental_Type_Certificates__STC___5[[#This Row],[Column1]],LEN(Supplemental_Type_Certificates__STC___5[[#This Row],[Column1]])-SEARCH("\",Supplemental_Type_Certificates__STC___5[[#This Row],[Column1]]))</f>
        <v>175</v>
      </c>
      <c r="F2454" s="1" t="str">
        <f>INDEX(Sheet1!A:D,MATCH(Supplemental_Type_Certificates__STC___5[[#This Row],[Make]],Sheet1!D:D,0),1)</f>
        <v>Textron</v>
      </c>
      <c r="G2454"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454"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E2417:E2724</v>
      </c>
      <c r="I2454" s="1" t="str">
        <f ca="1">IF(LEN(Supplemental_Type_Certificates__STC___5[[#This Row],[First]])&lt;&gt;0,Supplemental_Type_Certificates__STC___5[[#This Row],[First]]&amp;": "&amp;_xlfn.TEXTJOIN(", ",TRUE,INDIRECT(Supplemental_Type_Certificates__STC___5[[#This Row],[Range]])),"")</f>
        <v/>
      </c>
      <c r="J2454"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455" spans="1:10" x14ac:dyDescent="0.25">
      <c r="A2455" s="1" t="s">
        <v>173</v>
      </c>
      <c r="B2455"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Inc.\175A</v>
      </c>
      <c r="C2455" s="1" t="s">
        <v>1219</v>
      </c>
      <c r="D2455" s="1" t="str">
        <f>LEFT(Supplemental_Type_Certificates__STC___5[[#This Row],[Column1]],SEARCH("\",Supplemental_Type_Certificates__STC___5[[#This Row],[Column1]])-1)</f>
        <v>Textron Aviation Inc.</v>
      </c>
      <c r="E2455" s="1" t="str">
        <f>RIGHT(Supplemental_Type_Certificates__STC___5[[#This Row],[Column1]],LEN(Supplemental_Type_Certificates__STC___5[[#This Row],[Column1]])-SEARCH("\",Supplemental_Type_Certificates__STC___5[[#This Row],[Column1]]))</f>
        <v>175A</v>
      </c>
      <c r="F2455" s="1" t="str">
        <f>INDEX(Sheet1!A:D,MATCH(Supplemental_Type_Certificates__STC___5[[#This Row],[Make]],Sheet1!D:D,0),1)</f>
        <v>Textron</v>
      </c>
      <c r="G2455"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455"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E2417:E2724</v>
      </c>
      <c r="I2455" s="1" t="str">
        <f ca="1">IF(LEN(Supplemental_Type_Certificates__STC___5[[#This Row],[First]])&lt;&gt;0,Supplemental_Type_Certificates__STC___5[[#This Row],[First]]&amp;": "&amp;_xlfn.TEXTJOIN(", ",TRUE,INDIRECT(Supplemental_Type_Certificates__STC___5[[#This Row],[Range]])),"")</f>
        <v/>
      </c>
      <c r="J2455"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456" spans="1:10" x14ac:dyDescent="0.25">
      <c r="A2456" s="1" t="s">
        <v>173</v>
      </c>
      <c r="B2456"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Inc.\175B</v>
      </c>
      <c r="C2456" s="1" t="s">
        <v>1220</v>
      </c>
      <c r="D2456" s="1" t="str">
        <f>LEFT(Supplemental_Type_Certificates__STC___5[[#This Row],[Column1]],SEARCH("\",Supplemental_Type_Certificates__STC___5[[#This Row],[Column1]])-1)</f>
        <v>Textron Aviation Inc.</v>
      </c>
      <c r="E2456" s="1" t="str">
        <f>RIGHT(Supplemental_Type_Certificates__STC___5[[#This Row],[Column1]],LEN(Supplemental_Type_Certificates__STC___5[[#This Row],[Column1]])-SEARCH("\",Supplemental_Type_Certificates__STC___5[[#This Row],[Column1]]))</f>
        <v>175B</v>
      </c>
      <c r="F2456" s="1" t="str">
        <f>INDEX(Sheet1!A:D,MATCH(Supplemental_Type_Certificates__STC___5[[#This Row],[Make]],Sheet1!D:D,0),1)</f>
        <v>Textron</v>
      </c>
      <c r="G2456"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456"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E2417:E2724</v>
      </c>
      <c r="I2456" s="1" t="str">
        <f ca="1">IF(LEN(Supplemental_Type_Certificates__STC___5[[#This Row],[First]])&lt;&gt;0,Supplemental_Type_Certificates__STC___5[[#This Row],[First]]&amp;": "&amp;_xlfn.TEXTJOIN(", ",TRUE,INDIRECT(Supplemental_Type_Certificates__STC___5[[#This Row],[Range]])),"")</f>
        <v/>
      </c>
      <c r="J2456"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457" spans="1:10" x14ac:dyDescent="0.25">
      <c r="A2457" s="1" t="s">
        <v>173</v>
      </c>
      <c r="B2457"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Inc.\175C</v>
      </c>
      <c r="C2457" s="1" t="s">
        <v>1221</v>
      </c>
      <c r="D2457" s="1" t="str">
        <f>LEFT(Supplemental_Type_Certificates__STC___5[[#This Row],[Column1]],SEARCH("\",Supplemental_Type_Certificates__STC___5[[#This Row],[Column1]])-1)</f>
        <v>Textron Aviation Inc.</v>
      </c>
      <c r="E2457" s="1" t="str">
        <f>RIGHT(Supplemental_Type_Certificates__STC___5[[#This Row],[Column1]],LEN(Supplemental_Type_Certificates__STC___5[[#This Row],[Column1]])-SEARCH("\",Supplemental_Type_Certificates__STC___5[[#This Row],[Column1]]))</f>
        <v>175C</v>
      </c>
      <c r="F2457" s="1" t="str">
        <f>INDEX(Sheet1!A:D,MATCH(Supplemental_Type_Certificates__STC___5[[#This Row],[Make]],Sheet1!D:D,0),1)</f>
        <v>Textron</v>
      </c>
      <c r="G2457"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457"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E2417:E2724</v>
      </c>
      <c r="I2457" s="1" t="str">
        <f ca="1">IF(LEN(Supplemental_Type_Certificates__STC___5[[#This Row],[First]])&lt;&gt;0,Supplemental_Type_Certificates__STC___5[[#This Row],[First]]&amp;": "&amp;_xlfn.TEXTJOIN(", ",TRUE,INDIRECT(Supplemental_Type_Certificates__STC___5[[#This Row],[Range]])),"")</f>
        <v/>
      </c>
      <c r="J2457"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458" spans="1:10" x14ac:dyDescent="0.25">
      <c r="A2458" s="1" t="s">
        <v>173</v>
      </c>
      <c r="B2458"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Inc.\177</v>
      </c>
      <c r="C2458" s="1" t="s">
        <v>1222</v>
      </c>
      <c r="D2458" s="1" t="str">
        <f>LEFT(Supplemental_Type_Certificates__STC___5[[#This Row],[Column1]],SEARCH("\",Supplemental_Type_Certificates__STC___5[[#This Row],[Column1]])-1)</f>
        <v>Textron Aviation Inc.</v>
      </c>
      <c r="E2458" s="1" t="str">
        <f>RIGHT(Supplemental_Type_Certificates__STC___5[[#This Row],[Column1]],LEN(Supplemental_Type_Certificates__STC___5[[#This Row],[Column1]])-SEARCH("\",Supplemental_Type_Certificates__STC___5[[#This Row],[Column1]]))</f>
        <v>177</v>
      </c>
      <c r="F2458" s="1" t="str">
        <f>INDEX(Sheet1!A:D,MATCH(Supplemental_Type_Certificates__STC___5[[#This Row],[Make]],Sheet1!D:D,0),1)</f>
        <v>Textron</v>
      </c>
      <c r="G2458"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458"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E2417:E2724</v>
      </c>
      <c r="I2458" s="1" t="str">
        <f ca="1">IF(LEN(Supplemental_Type_Certificates__STC___5[[#This Row],[First]])&lt;&gt;0,Supplemental_Type_Certificates__STC___5[[#This Row],[First]]&amp;": "&amp;_xlfn.TEXTJOIN(", ",TRUE,INDIRECT(Supplemental_Type_Certificates__STC___5[[#This Row],[Range]])),"")</f>
        <v/>
      </c>
      <c r="J2458"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459" spans="1:10" x14ac:dyDescent="0.25">
      <c r="A2459" s="1" t="s">
        <v>173</v>
      </c>
      <c r="B2459"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Inc.\177A</v>
      </c>
      <c r="C2459" s="1" t="s">
        <v>1223</v>
      </c>
      <c r="D2459" s="1" t="str">
        <f>LEFT(Supplemental_Type_Certificates__STC___5[[#This Row],[Column1]],SEARCH("\",Supplemental_Type_Certificates__STC___5[[#This Row],[Column1]])-1)</f>
        <v>Textron Aviation Inc.</v>
      </c>
      <c r="E2459" s="1" t="str">
        <f>RIGHT(Supplemental_Type_Certificates__STC___5[[#This Row],[Column1]],LEN(Supplemental_Type_Certificates__STC___5[[#This Row],[Column1]])-SEARCH("\",Supplemental_Type_Certificates__STC___5[[#This Row],[Column1]]))</f>
        <v>177A</v>
      </c>
      <c r="F2459" s="1" t="str">
        <f>INDEX(Sheet1!A:D,MATCH(Supplemental_Type_Certificates__STC___5[[#This Row],[Make]],Sheet1!D:D,0),1)</f>
        <v>Textron</v>
      </c>
      <c r="G2459"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459"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E2417:E2724</v>
      </c>
      <c r="I2459" s="1" t="str">
        <f ca="1">IF(LEN(Supplemental_Type_Certificates__STC___5[[#This Row],[First]])&lt;&gt;0,Supplemental_Type_Certificates__STC___5[[#This Row],[First]]&amp;": "&amp;_xlfn.TEXTJOIN(", ",TRUE,INDIRECT(Supplemental_Type_Certificates__STC___5[[#This Row],[Range]])),"")</f>
        <v/>
      </c>
      <c r="J2459"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460" spans="1:10" x14ac:dyDescent="0.25">
      <c r="A2460" s="1" t="s">
        <v>173</v>
      </c>
      <c r="B2460"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Inc.\177B</v>
      </c>
      <c r="C2460" s="1" t="s">
        <v>1224</v>
      </c>
      <c r="D2460" s="1" t="str">
        <f>LEFT(Supplemental_Type_Certificates__STC___5[[#This Row],[Column1]],SEARCH("\",Supplemental_Type_Certificates__STC___5[[#This Row],[Column1]])-1)</f>
        <v>Textron Aviation Inc.</v>
      </c>
      <c r="E2460" s="1" t="str">
        <f>RIGHT(Supplemental_Type_Certificates__STC___5[[#This Row],[Column1]],LEN(Supplemental_Type_Certificates__STC___5[[#This Row],[Column1]])-SEARCH("\",Supplemental_Type_Certificates__STC___5[[#This Row],[Column1]]))</f>
        <v>177B</v>
      </c>
      <c r="F2460" s="1" t="str">
        <f>INDEX(Sheet1!A:D,MATCH(Supplemental_Type_Certificates__STC___5[[#This Row],[Make]],Sheet1!D:D,0),1)</f>
        <v>Textron</v>
      </c>
      <c r="G2460"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460"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E2417:E2724</v>
      </c>
      <c r="I2460" s="1" t="str">
        <f ca="1">IF(LEN(Supplemental_Type_Certificates__STC___5[[#This Row],[First]])&lt;&gt;0,Supplemental_Type_Certificates__STC___5[[#This Row],[First]]&amp;": "&amp;_xlfn.TEXTJOIN(", ",TRUE,INDIRECT(Supplemental_Type_Certificates__STC___5[[#This Row],[Range]])),"")</f>
        <v/>
      </c>
      <c r="J2460"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461" spans="1:10" x14ac:dyDescent="0.25">
      <c r="A2461" s="1" t="s">
        <v>173</v>
      </c>
      <c r="B2461"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Inc.\177RG</v>
      </c>
      <c r="C2461" s="1" t="s">
        <v>1225</v>
      </c>
      <c r="D2461" s="1" t="str">
        <f>LEFT(Supplemental_Type_Certificates__STC___5[[#This Row],[Column1]],SEARCH("\",Supplemental_Type_Certificates__STC___5[[#This Row],[Column1]])-1)</f>
        <v>Textron Aviation Inc.</v>
      </c>
      <c r="E2461" s="1" t="str">
        <f>RIGHT(Supplemental_Type_Certificates__STC___5[[#This Row],[Column1]],LEN(Supplemental_Type_Certificates__STC___5[[#This Row],[Column1]])-SEARCH("\",Supplemental_Type_Certificates__STC___5[[#This Row],[Column1]]))</f>
        <v>177RG</v>
      </c>
      <c r="F2461" s="1" t="str">
        <f>INDEX(Sheet1!A:D,MATCH(Supplemental_Type_Certificates__STC___5[[#This Row],[Make]],Sheet1!D:D,0),1)</f>
        <v>Textron</v>
      </c>
      <c r="G2461"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461"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E2417:E2724</v>
      </c>
      <c r="I2461" s="1" t="str">
        <f ca="1">IF(LEN(Supplemental_Type_Certificates__STC___5[[#This Row],[First]])&lt;&gt;0,Supplemental_Type_Certificates__STC___5[[#This Row],[First]]&amp;": "&amp;_xlfn.TEXTJOIN(", ",TRUE,INDIRECT(Supplemental_Type_Certificates__STC___5[[#This Row],[Range]])),"")</f>
        <v/>
      </c>
      <c r="J2461"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462" spans="1:10" x14ac:dyDescent="0.25">
      <c r="A2462" s="1" t="s">
        <v>173</v>
      </c>
      <c r="B2462"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Inc.\180</v>
      </c>
      <c r="C2462" s="1" t="s">
        <v>1226</v>
      </c>
      <c r="D2462" s="1" t="str">
        <f>LEFT(Supplemental_Type_Certificates__STC___5[[#This Row],[Column1]],SEARCH("\",Supplemental_Type_Certificates__STC___5[[#This Row],[Column1]])-1)</f>
        <v>Textron Aviation Inc.</v>
      </c>
      <c r="E2462" s="1" t="str">
        <f>RIGHT(Supplemental_Type_Certificates__STC___5[[#This Row],[Column1]],LEN(Supplemental_Type_Certificates__STC___5[[#This Row],[Column1]])-SEARCH("\",Supplemental_Type_Certificates__STC___5[[#This Row],[Column1]]))</f>
        <v>180</v>
      </c>
      <c r="F2462" s="1" t="str">
        <f>INDEX(Sheet1!A:D,MATCH(Supplemental_Type_Certificates__STC___5[[#This Row],[Make]],Sheet1!D:D,0),1)</f>
        <v>Textron</v>
      </c>
      <c r="G2462"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462"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E2417:E2724</v>
      </c>
      <c r="I2462" s="1" t="str">
        <f ca="1">IF(LEN(Supplemental_Type_Certificates__STC___5[[#This Row],[First]])&lt;&gt;0,Supplemental_Type_Certificates__STC___5[[#This Row],[First]]&amp;": "&amp;_xlfn.TEXTJOIN(", ",TRUE,INDIRECT(Supplemental_Type_Certificates__STC___5[[#This Row],[Range]])),"")</f>
        <v/>
      </c>
      <c r="J2462"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463" spans="1:10" x14ac:dyDescent="0.25">
      <c r="A2463" s="1" t="s">
        <v>173</v>
      </c>
      <c r="B2463"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Inc.\180A</v>
      </c>
      <c r="C2463" s="1" t="s">
        <v>1227</v>
      </c>
      <c r="D2463" s="1" t="str">
        <f>LEFT(Supplemental_Type_Certificates__STC___5[[#This Row],[Column1]],SEARCH("\",Supplemental_Type_Certificates__STC___5[[#This Row],[Column1]])-1)</f>
        <v>Textron Aviation Inc.</v>
      </c>
      <c r="E2463" s="1" t="str">
        <f>RIGHT(Supplemental_Type_Certificates__STC___5[[#This Row],[Column1]],LEN(Supplemental_Type_Certificates__STC___5[[#This Row],[Column1]])-SEARCH("\",Supplemental_Type_Certificates__STC___5[[#This Row],[Column1]]))</f>
        <v>180A</v>
      </c>
      <c r="F2463" s="1" t="str">
        <f>INDEX(Sheet1!A:D,MATCH(Supplemental_Type_Certificates__STC___5[[#This Row],[Make]],Sheet1!D:D,0),1)</f>
        <v>Textron</v>
      </c>
      <c r="G2463"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463"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E2417:E2724</v>
      </c>
      <c r="I2463" s="1" t="str">
        <f ca="1">IF(LEN(Supplemental_Type_Certificates__STC___5[[#This Row],[First]])&lt;&gt;0,Supplemental_Type_Certificates__STC___5[[#This Row],[First]]&amp;": "&amp;_xlfn.TEXTJOIN(", ",TRUE,INDIRECT(Supplemental_Type_Certificates__STC___5[[#This Row],[Range]])),"")</f>
        <v/>
      </c>
      <c r="J2463"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464" spans="1:10" x14ac:dyDescent="0.25">
      <c r="A2464" s="1" t="s">
        <v>173</v>
      </c>
      <c r="B2464"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Inc.\180B</v>
      </c>
      <c r="C2464" s="1" t="s">
        <v>1228</v>
      </c>
      <c r="D2464" s="1" t="str">
        <f>LEFT(Supplemental_Type_Certificates__STC___5[[#This Row],[Column1]],SEARCH("\",Supplemental_Type_Certificates__STC___5[[#This Row],[Column1]])-1)</f>
        <v>Textron Aviation Inc.</v>
      </c>
      <c r="E2464" s="1" t="str">
        <f>RIGHT(Supplemental_Type_Certificates__STC___5[[#This Row],[Column1]],LEN(Supplemental_Type_Certificates__STC___5[[#This Row],[Column1]])-SEARCH("\",Supplemental_Type_Certificates__STC___5[[#This Row],[Column1]]))</f>
        <v>180B</v>
      </c>
      <c r="F2464" s="1" t="str">
        <f>INDEX(Sheet1!A:D,MATCH(Supplemental_Type_Certificates__STC___5[[#This Row],[Make]],Sheet1!D:D,0),1)</f>
        <v>Textron</v>
      </c>
      <c r="G2464"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464"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E2417:E2724</v>
      </c>
      <c r="I2464" s="1" t="str">
        <f ca="1">IF(LEN(Supplemental_Type_Certificates__STC___5[[#This Row],[First]])&lt;&gt;0,Supplemental_Type_Certificates__STC___5[[#This Row],[First]]&amp;": "&amp;_xlfn.TEXTJOIN(", ",TRUE,INDIRECT(Supplemental_Type_Certificates__STC___5[[#This Row],[Range]])),"")</f>
        <v/>
      </c>
      <c r="J2464"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465" spans="1:10" x14ac:dyDescent="0.25">
      <c r="A2465" s="1" t="s">
        <v>173</v>
      </c>
      <c r="B2465"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Inc.\180C</v>
      </c>
      <c r="C2465" s="1" t="s">
        <v>1229</v>
      </c>
      <c r="D2465" s="1" t="str">
        <f>LEFT(Supplemental_Type_Certificates__STC___5[[#This Row],[Column1]],SEARCH("\",Supplemental_Type_Certificates__STC___5[[#This Row],[Column1]])-1)</f>
        <v>Textron Aviation Inc.</v>
      </c>
      <c r="E2465" s="1" t="str">
        <f>RIGHT(Supplemental_Type_Certificates__STC___5[[#This Row],[Column1]],LEN(Supplemental_Type_Certificates__STC___5[[#This Row],[Column1]])-SEARCH("\",Supplemental_Type_Certificates__STC___5[[#This Row],[Column1]]))</f>
        <v>180C</v>
      </c>
      <c r="F2465" s="1" t="str">
        <f>INDEX(Sheet1!A:D,MATCH(Supplemental_Type_Certificates__STC___5[[#This Row],[Make]],Sheet1!D:D,0),1)</f>
        <v>Textron</v>
      </c>
      <c r="G2465"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465"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E2417:E2724</v>
      </c>
      <c r="I2465" s="1" t="str">
        <f ca="1">IF(LEN(Supplemental_Type_Certificates__STC___5[[#This Row],[First]])&lt;&gt;0,Supplemental_Type_Certificates__STC___5[[#This Row],[First]]&amp;": "&amp;_xlfn.TEXTJOIN(", ",TRUE,INDIRECT(Supplemental_Type_Certificates__STC___5[[#This Row],[Range]])),"")</f>
        <v/>
      </c>
      <c r="J2465"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466" spans="1:10" x14ac:dyDescent="0.25">
      <c r="A2466" s="1" t="s">
        <v>173</v>
      </c>
      <c r="B2466"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Inc.\180D</v>
      </c>
      <c r="C2466" s="1" t="s">
        <v>1230</v>
      </c>
      <c r="D2466" s="1" t="str">
        <f>LEFT(Supplemental_Type_Certificates__STC___5[[#This Row],[Column1]],SEARCH("\",Supplemental_Type_Certificates__STC___5[[#This Row],[Column1]])-1)</f>
        <v>Textron Aviation Inc.</v>
      </c>
      <c r="E2466" s="1" t="str">
        <f>RIGHT(Supplemental_Type_Certificates__STC___5[[#This Row],[Column1]],LEN(Supplemental_Type_Certificates__STC___5[[#This Row],[Column1]])-SEARCH("\",Supplemental_Type_Certificates__STC___5[[#This Row],[Column1]]))</f>
        <v>180D</v>
      </c>
      <c r="F2466" s="1" t="str">
        <f>INDEX(Sheet1!A:D,MATCH(Supplemental_Type_Certificates__STC___5[[#This Row],[Make]],Sheet1!D:D,0),1)</f>
        <v>Textron</v>
      </c>
      <c r="G2466"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466"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E2417:E2724</v>
      </c>
      <c r="I2466" s="1" t="str">
        <f ca="1">IF(LEN(Supplemental_Type_Certificates__STC___5[[#This Row],[First]])&lt;&gt;0,Supplemental_Type_Certificates__STC___5[[#This Row],[First]]&amp;": "&amp;_xlfn.TEXTJOIN(", ",TRUE,INDIRECT(Supplemental_Type_Certificates__STC___5[[#This Row],[Range]])),"")</f>
        <v/>
      </c>
      <c r="J2466"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467" spans="1:10" x14ac:dyDescent="0.25">
      <c r="A2467" s="1" t="s">
        <v>173</v>
      </c>
      <c r="B2467"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Inc.\180E</v>
      </c>
      <c r="C2467" s="1" t="s">
        <v>1231</v>
      </c>
      <c r="D2467" s="1" t="str">
        <f>LEFT(Supplemental_Type_Certificates__STC___5[[#This Row],[Column1]],SEARCH("\",Supplemental_Type_Certificates__STC___5[[#This Row],[Column1]])-1)</f>
        <v>Textron Aviation Inc.</v>
      </c>
      <c r="E2467" s="1" t="str">
        <f>RIGHT(Supplemental_Type_Certificates__STC___5[[#This Row],[Column1]],LEN(Supplemental_Type_Certificates__STC___5[[#This Row],[Column1]])-SEARCH("\",Supplemental_Type_Certificates__STC___5[[#This Row],[Column1]]))</f>
        <v>180E</v>
      </c>
      <c r="F2467" s="1" t="str">
        <f>INDEX(Sheet1!A:D,MATCH(Supplemental_Type_Certificates__STC___5[[#This Row],[Make]],Sheet1!D:D,0),1)</f>
        <v>Textron</v>
      </c>
      <c r="G2467"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467"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E2417:E2724</v>
      </c>
      <c r="I2467" s="1" t="str">
        <f ca="1">IF(LEN(Supplemental_Type_Certificates__STC___5[[#This Row],[First]])&lt;&gt;0,Supplemental_Type_Certificates__STC___5[[#This Row],[First]]&amp;": "&amp;_xlfn.TEXTJOIN(", ",TRUE,INDIRECT(Supplemental_Type_Certificates__STC___5[[#This Row],[Range]])),"")</f>
        <v/>
      </c>
      <c r="J2467"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468" spans="1:10" x14ac:dyDescent="0.25">
      <c r="A2468" s="1" t="s">
        <v>173</v>
      </c>
      <c r="B2468"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Inc.\180F</v>
      </c>
      <c r="C2468" s="1" t="s">
        <v>1232</v>
      </c>
      <c r="D2468" s="1" t="str">
        <f>LEFT(Supplemental_Type_Certificates__STC___5[[#This Row],[Column1]],SEARCH("\",Supplemental_Type_Certificates__STC___5[[#This Row],[Column1]])-1)</f>
        <v>Textron Aviation Inc.</v>
      </c>
      <c r="E2468" s="1" t="str">
        <f>RIGHT(Supplemental_Type_Certificates__STC___5[[#This Row],[Column1]],LEN(Supplemental_Type_Certificates__STC___5[[#This Row],[Column1]])-SEARCH("\",Supplemental_Type_Certificates__STC___5[[#This Row],[Column1]]))</f>
        <v>180F</v>
      </c>
      <c r="F2468" s="1" t="str">
        <f>INDEX(Sheet1!A:D,MATCH(Supplemental_Type_Certificates__STC___5[[#This Row],[Make]],Sheet1!D:D,0),1)</f>
        <v>Textron</v>
      </c>
      <c r="G2468"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468"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E2417:E2724</v>
      </c>
      <c r="I2468" s="1" t="str">
        <f ca="1">IF(LEN(Supplemental_Type_Certificates__STC___5[[#This Row],[First]])&lt;&gt;0,Supplemental_Type_Certificates__STC___5[[#This Row],[First]]&amp;": "&amp;_xlfn.TEXTJOIN(", ",TRUE,INDIRECT(Supplemental_Type_Certificates__STC___5[[#This Row],[Range]])),"")</f>
        <v/>
      </c>
      <c r="J2468"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469" spans="1:10" x14ac:dyDescent="0.25">
      <c r="A2469" s="1" t="s">
        <v>173</v>
      </c>
      <c r="B2469"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Inc.\180G</v>
      </c>
      <c r="C2469" s="1" t="s">
        <v>1233</v>
      </c>
      <c r="D2469" s="1" t="str">
        <f>LEFT(Supplemental_Type_Certificates__STC___5[[#This Row],[Column1]],SEARCH("\",Supplemental_Type_Certificates__STC___5[[#This Row],[Column1]])-1)</f>
        <v>Textron Aviation Inc.</v>
      </c>
      <c r="E2469" s="1" t="str">
        <f>RIGHT(Supplemental_Type_Certificates__STC___5[[#This Row],[Column1]],LEN(Supplemental_Type_Certificates__STC___5[[#This Row],[Column1]])-SEARCH("\",Supplemental_Type_Certificates__STC___5[[#This Row],[Column1]]))</f>
        <v>180G</v>
      </c>
      <c r="F2469" s="1" t="str">
        <f>INDEX(Sheet1!A:D,MATCH(Supplemental_Type_Certificates__STC___5[[#This Row],[Make]],Sheet1!D:D,0),1)</f>
        <v>Textron</v>
      </c>
      <c r="G2469"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469"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E2417:E2724</v>
      </c>
      <c r="I2469" s="1" t="str">
        <f ca="1">IF(LEN(Supplemental_Type_Certificates__STC___5[[#This Row],[First]])&lt;&gt;0,Supplemental_Type_Certificates__STC___5[[#This Row],[First]]&amp;": "&amp;_xlfn.TEXTJOIN(", ",TRUE,INDIRECT(Supplemental_Type_Certificates__STC___5[[#This Row],[Range]])),"")</f>
        <v/>
      </c>
      <c r="J2469"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470" spans="1:10" x14ac:dyDescent="0.25">
      <c r="A2470" s="1" t="s">
        <v>173</v>
      </c>
      <c r="B2470"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Inc.\180H</v>
      </c>
      <c r="C2470" s="1" t="s">
        <v>1234</v>
      </c>
      <c r="D2470" s="1" t="str">
        <f>LEFT(Supplemental_Type_Certificates__STC___5[[#This Row],[Column1]],SEARCH("\",Supplemental_Type_Certificates__STC___5[[#This Row],[Column1]])-1)</f>
        <v>Textron Aviation Inc.</v>
      </c>
      <c r="E2470" s="1" t="str">
        <f>RIGHT(Supplemental_Type_Certificates__STC___5[[#This Row],[Column1]],LEN(Supplemental_Type_Certificates__STC___5[[#This Row],[Column1]])-SEARCH("\",Supplemental_Type_Certificates__STC___5[[#This Row],[Column1]]))</f>
        <v>180H</v>
      </c>
      <c r="F2470" s="1" t="str">
        <f>INDEX(Sheet1!A:D,MATCH(Supplemental_Type_Certificates__STC___5[[#This Row],[Make]],Sheet1!D:D,0),1)</f>
        <v>Textron</v>
      </c>
      <c r="G2470"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470"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E2417:E2724</v>
      </c>
      <c r="I2470" s="1" t="str">
        <f ca="1">IF(LEN(Supplemental_Type_Certificates__STC___5[[#This Row],[First]])&lt;&gt;0,Supplemental_Type_Certificates__STC___5[[#This Row],[First]]&amp;": "&amp;_xlfn.TEXTJOIN(", ",TRUE,INDIRECT(Supplemental_Type_Certificates__STC___5[[#This Row],[Range]])),"")</f>
        <v/>
      </c>
      <c r="J2470"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471" spans="1:10" x14ac:dyDescent="0.25">
      <c r="A2471" s="1" t="s">
        <v>173</v>
      </c>
      <c r="B2471"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Inc.\180J</v>
      </c>
      <c r="C2471" s="1" t="s">
        <v>1235</v>
      </c>
      <c r="D2471" s="1" t="str">
        <f>LEFT(Supplemental_Type_Certificates__STC___5[[#This Row],[Column1]],SEARCH("\",Supplemental_Type_Certificates__STC___5[[#This Row],[Column1]])-1)</f>
        <v>Textron Aviation Inc.</v>
      </c>
      <c r="E2471" s="1" t="str">
        <f>RIGHT(Supplemental_Type_Certificates__STC___5[[#This Row],[Column1]],LEN(Supplemental_Type_Certificates__STC___5[[#This Row],[Column1]])-SEARCH("\",Supplemental_Type_Certificates__STC___5[[#This Row],[Column1]]))</f>
        <v>180J</v>
      </c>
      <c r="F2471" s="1" t="str">
        <f>INDEX(Sheet1!A:D,MATCH(Supplemental_Type_Certificates__STC___5[[#This Row],[Make]],Sheet1!D:D,0),1)</f>
        <v>Textron</v>
      </c>
      <c r="G2471"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471"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E2417:E2724</v>
      </c>
      <c r="I2471" s="1" t="str">
        <f ca="1">IF(LEN(Supplemental_Type_Certificates__STC___5[[#This Row],[First]])&lt;&gt;0,Supplemental_Type_Certificates__STC___5[[#This Row],[First]]&amp;": "&amp;_xlfn.TEXTJOIN(", ",TRUE,INDIRECT(Supplemental_Type_Certificates__STC___5[[#This Row],[Range]])),"")</f>
        <v/>
      </c>
      <c r="J2471"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472" spans="1:10" x14ac:dyDescent="0.25">
      <c r="A2472" s="1" t="s">
        <v>173</v>
      </c>
      <c r="B2472"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Inc.\180K</v>
      </c>
      <c r="C2472" s="1" t="s">
        <v>1236</v>
      </c>
      <c r="D2472" s="1" t="str">
        <f>LEFT(Supplemental_Type_Certificates__STC___5[[#This Row],[Column1]],SEARCH("\",Supplemental_Type_Certificates__STC___5[[#This Row],[Column1]])-1)</f>
        <v>Textron Aviation Inc.</v>
      </c>
      <c r="E2472" s="1" t="str">
        <f>RIGHT(Supplemental_Type_Certificates__STC___5[[#This Row],[Column1]],LEN(Supplemental_Type_Certificates__STC___5[[#This Row],[Column1]])-SEARCH("\",Supplemental_Type_Certificates__STC___5[[#This Row],[Column1]]))</f>
        <v>180K</v>
      </c>
      <c r="F2472" s="1" t="str">
        <f>INDEX(Sheet1!A:D,MATCH(Supplemental_Type_Certificates__STC___5[[#This Row],[Make]],Sheet1!D:D,0),1)</f>
        <v>Textron</v>
      </c>
      <c r="G2472"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472"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E2417:E2724</v>
      </c>
      <c r="I2472" s="1" t="str">
        <f ca="1">IF(LEN(Supplemental_Type_Certificates__STC___5[[#This Row],[First]])&lt;&gt;0,Supplemental_Type_Certificates__STC___5[[#This Row],[First]]&amp;": "&amp;_xlfn.TEXTJOIN(", ",TRUE,INDIRECT(Supplemental_Type_Certificates__STC___5[[#This Row],[Range]])),"")</f>
        <v/>
      </c>
      <c r="J2472"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473" spans="1:10" x14ac:dyDescent="0.25">
      <c r="A2473" s="1" t="s">
        <v>173</v>
      </c>
      <c r="B2473"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Inc.\182</v>
      </c>
      <c r="C2473" s="1" t="s">
        <v>1237</v>
      </c>
      <c r="D2473" s="1" t="str">
        <f>LEFT(Supplemental_Type_Certificates__STC___5[[#This Row],[Column1]],SEARCH("\",Supplemental_Type_Certificates__STC___5[[#This Row],[Column1]])-1)</f>
        <v>Textron Aviation Inc.</v>
      </c>
      <c r="E2473" s="1" t="str">
        <f>RIGHT(Supplemental_Type_Certificates__STC___5[[#This Row],[Column1]],LEN(Supplemental_Type_Certificates__STC___5[[#This Row],[Column1]])-SEARCH("\",Supplemental_Type_Certificates__STC___5[[#This Row],[Column1]]))</f>
        <v>182</v>
      </c>
      <c r="F2473" s="1" t="str">
        <f>INDEX(Sheet1!A:D,MATCH(Supplemental_Type_Certificates__STC___5[[#This Row],[Make]],Sheet1!D:D,0),1)</f>
        <v>Textron</v>
      </c>
      <c r="G2473"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473"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E2417:E2724</v>
      </c>
      <c r="I2473" s="1" t="str">
        <f ca="1">IF(LEN(Supplemental_Type_Certificates__STC___5[[#This Row],[First]])&lt;&gt;0,Supplemental_Type_Certificates__STC___5[[#This Row],[First]]&amp;": "&amp;_xlfn.TEXTJOIN(", ",TRUE,INDIRECT(Supplemental_Type_Certificates__STC___5[[#This Row],[Range]])),"")</f>
        <v/>
      </c>
      <c r="J2473"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474" spans="1:10" x14ac:dyDescent="0.25">
      <c r="A2474" s="1" t="s">
        <v>173</v>
      </c>
      <c r="B2474"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Inc.\182A</v>
      </c>
      <c r="C2474" s="1" t="s">
        <v>1238</v>
      </c>
      <c r="D2474" s="1" t="str">
        <f>LEFT(Supplemental_Type_Certificates__STC___5[[#This Row],[Column1]],SEARCH("\",Supplemental_Type_Certificates__STC___5[[#This Row],[Column1]])-1)</f>
        <v>Textron Aviation Inc.</v>
      </c>
      <c r="E2474" s="1" t="str">
        <f>RIGHT(Supplemental_Type_Certificates__STC___5[[#This Row],[Column1]],LEN(Supplemental_Type_Certificates__STC___5[[#This Row],[Column1]])-SEARCH("\",Supplemental_Type_Certificates__STC___5[[#This Row],[Column1]]))</f>
        <v>182A</v>
      </c>
      <c r="F2474" s="1" t="str">
        <f>INDEX(Sheet1!A:D,MATCH(Supplemental_Type_Certificates__STC___5[[#This Row],[Make]],Sheet1!D:D,0),1)</f>
        <v>Textron</v>
      </c>
      <c r="G2474"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474"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E2417:E2724</v>
      </c>
      <c r="I2474" s="1" t="str">
        <f ca="1">IF(LEN(Supplemental_Type_Certificates__STC___5[[#This Row],[First]])&lt;&gt;0,Supplemental_Type_Certificates__STC___5[[#This Row],[First]]&amp;": "&amp;_xlfn.TEXTJOIN(", ",TRUE,INDIRECT(Supplemental_Type_Certificates__STC___5[[#This Row],[Range]])),"")</f>
        <v/>
      </c>
      <c r="J2474"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475" spans="1:10" x14ac:dyDescent="0.25">
      <c r="A2475" s="1" t="s">
        <v>173</v>
      </c>
      <c r="B2475"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Inc.\182B</v>
      </c>
      <c r="C2475" s="1" t="s">
        <v>1239</v>
      </c>
      <c r="D2475" s="1" t="str">
        <f>LEFT(Supplemental_Type_Certificates__STC___5[[#This Row],[Column1]],SEARCH("\",Supplemental_Type_Certificates__STC___5[[#This Row],[Column1]])-1)</f>
        <v>Textron Aviation Inc.</v>
      </c>
      <c r="E2475" s="1" t="str">
        <f>RIGHT(Supplemental_Type_Certificates__STC___5[[#This Row],[Column1]],LEN(Supplemental_Type_Certificates__STC___5[[#This Row],[Column1]])-SEARCH("\",Supplemental_Type_Certificates__STC___5[[#This Row],[Column1]]))</f>
        <v>182B</v>
      </c>
      <c r="F2475" s="1" t="str">
        <f>INDEX(Sheet1!A:D,MATCH(Supplemental_Type_Certificates__STC___5[[#This Row],[Make]],Sheet1!D:D,0),1)</f>
        <v>Textron</v>
      </c>
      <c r="G2475"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475"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E2417:E2724</v>
      </c>
      <c r="I2475" s="1" t="str">
        <f ca="1">IF(LEN(Supplemental_Type_Certificates__STC___5[[#This Row],[First]])&lt;&gt;0,Supplemental_Type_Certificates__STC___5[[#This Row],[First]]&amp;": "&amp;_xlfn.TEXTJOIN(", ",TRUE,INDIRECT(Supplemental_Type_Certificates__STC___5[[#This Row],[Range]])),"")</f>
        <v/>
      </c>
      <c r="J2475"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476" spans="1:10" x14ac:dyDescent="0.25">
      <c r="A2476" s="1" t="s">
        <v>173</v>
      </c>
      <c r="B2476"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Inc.\182C</v>
      </c>
      <c r="C2476" s="1" t="s">
        <v>1240</v>
      </c>
      <c r="D2476" s="1" t="str">
        <f>LEFT(Supplemental_Type_Certificates__STC___5[[#This Row],[Column1]],SEARCH("\",Supplemental_Type_Certificates__STC___5[[#This Row],[Column1]])-1)</f>
        <v>Textron Aviation Inc.</v>
      </c>
      <c r="E2476" s="1" t="str">
        <f>RIGHT(Supplemental_Type_Certificates__STC___5[[#This Row],[Column1]],LEN(Supplemental_Type_Certificates__STC___5[[#This Row],[Column1]])-SEARCH("\",Supplemental_Type_Certificates__STC___5[[#This Row],[Column1]]))</f>
        <v>182C</v>
      </c>
      <c r="F2476" s="1" t="str">
        <f>INDEX(Sheet1!A:D,MATCH(Supplemental_Type_Certificates__STC___5[[#This Row],[Make]],Sheet1!D:D,0),1)</f>
        <v>Textron</v>
      </c>
      <c r="G2476"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476"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E2417:E2724</v>
      </c>
      <c r="I2476" s="1" t="str">
        <f ca="1">IF(LEN(Supplemental_Type_Certificates__STC___5[[#This Row],[First]])&lt;&gt;0,Supplemental_Type_Certificates__STC___5[[#This Row],[First]]&amp;": "&amp;_xlfn.TEXTJOIN(", ",TRUE,INDIRECT(Supplemental_Type_Certificates__STC___5[[#This Row],[Range]])),"")</f>
        <v/>
      </c>
      <c r="J2476"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477" spans="1:10" x14ac:dyDescent="0.25">
      <c r="A2477" s="1" t="s">
        <v>173</v>
      </c>
      <c r="B2477"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Inc.\182D</v>
      </c>
      <c r="C2477" s="1" t="s">
        <v>1241</v>
      </c>
      <c r="D2477" s="1" t="str">
        <f>LEFT(Supplemental_Type_Certificates__STC___5[[#This Row],[Column1]],SEARCH("\",Supplemental_Type_Certificates__STC___5[[#This Row],[Column1]])-1)</f>
        <v>Textron Aviation Inc.</v>
      </c>
      <c r="E2477" s="1" t="str">
        <f>RIGHT(Supplemental_Type_Certificates__STC___5[[#This Row],[Column1]],LEN(Supplemental_Type_Certificates__STC___5[[#This Row],[Column1]])-SEARCH("\",Supplemental_Type_Certificates__STC___5[[#This Row],[Column1]]))</f>
        <v>182D</v>
      </c>
      <c r="F2477" s="1" t="str">
        <f>INDEX(Sheet1!A:D,MATCH(Supplemental_Type_Certificates__STC___5[[#This Row],[Make]],Sheet1!D:D,0),1)</f>
        <v>Textron</v>
      </c>
      <c r="G2477"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477"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E2417:E2724</v>
      </c>
      <c r="I2477" s="1" t="str">
        <f ca="1">IF(LEN(Supplemental_Type_Certificates__STC___5[[#This Row],[First]])&lt;&gt;0,Supplemental_Type_Certificates__STC___5[[#This Row],[First]]&amp;": "&amp;_xlfn.TEXTJOIN(", ",TRUE,INDIRECT(Supplemental_Type_Certificates__STC___5[[#This Row],[Range]])),"")</f>
        <v/>
      </c>
      <c r="J2477"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478" spans="1:10" x14ac:dyDescent="0.25">
      <c r="A2478" s="1" t="s">
        <v>173</v>
      </c>
      <c r="B2478"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Inc.\182E</v>
      </c>
      <c r="C2478" s="1" t="s">
        <v>1242</v>
      </c>
      <c r="D2478" s="1" t="str">
        <f>LEFT(Supplemental_Type_Certificates__STC___5[[#This Row],[Column1]],SEARCH("\",Supplemental_Type_Certificates__STC___5[[#This Row],[Column1]])-1)</f>
        <v>Textron Aviation Inc.</v>
      </c>
      <c r="E2478" s="1" t="str">
        <f>RIGHT(Supplemental_Type_Certificates__STC___5[[#This Row],[Column1]],LEN(Supplemental_Type_Certificates__STC___5[[#This Row],[Column1]])-SEARCH("\",Supplemental_Type_Certificates__STC___5[[#This Row],[Column1]]))</f>
        <v>182E</v>
      </c>
      <c r="F2478" s="1" t="str">
        <f>INDEX(Sheet1!A:D,MATCH(Supplemental_Type_Certificates__STC___5[[#This Row],[Make]],Sheet1!D:D,0),1)</f>
        <v>Textron</v>
      </c>
      <c r="G2478"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478"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E2417:E2724</v>
      </c>
      <c r="I2478" s="1" t="str">
        <f ca="1">IF(LEN(Supplemental_Type_Certificates__STC___5[[#This Row],[First]])&lt;&gt;0,Supplemental_Type_Certificates__STC___5[[#This Row],[First]]&amp;": "&amp;_xlfn.TEXTJOIN(", ",TRUE,INDIRECT(Supplemental_Type_Certificates__STC___5[[#This Row],[Range]])),"")</f>
        <v/>
      </c>
      <c r="J2478"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479" spans="1:10" x14ac:dyDescent="0.25">
      <c r="A2479" s="1" t="s">
        <v>173</v>
      </c>
      <c r="B2479"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Inc.\182F</v>
      </c>
      <c r="C2479" s="1" t="s">
        <v>1243</v>
      </c>
      <c r="D2479" s="1" t="str">
        <f>LEFT(Supplemental_Type_Certificates__STC___5[[#This Row],[Column1]],SEARCH("\",Supplemental_Type_Certificates__STC___5[[#This Row],[Column1]])-1)</f>
        <v>Textron Aviation Inc.</v>
      </c>
      <c r="E2479" s="1" t="str">
        <f>RIGHT(Supplemental_Type_Certificates__STC___5[[#This Row],[Column1]],LEN(Supplemental_Type_Certificates__STC___5[[#This Row],[Column1]])-SEARCH("\",Supplemental_Type_Certificates__STC___5[[#This Row],[Column1]]))</f>
        <v>182F</v>
      </c>
      <c r="F2479" s="1" t="str">
        <f>INDEX(Sheet1!A:D,MATCH(Supplemental_Type_Certificates__STC___5[[#This Row],[Make]],Sheet1!D:D,0),1)</f>
        <v>Textron</v>
      </c>
      <c r="G2479"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479"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E2417:E2724</v>
      </c>
      <c r="I2479" s="1" t="str">
        <f ca="1">IF(LEN(Supplemental_Type_Certificates__STC___5[[#This Row],[First]])&lt;&gt;0,Supplemental_Type_Certificates__STC___5[[#This Row],[First]]&amp;": "&amp;_xlfn.TEXTJOIN(", ",TRUE,INDIRECT(Supplemental_Type_Certificates__STC___5[[#This Row],[Range]])),"")</f>
        <v/>
      </c>
      <c r="J2479"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480" spans="1:10" x14ac:dyDescent="0.25">
      <c r="A2480" s="1" t="s">
        <v>173</v>
      </c>
      <c r="B2480"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Inc.\182G</v>
      </c>
      <c r="C2480" s="1" t="s">
        <v>1244</v>
      </c>
      <c r="D2480" s="1" t="str">
        <f>LEFT(Supplemental_Type_Certificates__STC___5[[#This Row],[Column1]],SEARCH("\",Supplemental_Type_Certificates__STC___5[[#This Row],[Column1]])-1)</f>
        <v>Textron Aviation Inc.</v>
      </c>
      <c r="E2480" s="1" t="str">
        <f>RIGHT(Supplemental_Type_Certificates__STC___5[[#This Row],[Column1]],LEN(Supplemental_Type_Certificates__STC___5[[#This Row],[Column1]])-SEARCH("\",Supplemental_Type_Certificates__STC___5[[#This Row],[Column1]]))</f>
        <v>182G</v>
      </c>
      <c r="F2480" s="1" t="str">
        <f>INDEX(Sheet1!A:D,MATCH(Supplemental_Type_Certificates__STC___5[[#This Row],[Make]],Sheet1!D:D,0),1)</f>
        <v>Textron</v>
      </c>
      <c r="G2480"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480"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E2417:E2724</v>
      </c>
      <c r="I2480" s="1" t="str">
        <f ca="1">IF(LEN(Supplemental_Type_Certificates__STC___5[[#This Row],[First]])&lt;&gt;0,Supplemental_Type_Certificates__STC___5[[#This Row],[First]]&amp;": "&amp;_xlfn.TEXTJOIN(", ",TRUE,INDIRECT(Supplemental_Type_Certificates__STC___5[[#This Row],[Range]])),"")</f>
        <v/>
      </c>
      <c r="J2480"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481" spans="1:10" x14ac:dyDescent="0.25">
      <c r="A2481" s="1" t="s">
        <v>173</v>
      </c>
      <c r="B2481"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Inc.\182H</v>
      </c>
      <c r="C2481" s="1" t="s">
        <v>1245</v>
      </c>
      <c r="D2481" s="1" t="str">
        <f>LEFT(Supplemental_Type_Certificates__STC___5[[#This Row],[Column1]],SEARCH("\",Supplemental_Type_Certificates__STC___5[[#This Row],[Column1]])-1)</f>
        <v>Textron Aviation Inc.</v>
      </c>
      <c r="E2481" s="1" t="str">
        <f>RIGHT(Supplemental_Type_Certificates__STC___5[[#This Row],[Column1]],LEN(Supplemental_Type_Certificates__STC___5[[#This Row],[Column1]])-SEARCH("\",Supplemental_Type_Certificates__STC___5[[#This Row],[Column1]]))</f>
        <v>182H</v>
      </c>
      <c r="F2481" s="1" t="str">
        <f>INDEX(Sheet1!A:D,MATCH(Supplemental_Type_Certificates__STC___5[[#This Row],[Make]],Sheet1!D:D,0),1)</f>
        <v>Textron</v>
      </c>
      <c r="G2481"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481"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E2417:E2724</v>
      </c>
      <c r="I2481" s="1" t="str">
        <f ca="1">IF(LEN(Supplemental_Type_Certificates__STC___5[[#This Row],[First]])&lt;&gt;0,Supplemental_Type_Certificates__STC___5[[#This Row],[First]]&amp;": "&amp;_xlfn.TEXTJOIN(", ",TRUE,INDIRECT(Supplemental_Type_Certificates__STC___5[[#This Row],[Range]])),"")</f>
        <v/>
      </c>
      <c r="J2481"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482" spans="1:10" x14ac:dyDescent="0.25">
      <c r="A2482" s="1" t="s">
        <v>173</v>
      </c>
      <c r="B2482"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Inc.\182J</v>
      </c>
      <c r="C2482" s="1" t="s">
        <v>1246</v>
      </c>
      <c r="D2482" s="1" t="str">
        <f>LEFT(Supplemental_Type_Certificates__STC___5[[#This Row],[Column1]],SEARCH("\",Supplemental_Type_Certificates__STC___5[[#This Row],[Column1]])-1)</f>
        <v>Textron Aviation Inc.</v>
      </c>
      <c r="E2482" s="1" t="str">
        <f>RIGHT(Supplemental_Type_Certificates__STC___5[[#This Row],[Column1]],LEN(Supplemental_Type_Certificates__STC___5[[#This Row],[Column1]])-SEARCH("\",Supplemental_Type_Certificates__STC___5[[#This Row],[Column1]]))</f>
        <v>182J</v>
      </c>
      <c r="F2482" s="1" t="str">
        <f>INDEX(Sheet1!A:D,MATCH(Supplemental_Type_Certificates__STC___5[[#This Row],[Make]],Sheet1!D:D,0),1)</f>
        <v>Textron</v>
      </c>
      <c r="G2482"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482"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E2417:E2724</v>
      </c>
      <c r="I2482" s="1" t="str">
        <f ca="1">IF(LEN(Supplemental_Type_Certificates__STC___5[[#This Row],[First]])&lt;&gt;0,Supplemental_Type_Certificates__STC___5[[#This Row],[First]]&amp;": "&amp;_xlfn.TEXTJOIN(", ",TRUE,INDIRECT(Supplemental_Type_Certificates__STC___5[[#This Row],[Range]])),"")</f>
        <v/>
      </c>
      <c r="J2482"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483" spans="1:10" x14ac:dyDescent="0.25">
      <c r="A2483" s="1" t="s">
        <v>173</v>
      </c>
      <c r="B2483"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Inc.\182K</v>
      </c>
      <c r="C2483" s="1" t="s">
        <v>1247</v>
      </c>
      <c r="D2483" s="1" t="str">
        <f>LEFT(Supplemental_Type_Certificates__STC___5[[#This Row],[Column1]],SEARCH("\",Supplemental_Type_Certificates__STC___5[[#This Row],[Column1]])-1)</f>
        <v>Textron Aviation Inc.</v>
      </c>
      <c r="E2483" s="1" t="str">
        <f>RIGHT(Supplemental_Type_Certificates__STC___5[[#This Row],[Column1]],LEN(Supplemental_Type_Certificates__STC___5[[#This Row],[Column1]])-SEARCH("\",Supplemental_Type_Certificates__STC___5[[#This Row],[Column1]]))</f>
        <v>182K</v>
      </c>
      <c r="F2483" s="1" t="str">
        <f>INDEX(Sheet1!A:D,MATCH(Supplemental_Type_Certificates__STC___5[[#This Row],[Make]],Sheet1!D:D,0),1)</f>
        <v>Textron</v>
      </c>
      <c r="G2483"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483"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E2417:E2724</v>
      </c>
      <c r="I2483" s="1" t="str">
        <f ca="1">IF(LEN(Supplemental_Type_Certificates__STC___5[[#This Row],[First]])&lt;&gt;0,Supplemental_Type_Certificates__STC___5[[#This Row],[First]]&amp;": "&amp;_xlfn.TEXTJOIN(", ",TRUE,INDIRECT(Supplemental_Type_Certificates__STC___5[[#This Row],[Range]])),"")</f>
        <v/>
      </c>
      <c r="J2483"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484" spans="1:10" x14ac:dyDescent="0.25">
      <c r="A2484" s="1" t="s">
        <v>173</v>
      </c>
      <c r="B2484"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Inc.\182L</v>
      </c>
      <c r="C2484" s="1" t="s">
        <v>1248</v>
      </c>
      <c r="D2484" s="1" t="str">
        <f>LEFT(Supplemental_Type_Certificates__STC___5[[#This Row],[Column1]],SEARCH("\",Supplemental_Type_Certificates__STC___5[[#This Row],[Column1]])-1)</f>
        <v>Textron Aviation Inc.</v>
      </c>
      <c r="E2484" s="1" t="str">
        <f>RIGHT(Supplemental_Type_Certificates__STC___5[[#This Row],[Column1]],LEN(Supplemental_Type_Certificates__STC___5[[#This Row],[Column1]])-SEARCH("\",Supplemental_Type_Certificates__STC___5[[#This Row],[Column1]]))</f>
        <v>182L</v>
      </c>
      <c r="F2484" s="1" t="str">
        <f>INDEX(Sheet1!A:D,MATCH(Supplemental_Type_Certificates__STC___5[[#This Row],[Make]],Sheet1!D:D,0),1)</f>
        <v>Textron</v>
      </c>
      <c r="G2484"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484"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E2417:E2724</v>
      </c>
      <c r="I2484" s="1" t="str">
        <f ca="1">IF(LEN(Supplemental_Type_Certificates__STC___5[[#This Row],[First]])&lt;&gt;0,Supplemental_Type_Certificates__STC___5[[#This Row],[First]]&amp;": "&amp;_xlfn.TEXTJOIN(", ",TRUE,INDIRECT(Supplemental_Type_Certificates__STC___5[[#This Row],[Range]])),"")</f>
        <v/>
      </c>
      <c r="J2484"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485" spans="1:10" x14ac:dyDescent="0.25">
      <c r="A2485" s="1" t="s">
        <v>173</v>
      </c>
      <c r="B2485"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Inc.\182M</v>
      </c>
      <c r="C2485" s="1" t="s">
        <v>1249</v>
      </c>
      <c r="D2485" s="1" t="str">
        <f>LEFT(Supplemental_Type_Certificates__STC___5[[#This Row],[Column1]],SEARCH("\",Supplemental_Type_Certificates__STC___5[[#This Row],[Column1]])-1)</f>
        <v>Textron Aviation Inc.</v>
      </c>
      <c r="E2485" s="1" t="str">
        <f>RIGHT(Supplemental_Type_Certificates__STC___5[[#This Row],[Column1]],LEN(Supplemental_Type_Certificates__STC___5[[#This Row],[Column1]])-SEARCH("\",Supplemental_Type_Certificates__STC___5[[#This Row],[Column1]]))</f>
        <v>182M</v>
      </c>
      <c r="F2485" s="1" t="str">
        <f>INDEX(Sheet1!A:D,MATCH(Supplemental_Type_Certificates__STC___5[[#This Row],[Make]],Sheet1!D:D,0),1)</f>
        <v>Textron</v>
      </c>
      <c r="G2485"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485"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E2417:E2724</v>
      </c>
      <c r="I2485" s="1" t="str">
        <f ca="1">IF(LEN(Supplemental_Type_Certificates__STC___5[[#This Row],[First]])&lt;&gt;0,Supplemental_Type_Certificates__STC___5[[#This Row],[First]]&amp;": "&amp;_xlfn.TEXTJOIN(", ",TRUE,INDIRECT(Supplemental_Type_Certificates__STC___5[[#This Row],[Range]])),"")</f>
        <v/>
      </c>
      <c r="J2485"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486" spans="1:10" x14ac:dyDescent="0.25">
      <c r="A2486" s="1" t="s">
        <v>173</v>
      </c>
      <c r="B2486"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Inc.\182N</v>
      </c>
      <c r="C2486" s="1" t="s">
        <v>1250</v>
      </c>
      <c r="D2486" s="1" t="str">
        <f>LEFT(Supplemental_Type_Certificates__STC___5[[#This Row],[Column1]],SEARCH("\",Supplemental_Type_Certificates__STC___5[[#This Row],[Column1]])-1)</f>
        <v>Textron Aviation Inc.</v>
      </c>
      <c r="E2486" s="1" t="str">
        <f>RIGHT(Supplemental_Type_Certificates__STC___5[[#This Row],[Column1]],LEN(Supplemental_Type_Certificates__STC___5[[#This Row],[Column1]])-SEARCH("\",Supplemental_Type_Certificates__STC___5[[#This Row],[Column1]]))</f>
        <v>182N</v>
      </c>
      <c r="F2486" s="1" t="str">
        <f>INDEX(Sheet1!A:D,MATCH(Supplemental_Type_Certificates__STC___5[[#This Row],[Make]],Sheet1!D:D,0),1)</f>
        <v>Textron</v>
      </c>
      <c r="G2486"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486"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E2417:E2724</v>
      </c>
      <c r="I2486" s="1" t="str">
        <f ca="1">IF(LEN(Supplemental_Type_Certificates__STC___5[[#This Row],[First]])&lt;&gt;0,Supplemental_Type_Certificates__STC___5[[#This Row],[First]]&amp;": "&amp;_xlfn.TEXTJOIN(", ",TRUE,INDIRECT(Supplemental_Type_Certificates__STC___5[[#This Row],[Range]])),"")</f>
        <v/>
      </c>
      <c r="J2486"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487" spans="1:10" x14ac:dyDescent="0.25">
      <c r="A2487" s="1" t="s">
        <v>173</v>
      </c>
      <c r="B2487"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Inc.\182P</v>
      </c>
      <c r="C2487" s="1" t="s">
        <v>1251</v>
      </c>
      <c r="D2487" s="1" t="str">
        <f>LEFT(Supplemental_Type_Certificates__STC___5[[#This Row],[Column1]],SEARCH("\",Supplemental_Type_Certificates__STC___5[[#This Row],[Column1]])-1)</f>
        <v>Textron Aviation Inc.</v>
      </c>
      <c r="E2487" s="1" t="str">
        <f>RIGHT(Supplemental_Type_Certificates__STC___5[[#This Row],[Column1]],LEN(Supplemental_Type_Certificates__STC___5[[#This Row],[Column1]])-SEARCH("\",Supplemental_Type_Certificates__STC___5[[#This Row],[Column1]]))</f>
        <v>182P</v>
      </c>
      <c r="F2487" s="1" t="str">
        <f>INDEX(Sheet1!A:D,MATCH(Supplemental_Type_Certificates__STC___5[[#This Row],[Make]],Sheet1!D:D,0),1)</f>
        <v>Textron</v>
      </c>
      <c r="G2487"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487"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E2417:E2724</v>
      </c>
      <c r="I2487" s="1" t="str">
        <f ca="1">IF(LEN(Supplemental_Type_Certificates__STC___5[[#This Row],[First]])&lt;&gt;0,Supplemental_Type_Certificates__STC___5[[#This Row],[First]]&amp;": "&amp;_xlfn.TEXTJOIN(", ",TRUE,INDIRECT(Supplemental_Type_Certificates__STC___5[[#This Row],[Range]])),"")</f>
        <v/>
      </c>
      <c r="J2487"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488" spans="1:10" x14ac:dyDescent="0.25">
      <c r="A2488" s="1" t="s">
        <v>173</v>
      </c>
      <c r="B2488"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Inc.\182Q</v>
      </c>
      <c r="C2488" s="1" t="s">
        <v>1252</v>
      </c>
      <c r="D2488" s="1" t="str">
        <f>LEFT(Supplemental_Type_Certificates__STC___5[[#This Row],[Column1]],SEARCH("\",Supplemental_Type_Certificates__STC___5[[#This Row],[Column1]])-1)</f>
        <v>Textron Aviation Inc.</v>
      </c>
      <c r="E2488" s="1" t="str">
        <f>RIGHT(Supplemental_Type_Certificates__STC___5[[#This Row],[Column1]],LEN(Supplemental_Type_Certificates__STC___5[[#This Row],[Column1]])-SEARCH("\",Supplemental_Type_Certificates__STC___5[[#This Row],[Column1]]))</f>
        <v>182Q</v>
      </c>
      <c r="F2488" s="1" t="str">
        <f>INDEX(Sheet1!A:D,MATCH(Supplemental_Type_Certificates__STC___5[[#This Row],[Make]],Sheet1!D:D,0),1)</f>
        <v>Textron</v>
      </c>
      <c r="G2488"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488"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E2417:E2724</v>
      </c>
      <c r="I2488" s="1" t="str">
        <f ca="1">IF(LEN(Supplemental_Type_Certificates__STC___5[[#This Row],[First]])&lt;&gt;0,Supplemental_Type_Certificates__STC___5[[#This Row],[First]]&amp;": "&amp;_xlfn.TEXTJOIN(", ",TRUE,INDIRECT(Supplemental_Type_Certificates__STC___5[[#This Row],[Range]])),"")</f>
        <v/>
      </c>
      <c r="J2488"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489" spans="1:10" x14ac:dyDescent="0.25">
      <c r="A2489" s="1" t="s">
        <v>173</v>
      </c>
      <c r="B2489"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Inc.\182R</v>
      </c>
      <c r="C2489" s="1" t="s">
        <v>1253</v>
      </c>
      <c r="D2489" s="1" t="str">
        <f>LEFT(Supplemental_Type_Certificates__STC___5[[#This Row],[Column1]],SEARCH("\",Supplemental_Type_Certificates__STC___5[[#This Row],[Column1]])-1)</f>
        <v>Textron Aviation Inc.</v>
      </c>
      <c r="E2489" s="1" t="str">
        <f>RIGHT(Supplemental_Type_Certificates__STC___5[[#This Row],[Column1]],LEN(Supplemental_Type_Certificates__STC___5[[#This Row],[Column1]])-SEARCH("\",Supplemental_Type_Certificates__STC___5[[#This Row],[Column1]]))</f>
        <v>182R</v>
      </c>
      <c r="F2489" s="1" t="str">
        <f>INDEX(Sheet1!A:D,MATCH(Supplemental_Type_Certificates__STC___5[[#This Row],[Make]],Sheet1!D:D,0),1)</f>
        <v>Textron</v>
      </c>
      <c r="G2489"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489"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E2417:E2724</v>
      </c>
      <c r="I2489" s="1" t="str">
        <f ca="1">IF(LEN(Supplemental_Type_Certificates__STC___5[[#This Row],[First]])&lt;&gt;0,Supplemental_Type_Certificates__STC___5[[#This Row],[First]]&amp;": "&amp;_xlfn.TEXTJOIN(", ",TRUE,INDIRECT(Supplemental_Type_Certificates__STC___5[[#This Row],[Range]])),"")</f>
        <v/>
      </c>
      <c r="J2489"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490" spans="1:10" x14ac:dyDescent="0.25">
      <c r="A2490" s="1" t="s">
        <v>173</v>
      </c>
      <c r="B2490"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Inc.\182S</v>
      </c>
      <c r="C2490" s="1" t="s">
        <v>1254</v>
      </c>
      <c r="D2490" s="1" t="str">
        <f>LEFT(Supplemental_Type_Certificates__STC___5[[#This Row],[Column1]],SEARCH("\",Supplemental_Type_Certificates__STC___5[[#This Row],[Column1]])-1)</f>
        <v>Textron Aviation Inc.</v>
      </c>
      <c r="E2490" s="1" t="str">
        <f>RIGHT(Supplemental_Type_Certificates__STC___5[[#This Row],[Column1]],LEN(Supplemental_Type_Certificates__STC___5[[#This Row],[Column1]])-SEARCH("\",Supplemental_Type_Certificates__STC___5[[#This Row],[Column1]]))</f>
        <v>182S</v>
      </c>
      <c r="F2490" s="1" t="str">
        <f>INDEX(Sheet1!A:D,MATCH(Supplemental_Type_Certificates__STC___5[[#This Row],[Make]],Sheet1!D:D,0),1)</f>
        <v>Textron</v>
      </c>
      <c r="G2490"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490"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E2417:E2724</v>
      </c>
      <c r="I2490" s="1" t="str">
        <f ca="1">IF(LEN(Supplemental_Type_Certificates__STC___5[[#This Row],[First]])&lt;&gt;0,Supplemental_Type_Certificates__STC___5[[#This Row],[First]]&amp;": "&amp;_xlfn.TEXTJOIN(", ",TRUE,INDIRECT(Supplemental_Type_Certificates__STC___5[[#This Row],[Range]])),"")</f>
        <v/>
      </c>
      <c r="J2490"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491" spans="1:10" x14ac:dyDescent="0.25">
      <c r="A2491" s="1" t="s">
        <v>173</v>
      </c>
      <c r="B2491"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Inc.\182T</v>
      </c>
      <c r="C2491" s="1" t="s">
        <v>1600</v>
      </c>
      <c r="D2491" s="1" t="str">
        <f>LEFT(Supplemental_Type_Certificates__STC___5[[#This Row],[Column1]],SEARCH("\",Supplemental_Type_Certificates__STC___5[[#This Row],[Column1]])-1)</f>
        <v>Textron Aviation Inc.</v>
      </c>
      <c r="E2491" s="1" t="str">
        <f>RIGHT(Supplemental_Type_Certificates__STC___5[[#This Row],[Column1]],LEN(Supplemental_Type_Certificates__STC___5[[#This Row],[Column1]])-SEARCH("\",Supplemental_Type_Certificates__STC___5[[#This Row],[Column1]]))</f>
        <v>182T</v>
      </c>
      <c r="F2491" s="1" t="str">
        <f>INDEX(Sheet1!A:D,MATCH(Supplemental_Type_Certificates__STC___5[[#This Row],[Make]],Sheet1!D:D,0),1)</f>
        <v>Textron</v>
      </c>
      <c r="G2491"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491"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E2417:E2724</v>
      </c>
      <c r="I2491" s="1" t="str">
        <f ca="1">IF(LEN(Supplemental_Type_Certificates__STC___5[[#This Row],[First]])&lt;&gt;0,Supplemental_Type_Certificates__STC___5[[#This Row],[First]]&amp;": "&amp;_xlfn.TEXTJOIN(", ",TRUE,INDIRECT(Supplemental_Type_Certificates__STC___5[[#This Row],[Range]])),"")</f>
        <v/>
      </c>
      <c r="J2491"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492" spans="1:10" x14ac:dyDescent="0.25">
      <c r="A2492" s="1" t="s">
        <v>173</v>
      </c>
      <c r="B2492"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Inc.\185</v>
      </c>
      <c r="C2492" s="1" t="s">
        <v>1255</v>
      </c>
      <c r="D2492" s="1" t="str">
        <f>LEFT(Supplemental_Type_Certificates__STC___5[[#This Row],[Column1]],SEARCH("\",Supplemental_Type_Certificates__STC___5[[#This Row],[Column1]])-1)</f>
        <v>Textron Aviation Inc.</v>
      </c>
      <c r="E2492" s="1" t="str">
        <f>RIGHT(Supplemental_Type_Certificates__STC___5[[#This Row],[Column1]],LEN(Supplemental_Type_Certificates__STC___5[[#This Row],[Column1]])-SEARCH("\",Supplemental_Type_Certificates__STC___5[[#This Row],[Column1]]))</f>
        <v>185</v>
      </c>
      <c r="F2492" s="1" t="str">
        <f>INDEX(Sheet1!A:D,MATCH(Supplemental_Type_Certificates__STC___5[[#This Row],[Make]],Sheet1!D:D,0),1)</f>
        <v>Textron</v>
      </c>
      <c r="G2492"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492"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E2417:E2724</v>
      </c>
      <c r="I2492" s="1" t="str">
        <f ca="1">IF(LEN(Supplemental_Type_Certificates__STC___5[[#This Row],[First]])&lt;&gt;0,Supplemental_Type_Certificates__STC___5[[#This Row],[First]]&amp;": "&amp;_xlfn.TEXTJOIN(", ",TRUE,INDIRECT(Supplemental_Type_Certificates__STC___5[[#This Row],[Range]])),"")</f>
        <v/>
      </c>
      <c r="J2492"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493" spans="1:10" x14ac:dyDescent="0.25">
      <c r="A2493" s="1" t="s">
        <v>173</v>
      </c>
      <c r="B2493"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Inc.\185A</v>
      </c>
      <c r="C2493" s="1" t="s">
        <v>1256</v>
      </c>
      <c r="D2493" s="1" t="str">
        <f>LEFT(Supplemental_Type_Certificates__STC___5[[#This Row],[Column1]],SEARCH("\",Supplemental_Type_Certificates__STC___5[[#This Row],[Column1]])-1)</f>
        <v>Textron Aviation Inc.</v>
      </c>
      <c r="E2493" s="1" t="str">
        <f>RIGHT(Supplemental_Type_Certificates__STC___5[[#This Row],[Column1]],LEN(Supplemental_Type_Certificates__STC___5[[#This Row],[Column1]])-SEARCH("\",Supplemental_Type_Certificates__STC___5[[#This Row],[Column1]]))</f>
        <v>185A</v>
      </c>
      <c r="F2493" s="1" t="str">
        <f>INDEX(Sheet1!A:D,MATCH(Supplemental_Type_Certificates__STC___5[[#This Row],[Make]],Sheet1!D:D,0),1)</f>
        <v>Textron</v>
      </c>
      <c r="G2493"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493"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E2417:E2724</v>
      </c>
      <c r="I2493" s="1" t="str">
        <f ca="1">IF(LEN(Supplemental_Type_Certificates__STC___5[[#This Row],[First]])&lt;&gt;0,Supplemental_Type_Certificates__STC___5[[#This Row],[First]]&amp;": "&amp;_xlfn.TEXTJOIN(", ",TRUE,INDIRECT(Supplemental_Type_Certificates__STC___5[[#This Row],[Range]])),"")</f>
        <v/>
      </c>
      <c r="J2493"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494" spans="1:10" x14ac:dyDescent="0.25">
      <c r="A2494" s="1" t="s">
        <v>173</v>
      </c>
      <c r="B2494"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Inc.\185B</v>
      </c>
      <c r="C2494" s="1" t="s">
        <v>1257</v>
      </c>
      <c r="D2494" s="1" t="str">
        <f>LEFT(Supplemental_Type_Certificates__STC___5[[#This Row],[Column1]],SEARCH("\",Supplemental_Type_Certificates__STC___5[[#This Row],[Column1]])-1)</f>
        <v>Textron Aviation Inc.</v>
      </c>
      <c r="E2494" s="1" t="str">
        <f>RIGHT(Supplemental_Type_Certificates__STC___5[[#This Row],[Column1]],LEN(Supplemental_Type_Certificates__STC___5[[#This Row],[Column1]])-SEARCH("\",Supplemental_Type_Certificates__STC___5[[#This Row],[Column1]]))</f>
        <v>185B</v>
      </c>
      <c r="F2494" s="1" t="str">
        <f>INDEX(Sheet1!A:D,MATCH(Supplemental_Type_Certificates__STC___5[[#This Row],[Make]],Sheet1!D:D,0),1)</f>
        <v>Textron</v>
      </c>
      <c r="G2494"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494"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E2417:E2724</v>
      </c>
      <c r="I2494" s="1" t="str">
        <f ca="1">IF(LEN(Supplemental_Type_Certificates__STC___5[[#This Row],[First]])&lt;&gt;0,Supplemental_Type_Certificates__STC___5[[#This Row],[First]]&amp;": "&amp;_xlfn.TEXTJOIN(", ",TRUE,INDIRECT(Supplemental_Type_Certificates__STC___5[[#This Row],[Range]])),"")</f>
        <v/>
      </c>
      <c r="J2494"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495" spans="1:10" x14ac:dyDescent="0.25">
      <c r="A2495" s="1" t="s">
        <v>173</v>
      </c>
      <c r="B2495"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Inc.\185C</v>
      </c>
      <c r="C2495" s="1" t="s">
        <v>1258</v>
      </c>
      <c r="D2495" s="1" t="str">
        <f>LEFT(Supplemental_Type_Certificates__STC___5[[#This Row],[Column1]],SEARCH("\",Supplemental_Type_Certificates__STC___5[[#This Row],[Column1]])-1)</f>
        <v>Textron Aviation Inc.</v>
      </c>
      <c r="E2495" s="1" t="str">
        <f>RIGHT(Supplemental_Type_Certificates__STC___5[[#This Row],[Column1]],LEN(Supplemental_Type_Certificates__STC___5[[#This Row],[Column1]])-SEARCH("\",Supplemental_Type_Certificates__STC___5[[#This Row],[Column1]]))</f>
        <v>185C</v>
      </c>
      <c r="F2495" s="1" t="str">
        <f>INDEX(Sheet1!A:D,MATCH(Supplemental_Type_Certificates__STC___5[[#This Row],[Make]],Sheet1!D:D,0),1)</f>
        <v>Textron</v>
      </c>
      <c r="G2495"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495"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E2417:E2724</v>
      </c>
      <c r="I2495" s="1" t="str">
        <f ca="1">IF(LEN(Supplemental_Type_Certificates__STC___5[[#This Row],[First]])&lt;&gt;0,Supplemental_Type_Certificates__STC___5[[#This Row],[First]]&amp;": "&amp;_xlfn.TEXTJOIN(", ",TRUE,INDIRECT(Supplemental_Type_Certificates__STC___5[[#This Row],[Range]])),"")</f>
        <v/>
      </c>
      <c r="J2495"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496" spans="1:10" x14ac:dyDescent="0.25">
      <c r="A2496" s="1" t="s">
        <v>173</v>
      </c>
      <c r="B2496"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Inc.\185D</v>
      </c>
      <c r="C2496" s="1" t="s">
        <v>1259</v>
      </c>
      <c r="D2496" s="1" t="str">
        <f>LEFT(Supplemental_Type_Certificates__STC___5[[#This Row],[Column1]],SEARCH("\",Supplemental_Type_Certificates__STC___5[[#This Row],[Column1]])-1)</f>
        <v>Textron Aviation Inc.</v>
      </c>
      <c r="E2496" s="1" t="str">
        <f>RIGHT(Supplemental_Type_Certificates__STC___5[[#This Row],[Column1]],LEN(Supplemental_Type_Certificates__STC___5[[#This Row],[Column1]])-SEARCH("\",Supplemental_Type_Certificates__STC___5[[#This Row],[Column1]]))</f>
        <v>185D</v>
      </c>
      <c r="F2496" s="1" t="str">
        <f>INDEX(Sheet1!A:D,MATCH(Supplemental_Type_Certificates__STC___5[[#This Row],[Make]],Sheet1!D:D,0),1)</f>
        <v>Textron</v>
      </c>
      <c r="G2496"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496"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E2417:E2724</v>
      </c>
      <c r="I2496" s="1" t="str">
        <f ca="1">IF(LEN(Supplemental_Type_Certificates__STC___5[[#This Row],[First]])&lt;&gt;0,Supplemental_Type_Certificates__STC___5[[#This Row],[First]]&amp;": "&amp;_xlfn.TEXTJOIN(", ",TRUE,INDIRECT(Supplemental_Type_Certificates__STC___5[[#This Row],[Range]])),"")</f>
        <v/>
      </c>
      <c r="J2496"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497" spans="1:10" x14ac:dyDescent="0.25">
      <c r="A2497" s="1" t="s">
        <v>173</v>
      </c>
      <c r="B2497"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Inc.\185E</v>
      </c>
      <c r="C2497" s="1" t="s">
        <v>1260</v>
      </c>
      <c r="D2497" s="1" t="str">
        <f>LEFT(Supplemental_Type_Certificates__STC___5[[#This Row],[Column1]],SEARCH("\",Supplemental_Type_Certificates__STC___5[[#This Row],[Column1]])-1)</f>
        <v>Textron Aviation Inc.</v>
      </c>
      <c r="E2497" s="1" t="str">
        <f>RIGHT(Supplemental_Type_Certificates__STC___5[[#This Row],[Column1]],LEN(Supplemental_Type_Certificates__STC___5[[#This Row],[Column1]])-SEARCH("\",Supplemental_Type_Certificates__STC___5[[#This Row],[Column1]]))</f>
        <v>185E</v>
      </c>
      <c r="F2497" s="1" t="str">
        <f>INDEX(Sheet1!A:D,MATCH(Supplemental_Type_Certificates__STC___5[[#This Row],[Make]],Sheet1!D:D,0),1)</f>
        <v>Textron</v>
      </c>
      <c r="G2497"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497"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E2417:E2724</v>
      </c>
      <c r="I2497" s="1" t="str">
        <f ca="1">IF(LEN(Supplemental_Type_Certificates__STC___5[[#This Row],[First]])&lt;&gt;0,Supplemental_Type_Certificates__STC___5[[#This Row],[First]]&amp;": "&amp;_xlfn.TEXTJOIN(", ",TRUE,INDIRECT(Supplemental_Type_Certificates__STC___5[[#This Row],[Range]])),"")</f>
        <v/>
      </c>
      <c r="J2497"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498" spans="1:10" x14ac:dyDescent="0.25">
      <c r="A2498" s="1" t="s">
        <v>173</v>
      </c>
      <c r="B2498"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Inc.\190</v>
      </c>
      <c r="C2498" s="1" t="s">
        <v>1261</v>
      </c>
      <c r="D2498" s="1" t="str">
        <f>LEFT(Supplemental_Type_Certificates__STC___5[[#This Row],[Column1]],SEARCH("\",Supplemental_Type_Certificates__STC___5[[#This Row],[Column1]])-1)</f>
        <v>Textron Aviation Inc.</v>
      </c>
      <c r="E2498" s="1" t="str">
        <f>RIGHT(Supplemental_Type_Certificates__STC___5[[#This Row],[Column1]],LEN(Supplemental_Type_Certificates__STC___5[[#This Row],[Column1]])-SEARCH("\",Supplemental_Type_Certificates__STC___5[[#This Row],[Column1]]))</f>
        <v>190</v>
      </c>
      <c r="F2498" s="1" t="str">
        <f>INDEX(Sheet1!A:D,MATCH(Supplemental_Type_Certificates__STC___5[[#This Row],[Make]],Sheet1!D:D,0),1)</f>
        <v>Textron</v>
      </c>
      <c r="G2498"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498"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E2417:E2724</v>
      </c>
      <c r="I2498" s="1" t="str">
        <f ca="1">IF(LEN(Supplemental_Type_Certificates__STC___5[[#This Row],[First]])&lt;&gt;0,Supplemental_Type_Certificates__STC___5[[#This Row],[First]]&amp;": "&amp;_xlfn.TEXTJOIN(", ",TRUE,INDIRECT(Supplemental_Type_Certificates__STC___5[[#This Row],[Range]])),"")</f>
        <v/>
      </c>
      <c r="J2498"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499" spans="1:10" x14ac:dyDescent="0.25">
      <c r="A2499" s="1" t="s">
        <v>173</v>
      </c>
      <c r="B2499"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Inc.\195</v>
      </c>
      <c r="C2499" s="1" t="s">
        <v>1262</v>
      </c>
      <c r="D2499" s="1" t="str">
        <f>LEFT(Supplemental_Type_Certificates__STC___5[[#This Row],[Column1]],SEARCH("\",Supplemental_Type_Certificates__STC___5[[#This Row],[Column1]])-1)</f>
        <v>Textron Aviation Inc.</v>
      </c>
      <c r="E2499" s="1" t="str">
        <f>RIGHT(Supplemental_Type_Certificates__STC___5[[#This Row],[Column1]],LEN(Supplemental_Type_Certificates__STC___5[[#This Row],[Column1]])-SEARCH("\",Supplemental_Type_Certificates__STC___5[[#This Row],[Column1]]))</f>
        <v>195</v>
      </c>
      <c r="F2499" s="1" t="str">
        <f>INDEX(Sheet1!A:D,MATCH(Supplemental_Type_Certificates__STC___5[[#This Row],[Make]],Sheet1!D:D,0),1)</f>
        <v>Textron</v>
      </c>
      <c r="G2499"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499"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E2417:E2724</v>
      </c>
      <c r="I2499" s="1" t="str">
        <f ca="1">IF(LEN(Supplemental_Type_Certificates__STC___5[[#This Row],[First]])&lt;&gt;0,Supplemental_Type_Certificates__STC___5[[#This Row],[First]]&amp;": "&amp;_xlfn.TEXTJOIN(", ",TRUE,INDIRECT(Supplemental_Type_Certificates__STC___5[[#This Row],[Range]])),"")</f>
        <v/>
      </c>
      <c r="J2499"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500" spans="1:10" x14ac:dyDescent="0.25">
      <c r="A2500" s="1" t="s">
        <v>173</v>
      </c>
      <c r="B2500"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Inc.\195A</v>
      </c>
      <c r="C2500" s="1" t="s">
        <v>1263</v>
      </c>
      <c r="D2500" s="1" t="str">
        <f>LEFT(Supplemental_Type_Certificates__STC___5[[#This Row],[Column1]],SEARCH("\",Supplemental_Type_Certificates__STC___5[[#This Row],[Column1]])-1)</f>
        <v>Textron Aviation Inc.</v>
      </c>
      <c r="E2500" s="1" t="str">
        <f>RIGHT(Supplemental_Type_Certificates__STC___5[[#This Row],[Column1]],LEN(Supplemental_Type_Certificates__STC___5[[#This Row],[Column1]])-SEARCH("\",Supplemental_Type_Certificates__STC___5[[#This Row],[Column1]]))</f>
        <v>195A</v>
      </c>
      <c r="F2500" s="1" t="str">
        <f>INDEX(Sheet1!A:D,MATCH(Supplemental_Type_Certificates__STC___5[[#This Row],[Make]],Sheet1!D:D,0),1)</f>
        <v>Textron</v>
      </c>
      <c r="G2500"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500"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E2417:E2724</v>
      </c>
      <c r="I2500" s="1" t="str">
        <f ca="1">IF(LEN(Supplemental_Type_Certificates__STC___5[[#This Row],[First]])&lt;&gt;0,Supplemental_Type_Certificates__STC___5[[#This Row],[First]]&amp;": "&amp;_xlfn.TEXTJOIN(", ",TRUE,INDIRECT(Supplemental_Type_Certificates__STC___5[[#This Row],[Range]])),"")</f>
        <v/>
      </c>
      <c r="J2500"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501" spans="1:10" x14ac:dyDescent="0.25">
      <c r="A2501" s="1" t="s">
        <v>173</v>
      </c>
      <c r="B2501"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Inc.\195B</v>
      </c>
      <c r="C2501" s="1" t="s">
        <v>1264</v>
      </c>
      <c r="D2501" s="1" t="str">
        <f>LEFT(Supplemental_Type_Certificates__STC___5[[#This Row],[Column1]],SEARCH("\",Supplemental_Type_Certificates__STC___5[[#This Row],[Column1]])-1)</f>
        <v>Textron Aviation Inc.</v>
      </c>
      <c r="E2501" s="1" t="str">
        <f>RIGHT(Supplemental_Type_Certificates__STC___5[[#This Row],[Column1]],LEN(Supplemental_Type_Certificates__STC___5[[#This Row],[Column1]])-SEARCH("\",Supplemental_Type_Certificates__STC___5[[#This Row],[Column1]]))</f>
        <v>195B</v>
      </c>
      <c r="F2501" s="1" t="str">
        <f>INDEX(Sheet1!A:D,MATCH(Supplemental_Type_Certificates__STC___5[[#This Row],[Make]],Sheet1!D:D,0),1)</f>
        <v>Textron</v>
      </c>
      <c r="G2501"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501"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E2417:E2724</v>
      </c>
      <c r="I2501" s="1" t="str">
        <f ca="1">IF(LEN(Supplemental_Type_Certificates__STC___5[[#This Row],[First]])&lt;&gt;0,Supplemental_Type_Certificates__STC___5[[#This Row],[First]]&amp;": "&amp;_xlfn.TEXTJOIN(", ",TRUE,INDIRECT(Supplemental_Type_Certificates__STC___5[[#This Row],[Range]])),"")</f>
        <v/>
      </c>
      <c r="J2501"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502" spans="1:10" x14ac:dyDescent="0.25">
      <c r="A2502" s="1" t="s">
        <v>173</v>
      </c>
      <c r="B2502"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Inc.\19A</v>
      </c>
      <c r="C2502" s="1" t="s">
        <v>1265</v>
      </c>
      <c r="D2502" s="1" t="str">
        <f>LEFT(Supplemental_Type_Certificates__STC___5[[#This Row],[Column1]],SEARCH("\",Supplemental_Type_Certificates__STC___5[[#This Row],[Column1]])-1)</f>
        <v>Textron Aviation Inc.</v>
      </c>
      <c r="E2502" s="1" t="str">
        <f>RIGHT(Supplemental_Type_Certificates__STC___5[[#This Row],[Column1]],LEN(Supplemental_Type_Certificates__STC___5[[#This Row],[Column1]])-SEARCH("\",Supplemental_Type_Certificates__STC___5[[#This Row],[Column1]]))</f>
        <v>19A</v>
      </c>
      <c r="F2502" s="1" t="str">
        <f>INDEX(Sheet1!A:D,MATCH(Supplemental_Type_Certificates__STC___5[[#This Row],[Make]],Sheet1!D:D,0),1)</f>
        <v>Textron</v>
      </c>
      <c r="G2502"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502"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E2417:E2724</v>
      </c>
      <c r="I2502" s="1" t="str">
        <f ca="1">IF(LEN(Supplemental_Type_Certificates__STC___5[[#This Row],[First]])&lt;&gt;0,Supplemental_Type_Certificates__STC___5[[#This Row],[First]]&amp;": "&amp;_xlfn.TEXTJOIN(", ",TRUE,INDIRECT(Supplemental_Type_Certificates__STC___5[[#This Row],[Range]])),"")</f>
        <v/>
      </c>
      <c r="J2502"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503" spans="1:10" x14ac:dyDescent="0.25">
      <c r="A2503" s="1" t="s">
        <v>173</v>
      </c>
      <c r="B2503"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Inc.\206</v>
      </c>
      <c r="C2503" s="1" t="s">
        <v>1270</v>
      </c>
      <c r="D2503" s="1" t="str">
        <f>LEFT(Supplemental_Type_Certificates__STC___5[[#This Row],[Column1]],SEARCH("\",Supplemental_Type_Certificates__STC___5[[#This Row],[Column1]])-1)</f>
        <v>Textron Aviation Inc.</v>
      </c>
      <c r="E2503" s="1" t="str">
        <f>RIGHT(Supplemental_Type_Certificates__STC___5[[#This Row],[Column1]],LEN(Supplemental_Type_Certificates__STC___5[[#This Row],[Column1]])-SEARCH("\",Supplemental_Type_Certificates__STC___5[[#This Row],[Column1]]))</f>
        <v>206</v>
      </c>
      <c r="F2503" s="1" t="str">
        <f>INDEX(Sheet1!A:D,MATCH(Supplemental_Type_Certificates__STC___5[[#This Row],[Make]],Sheet1!D:D,0),1)</f>
        <v>Textron</v>
      </c>
      <c r="G2503"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503"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E2417:E2724</v>
      </c>
      <c r="I2503" s="1" t="str">
        <f ca="1">IF(LEN(Supplemental_Type_Certificates__STC___5[[#This Row],[First]])&lt;&gt;0,Supplemental_Type_Certificates__STC___5[[#This Row],[First]]&amp;": "&amp;_xlfn.TEXTJOIN(", ",TRUE,INDIRECT(Supplemental_Type_Certificates__STC___5[[#This Row],[Range]])),"")</f>
        <v/>
      </c>
      <c r="J2503"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504" spans="1:10" x14ac:dyDescent="0.25">
      <c r="A2504" s="1" t="s">
        <v>173</v>
      </c>
      <c r="B2504"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Inc.\206H</v>
      </c>
      <c r="C2504" s="1" t="s">
        <v>1271</v>
      </c>
      <c r="D2504" s="1" t="str">
        <f>LEFT(Supplemental_Type_Certificates__STC___5[[#This Row],[Column1]],SEARCH("\",Supplemental_Type_Certificates__STC___5[[#This Row],[Column1]])-1)</f>
        <v>Textron Aviation Inc.</v>
      </c>
      <c r="E2504" s="1" t="str">
        <f>RIGHT(Supplemental_Type_Certificates__STC___5[[#This Row],[Column1]],LEN(Supplemental_Type_Certificates__STC___5[[#This Row],[Column1]])-SEARCH("\",Supplemental_Type_Certificates__STC___5[[#This Row],[Column1]]))</f>
        <v>206H</v>
      </c>
      <c r="F2504" s="1" t="str">
        <f>INDEX(Sheet1!A:D,MATCH(Supplemental_Type_Certificates__STC___5[[#This Row],[Make]],Sheet1!D:D,0),1)</f>
        <v>Textron</v>
      </c>
      <c r="G2504"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504"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E2417:E2724</v>
      </c>
      <c r="I2504" s="1" t="str">
        <f ca="1">IF(LEN(Supplemental_Type_Certificates__STC___5[[#This Row],[First]])&lt;&gt;0,Supplemental_Type_Certificates__STC___5[[#This Row],[First]]&amp;": "&amp;_xlfn.TEXTJOIN(", ",TRUE,INDIRECT(Supplemental_Type_Certificates__STC___5[[#This Row],[Range]])),"")</f>
        <v/>
      </c>
      <c r="J2504"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505" spans="1:10" x14ac:dyDescent="0.25">
      <c r="A2505" s="1" t="s">
        <v>173</v>
      </c>
      <c r="B2505"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Inc.\207</v>
      </c>
      <c r="C2505" s="1" t="s">
        <v>1272</v>
      </c>
      <c r="D2505" s="1" t="str">
        <f>LEFT(Supplemental_Type_Certificates__STC___5[[#This Row],[Column1]],SEARCH("\",Supplemental_Type_Certificates__STC___5[[#This Row],[Column1]])-1)</f>
        <v>Textron Aviation Inc.</v>
      </c>
      <c r="E2505" s="1" t="str">
        <f>RIGHT(Supplemental_Type_Certificates__STC___5[[#This Row],[Column1]],LEN(Supplemental_Type_Certificates__STC___5[[#This Row],[Column1]])-SEARCH("\",Supplemental_Type_Certificates__STC___5[[#This Row],[Column1]]))</f>
        <v>207</v>
      </c>
      <c r="F2505" s="1" t="str">
        <f>INDEX(Sheet1!A:D,MATCH(Supplemental_Type_Certificates__STC___5[[#This Row],[Make]],Sheet1!D:D,0),1)</f>
        <v>Textron</v>
      </c>
      <c r="G2505"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505"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E2417:E2724</v>
      </c>
      <c r="I2505" s="1" t="str">
        <f ca="1">IF(LEN(Supplemental_Type_Certificates__STC___5[[#This Row],[First]])&lt;&gt;0,Supplemental_Type_Certificates__STC___5[[#This Row],[First]]&amp;": "&amp;_xlfn.TEXTJOIN(", ",TRUE,INDIRECT(Supplemental_Type_Certificates__STC___5[[#This Row],[Range]])),"")</f>
        <v/>
      </c>
      <c r="J2505"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506" spans="1:10" x14ac:dyDescent="0.25">
      <c r="A2506" s="1" t="s">
        <v>173</v>
      </c>
      <c r="B2506"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Inc.\207A</v>
      </c>
      <c r="C2506" s="1" t="s">
        <v>1273</v>
      </c>
      <c r="D2506" s="1" t="str">
        <f>LEFT(Supplemental_Type_Certificates__STC___5[[#This Row],[Column1]],SEARCH("\",Supplemental_Type_Certificates__STC___5[[#This Row],[Column1]])-1)</f>
        <v>Textron Aviation Inc.</v>
      </c>
      <c r="E2506" s="1" t="str">
        <f>RIGHT(Supplemental_Type_Certificates__STC___5[[#This Row],[Column1]],LEN(Supplemental_Type_Certificates__STC___5[[#This Row],[Column1]])-SEARCH("\",Supplemental_Type_Certificates__STC___5[[#This Row],[Column1]]))</f>
        <v>207A</v>
      </c>
      <c r="F2506" s="1" t="str">
        <f>INDEX(Sheet1!A:D,MATCH(Supplemental_Type_Certificates__STC___5[[#This Row],[Make]],Sheet1!D:D,0),1)</f>
        <v>Textron</v>
      </c>
      <c r="G2506"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506"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E2417:E2724</v>
      </c>
      <c r="I2506" s="1" t="str">
        <f ca="1">IF(LEN(Supplemental_Type_Certificates__STC___5[[#This Row],[First]])&lt;&gt;0,Supplemental_Type_Certificates__STC___5[[#This Row],[First]]&amp;": "&amp;_xlfn.TEXTJOIN(", ",TRUE,INDIRECT(Supplemental_Type_Certificates__STC___5[[#This Row],[Range]])),"")</f>
        <v/>
      </c>
      <c r="J2506"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507" spans="1:10" x14ac:dyDescent="0.25">
      <c r="A2507" s="1" t="s">
        <v>173</v>
      </c>
      <c r="B2507"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Inc.\210</v>
      </c>
      <c r="C2507" s="1" t="s">
        <v>1278</v>
      </c>
      <c r="D2507" s="1" t="str">
        <f>LEFT(Supplemental_Type_Certificates__STC___5[[#This Row],[Column1]],SEARCH("\",Supplemental_Type_Certificates__STC___5[[#This Row],[Column1]])-1)</f>
        <v>Textron Aviation Inc.</v>
      </c>
      <c r="E2507" s="1" t="str">
        <f>RIGHT(Supplemental_Type_Certificates__STC___5[[#This Row],[Column1]],LEN(Supplemental_Type_Certificates__STC___5[[#This Row],[Column1]])-SEARCH("\",Supplemental_Type_Certificates__STC___5[[#This Row],[Column1]]))</f>
        <v>210</v>
      </c>
      <c r="F2507" s="1" t="str">
        <f>INDEX(Sheet1!A:D,MATCH(Supplemental_Type_Certificates__STC___5[[#This Row],[Make]],Sheet1!D:D,0),1)</f>
        <v>Textron</v>
      </c>
      <c r="G2507"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507"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E2417:E2724</v>
      </c>
      <c r="I2507" s="1" t="str">
        <f ca="1">IF(LEN(Supplemental_Type_Certificates__STC___5[[#This Row],[First]])&lt;&gt;0,Supplemental_Type_Certificates__STC___5[[#This Row],[First]]&amp;": "&amp;_xlfn.TEXTJOIN(", ",TRUE,INDIRECT(Supplemental_Type_Certificates__STC___5[[#This Row],[Range]])),"")</f>
        <v/>
      </c>
      <c r="J2507"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508" spans="1:10" x14ac:dyDescent="0.25">
      <c r="A2508" s="1" t="s">
        <v>173</v>
      </c>
      <c r="B2508"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Inc.\210A</v>
      </c>
      <c r="C2508" s="1" t="s">
        <v>1279</v>
      </c>
      <c r="D2508" s="1" t="str">
        <f>LEFT(Supplemental_Type_Certificates__STC___5[[#This Row],[Column1]],SEARCH("\",Supplemental_Type_Certificates__STC___5[[#This Row],[Column1]])-1)</f>
        <v>Textron Aviation Inc.</v>
      </c>
      <c r="E2508" s="1" t="str">
        <f>RIGHT(Supplemental_Type_Certificates__STC___5[[#This Row],[Column1]],LEN(Supplemental_Type_Certificates__STC___5[[#This Row],[Column1]])-SEARCH("\",Supplemental_Type_Certificates__STC___5[[#This Row],[Column1]]))</f>
        <v>210A</v>
      </c>
      <c r="F2508" s="1" t="str">
        <f>INDEX(Sheet1!A:D,MATCH(Supplemental_Type_Certificates__STC___5[[#This Row],[Make]],Sheet1!D:D,0),1)</f>
        <v>Textron</v>
      </c>
      <c r="G2508"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508"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E2417:E2724</v>
      </c>
      <c r="I2508" s="1" t="str">
        <f ca="1">IF(LEN(Supplemental_Type_Certificates__STC___5[[#This Row],[First]])&lt;&gt;0,Supplemental_Type_Certificates__STC___5[[#This Row],[First]]&amp;": "&amp;_xlfn.TEXTJOIN(", ",TRUE,INDIRECT(Supplemental_Type_Certificates__STC___5[[#This Row],[Range]])),"")</f>
        <v/>
      </c>
      <c r="J2508"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509" spans="1:10" x14ac:dyDescent="0.25">
      <c r="A2509" s="1" t="s">
        <v>173</v>
      </c>
      <c r="B2509"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Inc.\210B</v>
      </c>
      <c r="C2509" s="1" t="s">
        <v>1280</v>
      </c>
      <c r="D2509" s="1" t="str">
        <f>LEFT(Supplemental_Type_Certificates__STC___5[[#This Row],[Column1]],SEARCH("\",Supplemental_Type_Certificates__STC___5[[#This Row],[Column1]])-1)</f>
        <v>Textron Aviation Inc.</v>
      </c>
      <c r="E2509" s="1" t="str">
        <f>RIGHT(Supplemental_Type_Certificates__STC___5[[#This Row],[Column1]],LEN(Supplemental_Type_Certificates__STC___5[[#This Row],[Column1]])-SEARCH("\",Supplemental_Type_Certificates__STC___5[[#This Row],[Column1]]))</f>
        <v>210B</v>
      </c>
      <c r="F2509" s="1" t="str">
        <f>INDEX(Sheet1!A:D,MATCH(Supplemental_Type_Certificates__STC___5[[#This Row],[Make]],Sheet1!D:D,0),1)</f>
        <v>Textron</v>
      </c>
      <c r="G2509"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509"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E2417:E2724</v>
      </c>
      <c r="I2509" s="1" t="str">
        <f ca="1">IF(LEN(Supplemental_Type_Certificates__STC___5[[#This Row],[First]])&lt;&gt;0,Supplemental_Type_Certificates__STC___5[[#This Row],[First]]&amp;": "&amp;_xlfn.TEXTJOIN(", ",TRUE,INDIRECT(Supplemental_Type_Certificates__STC___5[[#This Row],[Range]])),"")</f>
        <v/>
      </c>
      <c r="J2509"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510" spans="1:10" x14ac:dyDescent="0.25">
      <c r="A2510" s="1" t="s">
        <v>173</v>
      </c>
      <c r="B2510"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Inc.\210C</v>
      </c>
      <c r="C2510" s="1" t="s">
        <v>1281</v>
      </c>
      <c r="D2510" s="1" t="str">
        <f>LEFT(Supplemental_Type_Certificates__STC___5[[#This Row],[Column1]],SEARCH("\",Supplemental_Type_Certificates__STC___5[[#This Row],[Column1]])-1)</f>
        <v>Textron Aviation Inc.</v>
      </c>
      <c r="E2510" s="1" t="str">
        <f>RIGHT(Supplemental_Type_Certificates__STC___5[[#This Row],[Column1]],LEN(Supplemental_Type_Certificates__STC___5[[#This Row],[Column1]])-SEARCH("\",Supplemental_Type_Certificates__STC___5[[#This Row],[Column1]]))</f>
        <v>210C</v>
      </c>
      <c r="F2510" s="1" t="str">
        <f>INDEX(Sheet1!A:D,MATCH(Supplemental_Type_Certificates__STC___5[[#This Row],[Make]],Sheet1!D:D,0),1)</f>
        <v>Textron</v>
      </c>
      <c r="G2510"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510"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E2417:E2724</v>
      </c>
      <c r="I2510" s="1" t="str">
        <f ca="1">IF(LEN(Supplemental_Type_Certificates__STC___5[[#This Row],[First]])&lt;&gt;0,Supplemental_Type_Certificates__STC___5[[#This Row],[First]]&amp;": "&amp;_xlfn.TEXTJOIN(", ",TRUE,INDIRECT(Supplemental_Type_Certificates__STC___5[[#This Row],[Range]])),"")</f>
        <v/>
      </c>
      <c r="J2510"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511" spans="1:10" x14ac:dyDescent="0.25">
      <c r="A2511" s="1" t="s">
        <v>173</v>
      </c>
      <c r="B2511"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Inc.\210D</v>
      </c>
      <c r="C2511" s="1" t="s">
        <v>1282</v>
      </c>
      <c r="D2511" s="1" t="str">
        <f>LEFT(Supplemental_Type_Certificates__STC___5[[#This Row],[Column1]],SEARCH("\",Supplemental_Type_Certificates__STC___5[[#This Row],[Column1]])-1)</f>
        <v>Textron Aviation Inc.</v>
      </c>
      <c r="E2511" s="1" t="str">
        <f>RIGHT(Supplemental_Type_Certificates__STC___5[[#This Row],[Column1]],LEN(Supplemental_Type_Certificates__STC___5[[#This Row],[Column1]])-SEARCH("\",Supplemental_Type_Certificates__STC___5[[#This Row],[Column1]]))</f>
        <v>210D</v>
      </c>
      <c r="F2511" s="1" t="str">
        <f>INDEX(Sheet1!A:D,MATCH(Supplemental_Type_Certificates__STC___5[[#This Row],[Make]],Sheet1!D:D,0),1)</f>
        <v>Textron</v>
      </c>
      <c r="G2511"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511"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E2417:E2724</v>
      </c>
      <c r="I2511" s="1" t="str">
        <f ca="1">IF(LEN(Supplemental_Type_Certificates__STC___5[[#This Row],[First]])&lt;&gt;0,Supplemental_Type_Certificates__STC___5[[#This Row],[First]]&amp;": "&amp;_xlfn.TEXTJOIN(", ",TRUE,INDIRECT(Supplemental_Type_Certificates__STC___5[[#This Row],[Range]])),"")</f>
        <v/>
      </c>
      <c r="J2511"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512" spans="1:10" x14ac:dyDescent="0.25">
      <c r="A2512" s="1" t="s">
        <v>173</v>
      </c>
      <c r="B2512"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Inc.\210E</v>
      </c>
      <c r="C2512" s="1" t="s">
        <v>1283</v>
      </c>
      <c r="D2512" s="1" t="str">
        <f>LEFT(Supplemental_Type_Certificates__STC___5[[#This Row],[Column1]],SEARCH("\",Supplemental_Type_Certificates__STC___5[[#This Row],[Column1]])-1)</f>
        <v>Textron Aviation Inc.</v>
      </c>
      <c r="E2512" s="1" t="str">
        <f>RIGHT(Supplemental_Type_Certificates__STC___5[[#This Row],[Column1]],LEN(Supplemental_Type_Certificates__STC___5[[#This Row],[Column1]])-SEARCH("\",Supplemental_Type_Certificates__STC___5[[#This Row],[Column1]]))</f>
        <v>210E</v>
      </c>
      <c r="F2512" s="1" t="str">
        <f>INDEX(Sheet1!A:D,MATCH(Supplemental_Type_Certificates__STC___5[[#This Row],[Make]],Sheet1!D:D,0),1)</f>
        <v>Textron</v>
      </c>
      <c r="G2512"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512"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E2417:E2724</v>
      </c>
      <c r="I2512" s="1" t="str">
        <f ca="1">IF(LEN(Supplemental_Type_Certificates__STC___5[[#This Row],[First]])&lt;&gt;0,Supplemental_Type_Certificates__STC___5[[#This Row],[First]]&amp;": "&amp;_xlfn.TEXTJOIN(", ",TRUE,INDIRECT(Supplemental_Type_Certificates__STC___5[[#This Row],[Range]])),"")</f>
        <v/>
      </c>
      <c r="J2512"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513" spans="1:10" x14ac:dyDescent="0.25">
      <c r="A2513" s="1" t="s">
        <v>173</v>
      </c>
      <c r="B2513"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Inc.\210F</v>
      </c>
      <c r="C2513" s="1" t="s">
        <v>1284</v>
      </c>
      <c r="D2513" s="1" t="str">
        <f>LEFT(Supplemental_Type_Certificates__STC___5[[#This Row],[Column1]],SEARCH("\",Supplemental_Type_Certificates__STC___5[[#This Row],[Column1]])-1)</f>
        <v>Textron Aviation Inc.</v>
      </c>
      <c r="E2513" s="1" t="str">
        <f>RIGHT(Supplemental_Type_Certificates__STC___5[[#This Row],[Column1]],LEN(Supplemental_Type_Certificates__STC___5[[#This Row],[Column1]])-SEARCH("\",Supplemental_Type_Certificates__STC___5[[#This Row],[Column1]]))</f>
        <v>210F</v>
      </c>
      <c r="F2513" s="1" t="str">
        <f>INDEX(Sheet1!A:D,MATCH(Supplemental_Type_Certificates__STC___5[[#This Row],[Make]],Sheet1!D:D,0),1)</f>
        <v>Textron</v>
      </c>
      <c r="G2513"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513"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E2417:E2724</v>
      </c>
      <c r="I2513" s="1" t="str">
        <f ca="1">IF(LEN(Supplemental_Type_Certificates__STC___5[[#This Row],[First]])&lt;&gt;0,Supplemental_Type_Certificates__STC___5[[#This Row],[First]]&amp;": "&amp;_xlfn.TEXTJOIN(", ",TRUE,INDIRECT(Supplemental_Type_Certificates__STC___5[[#This Row],[Range]])),"")</f>
        <v/>
      </c>
      <c r="J2513"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514" spans="1:10" x14ac:dyDescent="0.25">
      <c r="A2514" s="1" t="s">
        <v>173</v>
      </c>
      <c r="B2514"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Inc.\210G</v>
      </c>
      <c r="C2514" s="1" t="s">
        <v>1285</v>
      </c>
      <c r="D2514" s="1" t="str">
        <f>LEFT(Supplemental_Type_Certificates__STC___5[[#This Row],[Column1]],SEARCH("\",Supplemental_Type_Certificates__STC___5[[#This Row],[Column1]])-1)</f>
        <v>Textron Aviation Inc.</v>
      </c>
      <c r="E2514" s="1" t="str">
        <f>RIGHT(Supplemental_Type_Certificates__STC___5[[#This Row],[Column1]],LEN(Supplemental_Type_Certificates__STC___5[[#This Row],[Column1]])-SEARCH("\",Supplemental_Type_Certificates__STC___5[[#This Row],[Column1]]))</f>
        <v>210G</v>
      </c>
      <c r="F2514" s="1" t="str">
        <f>INDEX(Sheet1!A:D,MATCH(Supplemental_Type_Certificates__STC___5[[#This Row],[Make]],Sheet1!D:D,0),1)</f>
        <v>Textron</v>
      </c>
      <c r="G2514"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514"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E2417:E2724</v>
      </c>
      <c r="I2514" s="1" t="str">
        <f ca="1">IF(LEN(Supplemental_Type_Certificates__STC___5[[#This Row],[First]])&lt;&gt;0,Supplemental_Type_Certificates__STC___5[[#This Row],[First]]&amp;": "&amp;_xlfn.TEXTJOIN(", ",TRUE,INDIRECT(Supplemental_Type_Certificates__STC___5[[#This Row],[Range]])),"")</f>
        <v/>
      </c>
      <c r="J2514"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515" spans="1:10" x14ac:dyDescent="0.25">
      <c r="A2515" s="1" t="s">
        <v>173</v>
      </c>
      <c r="B2515"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Inc.\210H</v>
      </c>
      <c r="C2515" s="1" t="s">
        <v>1286</v>
      </c>
      <c r="D2515" s="1" t="str">
        <f>LEFT(Supplemental_Type_Certificates__STC___5[[#This Row],[Column1]],SEARCH("\",Supplemental_Type_Certificates__STC___5[[#This Row],[Column1]])-1)</f>
        <v>Textron Aviation Inc.</v>
      </c>
      <c r="E2515" s="1" t="str">
        <f>RIGHT(Supplemental_Type_Certificates__STC___5[[#This Row],[Column1]],LEN(Supplemental_Type_Certificates__STC___5[[#This Row],[Column1]])-SEARCH("\",Supplemental_Type_Certificates__STC___5[[#This Row],[Column1]]))</f>
        <v>210H</v>
      </c>
      <c r="F2515" s="1" t="str">
        <f>INDEX(Sheet1!A:D,MATCH(Supplemental_Type_Certificates__STC___5[[#This Row],[Make]],Sheet1!D:D,0),1)</f>
        <v>Textron</v>
      </c>
      <c r="G2515"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515"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E2417:E2724</v>
      </c>
      <c r="I2515" s="1" t="str">
        <f ca="1">IF(LEN(Supplemental_Type_Certificates__STC___5[[#This Row],[First]])&lt;&gt;0,Supplemental_Type_Certificates__STC___5[[#This Row],[First]]&amp;": "&amp;_xlfn.TEXTJOIN(", ",TRUE,INDIRECT(Supplemental_Type_Certificates__STC___5[[#This Row],[Range]])),"")</f>
        <v/>
      </c>
      <c r="J2515"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516" spans="1:10" x14ac:dyDescent="0.25">
      <c r="A2516" s="1" t="s">
        <v>173</v>
      </c>
      <c r="B2516"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Inc.\210J</v>
      </c>
      <c r="C2516" s="1" t="s">
        <v>1287</v>
      </c>
      <c r="D2516" s="1" t="str">
        <f>LEFT(Supplemental_Type_Certificates__STC___5[[#This Row],[Column1]],SEARCH("\",Supplemental_Type_Certificates__STC___5[[#This Row],[Column1]])-1)</f>
        <v>Textron Aviation Inc.</v>
      </c>
      <c r="E2516" s="1" t="str">
        <f>RIGHT(Supplemental_Type_Certificates__STC___5[[#This Row],[Column1]],LEN(Supplemental_Type_Certificates__STC___5[[#This Row],[Column1]])-SEARCH("\",Supplemental_Type_Certificates__STC___5[[#This Row],[Column1]]))</f>
        <v>210J</v>
      </c>
      <c r="F2516" s="1" t="str">
        <f>INDEX(Sheet1!A:D,MATCH(Supplemental_Type_Certificates__STC___5[[#This Row],[Make]],Sheet1!D:D,0),1)</f>
        <v>Textron</v>
      </c>
      <c r="G2516"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516"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E2417:E2724</v>
      </c>
      <c r="I2516" s="1" t="str">
        <f ca="1">IF(LEN(Supplemental_Type_Certificates__STC___5[[#This Row],[First]])&lt;&gt;0,Supplemental_Type_Certificates__STC___5[[#This Row],[First]]&amp;": "&amp;_xlfn.TEXTJOIN(", ",TRUE,INDIRECT(Supplemental_Type_Certificates__STC___5[[#This Row],[Range]])),"")</f>
        <v/>
      </c>
      <c r="J2516"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517" spans="1:10" x14ac:dyDescent="0.25">
      <c r="A2517" s="1" t="s">
        <v>173</v>
      </c>
      <c r="B2517"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Inc.\210K</v>
      </c>
      <c r="C2517" s="1" t="s">
        <v>1288</v>
      </c>
      <c r="D2517" s="1" t="str">
        <f>LEFT(Supplemental_Type_Certificates__STC___5[[#This Row],[Column1]],SEARCH("\",Supplemental_Type_Certificates__STC___5[[#This Row],[Column1]])-1)</f>
        <v>Textron Aviation Inc.</v>
      </c>
      <c r="E2517" s="1" t="str">
        <f>RIGHT(Supplemental_Type_Certificates__STC___5[[#This Row],[Column1]],LEN(Supplemental_Type_Certificates__STC___5[[#This Row],[Column1]])-SEARCH("\",Supplemental_Type_Certificates__STC___5[[#This Row],[Column1]]))</f>
        <v>210K</v>
      </c>
      <c r="F2517" s="1" t="str">
        <f>INDEX(Sheet1!A:D,MATCH(Supplemental_Type_Certificates__STC___5[[#This Row],[Make]],Sheet1!D:D,0),1)</f>
        <v>Textron</v>
      </c>
      <c r="G2517"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517"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E2417:E2724</v>
      </c>
      <c r="I2517" s="1" t="str">
        <f ca="1">IF(LEN(Supplemental_Type_Certificates__STC___5[[#This Row],[First]])&lt;&gt;0,Supplemental_Type_Certificates__STC___5[[#This Row],[First]]&amp;": "&amp;_xlfn.TEXTJOIN(", ",TRUE,INDIRECT(Supplemental_Type_Certificates__STC___5[[#This Row],[Range]])),"")</f>
        <v/>
      </c>
      <c r="J2517"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518" spans="1:10" x14ac:dyDescent="0.25">
      <c r="A2518" s="1" t="s">
        <v>173</v>
      </c>
      <c r="B2518"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Inc.\210L</v>
      </c>
      <c r="C2518" s="1" t="s">
        <v>1289</v>
      </c>
      <c r="D2518" s="1" t="str">
        <f>LEFT(Supplemental_Type_Certificates__STC___5[[#This Row],[Column1]],SEARCH("\",Supplemental_Type_Certificates__STC___5[[#This Row],[Column1]])-1)</f>
        <v>Textron Aviation Inc.</v>
      </c>
      <c r="E2518" s="1" t="str">
        <f>RIGHT(Supplemental_Type_Certificates__STC___5[[#This Row],[Column1]],LEN(Supplemental_Type_Certificates__STC___5[[#This Row],[Column1]])-SEARCH("\",Supplemental_Type_Certificates__STC___5[[#This Row],[Column1]]))</f>
        <v>210L</v>
      </c>
      <c r="F2518" s="1" t="str">
        <f>INDEX(Sheet1!A:D,MATCH(Supplemental_Type_Certificates__STC___5[[#This Row],[Make]],Sheet1!D:D,0),1)</f>
        <v>Textron</v>
      </c>
      <c r="G2518"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518"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E2417:E2724</v>
      </c>
      <c r="I2518" s="1" t="str">
        <f ca="1">IF(LEN(Supplemental_Type_Certificates__STC___5[[#This Row],[First]])&lt;&gt;0,Supplemental_Type_Certificates__STC___5[[#This Row],[First]]&amp;": "&amp;_xlfn.TEXTJOIN(", ",TRUE,INDIRECT(Supplemental_Type_Certificates__STC___5[[#This Row],[Range]])),"")</f>
        <v/>
      </c>
      <c r="J2518"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519" spans="1:10" x14ac:dyDescent="0.25">
      <c r="A2519" s="1" t="s">
        <v>173</v>
      </c>
      <c r="B2519"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Inc.\210M</v>
      </c>
      <c r="C2519" s="1" t="s">
        <v>1290</v>
      </c>
      <c r="D2519" s="1" t="str">
        <f>LEFT(Supplemental_Type_Certificates__STC___5[[#This Row],[Column1]],SEARCH("\",Supplemental_Type_Certificates__STC___5[[#This Row],[Column1]])-1)</f>
        <v>Textron Aviation Inc.</v>
      </c>
      <c r="E2519" s="1" t="str">
        <f>RIGHT(Supplemental_Type_Certificates__STC___5[[#This Row],[Column1]],LEN(Supplemental_Type_Certificates__STC___5[[#This Row],[Column1]])-SEARCH("\",Supplemental_Type_Certificates__STC___5[[#This Row],[Column1]]))</f>
        <v>210M</v>
      </c>
      <c r="F2519" s="1" t="str">
        <f>INDEX(Sheet1!A:D,MATCH(Supplemental_Type_Certificates__STC___5[[#This Row],[Make]],Sheet1!D:D,0),1)</f>
        <v>Textron</v>
      </c>
      <c r="G2519"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519"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E2417:E2724</v>
      </c>
      <c r="I2519" s="1" t="str">
        <f ca="1">IF(LEN(Supplemental_Type_Certificates__STC___5[[#This Row],[First]])&lt;&gt;0,Supplemental_Type_Certificates__STC___5[[#This Row],[First]]&amp;": "&amp;_xlfn.TEXTJOIN(", ",TRUE,INDIRECT(Supplemental_Type_Certificates__STC___5[[#This Row],[Range]])),"")</f>
        <v/>
      </c>
      <c r="J2519"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520" spans="1:10" x14ac:dyDescent="0.25">
      <c r="A2520" s="1" t="s">
        <v>173</v>
      </c>
      <c r="B2520"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Inc.\210N</v>
      </c>
      <c r="C2520" s="1" t="s">
        <v>1291</v>
      </c>
      <c r="D2520" s="1" t="str">
        <f>LEFT(Supplemental_Type_Certificates__STC___5[[#This Row],[Column1]],SEARCH("\",Supplemental_Type_Certificates__STC___5[[#This Row],[Column1]])-1)</f>
        <v>Textron Aviation Inc.</v>
      </c>
      <c r="E2520" s="1" t="str">
        <f>RIGHT(Supplemental_Type_Certificates__STC___5[[#This Row],[Column1]],LEN(Supplemental_Type_Certificates__STC___5[[#This Row],[Column1]])-SEARCH("\",Supplemental_Type_Certificates__STC___5[[#This Row],[Column1]]))</f>
        <v>210N</v>
      </c>
      <c r="F2520" s="1" t="str">
        <f>INDEX(Sheet1!A:D,MATCH(Supplemental_Type_Certificates__STC___5[[#This Row],[Make]],Sheet1!D:D,0),1)</f>
        <v>Textron</v>
      </c>
      <c r="G2520"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520"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E2417:E2724</v>
      </c>
      <c r="I2520" s="1" t="str">
        <f ca="1">IF(LEN(Supplemental_Type_Certificates__STC___5[[#This Row],[First]])&lt;&gt;0,Supplemental_Type_Certificates__STC___5[[#This Row],[First]]&amp;": "&amp;_xlfn.TEXTJOIN(", ",TRUE,INDIRECT(Supplemental_Type_Certificates__STC___5[[#This Row],[Range]])),"")</f>
        <v/>
      </c>
      <c r="J2520"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521" spans="1:10" x14ac:dyDescent="0.25">
      <c r="A2521" s="1" t="s">
        <v>173</v>
      </c>
      <c r="B2521"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Inc.\210R</v>
      </c>
      <c r="C2521" s="1" t="s">
        <v>1292</v>
      </c>
      <c r="D2521" s="1" t="str">
        <f>LEFT(Supplemental_Type_Certificates__STC___5[[#This Row],[Column1]],SEARCH("\",Supplemental_Type_Certificates__STC___5[[#This Row],[Column1]])-1)</f>
        <v>Textron Aviation Inc.</v>
      </c>
      <c r="E2521" s="1" t="str">
        <f>RIGHT(Supplemental_Type_Certificates__STC___5[[#This Row],[Column1]],LEN(Supplemental_Type_Certificates__STC___5[[#This Row],[Column1]])-SEARCH("\",Supplemental_Type_Certificates__STC___5[[#This Row],[Column1]]))</f>
        <v>210R</v>
      </c>
      <c r="F2521" s="1" t="str">
        <f>INDEX(Sheet1!A:D,MATCH(Supplemental_Type_Certificates__STC___5[[#This Row],[Make]],Sheet1!D:D,0),1)</f>
        <v>Textron</v>
      </c>
      <c r="G2521"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521"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E2417:E2724</v>
      </c>
      <c r="I2521" s="1" t="str">
        <f ca="1">IF(LEN(Supplemental_Type_Certificates__STC___5[[#This Row],[First]])&lt;&gt;0,Supplemental_Type_Certificates__STC___5[[#This Row],[First]]&amp;": "&amp;_xlfn.TEXTJOIN(", ",TRUE,INDIRECT(Supplemental_Type_Certificates__STC___5[[#This Row],[Range]])),"")</f>
        <v/>
      </c>
      <c r="J2521"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522" spans="1:10" x14ac:dyDescent="0.25">
      <c r="A2522" s="1" t="s">
        <v>173</v>
      </c>
      <c r="B2522"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Inc.\23</v>
      </c>
      <c r="C2522" s="1" t="s">
        <v>1293</v>
      </c>
      <c r="D2522" s="1" t="str">
        <f>LEFT(Supplemental_Type_Certificates__STC___5[[#This Row],[Column1]],SEARCH("\",Supplemental_Type_Certificates__STC___5[[#This Row],[Column1]])-1)</f>
        <v>Textron Aviation Inc.</v>
      </c>
      <c r="E2522" s="1" t="str">
        <f>RIGHT(Supplemental_Type_Certificates__STC___5[[#This Row],[Column1]],LEN(Supplemental_Type_Certificates__STC___5[[#This Row],[Column1]])-SEARCH("\",Supplemental_Type_Certificates__STC___5[[#This Row],[Column1]]))</f>
        <v>23</v>
      </c>
      <c r="F2522" s="1" t="str">
        <f>INDEX(Sheet1!A:D,MATCH(Supplemental_Type_Certificates__STC___5[[#This Row],[Make]],Sheet1!D:D,0),1)</f>
        <v>Textron</v>
      </c>
      <c r="G2522"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522"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E2417:E2724</v>
      </c>
      <c r="I2522" s="1" t="str">
        <f ca="1">IF(LEN(Supplemental_Type_Certificates__STC___5[[#This Row],[First]])&lt;&gt;0,Supplemental_Type_Certificates__STC___5[[#This Row],[First]]&amp;": "&amp;_xlfn.TEXTJOIN(", ",TRUE,INDIRECT(Supplemental_Type_Certificates__STC___5[[#This Row],[Range]])),"")</f>
        <v/>
      </c>
      <c r="J2522"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523" spans="1:10" x14ac:dyDescent="0.25">
      <c r="A2523" s="1" t="s">
        <v>173</v>
      </c>
      <c r="B2523"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Inc.\310</v>
      </c>
      <c r="C2523" s="1" t="s">
        <v>1294</v>
      </c>
      <c r="D2523" s="1" t="str">
        <f>LEFT(Supplemental_Type_Certificates__STC___5[[#This Row],[Column1]],SEARCH("\",Supplemental_Type_Certificates__STC___5[[#This Row],[Column1]])-1)</f>
        <v>Textron Aviation Inc.</v>
      </c>
      <c r="E2523" s="1" t="str">
        <f>RIGHT(Supplemental_Type_Certificates__STC___5[[#This Row],[Column1]],LEN(Supplemental_Type_Certificates__STC___5[[#This Row],[Column1]])-SEARCH("\",Supplemental_Type_Certificates__STC___5[[#This Row],[Column1]]))</f>
        <v>310</v>
      </c>
      <c r="F2523" s="1" t="str">
        <f>INDEX(Sheet1!A:D,MATCH(Supplemental_Type_Certificates__STC___5[[#This Row],[Make]],Sheet1!D:D,0),1)</f>
        <v>Textron</v>
      </c>
      <c r="G2523"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523"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E2417:E2724</v>
      </c>
      <c r="I2523" s="1" t="str">
        <f ca="1">IF(LEN(Supplemental_Type_Certificates__STC___5[[#This Row],[First]])&lt;&gt;0,Supplemental_Type_Certificates__STC___5[[#This Row],[First]]&amp;": "&amp;_xlfn.TEXTJOIN(", ",TRUE,INDIRECT(Supplemental_Type_Certificates__STC___5[[#This Row],[Range]])),"")</f>
        <v/>
      </c>
      <c r="J2523"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524" spans="1:10" x14ac:dyDescent="0.25">
      <c r="A2524" s="1" t="s">
        <v>173</v>
      </c>
      <c r="B2524"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Inc.\310A</v>
      </c>
      <c r="C2524" s="1" t="s">
        <v>1295</v>
      </c>
      <c r="D2524" s="1" t="str">
        <f>LEFT(Supplemental_Type_Certificates__STC___5[[#This Row],[Column1]],SEARCH("\",Supplemental_Type_Certificates__STC___5[[#This Row],[Column1]])-1)</f>
        <v>Textron Aviation Inc.</v>
      </c>
      <c r="E2524" s="1" t="str">
        <f>RIGHT(Supplemental_Type_Certificates__STC___5[[#This Row],[Column1]],LEN(Supplemental_Type_Certificates__STC___5[[#This Row],[Column1]])-SEARCH("\",Supplemental_Type_Certificates__STC___5[[#This Row],[Column1]]))</f>
        <v>310A</v>
      </c>
      <c r="F2524" s="1" t="str">
        <f>INDEX(Sheet1!A:D,MATCH(Supplemental_Type_Certificates__STC___5[[#This Row],[Make]],Sheet1!D:D,0),1)</f>
        <v>Textron</v>
      </c>
      <c r="G2524"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524"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E2417:E2724</v>
      </c>
      <c r="I2524" s="1" t="str">
        <f ca="1">IF(LEN(Supplemental_Type_Certificates__STC___5[[#This Row],[First]])&lt;&gt;0,Supplemental_Type_Certificates__STC___5[[#This Row],[First]]&amp;": "&amp;_xlfn.TEXTJOIN(", ",TRUE,INDIRECT(Supplemental_Type_Certificates__STC___5[[#This Row],[Range]])),"")</f>
        <v/>
      </c>
      <c r="J2524"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525" spans="1:10" x14ac:dyDescent="0.25">
      <c r="A2525" s="1" t="s">
        <v>173</v>
      </c>
      <c r="B2525"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Inc.\310B</v>
      </c>
      <c r="C2525" s="1" t="s">
        <v>1296</v>
      </c>
      <c r="D2525" s="1" t="str">
        <f>LEFT(Supplemental_Type_Certificates__STC___5[[#This Row],[Column1]],SEARCH("\",Supplemental_Type_Certificates__STC___5[[#This Row],[Column1]])-1)</f>
        <v>Textron Aviation Inc.</v>
      </c>
      <c r="E2525" s="1" t="str">
        <f>RIGHT(Supplemental_Type_Certificates__STC___5[[#This Row],[Column1]],LEN(Supplemental_Type_Certificates__STC___5[[#This Row],[Column1]])-SEARCH("\",Supplemental_Type_Certificates__STC___5[[#This Row],[Column1]]))</f>
        <v>310B</v>
      </c>
      <c r="F2525" s="1" t="str">
        <f>INDEX(Sheet1!A:D,MATCH(Supplemental_Type_Certificates__STC___5[[#This Row],[Make]],Sheet1!D:D,0),1)</f>
        <v>Textron</v>
      </c>
      <c r="G2525"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525"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E2417:E2724</v>
      </c>
      <c r="I2525" s="1" t="str">
        <f ca="1">IF(LEN(Supplemental_Type_Certificates__STC___5[[#This Row],[First]])&lt;&gt;0,Supplemental_Type_Certificates__STC___5[[#This Row],[First]]&amp;": "&amp;_xlfn.TEXTJOIN(", ",TRUE,INDIRECT(Supplemental_Type_Certificates__STC___5[[#This Row],[Range]])),"")</f>
        <v/>
      </c>
      <c r="J2525"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526" spans="1:10" x14ac:dyDescent="0.25">
      <c r="A2526" s="1" t="s">
        <v>173</v>
      </c>
      <c r="B2526"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Inc.\310C</v>
      </c>
      <c r="C2526" s="1" t="s">
        <v>1297</v>
      </c>
      <c r="D2526" s="1" t="str">
        <f>LEFT(Supplemental_Type_Certificates__STC___5[[#This Row],[Column1]],SEARCH("\",Supplemental_Type_Certificates__STC___5[[#This Row],[Column1]])-1)</f>
        <v>Textron Aviation Inc.</v>
      </c>
      <c r="E2526" s="1" t="str">
        <f>RIGHT(Supplemental_Type_Certificates__STC___5[[#This Row],[Column1]],LEN(Supplemental_Type_Certificates__STC___5[[#This Row],[Column1]])-SEARCH("\",Supplemental_Type_Certificates__STC___5[[#This Row],[Column1]]))</f>
        <v>310C</v>
      </c>
      <c r="F2526" s="1" t="str">
        <f>INDEX(Sheet1!A:D,MATCH(Supplemental_Type_Certificates__STC___5[[#This Row],[Make]],Sheet1!D:D,0),1)</f>
        <v>Textron</v>
      </c>
      <c r="G2526"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526"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E2417:E2724</v>
      </c>
      <c r="I2526" s="1" t="str">
        <f ca="1">IF(LEN(Supplemental_Type_Certificates__STC___5[[#This Row],[First]])&lt;&gt;0,Supplemental_Type_Certificates__STC___5[[#This Row],[First]]&amp;": "&amp;_xlfn.TEXTJOIN(", ",TRUE,INDIRECT(Supplemental_Type_Certificates__STC___5[[#This Row],[Range]])),"")</f>
        <v/>
      </c>
      <c r="J2526"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527" spans="1:10" x14ac:dyDescent="0.25">
      <c r="A2527" s="1" t="s">
        <v>173</v>
      </c>
      <c r="B2527"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Inc.\310D</v>
      </c>
      <c r="C2527" s="1" t="s">
        <v>1298</v>
      </c>
      <c r="D2527" s="1" t="str">
        <f>LEFT(Supplemental_Type_Certificates__STC___5[[#This Row],[Column1]],SEARCH("\",Supplemental_Type_Certificates__STC___5[[#This Row],[Column1]])-1)</f>
        <v>Textron Aviation Inc.</v>
      </c>
      <c r="E2527" s="1" t="str">
        <f>RIGHT(Supplemental_Type_Certificates__STC___5[[#This Row],[Column1]],LEN(Supplemental_Type_Certificates__STC___5[[#This Row],[Column1]])-SEARCH("\",Supplemental_Type_Certificates__STC___5[[#This Row],[Column1]]))</f>
        <v>310D</v>
      </c>
      <c r="F2527" s="1" t="str">
        <f>INDEX(Sheet1!A:D,MATCH(Supplemental_Type_Certificates__STC___5[[#This Row],[Make]],Sheet1!D:D,0),1)</f>
        <v>Textron</v>
      </c>
      <c r="G2527"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527"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E2417:E2724</v>
      </c>
      <c r="I2527" s="1" t="str">
        <f ca="1">IF(LEN(Supplemental_Type_Certificates__STC___5[[#This Row],[First]])&lt;&gt;0,Supplemental_Type_Certificates__STC___5[[#This Row],[First]]&amp;": "&amp;_xlfn.TEXTJOIN(", ",TRUE,INDIRECT(Supplemental_Type_Certificates__STC___5[[#This Row],[Range]])),"")</f>
        <v/>
      </c>
      <c r="J2527"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528" spans="1:10" x14ac:dyDescent="0.25">
      <c r="A2528" s="1" t="s">
        <v>173</v>
      </c>
      <c r="B2528"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Inc.\310E</v>
      </c>
      <c r="C2528" s="1" t="s">
        <v>1299</v>
      </c>
      <c r="D2528" s="1" t="str">
        <f>LEFT(Supplemental_Type_Certificates__STC___5[[#This Row],[Column1]],SEARCH("\",Supplemental_Type_Certificates__STC___5[[#This Row],[Column1]])-1)</f>
        <v>Textron Aviation Inc.</v>
      </c>
      <c r="E2528" s="1" t="str">
        <f>RIGHT(Supplemental_Type_Certificates__STC___5[[#This Row],[Column1]],LEN(Supplemental_Type_Certificates__STC___5[[#This Row],[Column1]])-SEARCH("\",Supplemental_Type_Certificates__STC___5[[#This Row],[Column1]]))</f>
        <v>310E</v>
      </c>
      <c r="F2528" s="1" t="str">
        <f>INDEX(Sheet1!A:D,MATCH(Supplemental_Type_Certificates__STC___5[[#This Row],[Make]],Sheet1!D:D,0),1)</f>
        <v>Textron</v>
      </c>
      <c r="G2528"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528"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E2417:E2724</v>
      </c>
      <c r="I2528" s="1" t="str">
        <f ca="1">IF(LEN(Supplemental_Type_Certificates__STC___5[[#This Row],[First]])&lt;&gt;0,Supplemental_Type_Certificates__STC___5[[#This Row],[First]]&amp;": "&amp;_xlfn.TEXTJOIN(", ",TRUE,INDIRECT(Supplemental_Type_Certificates__STC___5[[#This Row],[Range]])),"")</f>
        <v/>
      </c>
      <c r="J2528"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529" spans="1:10" x14ac:dyDescent="0.25">
      <c r="A2529" s="1" t="s">
        <v>173</v>
      </c>
      <c r="B2529"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Inc.\310F</v>
      </c>
      <c r="C2529" s="1" t="s">
        <v>1300</v>
      </c>
      <c r="D2529" s="1" t="str">
        <f>LEFT(Supplemental_Type_Certificates__STC___5[[#This Row],[Column1]],SEARCH("\",Supplemental_Type_Certificates__STC___5[[#This Row],[Column1]])-1)</f>
        <v>Textron Aviation Inc.</v>
      </c>
      <c r="E2529" s="1" t="str">
        <f>RIGHT(Supplemental_Type_Certificates__STC___5[[#This Row],[Column1]],LEN(Supplemental_Type_Certificates__STC___5[[#This Row],[Column1]])-SEARCH("\",Supplemental_Type_Certificates__STC___5[[#This Row],[Column1]]))</f>
        <v>310F</v>
      </c>
      <c r="F2529" s="1" t="str">
        <f>INDEX(Sheet1!A:D,MATCH(Supplemental_Type_Certificates__STC___5[[#This Row],[Make]],Sheet1!D:D,0),1)</f>
        <v>Textron</v>
      </c>
      <c r="G2529"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529"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E2417:E2724</v>
      </c>
      <c r="I2529" s="1" t="str">
        <f ca="1">IF(LEN(Supplemental_Type_Certificates__STC___5[[#This Row],[First]])&lt;&gt;0,Supplemental_Type_Certificates__STC___5[[#This Row],[First]]&amp;": "&amp;_xlfn.TEXTJOIN(", ",TRUE,INDIRECT(Supplemental_Type_Certificates__STC___5[[#This Row],[Range]])),"")</f>
        <v/>
      </c>
      <c r="J2529"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530" spans="1:10" x14ac:dyDescent="0.25">
      <c r="A2530" s="1" t="s">
        <v>173</v>
      </c>
      <c r="B2530"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Inc.\310G</v>
      </c>
      <c r="C2530" s="1" t="s">
        <v>1301</v>
      </c>
      <c r="D2530" s="1" t="str">
        <f>LEFT(Supplemental_Type_Certificates__STC___5[[#This Row],[Column1]],SEARCH("\",Supplemental_Type_Certificates__STC___5[[#This Row],[Column1]])-1)</f>
        <v>Textron Aviation Inc.</v>
      </c>
      <c r="E2530" s="1" t="str">
        <f>RIGHT(Supplemental_Type_Certificates__STC___5[[#This Row],[Column1]],LEN(Supplemental_Type_Certificates__STC___5[[#This Row],[Column1]])-SEARCH("\",Supplemental_Type_Certificates__STC___5[[#This Row],[Column1]]))</f>
        <v>310G</v>
      </c>
      <c r="F2530" s="1" t="str">
        <f>INDEX(Sheet1!A:D,MATCH(Supplemental_Type_Certificates__STC___5[[#This Row],[Make]],Sheet1!D:D,0),1)</f>
        <v>Textron</v>
      </c>
      <c r="G2530"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530"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E2417:E2724</v>
      </c>
      <c r="I2530" s="1" t="str">
        <f ca="1">IF(LEN(Supplemental_Type_Certificates__STC___5[[#This Row],[First]])&lt;&gt;0,Supplemental_Type_Certificates__STC___5[[#This Row],[First]]&amp;": "&amp;_xlfn.TEXTJOIN(", ",TRUE,INDIRECT(Supplemental_Type_Certificates__STC___5[[#This Row],[Range]])),"")</f>
        <v/>
      </c>
      <c r="J2530"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531" spans="1:10" x14ac:dyDescent="0.25">
      <c r="A2531" s="1" t="s">
        <v>173</v>
      </c>
      <c r="B2531"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Inc.\310H</v>
      </c>
      <c r="C2531" s="1" t="s">
        <v>1302</v>
      </c>
      <c r="D2531" s="1" t="str">
        <f>LEFT(Supplemental_Type_Certificates__STC___5[[#This Row],[Column1]],SEARCH("\",Supplemental_Type_Certificates__STC___5[[#This Row],[Column1]])-1)</f>
        <v>Textron Aviation Inc.</v>
      </c>
      <c r="E2531" s="1" t="str">
        <f>RIGHT(Supplemental_Type_Certificates__STC___5[[#This Row],[Column1]],LEN(Supplemental_Type_Certificates__STC___5[[#This Row],[Column1]])-SEARCH("\",Supplemental_Type_Certificates__STC___5[[#This Row],[Column1]]))</f>
        <v>310H</v>
      </c>
      <c r="F2531" s="1" t="str">
        <f>INDEX(Sheet1!A:D,MATCH(Supplemental_Type_Certificates__STC___5[[#This Row],[Make]],Sheet1!D:D,0),1)</f>
        <v>Textron</v>
      </c>
      <c r="G2531"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531"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E2417:E2724</v>
      </c>
      <c r="I2531" s="1" t="str">
        <f ca="1">IF(LEN(Supplemental_Type_Certificates__STC___5[[#This Row],[First]])&lt;&gt;0,Supplemental_Type_Certificates__STC___5[[#This Row],[First]]&amp;": "&amp;_xlfn.TEXTJOIN(", ",TRUE,INDIRECT(Supplemental_Type_Certificates__STC___5[[#This Row],[Range]])),"")</f>
        <v/>
      </c>
      <c r="J2531"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532" spans="1:10" x14ac:dyDescent="0.25">
      <c r="A2532" s="1" t="s">
        <v>173</v>
      </c>
      <c r="B2532"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Inc.\310I</v>
      </c>
      <c r="C2532" s="1" t="s">
        <v>1303</v>
      </c>
      <c r="D2532" s="1" t="str">
        <f>LEFT(Supplemental_Type_Certificates__STC___5[[#This Row],[Column1]],SEARCH("\",Supplemental_Type_Certificates__STC___5[[#This Row],[Column1]])-1)</f>
        <v>Textron Aviation Inc.</v>
      </c>
      <c r="E2532" s="1" t="str">
        <f>RIGHT(Supplemental_Type_Certificates__STC___5[[#This Row],[Column1]],LEN(Supplemental_Type_Certificates__STC___5[[#This Row],[Column1]])-SEARCH("\",Supplemental_Type_Certificates__STC___5[[#This Row],[Column1]]))</f>
        <v>310I</v>
      </c>
      <c r="F2532" s="1" t="str">
        <f>INDEX(Sheet1!A:D,MATCH(Supplemental_Type_Certificates__STC___5[[#This Row],[Make]],Sheet1!D:D,0),1)</f>
        <v>Textron</v>
      </c>
      <c r="G2532"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532"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E2417:E2724</v>
      </c>
      <c r="I2532" s="1" t="str">
        <f ca="1">IF(LEN(Supplemental_Type_Certificates__STC___5[[#This Row],[First]])&lt;&gt;0,Supplemental_Type_Certificates__STC___5[[#This Row],[First]]&amp;": "&amp;_xlfn.TEXTJOIN(", ",TRUE,INDIRECT(Supplemental_Type_Certificates__STC___5[[#This Row],[Range]])),"")</f>
        <v/>
      </c>
      <c r="J2532"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533" spans="1:10" x14ac:dyDescent="0.25">
      <c r="A2533" s="1" t="s">
        <v>173</v>
      </c>
      <c r="B2533"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Inc.\310J-1</v>
      </c>
      <c r="C2533" s="1" t="s">
        <v>1304</v>
      </c>
      <c r="D2533" s="1" t="str">
        <f>LEFT(Supplemental_Type_Certificates__STC___5[[#This Row],[Column1]],SEARCH("\",Supplemental_Type_Certificates__STC___5[[#This Row],[Column1]])-1)</f>
        <v>Textron Aviation Inc.</v>
      </c>
      <c r="E2533" s="1" t="str">
        <f>RIGHT(Supplemental_Type_Certificates__STC___5[[#This Row],[Column1]],LEN(Supplemental_Type_Certificates__STC___5[[#This Row],[Column1]])-SEARCH("\",Supplemental_Type_Certificates__STC___5[[#This Row],[Column1]]))</f>
        <v>310J-1</v>
      </c>
      <c r="F2533" s="1" t="str">
        <f>INDEX(Sheet1!A:D,MATCH(Supplemental_Type_Certificates__STC___5[[#This Row],[Make]],Sheet1!D:D,0),1)</f>
        <v>Textron</v>
      </c>
      <c r="G2533"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533"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E2417:E2724</v>
      </c>
      <c r="I2533" s="1" t="str">
        <f ca="1">IF(LEN(Supplemental_Type_Certificates__STC___5[[#This Row],[First]])&lt;&gt;0,Supplemental_Type_Certificates__STC___5[[#This Row],[First]]&amp;": "&amp;_xlfn.TEXTJOIN(", ",TRUE,INDIRECT(Supplemental_Type_Certificates__STC___5[[#This Row],[Range]])),"")</f>
        <v/>
      </c>
      <c r="J2533"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534" spans="1:10" x14ac:dyDescent="0.25">
      <c r="A2534" s="1" t="s">
        <v>173</v>
      </c>
      <c r="B2534"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Inc.\310J</v>
      </c>
      <c r="C2534" s="1" t="s">
        <v>1305</v>
      </c>
      <c r="D2534" s="1" t="str">
        <f>LEFT(Supplemental_Type_Certificates__STC___5[[#This Row],[Column1]],SEARCH("\",Supplemental_Type_Certificates__STC___5[[#This Row],[Column1]])-1)</f>
        <v>Textron Aviation Inc.</v>
      </c>
      <c r="E2534" s="1" t="str">
        <f>RIGHT(Supplemental_Type_Certificates__STC___5[[#This Row],[Column1]],LEN(Supplemental_Type_Certificates__STC___5[[#This Row],[Column1]])-SEARCH("\",Supplemental_Type_Certificates__STC___5[[#This Row],[Column1]]))</f>
        <v>310J</v>
      </c>
      <c r="F2534" s="1" t="str">
        <f>INDEX(Sheet1!A:D,MATCH(Supplemental_Type_Certificates__STC___5[[#This Row],[Make]],Sheet1!D:D,0),1)</f>
        <v>Textron</v>
      </c>
      <c r="G2534"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534"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E2417:E2724</v>
      </c>
      <c r="I2534" s="1" t="str">
        <f ca="1">IF(LEN(Supplemental_Type_Certificates__STC___5[[#This Row],[First]])&lt;&gt;0,Supplemental_Type_Certificates__STC___5[[#This Row],[First]]&amp;": "&amp;_xlfn.TEXTJOIN(", ",TRUE,INDIRECT(Supplemental_Type_Certificates__STC___5[[#This Row],[Range]])),"")</f>
        <v/>
      </c>
      <c r="J2534"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535" spans="1:10" x14ac:dyDescent="0.25">
      <c r="A2535" s="1" t="s">
        <v>173</v>
      </c>
      <c r="B2535"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Inc.\310K</v>
      </c>
      <c r="C2535" s="1" t="s">
        <v>1306</v>
      </c>
      <c r="D2535" s="1" t="str">
        <f>LEFT(Supplemental_Type_Certificates__STC___5[[#This Row],[Column1]],SEARCH("\",Supplemental_Type_Certificates__STC___5[[#This Row],[Column1]])-1)</f>
        <v>Textron Aviation Inc.</v>
      </c>
      <c r="E2535" s="1" t="str">
        <f>RIGHT(Supplemental_Type_Certificates__STC___5[[#This Row],[Column1]],LEN(Supplemental_Type_Certificates__STC___5[[#This Row],[Column1]])-SEARCH("\",Supplemental_Type_Certificates__STC___5[[#This Row],[Column1]]))</f>
        <v>310K</v>
      </c>
      <c r="F2535" s="1" t="str">
        <f>INDEX(Sheet1!A:D,MATCH(Supplemental_Type_Certificates__STC___5[[#This Row],[Make]],Sheet1!D:D,0),1)</f>
        <v>Textron</v>
      </c>
      <c r="G2535"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535"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E2417:E2724</v>
      </c>
      <c r="I2535" s="1" t="str">
        <f ca="1">IF(LEN(Supplemental_Type_Certificates__STC___5[[#This Row],[First]])&lt;&gt;0,Supplemental_Type_Certificates__STC___5[[#This Row],[First]]&amp;": "&amp;_xlfn.TEXTJOIN(", ",TRUE,INDIRECT(Supplemental_Type_Certificates__STC___5[[#This Row],[Range]])),"")</f>
        <v/>
      </c>
      <c r="J2535"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536" spans="1:10" x14ac:dyDescent="0.25">
      <c r="A2536" s="1" t="s">
        <v>173</v>
      </c>
      <c r="B2536"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Inc.\310L</v>
      </c>
      <c r="C2536" s="1" t="s">
        <v>1307</v>
      </c>
      <c r="D2536" s="1" t="str">
        <f>LEFT(Supplemental_Type_Certificates__STC___5[[#This Row],[Column1]],SEARCH("\",Supplemental_Type_Certificates__STC___5[[#This Row],[Column1]])-1)</f>
        <v>Textron Aviation Inc.</v>
      </c>
      <c r="E2536" s="1" t="str">
        <f>RIGHT(Supplemental_Type_Certificates__STC___5[[#This Row],[Column1]],LEN(Supplemental_Type_Certificates__STC___5[[#This Row],[Column1]])-SEARCH("\",Supplemental_Type_Certificates__STC___5[[#This Row],[Column1]]))</f>
        <v>310L</v>
      </c>
      <c r="F2536" s="1" t="str">
        <f>INDEX(Sheet1!A:D,MATCH(Supplemental_Type_Certificates__STC___5[[#This Row],[Make]],Sheet1!D:D,0),1)</f>
        <v>Textron</v>
      </c>
      <c r="G2536"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536"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E2417:E2724</v>
      </c>
      <c r="I2536" s="1" t="str">
        <f ca="1">IF(LEN(Supplemental_Type_Certificates__STC___5[[#This Row],[First]])&lt;&gt;0,Supplemental_Type_Certificates__STC___5[[#This Row],[First]]&amp;": "&amp;_xlfn.TEXTJOIN(", ",TRUE,INDIRECT(Supplemental_Type_Certificates__STC___5[[#This Row],[Range]])),"")</f>
        <v/>
      </c>
      <c r="J2536"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537" spans="1:10" x14ac:dyDescent="0.25">
      <c r="A2537" s="1" t="s">
        <v>173</v>
      </c>
      <c r="B2537"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Inc.\310N</v>
      </c>
      <c r="C2537" s="1" t="s">
        <v>1308</v>
      </c>
      <c r="D2537" s="1" t="str">
        <f>LEFT(Supplemental_Type_Certificates__STC___5[[#This Row],[Column1]],SEARCH("\",Supplemental_Type_Certificates__STC___5[[#This Row],[Column1]])-1)</f>
        <v>Textron Aviation Inc.</v>
      </c>
      <c r="E2537" s="1" t="str">
        <f>RIGHT(Supplemental_Type_Certificates__STC___5[[#This Row],[Column1]],LEN(Supplemental_Type_Certificates__STC___5[[#This Row],[Column1]])-SEARCH("\",Supplemental_Type_Certificates__STC___5[[#This Row],[Column1]]))</f>
        <v>310N</v>
      </c>
      <c r="F2537" s="1" t="str">
        <f>INDEX(Sheet1!A:D,MATCH(Supplemental_Type_Certificates__STC___5[[#This Row],[Make]],Sheet1!D:D,0),1)</f>
        <v>Textron</v>
      </c>
      <c r="G2537"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537"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E2417:E2724</v>
      </c>
      <c r="I2537" s="1" t="str">
        <f ca="1">IF(LEN(Supplemental_Type_Certificates__STC___5[[#This Row],[First]])&lt;&gt;0,Supplemental_Type_Certificates__STC___5[[#This Row],[First]]&amp;": "&amp;_xlfn.TEXTJOIN(", ",TRUE,INDIRECT(Supplemental_Type_Certificates__STC___5[[#This Row],[Range]])),"")</f>
        <v/>
      </c>
      <c r="J2537"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538" spans="1:10" x14ac:dyDescent="0.25">
      <c r="A2538" s="1" t="s">
        <v>173</v>
      </c>
      <c r="B2538"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Inc.\310P</v>
      </c>
      <c r="C2538" s="1" t="s">
        <v>1309</v>
      </c>
      <c r="D2538" s="1" t="str">
        <f>LEFT(Supplemental_Type_Certificates__STC___5[[#This Row],[Column1]],SEARCH("\",Supplemental_Type_Certificates__STC___5[[#This Row],[Column1]])-1)</f>
        <v>Textron Aviation Inc.</v>
      </c>
      <c r="E2538" s="1" t="str">
        <f>RIGHT(Supplemental_Type_Certificates__STC___5[[#This Row],[Column1]],LEN(Supplemental_Type_Certificates__STC___5[[#This Row],[Column1]])-SEARCH("\",Supplemental_Type_Certificates__STC___5[[#This Row],[Column1]]))</f>
        <v>310P</v>
      </c>
      <c r="F2538" s="1" t="str">
        <f>INDEX(Sheet1!A:D,MATCH(Supplemental_Type_Certificates__STC___5[[#This Row],[Make]],Sheet1!D:D,0),1)</f>
        <v>Textron</v>
      </c>
      <c r="G2538"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538"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E2417:E2724</v>
      </c>
      <c r="I2538" s="1" t="str">
        <f ca="1">IF(LEN(Supplemental_Type_Certificates__STC___5[[#This Row],[First]])&lt;&gt;0,Supplemental_Type_Certificates__STC___5[[#This Row],[First]]&amp;": "&amp;_xlfn.TEXTJOIN(", ",TRUE,INDIRECT(Supplemental_Type_Certificates__STC___5[[#This Row],[Range]])),"")</f>
        <v/>
      </c>
      <c r="J2538"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539" spans="1:10" x14ac:dyDescent="0.25">
      <c r="A2539" s="1" t="s">
        <v>173</v>
      </c>
      <c r="B2539"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Inc.\310Q</v>
      </c>
      <c r="C2539" s="1" t="s">
        <v>1310</v>
      </c>
      <c r="D2539" s="1" t="str">
        <f>LEFT(Supplemental_Type_Certificates__STC___5[[#This Row],[Column1]],SEARCH("\",Supplemental_Type_Certificates__STC___5[[#This Row],[Column1]])-1)</f>
        <v>Textron Aviation Inc.</v>
      </c>
      <c r="E2539" s="1" t="str">
        <f>RIGHT(Supplemental_Type_Certificates__STC___5[[#This Row],[Column1]],LEN(Supplemental_Type_Certificates__STC___5[[#This Row],[Column1]])-SEARCH("\",Supplemental_Type_Certificates__STC___5[[#This Row],[Column1]]))</f>
        <v>310Q</v>
      </c>
      <c r="F2539" s="1" t="str">
        <f>INDEX(Sheet1!A:D,MATCH(Supplemental_Type_Certificates__STC___5[[#This Row],[Make]],Sheet1!D:D,0),1)</f>
        <v>Textron</v>
      </c>
      <c r="G2539"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539"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E2417:E2724</v>
      </c>
      <c r="I2539" s="1" t="str">
        <f ca="1">IF(LEN(Supplemental_Type_Certificates__STC___5[[#This Row],[First]])&lt;&gt;0,Supplemental_Type_Certificates__STC___5[[#This Row],[First]]&amp;": "&amp;_xlfn.TEXTJOIN(", ",TRUE,INDIRECT(Supplemental_Type_Certificates__STC___5[[#This Row],[Range]])),"")</f>
        <v/>
      </c>
      <c r="J2539"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540" spans="1:10" x14ac:dyDescent="0.25">
      <c r="A2540" s="1" t="s">
        <v>173</v>
      </c>
      <c r="B2540"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Inc.\310R</v>
      </c>
      <c r="C2540" s="1" t="s">
        <v>1311</v>
      </c>
      <c r="D2540" s="1" t="str">
        <f>LEFT(Supplemental_Type_Certificates__STC___5[[#This Row],[Column1]],SEARCH("\",Supplemental_Type_Certificates__STC___5[[#This Row],[Column1]])-1)</f>
        <v>Textron Aviation Inc.</v>
      </c>
      <c r="E2540" s="1" t="str">
        <f>RIGHT(Supplemental_Type_Certificates__STC___5[[#This Row],[Column1]],LEN(Supplemental_Type_Certificates__STC___5[[#This Row],[Column1]])-SEARCH("\",Supplemental_Type_Certificates__STC___5[[#This Row],[Column1]]))</f>
        <v>310R</v>
      </c>
      <c r="F2540" s="1" t="str">
        <f>INDEX(Sheet1!A:D,MATCH(Supplemental_Type_Certificates__STC___5[[#This Row],[Make]],Sheet1!D:D,0),1)</f>
        <v>Textron</v>
      </c>
      <c r="G2540"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540"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E2417:E2724</v>
      </c>
      <c r="I2540" s="1" t="str">
        <f ca="1">IF(LEN(Supplemental_Type_Certificates__STC___5[[#This Row],[First]])&lt;&gt;0,Supplemental_Type_Certificates__STC___5[[#This Row],[First]]&amp;": "&amp;_xlfn.TEXTJOIN(", ",TRUE,INDIRECT(Supplemental_Type_Certificates__STC___5[[#This Row],[Range]])),"")</f>
        <v/>
      </c>
      <c r="J2540"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541" spans="1:10" x14ac:dyDescent="0.25">
      <c r="A2541" s="1" t="s">
        <v>173</v>
      </c>
      <c r="B2541"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Inc.\320-1</v>
      </c>
      <c r="C2541" s="1" t="s">
        <v>1312</v>
      </c>
      <c r="D2541" s="1" t="str">
        <f>LEFT(Supplemental_Type_Certificates__STC___5[[#This Row],[Column1]],SEARCH("\",Supplemental_Type_Certificates__STC___5[[#This Row],[Column1]])-1)</f>
        <v>Textron Aviation Inc.</v>
      </c>
      <c r="E2541" s="1" t="str">
        <f>RIGHT(Supplemental_Type_Certificates__STC___5[[#This Row],[Column1]],LEN(Supplemental_Type_Certificates__STC___5[[#This Row],[Column1]])-SEARCH("\",Supplemental_Type_Certificates__STC___5[[#This Row],[Column1]]))</f>
        <v>320-1</v>
      </c>
      <c r="F2541" s="1" t="str">
        <f>INDEX(Sheet1!A:D,MATCH(Supplemental_Type_Certificates__STC___5[[#This Row],[Make]],Sheet1!D:D,0),1)</f>
        <v>Textron</v>
      </c>
      <c r="G2541"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541"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E2417:E2724</v>
      </c>
      <c r="I2541" s="1" t="str">
        <f ca="1">IF(LEN(Supplemental_Type_Certificates__STC___5[[#This Row],[First]])&lt;&gt;0,Supplemental_Type_Certificates__STC___5[[#This Row],[First]]&amp;": "&amp;_xlfn.TEXTJOIN(", ",TRUE,INDIRECT(Supplemental_Type_Certificates__STC___5[[#This Row],[Range]])),"")</f>
        <v/>
      </c>
      <c r="J2541"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542" spans="1:10" x14ac:dyDescent="0.25">
      <c r="A2542" s="1" t="s">
        <v>173</v>
      </c>
      <c r="B2542"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Inc.\320</v>
      </c>
      <c r="C2542" s="1" t="s">
        <v>1313</v>
      </c>
      <c r="D2542" s="1" t="str">
        <f>LEFT(Supplemental_Type_Certificates__STC___5[[#This Row],[Column1]],SEARCH("\",Supplemental_Type_Certificates__STC___5[[#This Row],[Column1]])-1)</f>
        <v>Textron Aviation Inc.</v>
      </c>
      <c r="E2542" s="1" t="str">
        <f>RIGHT(Supplemental_Type_Certificates__STC___5[[#This Row],[Column1]],LEN(Supplemental_Type_Certificates__STC___5[[#This Row],[Column1]])-SEARCH("\",Supplemental_Type_Certificates__STC___5[[#This Row],[Column1]]))</f>
        <v>320</v>
      </c>
      <c r="F2542" s="1" t="str">
        <f>INDEX(Sheet1!A:D,MATCH(Supplemental_Type_Certificates__STC___5[[#This Row],[Make]],Sheet1!D:D,0),1)</f>
        <v>Textron</v>
      </c>
      <c r="G2542"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542"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E2417:E2724</v>
      </c>
      <c r="I2542" s="1" t="str">
        <f ca="1">IF(LEN(Supplemental_Type_Certificates__STC___5[[#This Row],[First]])&lt;&gt;0,Supplemental_Type_Certificates__STC___5[[#This Row],[First]]&amp;": "&amp;_xlfn.TEXTJOIN(", ",TRUE,INDIRECT(Supplemental_Type_Certificates__STC___5[[#This Row],[Range]])),"")</f>
        <v/>
      </c>
      <c r="J2542"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543" spans="1:10" x14ac:dyDescent="0.25">
      <c r="A2543" s="1" t="s">
        <v>173</v>
      </c>
      <c r="B2543"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Inc.\320A</v>
      </c>
      <c r="C2543" s="1" t="s">
        <v>1314</v>
      </c>
      <c r="D2543" s="1" t="str">
        <f>LEFT(Supplemental_Type_Certificates__STC___5[[#This Row],[Column1]],SEARCH("\",Supplemental_Type_Certificates__STC___5[[#This Row],[Column1]])-1)</f>
        <v>Textron Aviation Inc.</v>
      </c>
      <c r="E2543" s="1" t="str">
        <f>RIGHT(Supplemental_Type_Certificates__STC___5[[#This Row],[Column1]],LEN(Supplemental_Type_Certificates__STC___5[[#This Row],[Column1]])-SEARCH("\",Supplemental_Type_Certificates__STC___5[[#This Row],[Column1]]))</f>
        <v>320A</v>
      </c>
      <c r="F2543" s="1" t="str">
        <f>INDEX(Sheet1!A:D,MATCH(Supplemental_Type_Certificates__STC___5[[#This Row],[Make]],Sheet1!D:D,0),1)</f>
        <v>Textron</v>
      </c>
      <c r="G2543"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543"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E2417:E2724</v>
      </c>
      <c r="I2543" s="1" t="str">
        <f ca="1">IF(LEN(Supplemental_Type_Certificates__STC___5[[#This Row],[First]])&lt;&gt;0,Supplemental_Type_Certificates__STC___5[[#This Row],[First]]&amp;": "&amp;_xlfn.TEXTJOIN(", ",TRUE,INDIRECT(Supplemental_Type_Certificates__STC___5[[#This Row],[Range]])),"")</f>
        <v/>
      </c>
      <c r="J2543"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544" spans="1:10" x14ac:dyDescent="0.25">
      <c r="A2544" s="1" t="s">
        <v>173</v>
      </c>
      <c r="B2544"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Inc.\320B</v>
      </c>
      <c r="C2544" s="1" t="s">
        <v>1315</v>
      </c>
      <c r="D2544" s="1" t="str">
        <f>LEFT(Supplemental_Type_Certificates__STC___5[[#This Row],[Column1]],SEARCH("\",Supplemental_Type_Certificates__STC___5[[#This Row],[Column1]])-1)</f>
        <v>Textron Aviation Inc.</v>
      </c>
      <c r="E2544" s="1" t="str">
        <f>RIGHT(Supplemental_Type_Certificates__STC___5[[#This Row],[Column1]],LEN(Supplemental_Type_Certificates__STC___5[[#This Row],[Column1]])-SEARCH("\",Supplemental_Type_Certificates__STC___5[[#This Row],[Column1]]))</f>
        <v>320B</v>
      </c>
      <c r="F2544" s="1" t="str">
        <f>INDEX(Sheet1!A:D,MATCH(Supplemental_Type_Certificates__STC___5[[#This Row],[Make]],Sheet1!D:D,0),1)</f>
        <v>Textron</v>
      </c>
      <c r="G2544"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544"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E2417:E2724</v>
      </c>
      <c r="I2544" s="1" t="str">
        <f ca="1">IF(LEN(Supplemental_Type_Certificates__STC___5[[#This Row],[First]])&lt;&gt;0,Supplemental_Type_Certificates__STC___5[[#This Row],[First]]&amp;": "&amp;_xlfn.TEXTJOIN(", ",TRUE,INDIRECT(Supplemental_Type_Certificates__STC___5[[#This Row],[Range]])),"")</f>
        <v/>
      </c>
      <c r="J2544"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545" spans="1:10" x14ac:dyDescent="0.25">
      <c r="A2545" s="1" t="s">
        <v>173</v>
      </c>
      <c r="B2545"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Inc.\320C</v>
      </c>
      <c r="C2545" s="1" t="s">
        <v>1316</v>
      </c>
      <c r="D2545" s="1" t="str">
        <f>LEFT(Supplemental_Type_Certificates__STC___5[[#This Row],[Column1]],SEARCH("\",Supplemental_Type_Certificates__STC___5[[#This Row],[Column1]])-1)</f>
        <v>Textron Aviation Inc.</v>
      </c>
      <c r="E2545" s="1" t="str">
        <f>RIGHT(Supplemental_Type_Certificates__STC___5[[#This Row],[Column1]],LEN(Supplemental_Type_Certificates__STC___5[[#This Row],[Column1]])-SEARCH("\",Supplemental_Type_Certificates__STC___5[[#This Row],[Column1]]))</f>
        <v>320C</v>
      </c>
      <c r="F2545" s="1" t="str">
        <f>INDEX(Sheet1!A:D,MATCH(Supplemental_Type_Certificates__STC___5[[#This Row],[Make]],Sheet1!D:D,0),1)</f>
        <v>Textron</v>
      </c>
      <c r="G2545"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545"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E2417:E2724</v>
      </c>
      <c r="I2545" s="1" t="str">
        <f ca="1">IF(LEN(Supplemental_Type_Certificates__STC___5[[#This Row],[First]])&lt;&gt;0,Supplemental_Type_Certificates__STC___5[[#This Row],[First]]&amp;": "&amp;_xlfn.TEXTJOIN(", ",TRUE,INDIRECT(Supplemental_Type_Certificates__STC___5[[#This Row],[Range]])),"")</f>
        <v/>
      </c>
      <c r="J2545"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546" spans="1:10" x14ac:dyDescent="0.25">
      <c r="A2546" s="1" t="s">
        <v>173</v>
      </c>
      <c r="B2546"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Inc.\320D</v>
      </c>
      <c r="C2546" s="1" t="s">
        <v>1317</v>
      </c>
      <c r="D2546" s="1" t="str">
        <f>LEFT(Supplemental_Type_Certificates__STC___5[[#This Row],[Column1]],SEARCH("\",Supplemental_Type_Certificates__STC___5[[#This Row],[Column1]])-1)</f>
        <v>Textron Aviation Inc.</v>
      </c>
      <c r="E2546" s="1" t="str">
        <f>RIGHT(Supplemental_Type_Certificates__STC___5[[#This Row],[Column1]],LEN(Supplemental_Type_Certificates__STC___5[[#This Row],[Column1]])-SEARCH("\",Supplemental_Type_Certificates__STC___5[[#This Row],[Column1]]))</f>
        <v>320D</v>
      </c>
      <c r="F2546" s="1" t="str">
        <f>INDEX(Sheet1!A:D,MATCH(Supplemental_Type_Certificates__STC___5[[#This Row],[Make]],Sheet1!D:D,0),1)</f>
        <v>Textron</v>
      </c>
      <c r="G2546"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546"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E2417:E2724</v>
      </c>
      <c r="I2546" s="1" t="str">
        <f ca="1">IF(LEN(Supplemental_Type_Certificates__STC___5[[#This Row],[First]])&lt;&gt;0,Supplemental_Type_Certificates__STC___5[[#This Row],[First]]&amp;": "&amp;_xlfn.TEXTJOIN(", ",TRUE,INDIRECT(Supplemental_Type_Certificates__STC___5[[#This Row],[Range]])),"")</f>
        <v/>
      </c>
      <c r="J2546"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547" spans="1:10" x14ac:dyDescent="0.25">
      <c r="A2547" s="1" t="s">
        <v>173</v>
      </c>
      <c r="B2547"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Inc.\320E</v>
      </c>
      <c r="C2547" s="1" t="s">
        <v>1318</v>
      </c>
      <c r="D2547" s="1" t="str">
        <f>LEFT(Supplemental_Type_Certificates__STC___5[[#This Row],[Column1]],SEARCH("\",Supplemental_Type_Certificates__STC___5[[#This Row],[Column1]])-1)</f>
        <v>Textron Aviation Inc.</v>
      </c>
      <c r="E2547" s="1" t="str">
        <f>RIGHT(Supplemental_Type_Certificates__STC___5[[#This Row],[Column1]],LEN(Supplemental_Type_Certificates__STC___5[[#This Row],[Column1]])-SEARCH("\",Supplemental_Type_Certificates__STC___5[[#This Row],[Column1]]))</f>
        <v>320E</v>
      </c>
      <c r="F2547" s="1" t="str">
        <f>INDEX(Sheet1!A:D,MATCH(Supplemental_Type_Certificates__STC___5[[#This Row],[Make]],Sheet1!D:D,0),1)</f>
        <v>Textron</v>
      </c>
      <c r="G2547"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547"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E2417:E2724</v>
      </c>
      <c r="I2547" s="1" t="str">
        <f ca="1">IF(LEN(Supplemental_Type_Certificates__STC___5[[#This Row],[First]])&lt;&gt;0,Supplemental_Type_Certificates__STC___5[[#This Row],[First]]&amp;": "&amp;_xlfn.TEXTJOIN(", ",TRUE,INDIRECT(Supplemental_Type_Certificates__STC___5[[#This Row],[Range]])),"")</f>
        <v/>
      </c>
      <c r="J2547"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548" spans="1:10" x14ac:dyDescent="0.25">
      <c r="A2548" s="1" t="s">
        <v>173</v>
      </c>
      <c r="B2548"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Inc.\320F</v>
      </c>
      <c r="C2548" s="1" t="s">
        <v>1319</v>
      </c>
      <c r="D2548" s="1" t="str">
        <f>LEFT(Supplemental_Type_Certificates__STC___5[[#This Row],[Column1]],SEARCH("\",Supplemental_Type_Certificates__STC___5[[#This Row],[Column1]])-1)</f>
        <v>Textron Aviation Inc.</v>
      </c>
      <c r="E2548" s="1" t="str">
        <f>RIGHT(Supplemental_Type_Certificates__STC___5[[#This Row],[Column1]],LEN(Supplemental_Type_Certificates__STC___5[[#This Row],[Column1]])-SEARCH("\",Supplemental_Type_Certificates__STC___5[[#This Row],[Column1]]))</f>
        <v>320F</v>
      </c>
      <c r="F2548" s="1" t="str">
        <f>INDEX(Sheet1!A:D,MATCH(Supplemental_Type_Certificates__STC___5[[#This Row],[Make]],Sheet1!D:D,0),1)</f>
        <v>Textron</v>
      </c>
      <c r="G2548"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548"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E2417:E2724</v>
      </c>
      <c r="I2548" s="1" t="str">
        <f ca="1">IF(LEN(Supplemental_Type_Certificates__STC___5[[#This Row],[First]])&lt;&gt;0,Supplemental_Type_Certificates__STC___5[[#This Row],[First]]&amp;": "&amp;_xlfn.TEXTJOIN(", ",TRUE,INDIRECT(Supplemental_Type_Certificates__STC___5[[#This Row],[Range]])),"")</f>
        <v/>
      </c>
      <c r="J2548"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549" spans="1:10" x14ac:dyDescent="0.25">
      <c r="A2549" s="1" t="s">
        <v>173</v>
      </c>
      <c r="B2549"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Inc.\335</v>
      </c>
      <c r="C2549" s="1" t="s">
        <v>1320</v>
      </c>
      <c r="D2549" s="1" t="str">
        <f>LEFT(Supplemental_Type_Certificates__STC___5[[#This Row],[Column1]],SEARCH("\",Supplemental_Type_Certificates__STC___5[[#This Row],[Column1]])-1)</f>
        <v>Textron Aviation Inc.</v>
      </c>
      <c r="E2549" s="1" t="str">
        <f>RIGHT(Supplemental_Type_Certificates__STC___5[[#This Row],[Column1]],LEN(Supplemental_Type_Certificates__STC___5[[#This Row],[Column1]])-SEARCH("\",Supplemental_Type_Certificates__STC___5[[#This Row],[Column1]]))</f>
        <v>335</v>
      </c>
      <c r="F2549" s="1" t="str">
        <f>INDEX(Sheet1!A:D,MATCH(Supplemental_Type_Certificates__STC___5[[#This Row],[Make]],Sheet1!D:D,0),1)</f>
        <v>Textron</v>
      </c>
      <c r="G2549"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549"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E2417:E2724</v>
      </c>
      <c r="I2549" s="1" t="str">
        <f ca="1">IF(LEN(Supplemental_Type_Certificates__STC___5[[#This Row],[First]])&lt;&gt;0,Supplemental_Type_Certificates__STC___5[[#This Row],[First]]&amp;": "&amp;_xlfn.TEXTJOIN(", ",TRUE,INDIRECT(Supplemental_Type_Certificates__STC___5[[#This Row],[Range]])),"")</f>
        <v/>
      </c>
      <c r="J2549"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550" spans="1:10" x14ac:dyDescent="0.25">
      <c r="A2550" s="1" t="s">
        <v>173</v>
      </c>
      <c r="B2550"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Inc.\336</v>
      </c>
      <c r="C2550" s="1" t="s">
        <v>1321</v>
      </c>
      <c r="D2550" s="1" t="str">
        <f>LEFT(Supplemental_Type_Certificates__STC___5[[#This Row],[Column1]],SEARCH("\",Supplemental_Type_Certificates__STC___5[[#This Row],[Column1]])-1)</f>
        <v>Textron Aviation Inc.</v>
      </c>
      <c r="E2550" s="1" t="str">
        <f>RIGHT(Supplemental_Type_Certificates__STC___5[[#This Row],[Column1]],LEN(Supplemental_Type_Certificates__STC___5[[#This Row],[Column1]])-SEARCH("\",Supplemental_Type_Certificates__STC___5[[#This Row],[Column1]]))</f>
        <v>336</v>
      </c>
      <c r="F2550" s="1" t="str">
        <f>INDEX(Sheet1!A:D,MATCH(Supplemental_Type_Certificates__STC___5[[#This Row],[Make]],Sheet1!D:D,0),1)</f>
        <v>Textron</v>
      </c>
      <c r="G2550"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550"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E2417:E2724</v>
      </c>
      <c r="I2550" s="1" t="str">
        <f ca="1">IF(LEN(Supplemental_Type_Certificates__STC___5[[#This Row],[First]])&lt;&gt;0,Supplemental_Type_Certificates__STC___5[[#This Row],[First]]&amp;": "&amp;_xlfn.TEXTJOIN(", ",TRUE,INDIRECT(Supplemental_Type_Certificates__STC___5[[#This Row],[Range]])),"")</f>
        <v/>
      </c>
      <c r="J2550"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551" spans="1:10" x14ac:dyDescent="0.25">
      <c r="A2551" s="1" t="s">
        <v>173</v>
      </c>
      <c r="B2551"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Inc.\337</v>
      </c>
      <c r="C2551" s="1" t="s">
        <v>1322</v>
      </c>
      <c r="D2551" s="1" t="str">
        <f>LEFT(Supplemental_Type_Certificates__STC___5[[#This Row],[Column1]],SEARCH("\",Supplemental_Type_Certificates__STC___5[[#This Row],[Column1]])-1)</f>
        <v>Textron Aviation Inc.</v>
      </c>
      <c r="E2551" s="1" t="str">
        <f>RIGHT(Supplemental_Type_Certificates__STC___5[[#This Row],[Column1]],LEN(Supplemental_Type_Certificates__STC___5[[#This Row],[Column1]])-SEARCH("\",Supplemental_Type_Certificates__STC___5[[#This Row],[Column1]]))</f>
        <v>337</v>
      </c>
      <c r="F2551" s="1" t="str">
        <f>INDEX(Sheet1!A:D,MATCH(Supplemental_Type_Certificates__STC___5[[#This Row],[Make]],Sheet1!D:D,0),1)</f>
        <v>Textron</v>
      </c>
      <c r="G2551"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551"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E2417:E2724</v>
      </c>
      <c r="I2551" s="1" t="str">
        <f ca="1">IF(LEN(Supplemental_Type_Certificates__STC___5[[#This Row],[First]])&lt;&gt;0,Supplemental_Type_Certificates__STC___5[[#This Row],[First]]&amp;": "&amp;_xlfn.TEXTJOIN(", ",TRUE,INDIRECT(Supplemental_Type_Certificates__STC___5[[#This Row],[Range]])),"")</f>
        <v/>
      </c>
      <c r="J2551"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552" spans="1:10" x14ac:dyDescent="0.25">
      <c r="A2552" s="1" t="s">
        <v>173</v>
      </c>
      <c r="B2552"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Inc.\337A</v>
      </c>
      <c r="C2552" s="1" t="s">
        <v>1323</v>
      </c>
      <c r="D2552" s="1" t="str">
        <f>LEFT(Supplemental_Type_Certificates__STC___5[[#This Row],[Column1]],SEARCH("\",Supplemental_Type_Certificates__STC___5[[#This Row],[Column1]])-1)</f>
        <v>Textron Aviation Inc.</v>
      </c>
      <c r="E2552" s="1" t="str">
        <f>RIGHT(Supplemental_Type_Certificates__STC___5[[#This Row],[Column1]],LEN(Supplemental_Type_Certificates__STC___5[[#This Row],[Column1]])-SEARCH("\",Supplemental_Type_Certificates__STC___5[[#This Row],[Column1]]))</f>
        <v>337A</v>
      </c>
      <c r="F2552" s="1" t="str">
        <f>INDEX(Sheet1!A:D,MATCH(Supplemental_Type_Certificates__STC___5[[#This Row],[Make]],Sheet1!D:D,0),1)</f>
        <v>Textron</v>
      </c>
      <c r="G2552"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552"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E2417:E2724</v>
      </c>
      <c r="I2552" s="1" t="str">
        <f ca="1">IF(LEN(Supplemental_Type_Certificates__STC___5[[#This Row],[First]])&lt;&gt;0,Supplemental_Type_Certificates__STC___5[[#This Row],[First]]&amp;": "&amp;_xlfn.TEXTJOIN(", ",TRUE,INDIRECT(Supplemental_Type_Certificates__STC___5[[#This Row],[Range]])),"")</f>
        <v/>
      </c>
      <c r="J2552"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553" spans="1:10" x14ac:dyDescent="0.25">
      <c r="A2553" s="1" t="s">
        <v>173</v>
      </c>
      <c r="B2553"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Inc.\337B</v>
      </c>
      <c r="C2553" s="1" t="s">
        <v>1324</v>
      </c>
      <c r="D2553" s="1" t="str">
        <f>LEFT(Supplemental_Type_Certificates__STC___5[[#This Row],[Column1]],SEARCH("\",Supplemental_Type_Certificates__STC___5[[#This Row],[Column1]])-1)</f>
        <v>Textron Aviation Inc.</v>
      </c>
      <c r="E2553" s="1" t="str">
        <f>RIGHT(Supplemental_Type_Certificates__STC___5[[#This Row],[Column1]],LEN(Supplemental_Type_Certificates__STC___5[[#This Row],[Column1]])-SEARCH("\",Supplemental_Type_Certificates__STC___5[[#This Row],[Column1]]))</f>
        <v>337B</v>
      </c>
      <c r="F2553" s="1" t="str">
        <f>INDEX(Sheet1!A:D,MATCH(Supplemental_Type_Certificates__STC___5[[#This Row],[Make]],Sheet1!D:D,0),1)</f>
        <v>Textron</v>
      </c>
      <c r="G2553"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553"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E2417:E2724</v>
      </c>
      <c r="I2553" s="1" t="str">
        <f ca="1">IF(LEN(Supplemental_Type_Certificates__STC___5[[#This Row],[First]])&lt;&gt;0,Supplemental_Type_Certificates__STC___5[[#This Row],[First]]&amp;": "&amp;_xlfn.TEXTJOIN(", ",TRUE,INDIRECT(Supplemental_Type_Certificates__STC___5[[#This Row],[Range]])),"")</f>
        <v/>
      </c>
      <c r="J2553"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554" spans="1:10" x14ac:dyDescent="0.25">
      <c r="A2554" s="1" t="s">
        <v>173</v>
      </c>
      <c r="B2554"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Inc.\337C</v>
      </c>
      <c r="C2554" s="1" t="s">
        <v>1325</v>
      </c>
      <c r="D2554" s="1" t="str">
        <f>LEFT(Supplemental_Type_Certificates__STC___5[[#This Row],[Column1]],SEARCH("\",Supplemental_Type_Certificates__STC___5[[#This Row],[Column1]])-1)</f>
        <v>Textron Aviation Inc.</v>
      </c>
      <c r="E2554" s="1" t="str">
        <f>RIGHT(Supplemental_Type_Certificates__STC___5[[#This Row],[Column1]],LEN(Supplemental_Type_Certificates__STC___5[[#This Row],[Column1]])-SEARCH("\",Supplemental_Type_Certificates__STC___5[[#This Row],[Column1]]))</f>
        <v>337C</v>
      </c>
      <c r="F2554" s="1" t="str">
        <f>INDEX(Sheet1!A:D,MATCH(Supplemental_Type_Certificates__STC___5[[#This Row],[Make]],Sheet1!D:D,0),1)</f>
        <v>Textron</v>
      </c>
      <c r="G2554"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554"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E2417:E2724</v>
      </c>
      <c r="I2554" s="1" t="str">
        <f ca="1">IF(LEN(Supplemental_Type_Certificates__STC___5[[#This Row],[First]])&lt;&gt;0,Supplemental_Type_Certificates__STC___5[[#This Row],[First]]&amp;": "&amp;_xlfn.TEXTJOIN(", ",TRUE,INDIRECT(Supplemental_Type_Certificates__STC___5[[#This Row],[Range]])),"")</f>
        <v/>
      </c>
      <c r="J2554"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555" spans="1:10" x14ac:dyDescent="0.25">
      <c r="A2555" s="1" t="s">
        <v>173</v>
      </c>
      <c r="B2555"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Inc.\337D</v>
      </c>
      <c r="C2555" s="1" t="s">
        <v>1326</v>
      </c>
      <c r="D2555" s="1" t="str">
        <f>LEFT(Supplemental_Type_Certificates__STC___5[[#This Row],[Column1]],SEARCH("\",Supplemental_Type_Certificates__STC___5[[#This Row],[Column1]])-1)</f>
        <v>Textron Aviation Inc.</v>
      </c>
      <c r="E2555" s="1" t="str">
        <f>RIGHT(Supplemental_Type_Certificates__STC___5[[#This Row],[Column1]],LEN(Supplemental_Type_Certificates__STC___5[[#This Row],[Column1]])-SEARCH("\",Supplemental_Type_Certificates__STC___5[[#This Row],[Column1]]))</f>
        <v>337D</v>
      </c>
      <c r="F2555" s="1" t="str">
        <f>INDEX(Sheet1!A:D,MATCH(Supplemental_Type_Certificates__STC___5[[#This Row],[Make]],Sheet1!D:D,0),1)</f>
        <v>Textron</v>
      </c>
      <c r="G2555"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555"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E2417:E2724</v>
      </c>
      <c r="I2555" s="1" t="str">
        <f ca="1">IF(LEN(Supplemental_Type_Certificates__STC___5[[#This Row],[First]])&lt;&gt;0,Supplemental_Type_Certificates__STC___5[[#This Row],[First]]&amp;": "&amp;_xlfn.TEXTJOIN(", ",TRUE,INDIRECT(Supplemental_Type_Certificates__STC___5[[#This Row],[Range]])),"")</f>
        <v/>
      </c>
      <c r="J2555"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556" spans="1:10" x14ac:dyDescent="0.25">
      <c r="A2556" s="1" t="s">
        <v>173</v>
      </c>
      <c r="B2556"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Inc.\337E</v>
      </c>
      <c r="C2556" s="1" t="s">
        <v>1327</v>
      </c>
      <c r="D2556" s="1" t="str">
        <f>LEFT(Supplemental_Type_Certificates__STC___5[[#This Row],[Column1]],SEARCH("\",Supplemental_Type_Certificates__STC___5[[#This Row],[Column1]])-1)</f>
        <v>Textron Aviation Inc.</v>
      </c>
      <c r="E2556" s="1" t="str">
        <f>RIGHT(Supplemental_Type_Certificates__STC___5[[#This Row],[Column1]],LEN(Supplemental_Type_Certificates__STC___5[[#This Row],[Column1]])-SEARCH("\",Supplemental_Type_Certificates__STC___5[[#This Row],[Column1]]))</f>
        <v>337E</v>
      </c>
      <c r="F2556" s="1" t="str">
        <f>INDEX(Sheet1!A:D,MATCH(Supplemental_Type_Certificates__STC___5[[#This Row],[Make]],Sheet1!D:D,0),1)</f>
        <v>Textron</v>
      </c>
      <c r="G2556"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556"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E2417:E2724</v>
      </c>
      <c r="I2556" s="1" t="str">
        <f ca="1">IF(LEN(Supplemental_Type_Certificates__STC___5[[#This Row],[First]])&lt;&gt;0,Supplemental_Type_Certificates__STC___5[[#This Row],[First]]&amp;": "&amp;_xlfn.TEXTJOIN(", ",TRUE,INDIRECT(Supplemental_Type_Certificates__STC___5[[#This Row],[Range]])),"")</f>
        <v/>
      </c>
      <c r="J2556"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557" spans="1:10" x14ac:dyDescent="0.25">
      <c r="A2557" s="1" t="s">
        <v>173</v>
      </c>
      <c r="B2557"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Inc.\337F</v>
      </c>
      <c r="C2557" s="1" t="s">
        <v>1328</v>
      </c>
      <c r="D2557" s="1" t="str">
        <f>LEFT(Supplemental_Type_Certificates__STC___5[[#This Row],[Column1]],SEARCH("\",Supplemental_Type_Certificates__STC___5[[#This Row],[Column1]])-1)</f>
        <v>Textron Aviation Inc.</v>
      </c>
      <c r="E2557" s="1" t="str">
        <f>RIGHT(Supplemental_Type_Certificates__STC___5[[#This Row],[Column1]],LEN(Supplemental_Type_Certificates__STC___5[[#This Row],[Column1]])-SEARCH("\",Supplemental_Type_Certificates__STC___5[[#This Row],[Column1]]))</f>
        <v>337F</v>
      </c>
      <c r="F2557" s="1" t="str">
        <f>INDEX(Sheet1!A:D,MATCH(Supplemental_Type_Certificates__STC___5[[#This Row],[Make]],Sheet1!D:D,0),1)</f>
        <v>Textron</v>
      </c>
      <c r="G2557"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557"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E2417:E2724</v>
      </c>
      <c r="I2557" s="1" t="str">
        <f ca="1">IF(LEN(Supplemental_Type_Certificates__STC___5[[#This Row],[First]])&lt;&gt;0,Supplemental_Type_Certificates__STC___5[[#This Row],[First]]&amp;": "&amp;_xlfn.TEXTJOIN(", ",TRUE,INDIRECT(Supplemental_Type_Certificates__STC___5[[#This Row],[Range]])),"")</f>
        <v/>
      </c>
      <c r="J2557"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558" spans="1:10" x14ac:dyDescent="0.25">
      <c r="A2558" s="1" t="s">
        <v>173</v>
      </c>
      <c r="B2558"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Inc.\337G</v>
      </c>
      <c r="C2558" s="1" t="s">
        <v>1329</v>
      </c>
      <c r="D2558" s="1" t="str">
        <f>LEFT(Supplemental_Type_Certificates__STC___5[[#This Row],[Column1]],SEARCH("\",Supplemental_Type_Certificates__STC___5[[#This Row],[Column1]])-1)</f>
        <v>Textron Aviation Inc.</v>
      </c>
      <c r="E2558" s="1" t="str">
        <f>RIGHT(Supplemental_Type_Certificates__STC___5[[#This Row],[Column1]],LEN(Supplemental_Type_Certificates__STC___5[[#This Row],[Column1]])-SEARCH("\",Supplemental_Type_Certificates__STC___5[[#This Row],[Column1]]))</f>
        <v>337G</v>
      </c>
      <c r="F2558" s="1" t="str">
        <f>INDEX(Sheet1!A:D,MATCH(Supplemental_Type_Certificates__STC___5[[#This Row],[Make]],Sheet1!D:D,0),1)</f>
        <v>Textron</v>
      </c>
      <c r="G2558"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558"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E2417:E2724</v>
      </c>
      <c r="I2558" s="1" t="str">
        <f ca="1">IF(LEN(Supplemental_Type_Certificates__STC___5[[#This Row],[First]])&lt;&gt;0,Supplemental_Type_Certificates__STC___5[[#This Row],[First]]&amp;": "&amp;_xlfn.TEXTJOIN(", ",TRUE,INDIRECT(Supplemental_Type_Certificates__STC___5[[#This Row],[Range]])),"")</f>
        <v/>
      </c>
      <c r="J2558"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559" spans="1:10" x14ac:dyDescent="0.25">
      <c r="A2559" s="1" t="s">
        <v>173</v>
      </c>
      <c r="B2559"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Inc.\337H</v>
      </c>
      <c r="C2559" s="1" t="s">
        <v>1330</v>
      </c>
      <c r="D2559" s="1" t="str">
        <f>LEFT(Supplemental_Type_Certificates__STC___5[[#This Row],[Column1]],SEARCH("\",Supplemental_Type_Certificates__STC___5[[#This Row],[Column1]])-1)</f>
        <v>Textron Aviation Inc.</v>
      </c>
      <c r="E2559" s="1" t="str">
        <f>RIGHT(Supplemental_Type_Certificates__STC___5[[#This Row],[Column1]],LEN(Supplemental_Type_Certificates__STC___5[[#This Row],[Column1]])-SEARCH("\",Supplemental_Type_Certificates__STC___5[[#This Row],[Column1]]))</f>
        <v>337H</v>
      </c>
      <c r="F2559" s="1" t="str">
        <f>INDEX(Sheet1!A:D,MATCH(Supplemental_Type_Certificates__STC___5[[#This Row],[Make]],Sheet1!D:D,0),1)</f>
        <v>Textron</v>
      </c>
      <c r="G2559"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559"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E2417:E2724</v>
      </c>
      <c r="I2559" s="1" t="str">
        <f ca="1">IF(LEN(Supplemental_Type_Certificates__STC___5[[#This Row],[First]])&lt;&gt;0,Supplemental_Type_Certificates__STC___5[[#This Row],[First]]&amp;": "&amp;_xlfn.TEXTJOIN(", ",TRUE,INDIRECT(Supplemental_Type_Certificates__STC___5[[#This Row],[Range]])),"")</f>
        <v/>
      </c>
      <c r="J2559"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560" spans="1:10" x14ac:dyDescent="0.25">
      <c r="A2560" s="1" t="s">
        <v>173</v>
      </c>
      <c r="B2560"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Inc.\340</v>
      </c>
      <c r="C2560" s="1" t="s">
        <v>1331</v>
      </c>
      <c r="D2560" s="1" t="str">
        <f>LEFT(Supplemental_Type_Certificates__STC___5[[#This Row],[Column1]],SEARCH("\",Supplemental_Type_Certificates__STC___5[[#This Row],[Column1]])-1)</f>
        <v>Textron Aviation Inc.</v>
      </c>
      <c r="E2560" s="1" t="str">
        <f>RIGHT(Supplemental_Type_Certificates__STC___5[[#This Row],[Column1]],LEN(Supplemental_Type_Certificates__STC___5[[#This Row],[Column1]])-SEARCH("\",Supplemental_Type_Certificates__STC___5[[#This Row],[Column1]]))</f>
        <v>340</v>
      </c>
      <c r="F2560" s="1" t="str">
        <f>INDEX(Sheet1!A:D,MATCH(Supplemental_Type_Certificates__STC___5[[#This Row],[Make]],Sheet1!D:D,0),1)</f>
        <v>Textron</v>
      </c>
      <c r="G2560"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560"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E2417:E2724</v>
      </c>
      <c r="I2560" s="1" t="str">
        <f ca="1">IF(LEN(Supplemental_Type_Certificates__STC___5[[#This Row],[First]])&lt;&gt;0,Supplemental_Type_Certificates__STC___5[[#This Row],[First]]&amp;": "&amp;_xlfn.TEXTJOIN(", ",TRUE,INDIRECT(Supplemental_Type_Certificates__STC___5[[#This Row],[Range]])),"")</f>
        <v/>
      </c>
      <c r="J2560"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561" spans="1:10" x14ac:dyDescent="0.25">
      <c r="A2561" s="1" t="s">
        <v>173</v>
      </c>
      <c r="B2561"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Inc.\340A</v>
      </c>
      <c r="C2561" s="1" t="s">
        <v>1332</v>
      </c>
      <c r="D2561" s="1" t="str">
        <f>LEFT(Supplemental_Type_Certificates__STC___5[[#This Row],[Column1]],SEARCH("\",Supplemental_Type_Certificates__STC___5[[#This Row],[Column1]])-1)</f>
        <v>Textron Aviation Inc.</v>
      </c>
      <c r="E2561" s="1" t="str">
        <f>RIGHT(Supplemental_Type_Certificates__STC___5[[#This Row],[Column1]],LEN(Supplemental_Type_Certificates__STC___5[[#This Row],[Column1]])-SEARCH("\",Supplemental_Type_Certificates__STC___5[[#This Row],[Column1]]))</f>
        <v>340A</v>
      </c>
      <c r="F2561" s="1" t="str">
        <f>INDEX(Sheet1!A:D,MATCH(Supplemental_Type_Certificates__STC___5[[#This Row],[Make]],Sheet1!D:D,0),1)</f>
        <v>Textron</v>
      </c>
      <c r="G2561"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561"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E2417:E2724</v>
      </c>
      <c r="I2561" s="1" t="str">
        <f ca="1">IF(LEN(Supplemental_Type_Certificates__STC___5[[#This Row],[First]])&lt;&gt;0,Supplemental_Type_Certificates__STC___5[[#This Row],[First]]&amp;": "&amp;_xlfn.TEXTJOIN(", ",TRUE,INDIRECT(Supplemental_Type_Certificates__STC___5[[#This Row],[Range]])),"")</f>
        <v/>
      </c>
      <c r="J2561"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562" spans="1:10" x14ac:dyDescent="0.25">
      <c r="A2562" s="1" t="s">
        <v>173</v>
      </c>
      <c r="B2562"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Inc.\35-33</v>
      </c>
      <c r="C2562" s="1" t="s">
        <v>1333</v>
      </c>
      <c r="D2562" s="1" t="str">
        <f>LEFT(Supplemental_Type_Certificates__STC___5[[#This Row],[Column1]],SEARCH("\",Supplemental_Type_Certificates__STC___5[[#This Row],[Column1]])-1)</f>
        <v>Textron Aviation Inc.</v>
      </c>
      <c r="E2562" s="1" t="str">
        <f>RIGHT(Supplemental_Type_Certificates__STC___5[[#This Row],[Column1]],LEN(Supplemental_Type_Certificates__STC___5[[#This Row],[Column1]])-SEARCH("\",Supplemental_Type_Certificates__STC___5[[#This Row],[Column1]]))</f>
        <v>35-33</v>
      </c>
      <c r="F2562" s="1" t="str">
        <f>INDEX(Sheet1!A:D,MATCH(Supplemental_Type_Certificates__STC___5[[#This Row],[Make]],Sheet1!D:D,0),1)</f>
        <v>Textron</v>
      </c>
      <c r="G2562"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562"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E2417:E2724</v>
      </c>
      <c r="I2562" s="1" t="str">
        <f ca="1">IF(LEN(Supplemental_Type_Certificates__STC___5[[#This Row],[First]])&lt;&gt;0,Supplemental_Type_Certificates__STC___5[[#This Row],[First]]&amp;": "&amp;_xlfn.TEXTJOIN(", ",TRUE,INDIRECT(Supplemental_Type_Certificates__STC___5[[#This Row],[Range]])),"")</f>
        <v/>
      </c>
      <c r="J2562"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563" spans="1:10" x14ac:dyDescent="0.25">
      <c r="A2563" s="1" t="s">
        <v>173</v>
      </c>
      <c r="B2563"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Inc.\35-A33</v>
      </c>
      <c r="C2563" s="1" t="s">
        <v>1334</v>
      </c>
      <c r="D2563" s="1" t="str">
        <f>LEFT(Supplemental_Type_Certificates__STC___5[[#This Row],[Column1]],SEARCH("\",Supplemental_Type_Certificates__STC___5[[#This Row],[Column1]])-1)</f>
        <v>Textron Aviation Inc.</v>
      </c>
      <c r="E2563" s="1" t="str">
        <f>RIGHT(Supplemental_Type_Certificates__STC___5[[#This Row],[Column1]],LEN(Supplemental_Type_Certificates__STC___5[[#This Row],[Column1]])-SEARCH("\",Supplemental_Type_Certificates__STC___5[[#This Row],[Column1]]))</f>
        <v>35-A33</v>
      </c>
      <c r="F2563" s="1" t="str">
        <f>INDEX(Sheet1!A:D,MATCH(Supplemental_Type_Certificates__STC___5[[#This Row],[Make]],Sheet1!D:D,0),1)</f>
        <v>Textron</v>
      </c>
      <c r="G2563"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563"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E2417:E2724</v>
      </c>
      <c r="I2563" s="1" t="str">
        <f ca="1">IF(LEN(Supplemental_Type_Certificates__STC___5[[#This Row],[First]])&lt;&gt;0,Supplemental_Type_Certificates__STC___5[[#This Row],[First]]&amp;": "&amp;_xlfn.TEXTJOIN(", ",TRUE,INDIRECT(Supplemental_Type_Certificates__STC___5[[#This Row],[Range]])),"")</f>
        <v/>
      </c>
      <c r="J2563"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564" spans="1:10" x14ac:dyDescent="0.25">
      <c r="A2564" s="1" t="s">
        <v>173</v>
      </c>
      <c r="B2564"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Inc.\35-B33</v>
      </c>
      <c r="C2564" s="1" t="s">
        <v>1335</v>
      </c>
      <c r="D2564" s="1" t="str">
        <f>LEFT(Supplemental_Type_Certificates__STC___5[[#This Row],[Column1]],SEARCH("\",Supplemental_Type_Certificates__STC___5[[#This Row],[Column1]])-1)</f>
        <v>Textron Aviation Inc.</v>
      </c>
      <c r="E2564" s="1" t="str">
        <f>RIGHT(Supplemental_Type_Certificates__STC___5[[#This Row],[Column1]],LEN(Supplemental_Type_Certificates__STC___5[[#This Row],[Column1]])-SEARCH("\",Supplemental_Type_Certificates__STC___5[[#This Row],[Column1]]))</f>
        <v>35-B33</v>
      </c>
      <c r="F2564" s="1" t="str">
        <f>INDEX(Sheet1!A:D,MATCH(Supplemental_Type_Certificates__STC___5[[#This Row],[Make]],Sheet1!D:D,0),1)</f>
        <v>Textron</v>
      </c>
      <c r="G2564"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564"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E2417:E2724</v>
      </c>
      <c r="I2564" s="1" t="str">
        <f ca="1">IF(LEN(Supplemental_Type_Certificates__STC___5[[#This Row],[First]])&lt;&gt;0,Supplemental_Type_Certificates__STC___5[[#This Row],[First]]&amp;": "&amp;_xlfn.TEXTJOIN(", ",TRUE,INDIRECT(Supplemental_Type_Certificates__STC___5[[#This Row],[Range]])),"")</f>
        <v/>
      </c>
      <c r="J2564"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565" spans="1:10" x14ac:dyDescent="0.25">
      <c r="A2565" s="1" t="s">
        <v>173</v>
      </c>
      <c r="B2565"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Inc.\35-C33</v>
      </c>
      <c r="C2565" s="1" t="s">
        <v>1336</v>
      </c>
      <c r="D2565" s="1" t="str">
        <f>LEFT(Supplemental_Type_Certificates__STC___5[[#This Row],[Column1]],SEARCH("\",Supplemental_Type_Certificates__STC___5[[#This Row],[Column1]])-1)</f>
        <v>Textron Aviation Inc.</v>
      </c>
      <c r="E2565" s="1" t="str">
        <f>RIGHT(Supplemental_Type_Certificates__STC___5[[#This Row],[Column1]],LEN(Supplemental_Type_Certificates__STC___5[[#This Row],[Column1]])-SEARCH("\",Supplemental_Type_Certificates__STC___5[[#This Row],[Column1]]))</f>
        <v>35-C33</v>
      </c>
      <c r="F2565" s="1" t="str">
        <f>INDEX(Sheet1!A:D,MATCH(Supplemental_Type_Certificates__STC___5[[#This Row],[Make]],Sheet1!D:D,0),1)</f>
        <v>Textron</v>
      </c>
      <c r="G2565"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565"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E2417:E2724</v>
      </c>
      <c r="I2565" s="1" t="str">
        <f ca="1">IF(LEN(Supplemental_Type_Certificates__STC___5[[#This Row],[First]])&lt;&gt;0,Supplemental_Type_Certificates__STC___5[[#This Row],[First]]&amp;": "&amp;_xlfn.TEXTJOIN(", ",TRUE,INDIRECT(Supplemental_Type_Certificates__STC___5[[#This Row],[Range]])),"")</f>
        <v/>
      </c>
      <c r="J2565"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566" spans="1:10" x14ac:dyDescent="0.25">
      <c r="A2566" s="1" t="s">
        <v>173</v>
      </c>
      <c r="B2566"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Inc.\35-C33A</v>
      </c>
      <c r="C2566" s="1" t="s">
        <v>1337</v>
      </c>
      <c r="D2566" s="1" t="str">
        <f>LEFT(Supplemental_Type_Certificates__STC___5[[#This Row],[Column1]],SEARCH("\",Supplemental_Type_Certificates__STC___5[[#This Row],[Column1]])-1)</f>
        <v>Textron Aviation Inc.</v>
      </c>
      <c r="E2566" s="1" t="str">
        <f>RIGHT(Supplemental_Type_Certificates__STC___5[[#This Row],[Column1]],LEN(Supplemental_Type_Certificates__STC___5[[#This Row],[Column1]])-SEARCH("\",Supplemental_Type_Certificates__STC___5[[#This Row],[Column1]]))</f>
        <v>35-C33A</v>
      </c>
      <c r="F2566" s="1" t="str">
        <f>INDEX(Sheet1!A:D,MATCH(Supplemental_Type_Certificates__STC___5[[#This Row],[Make]],Sheet1!D:D,0),1)</f>
        <v>Textron</v>
      </c>
      <c r="G2566"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566"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E2417:E2724</v>
      </c>
      <c r="I2566" s="1" t="str">
        <f ca="1">IF(LEN(Supplemental_Type_Certificates__STC___5[[#This Row],[First]])&lt;&gt;0,Supplemental_Type_Certificates__STC___5[[#This Row],[First]]&amp;": "&amp;_xlfn.TEXTJOIN(", ",TRUE,INDIRECT(Supplemental_Type_Certificates__STC___5[[#This Row],[Range]])),"")</f>
        <v/>
      </c>
      <c r="J2566"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567" spans="1:10" x14ac:dyDescent="0.25">
      <c r="A2567" s="1" t="s">
        <v>173</v>
      </c>
      <c r="B2567"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Inc.\35</v>
      </c>
      <c r="C2567" s="1" t="s">
        <v>1338</v>
      </c>
      <c r="D2567" s="1" t="str">
        <f>LEFT(Supplemental_Type_Certificates__STC___5[[#This Row],[Column1]],SEARCH("\",Supplemental_Type_Certificates__STC___5[[#This Row],[Column1]])-1)</f>
        <v>Textron Aviation Inc.</v>
      </c>
      <c r="E2567" s="1" t="str">
        <f>RIGHT(Supplemental_Type_Certificates__STC___5[[#This Row],[Column1]],LEN(Supplemental_Type_Certificates__STC___5[[#This Row],[Column1]])-SEARCH("\",Supplemental_Type_Certificates__STC___5[[#This Row],[Column1]]))</f>
        <v>35</v>
      </c>
      <c r="F2567" s="1" t="str">
        <f>INDEX(Sheet1!A:D,MATCH(Supplemental_Type_Certificates__STC___5[[#This Row],[Make]],Sheet1!D:D,0),1)</f>
        <v>Textron</v>
      </c>
      <c r="G2567"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567"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E2417:E2724</v>
      </c>
      <c r="I2567" s="1" t="str">
        <f ca="1">IF(LEN(Supplemental_Type_Certificates__STC___5[[#This Row],[First]])&lt;&gt;0,Supplemental_Type_Certificates__STC___5[[#This Row],[First]]&amp;": "&amp;_xlfn.TEXTJOIN(", ",TRUE,INDIRECT(Supplemental_Type_Certificates__STC___5[[#This Row],[Range]])),"")</f>
        <v/>
      </c>
      <c r="J2567"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568" spans="1:10" x14ac:dyDescent="0.25">
      <c r="A2568" s="1" t="s">
        <v>173</v>
      </c>
      <c r="B2568"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Inc.\35R</v>
      </c>
      <c r="C2568" s="1" t="s">
        <v>1339</v>
      </c>
      <c r="D2568" s="1" t="str">
        <f>LEFT(Supplemental_Type_Certificates__STC___5[[#This Row],[Column1]],SEARCH("\",Supplemental_Type_Certificates__STC___5[[#This Row],[Column1]])-1)</f>
        <v>Textron Aviation Inc.</v>
      </c>
      <c r="E2568" s="1" t="str">
        <f>RIGHT(Supplemental_Type_Certificates__STC___5[[#This Row],[Column1]],LEN(Supplemental_Type_Certificates__STC___5[[#This Row],[Column1]])-SEARCH("\",Supplemental_Type_Certificates__STC___5[[#This Row],[Column1]]))</f>
        <v>35R</v>
      </c>
      <c r="F2568" s="1" t="str">
        <f>INDEX(Sheet1!A:D,MATCH(Supplemental_Type_Certificates__STC___5[[#This Row],[Make]],Sheet1!D:D,0),1)</f>
        <v>Textron</v>
      </c>
      <c r="G2568"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568"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E2417:E2724</v>
      </c>
      <c r="I2568" s="1" t="str">
        <f ca="1">IF(LEN(Supplemental_Type_Certificates__STC___5[[#This Row],[First]])&lt;&gt;0,Supplemental_Type_Certificates__STC___5[[#This Row],[First]]&amp;": "&amp;_xlfn.TEXTJOIN(", ",TRUE,INDIRECT(Supplemental_Type_Certificates__STC___5[[#This Row],[Range]])),"")</f>
        <v/>
      </c>
      <c r="J2568"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569" spans="1:10" x14ac:dyDescent="0.25">
      <c r="A2569" s="1" t="s">
        <v>173</v>
      </c>
      <c r="B2569"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Inc.\36</v>
      </c>
      <c r="C2569" s="1" t="s">
        <v>1340</v>
      </c>
      <c r="D2569" s="1" t="str">
        <f>LEFT(Supplemental_Type_Certificates__STC___5[[#This Row],[Column1]],SEARCH("\",Supplemental_Type_Certificates__STC___5[[#This Row],[Column1]])-1)</f>
        <v>Textron Aviation Inc.</v>
      </c>
      <c r="E2569" s="1" t="str">
        <f>RIGHT(Supplemental_Type_Certificates__STC___5[[#This Row],[Column1]],LEN(Supplemental_Type_Certificates__STC___5[[#This Row],[Column1]])-SEARCH("\",Supplemental_Type_Certificates__STC___5[[#This Row],[Column1]]))</f>
        <v>36</v>
      </c>
      <c r="F2569" s="1" t="str">
        <f>INDEX(Sheet1!A:D,MATCH(Supplemental_Type_Certificates__STC___5[[#This Row],[Make]],Sheet1!D:D,0),1)</f>
        <v>Textron</v>
      </c>
      <c r="G2569"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569"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E2417:E2724</v>
      </c>
      <c r="I2569" s="1" t="str">
        <f ca="1">IF(LEN(Supplemental_Type_Certificates__STC___5[[#This Row],[First]])&lt;&gt;0,Supplemental_Type_Certificates__STC___5[[#This Row],[First]]&amp;": "&amp;_xlfn.TEXTJOIN(", ",TRUE,INDIRECT(Supplemental_Type_Certificates__STC___5[[#This Row],[Range]])),"")</f>
        <v/>
      </c>
      <c r="J2569"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570" spans="1:10" x14ac:dyDescent="0.25">
      <c r="A2570" s="1" t="s">
        <v>173</v>
      </c>
      <c r="B2570"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Inc.\401</v>
      </c>
      <c r="C2570" s="1" t="s">
        <v>1341</v>
      </c>
      <c r="D2570" s="1" t="str">
        <f>LEFT(Supplemental_Type_Certificates__STC___5[[#This Row],[Column1]],SEARCH("\",Supplemental_Type_Certificates__STC___5[[#This Row],[Column1]])-1)</f>
        <v>Textron Aviation Inc.</v>
      </c>
      <c r="E2570" s="1" t="str">
        <f>RIGHT(Supplemental_Type_Certificates__STC___5[[#This Row],[Column1]],LEN(Supplemental_Type_Certificates__STC___5[[#This Row],[Column1]])-SEARCH("\",Supplemental_Type_Certificates__STC___5[[#This Row],[Column1]]))</f>
        <v>401</v>
      </c>
      <c r="F2570" s="1" t="str">
        <f>INDEX(Sheet1!A:D,MATCH(Supplemental_Type_Certificates__STC___5[[#This Row],[Make]],Sheet1!D:D,0),1)</f>
        <v>Textron</v>
      </c>
      <c r="G2570"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570"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E2417:E2724</v>
      </c>
      <c r="I2570" s="1" t="str">
        <f ca="1">IF(LEN(Supplemental_Type_Certificates__STC___5[[#This Row],[First]])&lt;&gt;0,Supplemental_Type_Certificates__STC___5[[#This Row],[First]]&amp;": "&amp;_xlfn.TEXTJOIN(", ",TRUE,INDIRECT(Supplemental_Type_Certificates__STC___5[[#This Row],[Range]])),"")</f>
        <v/>
      </c>
      <c r="J2570"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571" spans="1:10" x14ac:dyDescent="0.25">
      <c r="A2571" s="1" t="s">
        <v>173</v>
      </c>
      <c r="B2571"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Inc.\401A</v>
      </c>
      <c r="C2571" s="1" t="s">
        <v>1342</v>
      </c>
      <c r="D2571" s="1" t="str">
        <f>LEFT(Supplemental_Type_Certificates__STC___5[[#This Row],[Column1]],SEARCH("\",Supplemental_Type_Certificates__STC___5[[#This Row],[Column1]])-1)</f>
        <v>Textron Aviation Inc.</v>
      </c>
      <c r="E2571" s="1" t="str">
        <f>RIGHT(Supplemental_Type_Certificates__STC___5[[#This Row],[Column1]],LEN(Supplemental_Type_Certificates__STC___5[[#This Row],[Column1]])-SEARCH("\",Supplemental_Type_Certificates__STC___5[[#This Row],[Column1]]))</f>
        <v>401A</v>
      </c>
      <c r="F2571" s="1" t="str">
        <f>INDEX(Sheet1!A:D,MATCH(Supplemental_Type_Certificates__STC___5[[#This Row],[Make]],Sheet1!D:D,0),1)</f>
        <v>Textron</v>
      </c>
      <c r="G2571"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571"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E2417:E2724</v>
      </c>
      <c r="I2571" s="1" t="str">
        <f ca="1">IF(LEN(Supplemental_Type_Certificates__STC___5[[#This Row],[First]])&lt;&gt;0,Supplemental_Type_Certificates__STC___5[[#This Row],[First]]&amp;": "&amp;_xlfn.TEXTJOIN(", ",TRUE,INDIRECT(Supplemental_Type_Certificates__STC___5[[#This Row],[Range]])),"")</f>
        <v/>
      </c>
      <c r="J2571"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572" spans="1:10" x14ac:dyDescent="0.25">
      <c r="A2572" s="1" t="s">
        <v>173</v>
      </c>
      <c r="B2572"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Inc.\401B</v>
      </c>
      <c r="C2572" s="1" t="s">
        <v>1343</v>
      </c>
      <c r="D2572" s="1" t="str">
        <f>LEFT(Supplemental_Type_Certificates__STC___5[[#This Row],[Column1]],SEARCH("\",Supplemental_Type_Certificates__STC___5[[#This Row],[Column1]])-1)</f>
        <v>Textron Aviation Inc.</v>
      </c>
      <c r="E2572" s="1" t="str">
        <f>RIGHT(Supplemental_Type_Certificates__STC___5[[#This Row],[Column1]],LEN(Supplemental_Type_Certificates__STC___5[[#This Row],[Column1]])-SEARCH("\",Supplemental_Type_Certificates__STC___5[[#This Row],[Column1]]))</f>
        <v>401B</v>
      </c>
      <c r="F2572" s="1" t="str">
        <f>INDEX(Sheet1!A:D,MATCH(Supplemental_Type_Certificates__STC___5[[#This Row],[Make]],Sheet1!D:D,0),1)</f>
        <v>Textron</v>
      </c>
      <c r="G2572"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572"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E2417:E2724</v>
      </c>
      <c r="I2572" s="1" t="str">
        <f ca="1">IF(LEN(Supplemental_Type_Certificates__STC___5[[#This Row],[First]])&lt;&gt;0,Supplemental_Type_Certificates__STC___5[[#This Row],[First]]&amp;": "&amp;_xlfn.TEXTJOIN(", ",TRUE,INDIRECT(Supplemental_Type_Certificates__STC___5[[#This Row],[Range]])),"")</f>
        <v/>
      </c>
      <c r="J2572"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573" spans="1:10" x14ac:dyDescent="0.25">
      <c r="A2573" s="1" t="s">
        <v>173</v>
      </c>
      <c r="B2573"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Inc.\402</v>
      </c>
      <c r="C2573" s="1" t="s">
        <v>1344</v>
      </c>
      <c r="D2573" s="1" t="str">
        <f>LEFT(Supplemental_Type_Certificates__STC___5[[#This Row],[Column1]],SEARCH("\",Supplemental_Type_Certificates__STC___5[[#This Row],[Column1]])-1)</f>
        <v>Textron Aviation Inc.</v>
      </c>
      <c r="E2573" s="1" t="str">
        <f>RIGHT(Supplemental_Type_Certificates__STC___5[[#This Row],[Column1]],LEN(Supplemental_Type_Certificates__STC___5[[#This Row],[Column1]])-SEARCH("\",Supplemental_Type_Certificates__STC___5[[#This Row],[Column1]]))</f>
        <v>402</v>
      </c>
      <c r="F2573" s="1" t="str">
        <f>INDEX(Sheet1!A:D,MATCH(Supplemental_Type_Certificates__STC___5[[#This Row],[Make]],Sheet1!D:D,0),1)</f>
        <v>Textron</v>
      </c>
      <c r="G2573"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573"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E2417:E2724</v>
      </c>
      <c r="I2573" s="1" t="str">
        <f ca="1">IF(LEN(Supplemental_Type_Certificates__STC___5[[#This Row],[First]])&lt;&gt;0,Supplemental_Type_Certificates__STC___5[[#This Row],[First]]&amp;": "&amp;_xlfn.TEXTJOIN(", ",TRUE,INDIRECT(Supplemental_Type_Certificates__STC___5[[#This Row],[Range]])),"")</f>
        <v/>
      </c>
      <c r="J2573"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574" spans="1:10" x14ac:dyDescent="0.25">
      <c r="A2574" s="1" t="s">
        <v>173</v>
      </c>
      <c r="B2574"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Inc.\402A</v>
      </c>
      <c r="C2574" s="1" t="s">
        <v>1345</v>
      </c>
      <c r="D2574" s="1" t="str">
        <f>LEFT(Supplemental_Type_Certificates__STC___5[[#This Row],[Column1]],SEARCH("\",Supplemental_Type_Certificates__STC___5[[#This Row],[Column1]])-1)</f>
        <v>Textron Aviation Inc.</v>
      </c>
      <c r="E2574" s="1" t="str">
        <f>RIGHT(Supplemental_Type_Certificates__STC___5[[#This Row],[Column1]],LEN(Supplemental_Type_Certificates__STC___5[[#This Row],[Column1]])-SEARCH("\",Supplemental_Type_Certificates__STC___5[[#This Row],[Column1]]))</f>
        <v>402A</v>
      </c>
      <c r="F2574" s="1" t="str">
        <f>INDEX(Sheet1!A:D,MATCH(Supplemental_Type_Certificates__STC___5[[#This Row],[Make]],Sheet1!D:D,0),1)</f>
        <v>Textron</v>
      </c>
      <c r="G2574"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574"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E2417:E2724</v>
      </c>
      <c r="I2574" s="1" t="str">
        <f ca="1">IF(LEN(Supplemental_Type_Certificates__STC___5[[#This Row],[First]])&lt;&gt;0,Supplemental_Type_Certificates__STC___5[[#This Row],[First]]&amp;": "&amp;_xlfn.TEXTJOIN(", ",TRUE,INDIRECT(Supplemental_Type_Certificates__STC___5[[#This Row],[Range]])),"")</f>
        <v/>
      </c>
      <c r="J2574"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575" spans="1:10" x14ac:dyDescent="0.25">
      <c r="A2575" s="1" t="s">
        <v>173</v>
      </c>
      <c r="B2575"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Inc.\402B</v>
      </c>
      <c r="C2575" s="1" t="s">
        <v>1346</v>
      </c>
      <c r="D2575" s="1" t="str">
        <f>LEFT(Supplemental_Type_Certificates__STC___5[[#This Row],[Column1]],SEARCH("\",Supplemental_Type_Certificates__STC___5[[#This Row],[Column1]])-1)</f>
        <v>Textron Aviation Inc.</v>
      </c>
      <c r="E2575" s="1" t="str">
        <f>RIGHT(Supplemental_Type_Certificates__STC___5[[#This Row],[Column1]],LEN(Supplemental_Type_Certificates__STC___5[[#This Row],[Column1]])-SEARCH("\",Supplemental_Type_Certificates__STC___5[[#This Row],[Column1]]))</f>
        <v>402B</v>
      </c>
      <c r="F2575" s="1" t="str">
        <f>INDEX(Sheet1!A:D,MATCH(Supplemental_Type_Certificates__STC___5[[#This Row],[Make]],Sheet1!D:D,0),1)</f>
        <v>Textron</v>
      </c>
      <c r="G2575"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575"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E2417:E2724</v>
      </c>
      <c r="I2575" s="1" t="str">
        <f ca="1">IF(LEN(Supplemental_Type_Certificates__STC___5[[#This Row],[First]])&lt;&gt;0,Supplemental_Type_Certificates__STC___5[[#This Row],[First]]&amp;": "&amp;_xlfn.TEXTJOIN(", ",TRUE,INDIRECT(Supplemental_Type_Certificates__STC___5[[#This Row],[Range]])),"")</f>
        <v/>
      </c>
      <c r="J2575"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576" spans="1:10" x14ac:dyDescent="0.25">
      <c r="A2576" s="1" t="s">
        <v>173</v>
      </c>
      <c r="B2576"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Inc.\402C</v>
      </c>
      <c r="C2576" s="1" t="s">
        <v>1347</v>
      </c>
      <c r="D2576" s="1" t="str">
        <f>LEFT(Supplemental_Type_Certificates__STC___5[[#This Row],[Column1]],SEARCH("\",Supplemental_Type_Certificates__STC___5[[#This Row],[Column1]])-1)</f>
        <v>Textron Aviation Inc.</v>
      </c>
      <c r="E2576" s="1" t="str">
        <f>RIGHT(Supplemental_Type_Certificates__STC___5[[#This Row],[Column1]],LEN(Supplemental_Type_Certificates__STC___5[[#This Row],[Column1]])-SEARCH("\",Supplemental_Type_Certificates__STC___5[[#This Row],[Column1]]))</f>
        <v>402C</v>
      </c>
      <c r="F2576" s="1" t="str">
        <f>INDEX(Sheet1!A:D,MATCH(Supplemental_Type_Certificates__STC___5[[#This Row],[Make]],Sheet1!D:D,0),1)</f>
        <v>Textron</v>
      </c>
      <c r="G2576"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576"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E2417:E2724</v>
      </c>
      <c r="I2576" s="1" t="str">
        <f ca="1">IF(LEN(Supplemental_Type_Certificates__STC___5[[#This Row],[First]])&lt;&gt;0,Supplemental_Type_Certificates__STC___5[[#This Row],[First]]&amp;": "&amp;_xlfn.TEXTJOIN(", ",TRUE,INDIRECT(Supplemental_Type_Certificates__STC___5[[#This Row],[Range]])),"")</f>
        <v/>
      </c>
      <c r="J2576"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577" spans="1:10" x14ac:dyDescent="0.25">
      <c r="A2577" s="1" t="s">
        <v>173</v>
      </c>
      <c r="B2577"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Inc.\404</v>
      </c>
      <c r="C2577" s="1" t="s">
        <v>1348</v>
      </c>
      <c r="D2577" s="1" t="str">
        <f>LEFT(Supplemental_Type_Certificates__STC___5[[#This Row],[Column1]],SEARCH("\",Supplemental_Type_Certificates__STC___5[[#This Row],[Column1]])-1)</f>
        <v>Textron Aviation Inc.</v>
      </c>
      <c r="E2577" s="1" t="str">
        <f>RIGHT(Supplemental_Type_Certificates__STC___5[[#This Row],[Column1]],LEN(Supplemental_Type_Certificates__STC___5[[#This Row],[Column1]])-SEARCH("\",Supplemental_Type_Certificates__STC___5[[#This Row],[Column1]]))</f>
        <v>404</v>
      </c>
      <c r="F2577" s="1" t="str">
        <f>INDEX(Sheet1!A:D,MATCH(Supplemental_Type_Certificates__STC___5[[#This Row],[Make]],Sheet1!D:D,0),1)</f>
        <v>Textron</v>
      </c>
      <c r="G2577"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577"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E2417:E2724</v>
      </c>
      <c r="I2577" s="1" t="str">
        <f ca="1">IF(LEN(Supplemental_Type_Certificates__STC___5[[#This Row],[First]])&lt;&gt;0,Supplemental_Type_Certificates__STC___5[[#This Row],[First]]&amp;": "&amp;_xlfn.TEXTJOIN(", ",TRUE,INDIRECT(Supplemental_Type_Certificates__STC___5[[#This Row],[Range]])),"")</f>
        <v/>
      </c>
      <c r="J2577"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578" spans="1:10" x14ac:dyDescent="0.25">
      <c r="A2578" s="1" t="s">
        <v>173</v>
      </c>
      <c r="B2578"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Inc.\406</v>
      </c>
      <c r="C2578" s="1" t="s">
        <v>1349</v>
      </c>
      <c r="D2578" s="1" t="str">
        <f>LEFT(Supplemental_Type_Certificates__STC___5[[#This Row],[Column1]],SEARCH("\",Supplemental_Type_Certificates__STC___5[[#This Row],[Column1]])-1)</f>
        <v>Textron Aviation Inc.</v>
      </c>
      <c r="E2578" s="1" t="str">
        <f>RIGHT(Supplemental_Type_Certificates__STC___5[[#This Row],[Column1]],LEN(Supplemental_Type_Certificates__STC___5[[#This Row],[Column1]])-SEARCH("\",Supplemental_Type_Certificates__STC___5[[#This Row],[Column1]]))</f>
        <v>406</v>
      </c>
      <c r="F2578" s="1" t="str">
        <f>INDEX(Sheet1!A:D,MATCH(Supplemental_Type_Certificates__STC___5[[#This Row],[Make]],Sheet1!D:D,0),1)</f>
        <v>Textron</v>
      </c>
      <c r="G2578"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578"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E2417:E2724</v>
      </c>
      <c r="I2578" s="1" t="str">
        <f ca="1">IF(LEN(Supplemental_Type_Certificates__STC___5[[#This Row],[First]])&lt;&gt;0,Supplemental_Type_Certificates__STC___5[[#This Row],[First]]&amp;": "&amp;_xlfn.TEXTJOIN(", ",TRUE,INDIRECT(Supplemental_Type_Certificates__STC___5[[#This Row],[Range]])),"")</f>
        <v/>
      </c>
      <c r="J2578"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579" spans="1:10" x14ac:dyDescent="0.25">
      <c r="A2579" s="1" t="s">
        <v>173</v>
      </c>
      <c r="B2579"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Inc.\411</v>
      </c>
      <c r="C2579" s="1" t="s">
        <v>1350</v>
      </c>
      <c r="D2579" s="1" t="str">
        <f>LEFT(Supplemental_Type_Certificates__STC___5[[#This Row],[Column1]],SEARCH("\",Supplemental_Type_Certificates__STC___5[[#This Row],[Column1]])-1)</f>
        <v>Textron Aviation Inc.</v>
      </c>
      <c r="E2579" s="1" t="str">
        <f>RIGHT(Supplemental_Type_Certificates__STC___5[[#This Row],[Column1]],LEN(Supplemental_Type_Certificates__STC___5[[#This Row],[Column1]])-SEARCH("\",Supplemental_Type_Certificates__STC___5[[#This Row],[Column1]]))</f>
        <v>411</v>
      </c>
      <c r="F2579" s="1" t="str">
        <f>INDEX(Sheet1!A:D,MATCH(Supplemental_Type_Certificates__STC___5[[#This Row],[Make]],Sheet1!D:D,0),1)</f>
        <v>Textron</v>
      </c>
      <c r="G2579"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579"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E2417:E2724</v>
      </c>
      <c r="I2579" s="1" t="str">
        <f ca="1">IF(LEN(Supplemental_Type_Certificates__STC___5[[#This Row],[First]])&lt;&gt;0,Supplemental_Type_Certificates__STC___5[[#This Row],[First]]&amp;": "&amp;_xlfn.TEXTJOIN(", ",TRUE,INDIRECT(Supplemental_Type_Certificates__STC___5[[#This Row],[Range]])),"")</f>
        <v/>
      </c>
      <c r="J2579"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580" spans="1:10" x14ac:dyDescent="0.25">
      <c r="A2580" s="1" t="s">
        <v>173</v>
      </c>
      <c r="B2580"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Inc.\411A</v>
      </c>
      <c r="C2580" s="1" t="s">
        <v>1351</v>
      </c>
      <c r="D2580" s="1" t="str">
        <f>LEFT(Supplemental_Type_Certificates__STC___5[[#This Row],[Column1]],SEARCH("\",Supplemental_Type_Certificates__STC___5[[#This Row],[Column1]])-1)</f>
        <v>Textron Aviation Inc.</v>
      </c>
      <c r="E2580" s="1" t="str">
        <f>RIGHT(Supplemental_Type_Certificates__STC___5[[#This Row],[Column1]],LEN(Supplemental_Type_Certificates__STC___5[[#This Row],[Column1]])-SEARCH("\",Supplemental_Type_Certificates__STC___5[[#This Row],[Column1]]))</f>
        <v>411A</v>
      </c>
      <c r="F2580" s="1" t="str">
        <f>INDEX(Sheet1!A:D,MATCH(Supplemental_Type_Certificates__STC___5[[#This Row],[Make]],Sheet1!D:D,0),1)</f>
        <v>Textron</v>
      </c>
      <c r="G2580"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580"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E2417:E2724</v>
      </c>
      <c r="I2580" s="1" t="str">
        <f ca="1">IF(LEN(Supplemental_Type_Certificates__STC___5[[#This Row],[First]])&lt;&gt;0,Supplemental_Type_Certificates__STC___5[[#This Row],[First]]&amp;": "&amp;_xlfn.TEXTJOIN(", ",TRUE,INDIRECT(Supplemental_Type_Certificates__STC___5[[#This Row],[Range]])),"")</f>
        <v/>
      </c>
      <c r="J2580"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581" spans="1:10" x14ac:dyDescent="0.25">
      <c r="A2581" s="1" t="s">
        <v>173</v>
      </c>
      <c r="B2581"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Inc.\414</v>
      </c>
      <c r="C2581" s="1" t="s">
        <v>1352</v>
      </c>
      <c r="D2581" s="1" t="str">
        <f>LEFT(Supplemental_Type_Certificates__STC___5[[#This Row],[Column1]],SEARCH("\",Supplemental_Type_Certificates__STC___5[[#This Row],[Column1]])-1)</f>
        <v>Textron Aviation Inc.</v>
      </c>
      <c r="E2581" s="1" t="str">
        <f>RIGHT(Supplemental_Type_Certificates__STC___5[[#This Row],[Column1]],LEN(Supplemental_Type_Certificates__STC___5[[#This Row],[Column1]])-SEARCH("\",Supplemental_Type_Certificates__STC___5[[#This Row],[Column1]]))</f>
        <v>414</v>
      </c>
      <c r="F2581" s="1" t="str">
        <f>INDEX(Sheet1!A:D,MATCH(Supplemental_Type_Certificates__STC___5[[#This Row],[Make]],Sheet1!D:D,0),1)</f>
        <v>Textron</v>
      </c>
      <c r="G2581"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581"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E2417:E2724</v>
      </c>
      <c r="I2581" s="1" t="str">
        <f ca="1">IF(LEN(Supplemental_Type_Certificates__STC___5[[#This Row],[First]])&lt;&gt;0,Supplemental_Type_Certificates__STC___5[[#This Row],[First]]&amp;": "&amp;_xlfn.TEXTJOIN(", ",TRUE,INDIRECT(Supplemental_Type_Certificates__STC___5[[#This Row],[Range]])),"")</f>
        <v/>
      </c>
      <c r="J2581"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582" spans="1:10" x14ac:dyDescent="0.25">
      <c r="A2582" s="1" t="s">
        <v>173</v>
      </c>
      <c r="B2582"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Inc.\414A</v>
      </c>
      <c r="C2582" s="1" t="s">
        <v>1353</v>
      </c>
      <c r="D2582" s="1" t="str">
        <f>LEFT(Supplemental_Type_Certificates__STC___5[[#This Row],[Column1]],SEARCH("\",Supplemental_Type_Certificates__STC___5[[#This Row],[Column1]])-1)</f>
        <v>Textron Aviation Inc.</v>
      </c>
      <c r="E2582" s="1" t="str">
        <f>RIGHT(Supplemental_Type_Certificates__STC___5[[#This Row],[Column1]],LEN(Supplemental_Type_Certificates__STC___5[[#This Row],[Column1]])-SEARCH("\",Supplemental_Type_Certificates__STC___5[[#This Row],[Column1]]))</f>
        <v>414A</v>
      </c>
      <c r="F2582" s="1" t="str">
        <f>INDEX(Sheet1!A:D,MATCH(Supplemental_Type_Certificates__STC___5[[#This Row],[Make]],Sheet1!D:D,0),1)</f>
        <v>Textron</v>
      </c>
      <c r="G2582"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582"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E2417:E2724</v>
      </c>
      <c r="I2582" s="1" t="str">
        <f ca="1">IF(LEN(Supplemental_Type_Certificates__STC___5[[#This Row],[First]])&lt;&gt;0,Supplemental_Type_Certificates__STC___5[[#This Row],[First]]&amp;": "&amp;_xlfn.TEXTJOIN(", ",TRUE,INDIRECT(Supplemental_Type_Certificates__STC___5[[#This Row],[Range]])),"")</f>
        <v/>
      </c>
      <c r="J2582"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583" spans="1:10" x14ac:dyDescent="0.25">
      <c r="A2583" s="1" t="s">
        <v>173</v>
      </c>
      <c r="B2583"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Inc.\421</v>
      </c>
      <c r="C2583" s="1" t="s">
        <v>1354</v>
      </c>
      <c r="D2583" s="1" t="str">
        <f>LEFT(Supplemental_Type_Certificates__STC___5[[#This Row],[Column1]],SEARCH("\",Supplemental_Type_Certificates__STC___5[[#This Row],[Column1]])-1)</f>
        <v>Textron Aviation Inc.</v>
      </c>
      <c r="E2583" s="1" t="str">
        <f>RIGHT(Supplemental_Type_Certificates__STC___5[[#This Row],[Column1]],LEN(Supplemental_Type_Certificates__STC___5[[#This Row],[Column1]])-SEARCH("\",Supplemental_Type_Certificates__STC___5[[#This Row],[Column1]]))</f>
        <v>421</v>
      </c>
      <c r="F2583" s="1" t="str">
        <f>INDEX(Sheet1!A:D,MATCH(Supplemental_Type_Certificates__STC___5[[#This Row],[Make]],Sheet1!D:D,0),1)</f>
        <v>Textron</v>
      </c>
      <c r="G2583"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583"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E2417:E2724</v>
      </c>
      <c r="I2583" s="1" t="str">
        <f ca="1">IF(LEN(Supplemental_Type_Certificates__STC___5[[#This Row],[First]])&lt;&gt;0,Supplemental_Type_Certificates__STC___5[[#This Row],[First]]&amp;": "&amp;_xlfn.TEXTJOIN(", ",TRUE,INDIRECT(Supplemental_Type_Certificates__STC___5[[#This Row],[Range]])),"")</f>
        <v/>
      </c>
      <c r="J2583"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584" spans="1:10" x14ac:dyDescent="0.25">
      <c r="A2584" s="1" t="s">
        <v>173</v>
      </c>
      <c r="B2584"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Inc.\421A</v>
      </c>
      <c r="C2584" s="1" t="s">
        <v>1355</v>
      </c>
      <c r="D2584" s="1" t="str">
        <f>LEFT(Supplemental_Type_Certificates__STC___5[[#This Row],[Column1]],SEARCH("\",Supplemental_Type_Certificates__STC___5[[#This Row],[Column1]])-1)</f>
        <v>Textron Aviation Inc.</v>
      </c>
      <c r="E2584" s="1" t="str">
        <f>RIGHT(Supplemental_Type_Certificates__STC___5[[#This Row],[Column1]],LEN(Supplemental_Type_Certificates__STC___5[[#This Row],[Column1]])-SEARCH("\",Supplemental_Type_Certificates__STC___5[[#This Row],[Column1]]))</f>
        <v>421A</v>
      </c>
      <c r="F2584" s="1" t="str">
        <f>INDEX(Sheet1!A:D,MATCH(Supplemental_Type_Certificates__STC___5[[#This Row],[Make]],Sheet1!D:D,0),1)</f>
        <v>Textron</v>
      </c>
      <c r="G2584"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584"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E2417:E2724</v>
      </c>
      <c r="I2584" s="1" t="str">
        <f ca="1">IF(LEN(Supplemental_Type_Certificates__STC___5[[#This Row],[First]])&lt;&gt;0,Supplemental_Type_Certificates__STC___5[[#This Row],[First]]&amp;": "&amp;_xlfn.TEXTJOIN(", ",TRUE,INDIRECT(Supplemental_Type_Certificates__STC___5[[#This Row],[Range]])),"")</f>
        <v/>
      </c>
      <c r="J2584"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585" spans="1:10" x14ac:dyDescent="0.25">
      <c r="A2585" s="1" t="s">
        <v>173</v>
      </c>
      <c r="B2585"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Inc.\421B</v>
      </c>
      <c r="C2585" s="1" t="s">
        <v>1356</v>
      </c>
      <c r="D2585" s="1" t="str">
        <f>LEFT(Supplemental_Type_Certificates__STC___5[[#This Row],[Column1]],SEARCH("\",Supplemental_Type_Certificates__STC___5[[#This Row],[Column1]])-1)</f>
        <v>Textron Aviation Inc.</v>
      </c>
      <c r="E2585" s="1" t="str">
        <f>RIGHT(Supplemental_Type_Certificates__STC___5[[#This Row],[Column1]],LEN(Supplemental_Type_Certificates__STC___5[[#This Row],[Column1]])-SEARCH("\",Supplemental_Type_Certificates__STC___5[[#This Row],[Column1]]))</f>
        <v>421B</v>
      </c>
      <c r="F2585" s="1" t="str">
        <f>INDEX(Sheet1!A:D,MATCH(Supplemental_Type_Certificates__STC___5[[#This Row],[Make]],Sheet1!D:D,0),1)</f>
        <v>Textron</v>
      </c>
      <c r="G2585"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585"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E2417:E2724</v>
      </c>
      <c r="I2585" s="1" t="str">
        <f ca="1">IF(LEN(Supplemental_Type_Certificates__STC___5[[#This Row],[First]])&lt;&gt;0,Supplemental_Type_Certificates__STC___5[[#This Row],[First]]&amp;": "&amp;_xlfn.TEXTJOIN(", ",TRUE,INDIRECT(Supplemental_Type_Certificates__STC___5[[#This Row],[Range]])),"")</f>
        <v/>
      </c>
      <c r="J2585"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586" spans="1:10" x14ac:dyDescent="0.25">
      <c r="A2586" s="1" t="s">
        <v>173</v>
      </c>
      <c r="B2586"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Inc.\421C</v>
      </c>
      <c r="C2586" s="1" t="s">
        <v>1357</v>
      </c>
      <c r="D2586" s="1" t="str">
        <f>LEFT(Supplemental_Type_Certificates__STC___5[[#This Row],[Column1]],SEARCH("\",Supplemental_Type_Certificates__STC___5[[#This Row],[Column1]])-1)</f>
        <v>Textron Aviation Inc.</v>
      </c>
      <c r="E2586" s="1" t="str">
        <f>RIGHT(Supplemental_Type_Certificates__STC___5[[#This Row],[Column1]],LEN(Supplemental_Type_Certificates__STC___5[[#This Row],[Column1]])-SEARCH("\",Supplemental_Type_Certificates__STC___5[[#This Row],[Column1]]))</f>
        <v>421C</v>
      </c>
      <c r="F2586" s="1" t="str">
        <f>INDEX(Sheet1!A:D,MATCH(Supplemental_Type_Certificates__STC___5[[#This Row],[Make]],Sheet1!D:D,0),1)</f>
        <v>Textron</v>
      </c>
      <c r="G2586"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586"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E2417:E2724</v>
      </c>
      <c r="I2586" s="1" t="str">
        <f ca="1">IF(LEN(Supplemental_Type_Certificates__STC___5[[#This Row],[First]])&lt;&gt;0,Supplemental_Type_Certificates__STC___5[[#This Row],[First]]&amp;": "&amp;_xlfn.TEXTJOIN(", ",TRUE,INDIRECT(Supplemental_Type_Certificates__STC___5[[#This Row],[Range]])),"")</f>
        <v/>
      </c>
      <c r="J2586"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587" spans="1:10" x14ac:dyDescent="0.25">
      <c r="A2587" s="1" t="s">
        <v>173</v>
      </c>
      <c r="B2587"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Inc.\425</v>
      </c>
      <c r="C2587" s="1" t="s">
        <v>1120</v>
      </c>
      <c r="D2587" s="1" t="str">
        <f>LEFT(Supplemental_Type_Certificates__STC___5[[#This Row],[Column1]],SEARCH("\",Supplemental_Type_Certificates__STC___5[[#This Row],[Column1]])-1)</f>
        <v>Textron Aviation Inc.</v>
      </c>
      <c r="E2587" s="1" t="str">
        <f>RIGHT(Supplemental_Type_Certificates__STC___5[[#This Row],[Column1]],LEN(Supplemental_Type_Certificates__STC___5[[#This Row],[Column1]])-SEARCH("\",Supplemental_Type_Certificates__STC___5[[#This Row],[Column1]]))</f>
        <v>425</v>
      </c>
      <c r="F2587" s="1" t="str">
        <f>INDEX(Sheet1!A:D,MATCH(Supplemental_Type_Certificates__STC___5[[#This Row],[Make]],Sheet1!D:D,0),1)</f>
        <v>Textron</v>
      </c>
      <c r="G2587"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587"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E2417:E2724</v>
      </c>
      <c r="I2587" s="1" t="str">
        <f ca="1">IF(LEN(Supplemental_Type_Certificates__STC___5[[#This Row],[First]])&lt;&gt;0,Supplemental_Type_Certificates__STC___5[[#This Row],[First]]&amp;": "&amp;_xlfn.TEXTJOIN(", ",TRUE,INDIRECT(Supplemental_Type_Certificates__STC___5[[#This Row],[Range]])),"")</f>
        <v/>
      </c>
      <c r="J2587"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588" spans="1:10" x14ac:dyDescent="0.25">
      <c r="A2588" s="1" t="s">
        <v>173</v>
      </c>
      <c r="B2588"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Inc.\56TC</v>
      </c>
      <c r="C2588" s="1" t="s">
        <v>1362</v>
      </c>
      <c r="D2588" s="1" t="str">
        <f>LEFT(Supplemental_Type_Certificates__STC___5[[#This Row],[Column1]],SEARCH("\",Supplemental_Type_Certificates__STC___5[[#This Row],[Column1]])-1)</f>
        <v>Textron Aviation Inc.</v>
      </c>
      <c r="E2588" s="1" t="str">
        <f>RIGHT(Supplemental_Type_Certificates__STC___5[[#This Row],[Column1]],LEN(Supplemental_Type_Certificates__STC___5[[#This Row],[Column1]])-SEARCH("\",Supplemental_Type_Certificates__STC___5[[#This Row],[Column1]]))</f>
        <v>56TC</v>
      </c>
      <c r="F2588" s="1" t="str">
        <f>INDEX(Sheet1!A:D,MATCH(Supplemental_Type_Certificates__STC___5[[#This Row],[Make]],Sheet1!D:D,0),1)</f>
        <v>Textron</v>
      </c>
      <c r="G2588"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588"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E2417:E2724</v>
      </c>
      <c r="I2588" s="1" t="str">
        <f ca="1">IF(LEN(Supplemental_Type_Certificates__STC___5[[#This Row],[First]])&lt;&gt;0,Supplemental_Type_Certificates__STC___5[[#This Row],[First]]&amp;": "&amp;_xlfn.TEXTJOIN(", ",TRUE,INDIRECT(Supplemental_Type_Certificates__STC___5[[#This Row],[Range]])),"")</f>
        <v/>
      </c>
      <c r="J2588"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589" spans="1:10" x14ac:dyDescent="0.25">
      <c r="A2589" s="1" t="s">
        <v>173</v>
      </c>
      <c r="B2589"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Inc.\58</v>
      </c>
      <c r="C2589" s="1" t="s">
        <v>1363</v>
      </c>
      <c r="D2589" s="1" t="str">
        <f>LEFT(Supplemental_Type_Certificates__STC___5[[#This Row],[Column1]],SEARCH("\",Supplemental_Type_Certificates__STC___5[[#This Row],[Column1]])-1)</f>
        <v>Textron Aviation Inc.</v>
      </c>
      <c r="E2589" s="1" t="str">
        <f>RIGHT(Supplemental_Type_Certificates__STC___5[[#This Row],[Column1]],LEN(Supplemental_Type_Certificates__STC___5[[#This Row],[Column1]])-SEARCH("\",Supplemental_Type_Certificates__STC___5[[#This Row],[Column1]]))</f>
        <v>58</v>
      </c>
      <c r="F2589" s="1" t="str">
        <f>INDEX(Sheet1!A:D,MATCH(Supplemental_Type_Certificates__STC___5[[#This Row],[Make]],Sheet1!D:D,0),1)</f>
        <v>Textron</v>
      </c>
      <c r="G2589"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589"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E2417:E2724</v>
      </c>
      <c r="I2589" s="1" t="str">
        <f ca="1">IF(LEN(Supplemental_Type_Certificates__STC___5[[#This Row],[First]])&lt;&gt;0,Supplemental_Type_Certificates__STC___5[[#This Row],[First]]&amp;": "&amp;_xlfn.TEXTJOIN(", ",TRUE,INDIRECT(Supplemental_Type_Certificates__STC___5[[#This Row],[Range]])),"")</f>
        <v/>
      </c>
      <c r="J2589"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590" spans="1:10" x14ac:dyDescent="0.25">
      <c r="A2590" s="1" t="s">
        <v>173</v>
      </c>
      <c r="B2590"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Inc.\58A</v>
      </c>
      <c r="C2590" s="1" t="s">
        <v>1364</v>
      </c>
      <c r="D2590" s="1" t="str">
        <f>LEFT(Supplemental_Type_Certificates__STC___5[[#This Row],[Column1]],SEARCH("\",Supplemental_Type_Certificates__STC___5[[#This Row],[Column1]])-1)</f>
        <v>Textron Aviation Inc.</v>
      </c>
      <c r="E2590" s="1" t="str">
        <f>RIGHT(Supplemental_Type_Certificates__STC___5[[#This Row],[Column1]],LEN(Supplemental_Type_Certificates__STC___5[[#This Row],[Column1]])-SEARCH("\",Supplemental_Type_Certificates__STC___5[[#This Row],[Column1]]))</f>
        <v>58A</v>
      </c>
      <c r="F2590" s="1" t="str">
        <f>INDEX(Sheet1!A:D,MATCH(Supplemental_Type_Certificates__STC___5[[#This Row],[Make]],Sheet1!D:D,0),1)</f>
        <v>Textron</v>
      </c>
      <c r="G2590"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590"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E2417:E2724</v>
      </c>
      <c r="I2590" s="1" t="str">
        <f ca="1">IF(LEN(Supplemental_Type_Certificates__STC___5[[#This Row],[First]])&lt;&gt;0,Supplemental_Type_Certificates__STC___5[[#This Row],[First]]&amp;": "&amp;_xlfn.TEXTJOIN(", ",TRUE,INDIRECT(Supplemental_Type_Certificates__STC___5[[#This Row],[Range]])),"")</f>
        <v/>
      </c>
      <c r="J2590"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591" spans="1:10" x14ac:dyDescent="0.25">
      <c r="A2591" s="1" t="s">
        <v>173</v>
      </c>
      <c r="B2591"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Inc.\65-80</v>
      </c>
      <c r="C2591" s="1" t="s">
        <v>1370</v>
      </c>
      <c r="D2591" s="1" t="str">
        <f>LEFT(Supplemental_Type_Certificates__STC___5[[#This Row],[Column1]],SEARCH("\",Supplemental_Type_Certificates__STC___5[[#This Row],[Column1]])-1)</f>
        <v>Textron Aviation Inc.</v>
      </c>
      <c r="E2591" s="1" t="str">
        <f>RIGHT(Supplemental_Type_Certificates__STC___5[[#This Row],[Column1]],LEN(Supplemental_Type_Certificates__STC___5[[#This Row],[Column1]])-SEARCH("\",Supplemental_Type_Certificates__STC___5[[#This Row],[Column1]]))</f>
        <v>65-80</v>
      </c>
      <c r="F2591" s="1" t="str">
        <f>INDEX(Sheet1!A:D,MATCH(Supplemental_Type_Certificates__STC___5[[#This Row],[Make]],Sheet1!D:D,0),1)</f>
        <v>Textron</v>
      </c>
      <c r="G2591"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591"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E2417:E2724</v>
      </c>
      <c r="I2591" s="1" t="str">
        <f ca="1">IF(LEN(Supplemental_Type_Certificates__STC___5[[#This Row],[First]])&lt;&gt;0,Supplemental_Type_Certificates__STC___5[[#This Row],[First]]&amp;": "&amp;_xlfn.TEXTJOIN(", ",TRUE,INDIRECT(Supplemental_Type_Certificates__STC___5[[#This Row],[Range]])),"")</f>
        <v/>
      </c>
      <c r="J2591"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592" spans="1:10" x14ac:dyDescent="0.25">
      <c r="A2592" s="1" t="s">
        <v>173</v>
      </c>
      <c r="B2592"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Inc.\65-88</v>
      </c>
      <c r="C2592" s="1" t="s">
        <v>1371</v>
      </c>
      <c r="D2592" s="1" t="str">
        <f>LEFT(Supplemental_Type_Certificates__STC___5[[#This Row],[Column1]],SEARCH("\",Supplemental_Type_Certificates__STC___5[[#This Row],[Column1]])-1)</f>
        <v>Textron Aviation Inc.</v>
      </c>
      <c r="E2592" s="1" t="str">
        <f>RIGHT(Supplemental_Type_Certificates__STC___5[[#This Row],[Column1]],LEN(Supplemental_Type_Certificates__STC___5[[#This Row],[Column1]])-SEARCH("\",Supplemental_Type_Certificates__STC___5[[#This Row],[Column1]]))</f>
        <v>65-88</v>
      </c>
      <c r="F2592" s="1" t="str">
        <f>INDEX(Sheet1!A:D,MATCH(Supplemental_Type_Certificates__STC___5[[#This Row],[Make]],Sheet1!D:D,0),1)</f>
        <v>Textron</v>
      </c>
      <c r="G2592"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592"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E2417:E2724</v>
      </c>
      <c r="I2592" s="1" t="str">
        <f ca="1">IF(LEN(Supplemental_Type_Certificates__STC___5[[#This Row],[First]])&lt;&gt;0,Supplemental_Type_Certificates__STC___5[[#This Row],[First]]&amp;": "&amp;_xlfn.TEXTJOIN(", ",TRUE,INDIRECT(Supplemental_Type_Certificates__STC___5[[#This Row],[Range]])),"")</f>
        <v/>
      </c>
      <c r="J2592"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593" spans="1:10" x14ac:dyDescent="0.25">
      <c r="A2593" s="1" t="s">
        <v>173</v>
      </c>
      <c r="B2593"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Inc.\65-90</v>
      </c>
      <c r="C2593" s="1" t="s">
        <v>1372</v>
      </c>
      <c r="D2593" s="1" t="str">
        <f>LEFT(Supplemental_Type_Certificates__STC___5[[#This Row],[Column1]],SEARCH("\",Supplemental_Type_Certificates__STC___5[[#This Row],[Column1]])-1)</f>
        <v>Textron Aviation Inc.</v>
      </c>
      <c r="E2593" s="1" t="str">
        <f>RIGHT(Supplemental_Type_Certificates__STC___5[[#This Row],[Column1]],LEN(Supplemental_Type_Certificates__STC___5[[#This Row],[Column1]])-SEARCH("\",Supplemental_Type_Certificates__STC___5[[#This Row],[Column1]]))</f>
        <v>65-90</v>
      </c>
      <c r="F2593" s="1" t="str">
        <f>INDEX(Sheet1!A:D,MATCH(Supplemental_Type_Certificates__STC___5[[#This Row],[Make]],Sheet1!D:D,0),1)</f>
        <v>Textron</v>
      </c>
      <c r="G2593"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593"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E2417:E2724</v>
      </c>
      <c r="I2593" s="1" t="str">
        <f ca="1">IF(LEN(Supplemental_Type_Certificates__STC___5[[#This Row],[First]])&lt;&gt;0,Supplemental_Type_Certificates__STC___5[[#This Row],[First]]&amp;": "&amp;_xlfn.TEXTJOIN(", ",TRUE,INDIRECT(Supplemental_Type_Certificates__STC___5[[#This Row],[Range]])),"")</f>
        <v/>
      </c>
      <c r="J2593"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594" spans="1:10" x14ac:dyDescent="0.25">
      <c r="A2594" s="1" t="s">
        <v>173</v>
      </c>
      <c r="B2594"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Inc.\65-A80-8800</v>
      </c>
      <c r="C2594" s="1" t="s">
        <v>1373</v>
      </c>
      <c r="D2594" s="1" t="str">
        <f>LEFT(Supplemental_Type_Certificates__STC___5[[#This Row],[Column1]],SEARCH("\",Supplemental_Type_Certificates__STC___5[[#This Row],[Column1]])-1)</f>
        <v>Textron Aviation Inc.</v>
      </c>
      <c r="E2594" s="1" t="str">
        <f>RIGHT(Supplemental_Type_Certificates__STC___5[[#This Row],[Column1]],LEN(Supplemental_Type_Certificates__STC___5[[#This Row],[Column1]])-SEARCH("\",Supplemental_Type_Certificates__STC___5[[#This Row],[Column1]]))</f>
        <v>65-A80-8800</v>
      </c>
      <c r="F2594" s="1" t="str">
        <f>INDEX(Sheet1!A:D,MATCH(Supplemental_Type_Certificates__STC___5[[#This Row],[Make]],Sheet1!D:D,0),1)</f>
        <v>Textron</v>
      </c>
      <c r="G2594"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594"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E2417:E2724</v>
      </c>
      <c r="I2594" s="1" t="str">
        <f ca="1">IF(LEN(Supplemental_Type_Certificates__STC___5[[#This Row],[First]])&lt;&gt;0,Supplemental_Type_Certificates__STC___5[[#This Row],[First]]&amp;": "&amp;_xlfn.TEXTJOIN(", ",TRUE,INDIRECT(Supplemental_Type_Certificates__STC___5[[#This Row],[Range]])),"")</f>
        <v/>
      </c>
      <c r="J2594"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595" spans="1:10" x14ac:dyDescent="0.25">
      <c r="A2595" s="1" t="s">
        <v>173</v>
      </c>
      <c r="B2595"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Inc.\65-A80</v>
      </c>
      <c r="C2595" s="1" t="s">
        <v>1374</v>
      </c>
      <c r="D2595" s="1" t="str">
        <f>LEFT(Supplemental_Type_Certificates__STC___5[[#This Row],[Column1]],SEARCH("\",Supplemental_Type_Certificates__STC___5[[#This Row],[Column1]])-1)</f>
        <v>Textron Aviation Inc.</v>
      </c>
      <c r="E2595" s="1" t="str">
        <f>RIGHT(Supplemental_Type_Certificates__STC___5[[#This Row],[Column1]],LEN(Supplemental_Type_Certificates__STC___5[[#This Row],[Column1]])-SEARCH("\",Supplemental_Type_Certificates__STC___5[[#This Row],[Column1]]))</f>
        <v>65-A80</v>
      </c>
      <c r="F2595" s="1" t="str">
        <f>INDEX(Sheet1!A:D,MATCH(Supplemental_Type_Certificates__STC___5[[#This Row],[Make]],Sheet1!D:D,0),1)</f>
        <v>Textron</v>
      </c>
      <c r="G2595"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595"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E2417:E2724</v>
      </c>
      <c r="I2595" s="1" t="str">
        <f ca="1">IF(LEN(Supplemental_Type_Certificates__STC___5[[#This Row],[First]])&lt;&gt;0,Supplemental_Type_Certificates__STC___5[[#This Row],[First]]&amp;": "&amp;_xlfn.TEXTJOIN(", ",TRUE,INDIRECT(Supplemental_Type_Certificates__STC___5[[#This Row],[Range]])),"")</f>
        <v/>
      </c>
      <c r="J2595"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596" spans="1:10" x14ac:dyDescent="0.25">
      <c r="A2596" s="1" t="s">
        <v>173</v>
      </c>
      <c r="B2596"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Inc.\65-B80</v>
      </c>
      <c r="C2596" s="1" t="s">
        <v>1379</v>
      </c>
      <c r="D2596" s="1" t="str">
        <f>LEFT(Supplemental_Type_Certificates__STC___5[[#This Row],[Column1]],SEARCH("\",Supplemental_Type_Certificates__STC___5[[#This Row],[Column1]])-1)</f>
        <v>Textron Aviation Inc.</v>
      </c>
      <c r="E2596" s="1" t="str">
        <f>RIGHT(Supplemental_Type_Certificates__STC___5[[#This Row],[Column1]],LEN(Supplemental_Type_Certificates__STC___5[[#This Row],[Column1]])-SEARCH("\",Supplemental_Type_Certificates__STC___5[[#This Row],[Column1]]))</f>
        <v>65-B80</v>
      </c>
      <c r="F2596" s="1" t="str">
        <f>INDEX(Sheet1!A:D,MATCH(Supplemental_Type_Certificates__STC___5[[#This Row],[Make]],Sheet1!D:D,0),1)</f>
        <v>Textron</v>
      </c>
      <c r="G2596"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596"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E2417:E2724</v>
      </c>
      <c r="I2596" s="1" t="str">
        <f ca="1">IF(LEN(Supplemental_Type_Certificates__STC___5[[#This Row],[First]])&lt;&gt;0,Supplemental_Type_Certificates__STC___5[[#This Row],[First]]&amp;": "&amp;_xlfn.TEXTJOIN(", ",TRUE,INDIRECT(Supplemental_Type_Certificates__STC___5[[#This Row],[Range]])),"")</f>
        <v/>
      </c>
      <c r="J2596"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597" spans="1:10" x14ac:dyDescent="0.25">
      <c r="A2597" s="1" t="s">
        <v>173</v>
      </c>
      <c r="B2597"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Inc.\65</v>
      </c>
      <c r="C2597" s="1" t="s">
        <v>1380</v>
      </c>
      <c r="D2597" s="1" t="str">
        <f>LEFT(Supplemental_Type_Certificates__STC___5[[#This Row],[Column1]],SEARCH("\",Supplemental_Type_Certificates__STC___5[[#This Row],[Column1]])-1)</f>
        <v>Textron Aviation Inc.</v>
      </c>
      <c r="E2597" s="1" t="str">
        <f>RIGHT(Supplemental_Type_Certificates__STC___5[[#This Row],[Column1]],LEN(Supplemental_Type_Certificates__STC___5[[#This Row],[Column1]])-SEARCH("\",Supplemental_Type_Certificates__STC___5[[#This Row],[Column1]]))</f>
        <v>65</v>
      </c>
      <c r="F2597" s="1" t="str">
        <f>INDEX(Sheet1!A:D,MATCH(Supplemental_Type_Certificates__STC___5[[#This Row],[Make]],Sheet1!D:D,0),1)</f>
        <v>Textron</v>
      </c>
      <c r="G2597"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597"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E2417:E2724</v>
      </c>
      <c r="I2597" s="1" t="str">
        <f ca="1">IF(LEN(Supplemental_Type_Certificates__STC___5[[#This Row],[First]])&lt;&gt;0,Supplemental_Type_Certificates__STC___5[[#This Row],[First]]&amp;": "&amp;_xlfn.TEXTJOIN(", ",TRUE,INDIRECT(Supplemental_Type_Certificates__STC___5[[#This Row],[Range]])),"")</f>
        <v/>
      </c>
      <c r="J2597"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598" spans="1:10" x14ac:dyDescent="0.25">
      <c r="A2598" s="1" t="s">
        <v>173</v>
      </c>
      <c r="B2598"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Inc.\70</v>
      </c>
      <c r="C2598" s="1" t="s">
        <v>1381</v>
      </c>
      <c r="D2598" s="1" t="str">
        <f>LEFT(Supplemental_Type_Certificates__STC___5[[#This Row],[Column1]],SEARCH("\",Supplemental_Type_Certificates__STC___5[[#This Row],[Column1]])-1)</f>
        <v>Textron Aviation Inc.</v>
      </c>
      <c r="E2598" s="1" t="str">
        <f>RIGHT(Supplemental_Type_Certificates__STC___5[[#This Row],[Column1]],LEN(Supplemental_Type_Certificates__STC___5[[#This Row],[Column1]])-SEARCH("\",Supplemental_Type_Certificates__STC___5[[#This Row],[Column1]]))</f>
        <v>70</v>
      </c>
      <c r="F2598" s="1" t="str">
        <f>INDEX(Sheet1!A:D,MATCH(Supplemental_Type_Certificates__STC___5[[#This Row],[Make]],Sheet1!D:D,0),1)</f>
        <v>Textron</v>
      </c>
      <c r="G2598"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598"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E2417:E2724</v>
      </c>
      <c r="I2598" s="1" t="str">
        <f ca="1">IF(LEN(Supplemental_Type_Certificates__STC___5[[#This Row],[First]])&lt;&gt;0,Supplemental_Type_Certificates__STC___5[[#This Row],[First]]&amp;": "&amp;_xlfn.TEXTJOIN(", ",TRUE,INDIRECT(Supplemental_Type_Certificates__STC___5[[#This Row],[Range]])),"")</f>
        <v/>
      </c>
      <c r="J2598"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599" spans="1:10" x14ac:dyDescent="0.25">
      <c r="A2599" s="1" t="s">
        <v>173</v>
      </c>
      <c r="B2599"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Inc.\95-55</v>
      </c>
      <c r="C2599" s="1" t="s">
        <v>1384</v>
      </c>
      <c r="D2599" s="1" t="str">
        <f>LEFT(Supplemental_Type_Certificates__STC___5[[#This Row],[Column1]],SEARCH("\",Supplemental_Type_Certificates__STC___5[[#This Row],[Column1]])-1)</f>
        <v>Textron Aviation Inc.</v>
      </c>
      <c r="E2599" s="1" t="str">
        <f>RIGHT(Supplemental_Type_Certificates__STC___5[[#This Row],[Column1]],LEN(Supplemental_Type_Certificates__STC___5[[#This Row],[Column1]])-SEARCH("\",Supplemental_Type_Certificates__STC___5[[#This Row],[Column1]]))</f>
        <v>95-55</v>
      </c>
      <c r="F2599" s="1" t="str">
        <f>INDEX(Sheet1!A:D,MATCH(Supplemental_Type_Certificates__STC___5[[#This Row],[Make]],Sheet1!D:D,0),1)</f>
        <v>Textron</v>
      </c>
      <c r="G2599"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599"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E2417:E2724</v>
      </c>
      <c r="I2599" s="1" t="str">
        <f ca="1">IF(LEN(Supplemental_Type_Certificates__STC___5[[#This Row],[First]])&lt;&gt;0,Supplemental_Type_Certificates__STC___5[[#This Row],[First]]&amp;": "&amp;_xlfn.TEXTJOIN(", ",TRUE,INDIRECT(Supplemental_Type_Certificates__STC___5[[#This Row],[Range]])),"")</f>
        <v/>
      </c>
      <c r="J2599"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600" spans="1:10" x14ac:dyDescent="0.25">
      <c r="A2600" s="1" t="s">
        <v>173</v>
      </c>
      <c r="B2600"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Inc.\95-A55</v>
      </c>
      <c r="C2600" s="1" t="s">
        <v>1385</v>
      </c>
      <c r="D2600" s="1" t="str">
        <f>LEFT(Supplemental_Type_Certificates__STC___5[[#This Row],[Column1]],SEARCH("\",Supplemental_Type_Certificates__STC___5[[#This Row],[Column1]])-1)</f>
        <v>Textron Aviation Inc.</v>
      </c>
      <c r="E2600" s="1" t="str">
        <f>RIGHT(Supplemental_Type_Certificates__STC___5[[#This Row],[Column1]],LEN(Supplemental_Type_Certificates__STC___5[[#This Row],[Column1]])-SEARCH("\",Supplemental_Type_Certificates__STC___5[[#This Row],[Column1]]))</f>
        <v>95-A55</v>
      </c>
      <c r="F2600" s="1" t="str">
        <f>INDEX(Sheet1!A:D,MATCH(Supplemental_Type_Certificates__STC___5[[#This Row],[Make]],Sheet1!D:D,0),1)</f>
        <v>Textron</v>
      </c>
      <c r="G2600"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600"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E2417:E2724</v>
      </c>
      <c r="I2600" s="1" t="str">
        <f ca="1">IF(LEN(Supplemental_Type_Certificates__STC___5[[#This Row],[First]])&lt;&gt;0,Supplemental_Type_Certificates__STC___5[[#This Row],[First]]&amp;": "&amp;_xlfn.TEXTJOIN(", ",TRUE,INDIRECT(Supplemental_Type_Certificates__STC___5[[#This Row],[Range]])),"")</f>
        <v/>
      </c>
      <c r="J2600"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601" spans="1:10" x14ac:dyDescent="0.25">
      <c r="A2601" s="1" t="s">
        <v>173</v>
      </c>
      <c r="B2601"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Inc.\95-B55</v>
      </c>
      <c r="C2601" s="1" t="s">
        <v>1386</v>
      </c>
      <c r="D2601" s="1" t="str">
        <f>LEFT(Supplemental_Type_Certificates__STC___5[[#This Row],[Column1]],SEARCH("\",Supplemental_Type_Certificates__STC___5[[#This Row],[Column1]])-1)</f>
        <v>Textron Aviation Inc.</v>
      </c>
      <c r="E2601" s="1" t="str">
        <f>RIGHT(Supplemental_Type_Certificates__STC___5[[#This Row],[Column1]],LEN(Supplemental_Type_Certificates__STC___5[[#This Row],[Column1]])-SEARCH("\",Supplemental_Type_Certificates__STC___5[[#This Row],[Column1]]))</f>
        <v>95-B55</v>
      </c>
      <c r="F2601" s="1" t="str">
        <f>INDEX(Sheet1!A:D,MATCH(Supplemental_Type_Certificates__STC___5[[#This Row],[Make]],Sheet1!D:D,0),1)</f>
        <v>Textron</v>
      </c>
      <c r="G2601"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601"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E2417:E2724</v>
      </c>
      <c r="I2601" s="1" t="str">
        <f ca="1">IF(LEN(Supplemental_Type_Certificates__STC___5[[#This Row],[First]])&lt;&gt;0,Supplemental_Type_Certificates__STC___5[[#This Row],[First]]&amp;": "&amp;_xlfn.TEXTJOIN(", ",TRUE,INDIRECT(Supplemental_Type_Certificates__STC___5[[#This Row],[Range]])),"")</f>
        <v/>
      </c>
      <c r="J2601"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602" spans="1:10" x14ac:dyDescent="0.25">
      <c r="A2602" s="1" t="s">
        <v>173</v>
      </c>
      <c r="B2602"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Inc.\95-B55A</v>
      </c>
      <c r="C2602" s="1" t="s">
        <v>1387</v>
      </c>
      <c r="D2602" s="1" t="str">
        <f>LEFT(Supplemental_Type_Certificates__STC___5[[#This Row],[Column1]],SEARCH("\",Supplemental_Type_Certificates__STC___5[[#This Row],[Column1]])-1)</f>
        <v>Textron Aviation Inc.</v>
      </c>
      <c r="E2602" s="1" t="str">
        <f>RIGHT(Supplemental_Type_Certificates__STC___5[[#This Row],[Column1]],LEN(Supplemental_Type_Certificates__STC___5[[#This Row],[Column1]])-SEARCH("\",Supplemental_Type_Certificates__STC___5[[#This Row],[Column1]]))</f>
        <v>95-B55A</v>
      </c>
      <c r="F2602" s="1" t="str">
        <f>INDEX(Sheet1!A:D,MATCH(Supplemental_Type_Certificates__STC___5[[#This Row],[Make]],Sheet1!D:D,0),1)</f>
        <v>Textron</v>
      </c>
      <c r="G2602"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602"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E2417:E2724</v>
      </c>
      <c r="I2602" s="1" t="str">
        <f ca="1">IF(LEN(Supplemental_Type_Certificates__STC___5[[#This Row],[First]])&lt;&gt;0,Supplemental_Type_Certificates__STC___5[[#This Row],[First]]&amp;": "&amp;_xlfn.TEXTJOIN(", ",TRUE,INDIRECT(Supplemental_Type_Certificates__STC___5[[#This Row],[Range]])),"")</f>
        <v/>
      </c>
      <c r="J2602"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603" spans="1:10" x14ac:dyDescent="0.25">
      <c r="A2603" s="1" t="s">
        <v>173</v>
      </c>
      <c r="B2603"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Inc.\95-B55B</v>
      </c>
      <c r="C2603" s="1" t="s">
        <v>1388</v>
      </c>
      <c r="D2603" s="1" t="str">
        <f>LEFT(Supplemental_Type_Certificates__STC___5[[#This Row],[Column1]],SEARCH("\",Supplemental_Type_Certificates__STC___5[[#This Row],[Column1]])-1)</f>
        <v>Textron Aviation Inc.</v>
      </c>
      <c r="E2603" s="1" t="str">
        <f>RIGHT(Supplemental_Type_Certificates__STC___5[[#This Row],[Column1]],LEN(Supplemental_Type_Certificates__STC___5[[#This Row],[Column1]])-SEARCH("\",Supplemental_Type_Certificates__STC___5[[#This Row],[Column1]]))</f>
        <v>95-B55B</v>
      </c>
      <c r="F2603" s="1" t="str">
        <f>INDEX(Sheet1!A:D,MATCH(Supplemental_Type_Certificates__STC___5[[#This Row],[Make]],Sheet1!D:D,0),1)</f>
        <v>Textron</v>
      </c>
      <c r="G2603"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603"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E2417:E2724</v>
      </c>
      <c r="I2603" s="1" t="str">
        <f ca="1">IF(LEN(Supplemental_Type_Certificates__STC___5[[#This Row],[First]])&lt;&gt;0,Supplemental_Type_Certificates__STC___5[[#This Row],[First]]&amp;": "&amp;_xlfn.TEXTJOIN(", ",TRUE,INDIRECT(Supplemental_Type_Certificates__STC___5[[#This Row],[Range]])),"")</f>
        <v/>
      </c>
      <c r="J2603"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604" spans="1:10" x14ac:dyDescent="0.25">
      <c r="A2604" s="1" t="s">
        <v>173</v>
      </c>
      <c r="B2604"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Inc.\95-C55</v>
      </c>
      <c r="C2604" s="1" t="s">
        <v>1389</v>
      </c>
      <c r="D2604" s="1" t="str">
        <f>LEFT(Supplemental_Type_Certificates__STC___5[[#This Row],[Column1]],SEARCH("\",Supplemental_Type_Certificates__STC___5[[#This Row],[Column1]])-1)</f>
        <v>Textron Aviation Inc.</v>
      </c>
      <c r="E2604" s="1" t="str">
        <f>RIGHT(Supplemental_Type_Certificates__STC___5[[#This Row],[Column1]],LEN(Supplemental_Type_Certificates__STC___5[[#This Row],[Column1]])-SEARCH("\",Supplemental_Type_Certificates__STC___5[[#This Row],[Column1]]))</f>
        <v>95-C55</v>
      </c>
      <c r="F2604" s="1" t="str">
        <f>INDEX(Sheet1!A:D,MATCH(Supplemental_Type_Certificates__STC___5[[#This Row],[Make]],Sheet1!D:D,0),1)</f>
        <v>Textron</v>
      </c>
      <c r="G2604"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604"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E2417:E2724</v>
      </c>
      <c r="I2604" s="1" t="str">
        <f ca="1">IF(LEN(Supplemental_Type_Certificates__STC___5[[#This Row],[First]])&lt;&gt;0,Supplemental_Type_Certificates__STC___5[[#This Row],[First]]&amp;": "&amp;_xlfn.TEXTJOIN(", ",TRUE,INDIRECT(Supplemental_Type_Certificates__STC___5[[#This Row],[Range]])),"")</f>
        <v/>
      </c>
      <c r="J2604"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605" spans="1:10" x14ac:dyDescent="0.25">
      <c r="A2605" s="1" t="s">
        <v>173</v>
      </c>
      <c r="B2605"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Inc.\95-C55A</v>
      </c>
      <c r="C2605" s="1" t="s">
        <v>1390</v>
      </c>
      <c r="D2605" s="1" t="str">
        <f>LEFT(Supplemental_Type_Certificates__STC___5[[#This Row],[Column1]],SEARCH("\",Supplemental_Type_Certificates__STC___5[[#This Row],[Column1]])-1)</f>
        <v>Textron Aviation Inc.</v>
      </c>
      <c r="E2605" s="1" t="str">
        <f>RIGHT(Supplemental_Type_Certificates__STC___5[[#This Row],[Column1]],LEN(Supplemental_Type_Certificates__STC___5[[#This Row],[Column1]])-SEARCH("\",Supplemental_Type_Certificates__STC___5[[#This Row],[Column1]]))</f>
        <v>95-C55A</v>
      </c>
      <c r="F2605" s="1" t="str">
        <f>INDEX(Sheet1!A:D,MATCH(Supplemental_Type_Certificates__STC___5[[#This Row],[Make]],Sheet1!D:D,0),1)</f>
        <v>Textron</v>
      </c>
      <c r="G2605"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605"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E2417:E2724</v>
      </c>
      <c r="I2605" s="1" t="str">
        <f ca="1">IF(LEN(Supplemental_Type_Certificates__STC___5[[#This Row],[First]])&lt;&gt;0,Supplemental_Type_Certificates__STC___5[[#This Row],[First]]&amp;": "&amp;_xlfn.TEXTJOIN(", ",TRUE,INDIRECT(Supplemental_Type_Certificates__STC___5[[#This Row],[Range]])),"")</f>
        <v/>
      </c>
      <c r="J2605"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606" spans="1:10" x14ac:dyDescent="0.25">
      <c r="A2606" s="1" t="s">
        <v>173</v>
      </c>
      <c r="B2606"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Inc.\95</v>
      </c>
      <c r="C2606" s="1" t="s">
        <v>1391</v>
      </c>
      <c r="D2606" s="1" t="str">
        <f>LEFT(Supplemental_Type_Certificates__STC___5[[#This Row],[Column1]],SEARCH("\",Supplemental_Type_Certificates__STC___5[[#This Row],[Column1]])-1)</f>
        <v>Textron Aviation Inc.</v>
      </c>
      <c r="E2606" s="1" t="str">
        <f>RIGHT(Supplemental_Type_Certificates__STC___5[[#This Row],[Column1]],LEN(Supplemental_Type_Certificates__STC___5[[#This Row],[Column1]])-SEARCH("\",Supplemental_Type_Certificates__STC___5[[#This Row],[Column1]]))</f>
        <v>95</v>
      </c>
      <c r="F2606" s="1" t="str">
        <f>INDEX(Sheet1!A:D,MATCH(Supplemental_Type_Certificates__STC___5[[#This Row],[Make]],Sheet1!D:D,0),1)</f>
        <v>Textron</v>
      </c>
      <c r="G2606"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606"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E2417:E2724</v>
      </c>
      <c r="I2606" s="1" t="str">
        <f ca="1">IF(LEN(Supplemental_Type_Certificates__STC___5[[#This Row],[First]])&lt;&gt;0,Supplemental_Type_Certificates__STC___5[[#This Row],[First]]&amp;": "&amp;_xlfn.TEXTJOIN(", ",TRUE,INDIRECT(Supplemental_Type_Certificates__STC___5[[#This Row],[Range]])),"")</f>
        <v/>
      </c>
      <c r="J2606"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607" spans="1:10" x14ac:dyDescent="0.25">
      <c r="A2607" s="1" t="s">
        <v>173</v>
      </c>
      <c r="B2607"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Inc.\A152</v>
      </c>
      <c r="C2607" s="1" t="s">
        <v>1399</v>
      </c>
      <c r="D2607" s="1" t="str">
        <f>LEFT(Supplemental_Type_Certificates__STC___5[[#This Row],[Column1]],SEARCH("\",Supplemental_Type_Certificates__STC___5[[#This Row],[Column1]])-1)</f>
        <v>Textron Aviation Inc.</v>
      </c>
      <c r="E2607" s="1" t="str">
        <f>RIGHT(Supplemental_Type_Certificates__STC___5[[#This Row],[Column1]],LEN(Supplemental_Type_Certificates__STC___5[[#This Row],[Column1]])-SEARCH("\",Supplemental_Type_Certificates__STC___5[[#This Row],[Column1]]))</f>
        <v>A152</v>
      </c>
      <c r="F2607" s="1" t="str">
        <f>INDEX(Sheet1!A:D,MATCH(Supplemental_Type_Certificates__STC___5[[#This Row],[Make]],Sheet1!D:D,0),1)</f>
        <v>Textron</v>
      </c>
      <c r="G2607"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607"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E2417:E2724</v>
      </c>
      <c r="I2607" s="1" t="str">
        <f ca="1">IF(LEN(Supplemental_Type_Certificates__STC___5[[#This Row],[First]])&lt;&gt;0,Supplemental_Type_Certificates__STC___5[[#This Row],[First]]&amp;": "&amp;_xlfn.TEXTJOIN(", ",TRUE,INDIRECT(Supplemental_Type_Certificates__STC___5[[#This Row],[Range]])),"")</f>
        <v/>
      </c>
      <c r="J2607"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608" spans="1:10" x14ac:dyDescent="0.25">
      <c r="A2608" s="1" t="s">
        <v>173</v>
      </c>
      <c r="B2608"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Inc.\A185E</v>
      </c>
      <c r="C2608" s="1" t="s">
        <v>1400</v>
      </c>
      <c r="D2608" s="1" t="str">
        <f>LEFT(Supplemental_Type_Certificates__STC___5[[#This Row],[Column1]],SEARCH("\",Supplemental_Type_Certificates__STC___5[[#This Row],[Column1]])-1)</f>
        <v>Textron Aviation Inc.</v>
      </c>
      <c r="E2608" s="1" t="str">
        <f>RIGHT(Supplemental_Type_Certificates__STC___5[[#This Row],[Column1]],LEN(Supplemental_Type_Certificates__STC___5[[#This Row],[Column1]])-SEARCH("\",Supplemental_Type_Certificates__STC___5[[#This Row],[Column1]]))</f>
        <v>A185E</v>
      </c>
      <c r="F2608" s="1" t="str">
        <f>INDEX(Sheet1!A:D,MATCH(Supplemental_Type_Certificates__STC___5[[#This Row],[Make]],Sheet1!D:D,0),1)</f>
        <v>Textron</v>
      </c>
      <c r="G2608"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608"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E2417:E2724</v>
      </c>
      <c r="I2608" s="1" t="str">
        <f ca="1">IF(LEN(Supplemental_Type_Certificates__STC___5[[#This Row],[First]])&lt;&gt;0,Supplemental_Type_Certificates__STC___5[[#This Row],[First]]&amp;": "&amp;_xlfn.TEXTJOIN(", ",TRUE,INDIRECT(Supplemental_Type_Certificates__STC___5[[#This Row],[Range]])),"")</f>
        <v/>
      </c>
      <c r="J2608"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609" spans="1:10" x14ac:dyDescent="0.25">
      <c r="A2609" s="1" t="s">
        <v>173</v>
      </c>
      <c r="B2609"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Inc.\A185F</v>
      </c>
      <c r="C2609" s="1" t="s">
        <v>1401</v>
      </c>
      <c r="D2609" s="1" t="str">
        <f>LEFT(Supplemental_Type_Certificates__STC___5[[#This Row],[Column1]],SEARCH("\",Supplemental_Type_Certificates__STC___5[[#This Row],[Column1]])-1)</f>
        <v>Textron Aviation Inc.</v>
      </c>
      <c r="E2609" s="1" t="str">
        <f>RIGHT(Supplemental_Type_Certificates__STC___5[[#This Row],[Column1]],LEN(Supplemental_Type_Certificates__STC___5[[#This Row],[Column1]])-SEARCH("\",Supplemental_Type_Certificates__STC___5[[#This Row],[Column1]]))</f>
        <v>A185F</v>
      </c>
      <c r="F2609" s="1" t="str">
        <f>INDEX(Sheet1!A:D,MATCH(Supplemental_Type_Certificates__STC___5[[#This Row],[Make]],Sheet1!D:D,0),1)</f>
        <v>Textron</v>
      </c>
      <c r="G2609"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609"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E2417:E2724</v>
      </c>
      <c r="I2609" s="1" t="str">
        <f ca="1">IF(LEN(Supplemental_Type_Certificates__STC___5[[#This Row],[First]])&lt;&gt;0,Supplemental_Type_Certificates__STC___5[[#This Row],[First]]&amp;": "&amp;_xlfn.TEXTJOIN(", ",TRUE,INDIRECT(Supplemental_Type_Certificates__STC___5[[#This Row],[Range]])),"")</f>
        <v/>
      </c>
      <c r="J2609"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610" spans="1:10" x14ac:dyDescent="0.25">
      <c r="A2610" s="1" t="s">
        <v>173</v>
      </c>
      <c r="B2610"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Inc.\A23-19</v>
      </c>
      <c r="C2610" s="1" t="s">
        <v>1411</v>
      </c>
      <c r="D2610" s="1" t="str">
        <f>LEFT(Supplemental_Type_Certificates__STC___5[[#This Row],[Column1]],SEARCH("\",Supplemental_Type_Certificates__STC___5[[#This Row],[Column1]])-1)</f>
        <v>Textron Aviation Inc.</v>
      </c>
      <c r="E2610" s="1" t="str">
        <f>RIGHT(Supplemental_Type_Certificates__STC___5[[#This Row],[Column1]],LEN(Supplemental_Type_Certificates__STC___5[[#This Row],[Column1]])-SEARCH("\",Supplemental_Type_Certificates__STC___5[[#This Row],[Column1]]))</f>
        <v>A23-19</v>
      </c>
      <c r="F2610" s="1" t="str">
        <f>INDEX(Sheet1!A:D,MATCH(Supplemental_Type_Certificates__STC___5[[#This Row],[Make]],Sheet1!D:D,0),1)</f>
        <v>Textron</v>
      </c>
      <c r="G2610"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610"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E2417:E2724</v>
      </c>
      <c r="I2610" s="1" t="str">
        <f ca="1">IF(LEN(Supplemental_Type_Certificates__STC___5[[#This Row],[First]])&lt;&gt;0,Supplemental_Type_Certificates__STC___5[[#This Row],[First]]&amp;": "&amp;_xlfn.TEXTJOIN(", ",TRUE,INDIRECT(Supplemental_Type_Certificates__STC___5[[#This Row],[Range]])),"")</f>
        <v/>
      </c>
      <c r="J2610"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611" spans="1:10" x14ac:dyDescent="0.25">
      <c r="A2611" s="1" t="s">
        <v>173</v>
      </c>
      <c r="B2611"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Inc.\A23-24</v>
      </c>
      <c r="C2611" s="1" t="s">
        <v>1412</v>
      </c>
      <c r="D2611" s="1" t="str">
        <f>LEFT(Supplemental_Type_Certificates__STC___5[[#This Row],[Column1]],SEARCH("\",Supplemental_Type_Certificates__STC___5[[#This Row],[Column1]])-1)</f>
        <v>Textron Aviation Inc.</v>
      </c>
      <c r="E2611" s="1" t="str">
        <f>RIGHT(Supplemental_Type_Certificates__STC___5[[#This Row],[Column1]],LEN(Supplemental_Type_Certificates__STC___5[[#This Row],[Column1]])-SEARCH("\",Supplemental_Type_Certificates__STC___5[[#This Row],[Column1]]))</f>
        <v>A23-24</v>
      </c>
      <c r="F2611" s="1" t="str">
        <f>INDEX(Sheet1!A:D,MATCH(Supplemental_Type_Certificates__STC___5[[#This Row],[Make]],Sheet1!D:D,0),1)</f>
        <v>Textron</v>
      </c>
      <c r="G2611"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611"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E2417:E2724</v>
      </c>
      <c r="I2611" s="1" t="str">
        <f ca="1">IF(LEN(Supplemental_Type_Certificates__STC___5[[#This Row],[First]])&lt;&gt;0,Supplemental_Type_Certificates__STC___5[[#This Row],[First]]&amp;": "&amp;_xlfn.TEXTJOIN(", ",TRUE,INDIRECT(Supplemental_Type_Certificates__STC___5[[#This Row],[Range]])),"")</f>
        <v/>
      </c>
      <c r="J2611"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612" spans="1:10" x14ac:dyDescent="0.25">
      <c r="A2612" s="1" t="s">
        <v>173</v>
      </c>
      <c r="B2612"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Inc.\A23</v>
      </c>
      <c r="C2612" s="1" t="s">
        <v>1413</v>
      </c>
      <c r="D2612" s="1" t="str">
        <f>LEFT(Supplemental_Type_Certificates__STC___5[[#This Row],[Column1]],SEARCH("\",Supplemental_Type_Certificates__STC___5[[#This Row],[Column1]])-1)</f>
        <v>Textron Aviation Inc.</v>
      </c>
      <c r="E2612" s="1" t="str">
        <f>RIGHT(Supplemental_Type_Certificates__STC___5[[#This Row],[Column1]],LEN(Supplemental_Type_Certificates__STC___5[[#This Row],[Column1]])-SEARCH("\",Supplemental_Type_Certificates__STC___5[[#This Row],[Column1]]))</f>
        <v>A23</v>
      </c>
      <c r="F2612" s="1" t="str">
        <f>INDEX(Sheet1!A:D,MATCH(Supplemental_Type_Certificates__STC___5[[#This Row],[Make]],Sheet1!D:D,0),1)</f>
        <v>Textron</v>
      </c>
      <c r="G2612"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612"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E2417:E2724</v>
      </c>
      <c r="I2612" s="1" t="str">
        <f ca="1">IF(LEN(Supplemental_Type_Certificates__STC___5[[#This Row],[First]])&lt;&gt;0,Supplemental_Type_Certificates__STC___5[[#This Row],[First]]&amp;": "&amp;_xlfn.TEXTJOIN(", ",TRUE,INDIRECT(Supplemental_Type_Certificates__STC___5[[#This Row],[Range]])),"")</f>
        <v/>
      </c>
      <c r="J2612"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613" spans="1:10" x14ac:dyDescent="0.25">
      <c r="A2613" s="1" t="s">
        <v>173</v>
      </c>
      <c r="B2613"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Inc.\A23A</v>
      </c>
      <c r="C2613" s="1" t="s">
        <v>1414</v>
      </c>
      <c r="D2613" s="1" t="str">
        <f>LEFT(Supplemental_Type_Certificates__STC___5[[#This Row],[Column1]],SEARCH("\",Supplemental_Type_Certificates__STC___5[[#This Row],[Column1]])-1)</f>
        <v>Textron Aviation Inc.</v>
      </c>
      <c r="E2613" s="1" t="str">
        <f>RIGHT(Supplemental_Type_Certificates__STC___5[[#This Row],[Column1]],LEN(Supplemental_Type_Certificates__STC___5[[#This Row],[Column1]])-SEARCH("\",Supplemental_Type_Certificates__STC___5[[#This Row],[Column1]]))</f>
        <v>A23A</v>
      </c>
      <c r="F2613" s="1" t="str">
        <f>INDEX(Sheet1!A:D,MATCH(Supplemental_Type_Certificates__STC___5[[#This Row],[Make]],Sheet1!D:D,0),1)</f>
        <v>Textron</v>
      </c>
      <c r="G2613"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613"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E2417:E2724</v>
      </c>
      <c r="I2613" s="1" t="str">
        <f ca="1">IF(LEN(Supplemental_Type_Certificates__STC___5[[#This Row],[First]])&lt;&gt;0,Supplemental_Type_Certificates__STC___5[[#This Row],[First]]&amp;": "&amp;_xlfn.TEXTJOIN(", ",TRUE,INDIRECT(Supplemental_Type_Certificates__STC___5[[#This Row],[Range]])),"")</f>
        <v/>
      </c>
      <c r="J2613"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614" spans="1:10" x14ac:dyDescent="0.25">
      <c r="A2614" s="1" t="s">
        <v>173</v>
      </c>
      <c r="B2614"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Inc.\A24</v>
      </c>
      <c r="C2614" s="1" t="s">
        <v>1415</v>
      </c>
      <c r="D2614" s="1" t="str">
        <f>LEFT(Supplemental_Type_Certificates__STC___5[[#This Row],[Column1]],SEARCH("\",Supplemental_Type_Certificates__STC___5[[#This Row],[Column1]])-1)</f>
        <v>Textron Aviation Inc.</v>
      </c>
      <c r="E2614" s="1" t="str">
        <f>RIGHT(Supplemental_Type_Certificates__STC___5[[#This Row],[Column1]],LEN(Supplemental_Type_Certificates__STC___5[[#This Row],[Column1]])-SEARCH("\",Supplemental_Type_Certificates__STC___5[[#This Row],[Column1]]))</f>
        <v>A24</v>
      </c>
      <c r="F2614" s="1" t="str">
        <f>INDEX(Sheet1!A:D,MATCH(Supplemental_Type_Certificates__STC___5[[#This Row],[Make]],Sheet1!D:D,0),1)</f>
        <v>Textron</v>
      </c>
      <c r="G2614"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614"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E2417:E2724</v>
      </c>
      <c r="I2614" s="1" t="str">
        <f ca="1">IF(LEN(Supplemental_Type_Certificates__STC___5[[#This Row],[First]])&lt;&gt;0,Supplemental_Type_Certificates__STC___5[[#This Row],[First]]&amp;": "&amp;_xlfn.TEXTJOIN(", ",TRUE,INDIRECT(Supplemental_Type_Certificates__STC___5[[#This Row],[Range]])),"")</f>
        <v/>
      </c>
      <c r="J2614"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615" spans="1:10" x14ac:dyDescent="0.25">
      <c r="A2615" s="1" t="s">
        <v>173</v>
      </c>
      <c r="B2615"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Inc.\A24R</v>
      </c>
      <c r="C2615" s="1" t="s">
        <v>1416</v>
      </c>
      <c r="D2615" s="1" t="str">
        <f>LEFT(Supplemental_Type_Certificates__STC___5[[#This Row],[Column1]],SEARCH("\",Supplemental_Type_Certificates__STC___5[[#This Row],[Column1]])-1)</f>
        <v>Textron Aviation Inc.</v>
      </c>
      <c r="E2615" s="1" t="str">
        <f>RIGHT(Supplemental_Type_Certificates__STC___5[[#This Row],[Column1]],LEN(Supplemental_Type_Certificates__STC___5[[#This Row],[Column1]])-SEARCH("\",Supplemental_Type_Certificates__STC___5[[#This Row],[Column1]]))</f>
        <v>A24R</v>
      </c>
      <c r="F2615" s="1" t="str">
        <f>INDEX(Sheet1!A:D,MATCH(Supplemental_Type_Certificates__STC___5[[#This Row],[Make]],Sheet1!D:D,0),1)</f>
        <v>Textron</v>
      </c>
      <c r="G2615"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615"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E2417:E2724</v>
      </c>
      <c r="I2615" s="1" t="str">
        <f ca="1">IF(LEN(Supplemental_Type_Certificates__STC___5[[#This Row],[First]])&lt;&gt;0,Supplemental_Type_Certificates__STC___5[[#This Row],[First]]&amp;": "&amp;_xlfn.TEXTJOIN(", ",TRUE,INDIRECT(Supplemental_Type_Certificates__STC___5[[#This Row],[Range]])),"")</f>
        <v/>
      </c>
      <c r="J2615"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616" spans="1:10" x14ac:dyDescent="0.25">
      <c r="A2616" s="1" t="s">
        <v>173</v>
      </c>
      <c r="B2616"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Inc.\A35</v>
      </c>
      <c r="C2616" s="1" t="s">
        <v>1417</v>
      </c>
      <c r="D2616" s="1" t="str">
        <f>LEFT(Supplemental_Type_Certificates__STC___5[[#This Row],[Column1]],SEARCH("\",Supplemental_Type_Certificates__STC___5[[#This Row],[Column1]])-1)</f>
        <v>Textron Aviation Inc.</v>
      </c>
      <c r="E2616" s="1" t="str">
        <f>RIGHT(Supplemental_Type_Certificates__STC___5[[#This Row],[Column1]],LEN(Supplemental_Type_Certificates__STC___5[[#This Row],[Column1]])-SEARCH("\",Supplemental_Type_Certificates__STC___5[[#This Row],[Column1]]))</f>
        <v>A35</v>
      </c>
      <c r="F2616" s="1" t="str">
        <f>INDEX(Sheet1!A:D,MATCH(Supplemental_Type_Certificates__STC___5[[#This Row],[Make]],Sheet1!D:D,0),1)</f>
        <v>Textron</v>
      </c>
      <c r="G2616"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616"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E2417:E2724</v>
      </c>
      <c r="I2616" s="1" t="str">
        <f ca="1">IF(LEN(Supplemental_Type_Certificates__STC___5[[#This Row],[First]])&lt;&gt;0,Supplemental_Type_Certificates__STC___5[[#This Row],[First]]&amp;": "&amp;_xlfn.TEXTJOIN(", ",TRUE,INDIRECT(Supplemental_Type_Certificates__STC___5[[#This Row],[Range]])),"")</f>
        <v/>
      </c>
      <c r="J2616"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617" spans="1:10" x14ac:dyDescent="0.25">
      <c r="A2617" s="1" t="s">
        <v>173</v>
      </c>
      <c r="B2617"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Inc.\A36</v>
      </c>
      <c r="C2617" s="1" t="s">
        <v>1418</v>
      </c>
      <c r="D2617" s="1" t="str">
        <f>LEFT(Supplemental_Type_Certificates__STC___5[[#This Row],[Column1]],SEARCH("\",Supplemental_Type_Certificates__STC___5[[#This Row],[Column1]])-1)</f>
        <v>Textron Aviation Inc.</v>
      </c>
      <c r="E2617" s="1" t="str">
        <f>RIGHT(Supplemental_Type_Certificates__STC___5[[#This Row],[Column1]],LEN(Supplemental_Type_Certificates__STC___5[[#This Row],[Column1]])-SEARCH("\",Supplemental_Type_Certificates__STC___5[[#This Row],[Column1]]))</f>
        <v>A36</v>
      </c>
      <c r="F2617" s="1" t="str">
        <f>INDEX(Sheet1!A:D,MATCH(Supplemental_Type_Certificates__STC___5[[#This Row],[Make]],Sheet1!D:D,0),1)</f>
        <v>Textron</v>
      </c>
      <c r="G2617"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617"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E2417:E2724</v>
      </c>
      <c r="I2617" s="1" t="str">
        <f ca="1">IF(LEN(Supplemental_Type_Certificates__STC___5[[#This Row],[First]])&lt;&gt;0,Supplemental_Type_Certificates__STC___5[[#This Row],[First]]&amp;": "&amp;_xlfn.TEXTJOIN(", ",TRUE,INDIRECT(Supplemental_Type_Certificates__STC___5[[#This Row],[Range]])),"")</f>
        <v/>
      </c>
      <c r="J2617"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618" spans="1:10" x14ac:dyDescent="0.25">
      <c r="A2618" s="1" t="s">
        <v>173</v>
      </c>
      <c r="B2618"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Inc.\A36TC</v>
      </c>
      <c r="C2618" s="1" t="s">
        <v>1419</v>
      </c>
      <c r="D2618" s="1" t="str">
        <f>LEFT(Supplemental_Type_Certificates__STC___5[[#This Row],[Column1]],SEARCH("\",Supplemental_Type_Certificates__STC___5[[#This Row],[Column1]])-1)</f>
        <v>Textron Aviation Inc.</v>
      </c>
      <c r="E2618" s="1" t="str">
        <f>RIGHT(Supplemental_Type_Certificates__STC___5[[#This Row],[Column1]],LEN(Supplemental_Type_Certificates__STC___5[[#This Row],[Column1]])-SEARCH("\",Supplemental_Type_Certificates__STC___5[[#This Row],[Column1]]))</f>
        <v>A36TC</v>
      </c>
      <c r="F2618" s="1" t="str">
        <f>INDEX(Sheet1!A:D,MATCH(Supplemental_Type_Certificates__STC___5[[#This Row],[Make]],Sheet1!D:D,0),1)</f>
        <v>Textron</v>
      </c>
      <c r="G2618"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618"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E2417:E2724</v>
      </c>
      <c r="I2618" s="1" t="str">
        <f ca="1">IF(LEN(Supplemental_Type_Certificates__STC___5[[#This Row],[First]])&lt;&gt;0,Supplemental_Type_Certificates__STC___5[[#This Row],[First]]&amp;": "&amp;_xlfn.TEXTJOIN(", ",TRUE,INDIRECT(Supplemental_Type_Certificates__STC___5[[#This Row],[Range]])),"")</f>
        <v/>
      </c>
      <c r="J2618"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619" spans="1:10" x14ac:dyDescent="0.25">
      <c r="A2619" s="1" t="s">
        <v>173</v>
      </c>
      <c r="B2619"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Inc.\A56TC</v>
      </c>
      <c r="C2619" s="1" t="s">
        <v>1421</v>
      </c>
      <c r="D2619" s="1" t="str">
        <f>LEFT(Supplemental_Type_Certificates__STC___5[[#This Row],[Column1]],SEARCH("\",Supplemental_Type_Certificates__STC___5[[#This Row],[Column1]])-1)</f>
        <v>Textron Aviation Inc.</v>
      </c>
      <c r="E2619" s="1" t="str">
        <f>RIGHT(Supplemental_Type_Certificates__STC___5[[#This Row],[Column1]],LEN(Supplemental_Type_Certificates__STC___5[[#This Row],[Column1]])-SEARCH("\",Supplemental_Type_Certificates__STC___5[[#This Row],[Column1]]))</f>
        <v>A56TC</v>
      </c>
      <c r="F2619" s="1" t="str">
        <f>INDEX(Sheet1!A:D,MATCH(Supplemental_Type_Certificates__STC___5[[#This Row],[Make]],Sheet1!D:D,0),1)</f>
        <v>Textron</v>
      </c>
      <c r="G2619"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619"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E2417:E2724</v>
      </c>
      <c r="I2619" s="1" t="str">
        <f ca="1">IF(LEN(Supplemental_Type_Certificates__STC___5[[#This Row],[First]])&lt;&gt;0,Supplemental_Type_Certificates__STC___5[[#This Row],[First]]&amp;": "&amp;_xlfn.TEXTJOIN(", ",TRUE,INDIRECT(Supplemental_Type_Certificates__STC___5[[#This Row],[Range]])),"")</f>
        <v/>
      </c>
      <c r="J2619"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620" spans="1:10" x14ac:dyDescent="0.25">
      <c r="A2620" s="1" t="s">
        <v>173</v>
      </c>
      <c r="B2620"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Inc.\A65-8200</v>
      </c>
      <c r="C2620" s="1" t="s">
        <v>1423</v>
      </c>
      <c r="D2620" s="1" t="str">
        <f>LEFT(Supplemental_Type_Certificates__STC___5[[#This Row],[Column1]],SEARCH("\",Supplemental_Type_Certificates__STC___5[[#This Row],[Column1]])-1)</f>
        <v>Textron Aviation Inc.</v>
      </c>
      <c r="E2620" s="1" t="str">
        <f>RIGHT(Supplemental_Type_Certificates__STC___5[[#This Row],[Column1]],LEN(Supplemental_Type_Certificates__STC___5[[#This Row],[Column1]])-SEARCH("\",Supplemental_Type_Certificates__STC___5[[#This Row],[Column1]]))</f>
        <v>A65-8200</v>
      </c>
      <c r="F2620" s="1" t="str">
        <f>INDEX(Sheet1!A:D,MATCH(Supplemental_Type_Certificates__STC___5[[#This Row],[Make]],Sheet1!D:D,0),1)</f>
        <v>Textron</v>
      </c>
      <c r="G2620"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620"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E2417:E2724</v>
      </c>
      <c r="I2620" s="1" t="str">
        <f ca="1">IF(LEN(Supplemental_Type_Certificates__STC___5[[#This Row],[First]])&lt;&gt;0,Supplemental_Type_Certificates__STC___5[[#This Row],[First]]&amp;": "&amp;_xlfn.TEXTJOIN(", ",TRUE,INDIRECT(Supplemental_Type_Certificates__STC___5[[#This Row],[Range]])),"")</f>
        <v/>
      </c>
      <c r="J2620"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621" spans="1:10" x14ac:dyDescent="0.25">
      <c r="A2621" s="1" t="s">
        <v>173</v>
      </c>
      <c r="B2621"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Inc.\A65</v>
      </c>
      <c r="C2621" s="1" t="s">
        <v>1424</v>
      </c>
      <c r="D2621" s="1" t="str">
        <f>LEFT(Supplemental_Type_Certificates__STC___5[[#This Row],[Column1]],SEARCH("\",Supplemental_Type_Certificates__STC___5[[#This Row],[Column1]])-1)</f>
        <v>Textron Aviation Inc.</v>
      </c>
      <c r="E2621" s="1" t="str">
        <f>RIGHT(Supplemental_Type_Certificates__STC___5[[#This Row],[Column1]],LEN(Supplemental_Type_Certificates__STC___5[[#This Row],[Column1]])-SEARCH("\",Supplemental_Type_Certificates__STC___5[[#This Row],[Column1]]))</f>
        <v>A65</v>
      </c>
      <c r="F2621" s="1" t="str">
        <f>INDEX(Sheet1!A:D,MATCH(Supplemental_Type_Certificates__STC___5[[#This Row],[Make]],Sheet1!D:D,0),1)</f>
        <v>Textron</v>
      </c>
      <c r="G2621"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621"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E2417:E2724</v>
      </c>
      <c r="I2621" s="1" t="str">
        <f ca="1">IF(LEN(Supplemental_Type_Certificates__STC___5[[#This Row],[First]])&lt;&gt;0,Supplemental_Type_Certificates__STC___5[[#This Row],[First]]&amp;": "&amp;_xlfn.TEXTJOIN(", ",TRUE,INDIRECT(Supplemental_Type_Certificates__STC___5[[#This Row],[Range]])),"")</f>
        <v/>
      </c>
      <c r="J2621"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622" spans="1:10" x14ac:dyDescent="0.25">
      <c r="A2622" s="1" t="s">
        <v>173</v>
      </c>
      <c r="B2622"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Inc.\B19</v>
      </c>
      <c r="C2622" s="1" t="s">
        <v>1428</v>
      </c>
      <c r="D2622" s="1" t="str">
        <f>LEFT(Supplemental_Type_Certificates__STC___5[[#This Row],[Column1]],SEARCH("\",Supplemental_Type_Certificates__STC___5[[#This Row],[Column1]])-1)</f>
        <v>Textron Aviation Inc.</v>
      </c>
      <c r="E2622" s="1" t="str">
        <f>RIGHT(Supplemental_Type_Certificates__STC___5[[#This Row],[Column1]],LEN(Supplemental_Type_Certificates__STC___5[[#This Row],[Column1]])-SEARCH("\",Supplemental_Type_Certificates__STC___5[[#This Row],[Column1]]))</f>
        <v>B19</v>
      </c>
      <c r="F2622" s="1" t="str">
        <f>INDEX(Sheet1!A:D,MATCH(Supplemental_Type_Certificates__STC___5[[#This Row],[Make]],Sheet1!D:D,0),1)</f>
        <v>Textron</v>
      </c>
      <c r="G2622"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622"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E2417:E2724</v>
      </c>
      <c r="I2622" s="1" t="str">
        <f ca="1">IF(LEN(Supplemental_Type_Certificates__STC___5[[#This Row],[First]])&lt;&gt;0,Supplemental_Type_Certificates__STC___5[[#This Row],[First]]&amp;": "&amp;_xlfn.TEXTJOIN(", ",TRUE,INDIRECT(Supplemental_Type_Certificates__STC___5[[#This Row],[Range]])),"")</f>
        <v/>
      </c>
      <c r="J2622"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623" spans="1:10" x14ac:dyDescent="0.25">
      <c r="A2623" s="1" t="s">
        <v>173</v>
      </c>
      <c r="B2623"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Inc.\B23</v>
      </c>
      <c r="C2623" s="1" t="s">
        <v>1438</v>
      </c>
      <c r="D2623" s="1" t="str">
        <f>LEFT(Supplemental_Type_Certificates__STC___5[[#This Row],[Column1]],SEARCH("\",Supplemental_Type_Certificates__STC___5[[#This Row],[Column1]])-1)</f>
        <v>Textron Aviation Inc.</v>
      </c>
      <c r="E2623" s="1" t="str">
        <f>RIGHT(Supplemental_Type_Certificates__STC___5[[#This Row],[Column1]],LEN(Supplemental_Type_Certificates__STC___5[[#This Row],[Column1]])-SEARCH("\",Supplemental_Type_Certificates__STC___5[[#This Row],[Column1]]))</f>
        <v>B23</v>
      </c>
      <c r="F2623" s="1" t="str">
        <f>INDEX(Sheet1!A:D,MATCH(Supplemental_Type_Certificates__STC___5[[#This Row],[Make]],Sheet1!D:D,0),1)</f>
        <v>Textron</v>
      </c>
      <c r="G2623"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623"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E2417:E2724</v>
      </c>
      <c r="I2623" s="1" t="str">
        <f ca="1">IF(LEN(Supplemental_Type_Certificates__STC___5[[#This Row],[First]])&lt;&gt;0,Supplemental_Type_Certificates__STC___5[[#This Row],[First]]&amp;": "&amp;_xlfn.TEXTJOIN(", ",TRUE,INDIRECT(Supplemental_Type_Certificates__STC___5[[#This Row],[Range]])),"")</f>
        <v/>
      </c>
      <c r="J2623"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624" spans="1:10" x14ac:dyDescent="0.25">
      <c r="A2624" s="1" t="s">
        <v>173</v>
      </c>
      <c r="B2624"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Inc.\B24R</v>
      </c>
      <c r="C2624" s="1" t="s">
        <v>1439</v>
      </c>
      <c r="D2624" s="1" t="str">
        <f>LEFT(Supplemental_Type_Certificates__STC___5[[#This Row],[Column1]],SEARCH("\",Supplemental_Type_Certificates__STC___5[[#This Row],[Column1]])-1)</f>
        <v>Textron Aviation Inc.</v>
      </c>
      <c r="E2624" s="1" t="str">
        <f>RIGHT(Supplemental_Type_Certificates__STC___5[[#This Row],[Column1]],LEN(Supplemental_Type_Certificates__STC___5[[#This Row],[Column1]])-SEARCH("\",Supplemental_Type_Certificates__STC___5[[#This Row],[Column1]]))</f>
        <v>B24R</v>
      </c>
      <c r="F2624" s="1" t="str">
        <f>INDEX(Sheet1!A:D,MATCH(Supplemental_Type_Certificates__STC___5[[#This Row],[Make]],Sheet1!D:D,0),1)</f>
        <v>Textron</v>
      </c>
      <c r="G2624"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624"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E2417:E2724</v>
      </c>
      <c r="I2624" s="1" t="str">
        <f ca="1">IF(LEN(Supplemental_Type_Certificates__STC___5[[#This Row],[First]])&lt;&gt;0,Supplemental_Type_Certificates__STC___5[[#This Row],[First]]&amp;": "&amp;_xlfn.TEXTJOIN(", ",TRUE,INDIRECT(Supplemental_Type_Certificates__STC___5[[#This Row],[Range]])),"")</f>
        <v/>
      </c>
      <c r="J2624"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625" spans="1:10" x14ac:dyDescent="0.25">
      <c r="A2625" s="1" t="s">
        <v>173</v>
      </c>
      <c r="B2625"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Inc.\B35</v>
      </c>
      <c r="C2625" s="1" t="s">
        <v>1440</v>
      </c>
      <c r="D2625" s="1" t="str">
        <f>LEFT(Supplemental_Type_Certificates__STC___5[[#This Row],[Column1]],SEARCH("\",Supplemental_Type_Certificates__STC___5[[#This Row],[Column1]])-1)</f>
        <v>Textron Aviation Inc.</v>
      </c>
      <c r="E2625" s="1" t="str">
        <f>RIGHT(Supplemental_Type_Certificates__STC___5[[#This Row],[Column1]],LEN(Supplemental_Type_Certificates__STC___5[[#This Row],[Column1]])-SEARCH("\",Supplemental_Type_Certificates__STC___5[[#This Row],[Column1]]))</f>
        <v>B35</v>
      </c>
      <c r="F2625" s="1" t="str">
        <f>INDEX(Sheet1!A:D,MATCH(Supplemental_Type_Certificates__STC___5[[#This Row],[Make]],Sheet1!D:D,0),1)</f>
        <v>Textron</v>
      </c>
      <c r="G2625"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625"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E2417:E2724</v>
      </c>
      <c r="I2625" s="1" t="str">
        <f ca="1">IF(LEN(Supplemental_Type_Certificates__STC___5[[#This Row],[First]])&lt;&gt;0,Supplemental_Type_Certificates__STC___5[[#This Row],[First]]&amp;": "&amp;_xlfn.TEXTJOIN(", ",TRUE,INDIRECT(Supplemental_Type_Certificates__STC___5[[#This Row],[Range]])),"")</f>
        <v/>
      </c>
      <c r="J2625"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626" spans="1:10" x14ac:dyDescent="0.25">
      <c r="A2626" s="1" t="s">
        <v>173</v>
      </c>
      <c r="B2626"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Inc.\B36TC</v>
      </c>
      <c r="C2626" s="1" t="s">
        <v>1441</v>
      </c>
      <c r="D2626" s="1" t="str">
        <f>LEFT(Supplemental_Type_Certificates__STC___5[[#This Row],[Column1]],SEARCH("\",Supplemental_Type_Certificates__STC___5[[#This Row],[Column1]])-1)</f>
        <v>Textron Aviation Inc.</v>
      </c>
      <c r="E2626" s="1" t="str">
        <f>RIGHT(Supplemental_Type_Certificates__STC___5[[#This Row],[Column1]],LEN(Supplemental_Type_Certificates__STC___5[[#This Row],[Column1]])-SEARCH("\",Supplemental_Type_Certificates__STC___5[[#This Row],[Column1]]))</f>
        <v>B36TC</v>
      </c>
      <c r="F2626" s="1" t="str">
        <f>INDEX(Sheet1!A:D,MATCH(Supplemental_Type_Certificates__STC___5[[#This Row],[Make]],Sheet1!D:D,0),1)</f>
        <v>Textron</v>
      </c>
      <c r="G2626"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626"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E2417:E2724</v>
      </c>
      <c r="I2626" s="1" t="str">
        <f ca="1">IF(LEN(Supplemental_Type_Certificates__STC___5[[#This Row],[First]])&lt;&gt;0,Supplemental_Type_Certificates__STC___5[[#This Row],[First]]&amp;": "&amp;_xlfn.TEXTJOIN(", ",TRUE,INDIRECT(Supplemental_Type_Certificates__STC___5[[#This Row],[Range]])),"")</f>
        <v/>
      </c>
      <c r="J2626"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627" spans="1:10" x14ac:dyDescent="0.25">
      <c r="A2627" s="1" t="s">
        <v>173</v>
      </c>
      <c r="B2627"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Inc.\B95</v>
      </c>
      <c r="C2627" s="1" t="s">
        <v>1445</v>
      </c>
      <c r="D2627" s="1" t="str">
        <f>LEFT(Supplemental_Type_Certificates__STC___5[[#This Row],[Column1]],SEARCH("\",Supplemental_Type_Certificates__STC___5[[#This Row],[Column1]])-1)</f>
        <v>Textron Aviation Inc.</v>
      </c>
      <c r="E2627" s="1" t="str">
        <f>RIGHT(Supplemental_Type_Certificates__STC___5[[#This Row],[Column1]],LEN(Supplemental_Type_Certificates__STC___5[[#This Row],[Column1]])-SEARCH("\",Supplemental_Type_Certificates__STC___5[[#This Row],[Column1]]))</f>
        <v>B95</v>
      </c>
      <c r="F2627" s="1" t="str">
        <f>INDEX(Sheet1!A:D,MATCH(Supplemental_Type_Certificates__STC___5[[#This Row],[Make]],Sheet1!D:D,0),1)</f>
        <v>Textron</v>
      </c>
      <c r="G2627"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627"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E2417:E2724</v>
      </c>
      <c r="I2627" s="1" t="str">
        <f ca="1">IF(LEN(Supplemental_Type_Certificates__STC___5[[#This Row],[First]])&lt;&gt;0,Supplemental_Type_Certificates__STC___5[[#This Row],[First]]&amp;": "&amp;_xlfn.TEXTJOIN(", ",TRUE,INDIRECT(Supplemental_Type_Certificates__STC___5[[#This Row],[Range]])),"")</f>
        <v/>
      </c>
      <c r="J2627"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628" spans="1:10" x14ac:dyDescent="0.25">
      <c r="A2628" s="1" t="s">
        <v>173</v>
      </c>
      <c r="B2628"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Inc.\B95A</v>
      </c>
      <c r="C2628" s="1" t="s">
        <v>1446</v>
      </c>
      <c r="D2628" s="1" t="str">
        <f>LEFT(Supplemental_Type_Certificates__STC___5[[#This Row],[Column1]],SEARCH("\",Supplemental_Type_Certificates__STC___5[[#This Row],[Column1]])-1)</f>
        <v>Textron Aviation Inc.</v>
      </c>
      <c r="E2628" s="1" t="str">
        <f>RIGHT(Supplemental_Type_Certificates__STC___5[[#This Row],[Column1]],LEN(Supplemental_Type_Certificates__STC___5[[#This Row],[Column1]])-SEARCH("\",Supplemental_Type_Certificates__STC___5[[#This Row],[Column1]]))</f>
        <v>B95A</v>
      </c>
      <c r="F2628" s="1" t="str">
        <f>INDEX(Sheet1!A:D,MATCH(Supplemental_Type_Certificates__STC___5[[#This Row],[Make]],Sheet1!D:D,0),1)</f>
        <v>Textron</v>
      </c>
      <c r="G2628"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628"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E2417:E2724</v>
      </c>
      <c r="I2628" s="1" t="str">
        <f ca="1">IF(LEN(Supplemental_Type_Certificates__STC___5[[#This Row],[First]])&lt;&gt;0,Supplemental_Type_Certificates__STC___5[[#This Row],[First]]&amp;": "&amp;_xlfn.TEXTJOIN(", ",TRUE,INDIRECT(Supplemental_Type_Certificates__STC___5[[#This Row],[Range]])),"")</f>
        <v/>
      </c>
      <c r="J2628"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629" spans="1:10" x14ac:dyDescent="0.25">
      <c r="A2629" s="1" t="s">
        <v>173</v>
      </c>
      <c r="B2629"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Inc.\C23</v>
      </c>
      <c r="C2629" s="1" t="s">
        <v>1448</v>
      </c>
      <c r="D2629" s="1" t="str">
        <f>LEFT(Supplemental_Type_Certificates__STC___5[[#This Row],[Column1]],SEARCH("\",Supplemental_Type_Certificates__STC___5[[#This Row],[Column1]])-1)</f>
        <v>Textron Aviation Inc.</v>
      </c>
      <c r="E2629" s="1" t="str">
        <f>RIGHT(Supplemental_Type_Certificates__STC___5[[#This Row],[Column1]],LEN(Supplemental_Type_Certificates__STC___5[[#This Row],[Column1]])-SEARCH("\",Supplemental_Type_Certificates__STC___5[[#This Row],[Column1]]))</f>
        <v>C23</v>
      </c>
      <c r="F2629" s="1" t="str">
        <f>INDEX(Sheet1!A:D,MATCH(Supplemental_Type_Certificates__STC___5[[#This Row],[Make]],Sheet1!D:D,0),1)</f>
        <v>Textron</v>
      </c>
      <c r="G2629"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629"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E2417:E2724</v>
      </c>
      <c r="I2629" s="1" t="str">
        <f ca="1">IF(LEN(Supplemental_Type_Certificates__STC___5[[#This Row],[First]])&lt;&gt;0,Supplemental_Type_Certificates__STC___5[[#This Row],[First]]&amp;": "&amp;_xlfn.TEXTJOIN(", ",TRUE,INDIRECT(Supplemental_Type_Certificates__STC___5[[#This Row],[Range]])),"")</f>
        <v/>
      </c>
      <c r="J2629"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630" spans="1:10" x14ac:dyDescent="0.25">
      <c r="A2630" s="1" t="s">
        <v>173</v>
      </c>
      <c r="B2630"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Inc.\C24R</v>
      </c>
      <c r="C2630" s="1" t="s">
        <v>1449</v>
      </c>
      <c r="D2630" s="1" t="str">
        <f>LEFT(Supplemental_Type_Certificates__STC___5[[#This Row],[Column1]],SEARCH("\",Supplemental_Type_Certificates__STC___5[[#This Row],[Column1]])-1)</f>
        <v>Textron Aviation Inc.</v>
      </c>
      <c r="E2630" s="1" t="str">
        <f>RIGHT(Supplemental_Type_Certificates__STC___5[[#This Row],[Column1]],LEN(Supplemental_Type_Certificates__STC___5[[#This Row],[Column1]])-SEARCH("\",Supplemental_Type_Certificates__STC___5[[#This Row],[Column1]]))</f>
        <v>C24R</v>
      </c>
      <c r="F2630" s="1" t="str">
        <f>INDEX(Sheet1!A:D,MATCH(Supplemental_Type_Certificates__STC___5[[#This Row],[Make]],Sheet1!D:D,0),1)</f>
        <v>Textron</v>
      </c>
      <c r="G2630"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630"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E2417:E2724</v>
      </c>
      <c r="I2630" s="1" t="str">
        <f ca="1">IF(LEN(Supplemental_Type_Certificates__STC___5[[#This Row],[First]])&lt;&gt;0,Supplemental_Type_Certificates__STC___5[[#This Row],[First]]&amp;": "&amp;_xlfn.TEXTJOIN(", ",TRUE,INDIRECT(Supplemental_Type_Certificates__STC___5[[#This Row],[Range]])),"")</f>
        <v/>
      </c>
      <c r="J2630"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631" spans="1:10" x14ac:dyDescent="0.25">
      <c r="A2631" s="1" t="s">
        <v>173</v>
      </c>
      <c r="B2631"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Inc.\C35</v>
      </c>
      <c r="C2631" s="1" t="s">
        <v>1450</v>
      </c>
      <c r="D2631" s="1" t="str">
        <f>LEFT(Supplemental_Type_Certificates__STC___5[[#This Row],[Column1]],SEARCH("\",Supplemental_Type_Certificates__STC___5[[#This Row],[Column1]])-1)</f>
        <v>Textron Aviation Inc.</v>
      </c>
      <c r="E2631" s="1" t="str">
        <f>RIGHT(Supplemental_Type_Certificates__STC___5[[#This Row],[Column1]],LEN(Supplemental_Type_Certificates__STC___5[[#This Row],[Column1]])-SEARCH("\",Supplemental_Type_Certificates__STC___5[[#This Row],[Column1]]))</f>
        <v>C35</v>
      </c>
      <c r="F2631" s="1" t="str">
        <f>INDEX(Sheet1!A:D,MATCH(Supplemental_Type_Certificates__STC___5[[#This Row],[Make]],Sheet1!D:D,0),1)</f>
        <v>Textron</v>
      </c>
      <c r="G2631"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631"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E2417:E2724</v>
      </c>
      <c r="I2631" s="1" t="str">
        <f ca="1">IF(LEN(Supplemental_Type_Certificates__STC___5[[#This Row],[First]])&lt;&gt;0,Supplemental_Type_Certificates__STC___5[[#This Row],[First]]&amp;": "&amp;_xlfn.TEXTJOIN(", ",TRUE,INDIRECT(Supplemental_Type_Certificates__STC___5[[#This Row],[Range]])),"")</f>
        <v/>
      </c>
      <c r="J2631"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632" spans="1:10" x14ac:dyDescent="0.25">
      <c r="A2632" s="1" t="s">
        <v>173</v>
      </c>
      <c r="B2632"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Inc.\D35</v>
      </c>
      <c r="C2632" s="1" t="s">
        <v>1457</v>
      </c>
      <c r="D2632" s="1" t="str">
        <f>LEFT(Supplemental_Type_Certificates__STC___5[[#This Row],[Column1]],SEARCH("\",Supplemental_Type_Certificates__STC___5[[#This Row],[Column1]])-1)</f>
        <v>Textron Aviation Inc.</v>
      </c>
      <c r="E2632" s="1" t="str">
        <f>RIGHT(Supplemental_Type_Certificates__STC___5[[#This Row],[Column1]],LEN(Supplemental_Type_Certificates__STC___5[[#This Row],[Column1]])-SEARCH("\",Supplemental_Type_Certificates__STC___5[[#This Row],[Column1]]))</f>
        <v>D35</v>
      </c>
      <c r="F2632" s="1" t="str">
        <f>INDEX(Sheet1!A:D,MATCH(Supplemental_Type_Certificates__STC___5[[#This Row],[Make]],Sheet1!D:D,0),1)</f>
        <v>Textron</v>
      </c>
      <c r="G2632"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632"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E2417:E2724</v>
      </c>
      <c r="I2632" s="1" t="str">
        <f ca="1">IF(LEN(Supplemental_Type_Certificates__STC___5[[#This Row],[First]])&lt;&gt;0,Supplemental_Type_Certificates__STC___5[[#This Row],[First]]&amp;": "&amp;_xlfn.TEXTJOIN(", ",TRUE,INDIRECT(Supplemental_Type_Certificates__STC___5[[#This Row],[Range]])),"")</f>
        <v/>
      </c>
      <c r="J2632"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633" spans="1:10" x14ac:dyDescent="0.25">
      <c r="A2633" s="1" t="s">
        <v>173</v>
      </c>
      <c r="B2633"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Inc.\D55</v>
      </c>
      <c r="C2633" s="1" t="s">
        <v>1465</v>
      </c>
      <c r="D2633" s="1" t="str">
        <f>LEFT(Supplemental_Type_Certificates__STC___5[[#This Row],[Column1]],SEARCH("\",Supplemental_Type_Certificates__STC___5[[#This Row],[Column1]])-1)</f>
        <v>Textron Aviation Inc.</v>
      </c>
      <c r="E2633" s="1" t="str">
        <f>RIGHT(Supplemental_Type_Certificates__STC___5[[#This Row],[Column1]],LEN(Supplemental_Type_Certificates__STC___5[[#This Row],[Column1]])-SEARCH("\",Supplemental_Type_Certificates__STC___5[[#This Row],[Column1]]))</f>
        <v>D55</v>
      </c>
      <c r="F2633" s="1" t="str">
        <f>INDEX(Sheet1!A:D,MATCH(Supplemental_Type_Certificates__STC___5[[#This Row],[Make]],Sheet1!D:D,0),1)</f>
        <v>Textron</v>
      </c>
      <c r="G2633"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633"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E2417:E2724</v>
      </c>
      <c r="I2633" s="1" t="str">
        <f ca="1">IF(LEN(Supplemental_Type_Certificates__STC___5[[#This Row],[First]])&lt;&gt;0,Supplemental_Type_Certificates__STC___5[[#This Row],[First]]&amp;": "&amp;_xlfn.TEXTJOIN(", ",TRUE,INDIRECT(Supplemental_Type_Certificates__STC___5[[#This Row],[Range]])),"")</f>
        <v/>
      </c>
      <c r="J2633"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634" spans="1:10" x14ac:dyDescent="0.25">
      <c r="A2634" s="1" t="s">
        <v>173</v>
      </c>
      <c r="B2634"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Inc.\D55A</v>
      </c>
      <c r="C2634" s="1" t="s">
        <v>1466</v>
      </c>
      <c r="D2634" s="1" t="str">
        <f>LEFT(Supplemental_Type_Certificates__STC___5[[#This Row],[Column1]],SEARCH("\",Supplemental_Type_Certificates__STC___5[[#This Row],[Column1]])-1)</f>
        <v>Textron Aviation Inc.</v>
      </c>
      <c r="E2634" s="1" t="str">
        <f>RIGHT(Supplemental_Type_Certificates__STC___5[[#This Row],[Column1]],LEN(Supplemental_Type_Certificates__STC___5[[#This Row],[Column1]])-SEARCH("\",Supplemental_Type_Certificates__STC___5[[#This Row],[Column1]]))</f>
        <v>D55A</v>
      </c>
      <c r="F2634" s="1" t="str">
        <f>INDEX(Sheet1!A:D,MATCH(Supplemental_Type_Certificates__STC___5[[#This Row],[Make]],Sheet1!D:D,0),1)</f>
        <v>Textron</v>
      </c>
      <c r="G2634"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634"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E2417:E2724</v>
      </c>
      <c r="I2634" s="1" t="str">
        <f ca="1">IF(LEN(Supplemental_Type_Certificates__STC___5[[#This Row],[First]])&lt;&gt;0,Supplemental_Type_Certificates__STC___5[[#This Row],[First]]&amp;": "&amp;_xlfn.TEXTJOIN(", ",TRUE,INDIRECT(Supplemental_Type_Certificates__STC___5[[#This Row],[Range]])),"")</f>
        <v/>
      </c>
      <c r="J2634"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635" spans="1:10" x14ac:dyDescent="0.25">
      <c r="A2635" s="1" t="s">
        <v>173</v>
      </c>
      <c r="B2635"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Inc.\D95A</v>
      </c>
      <c r="C2635" s="1" t="s">
        <v>1467</v>
      </c>
      <c r="D2635" s="1" t="str">
        <f>LEFT(Supplemental_Type_Certificates__STC___5[[#This Row],[Column1]],SEARCH("\",Supplemental_Type_Certificates__STC___5[[#This Row],[Column1]])-1)</f>
        <v>Textron Aviation Inc.</v>
      </c>
      <c r="E2635" s="1" t="str">
        <f>RIGHT(Supplemental_Type_Certificates__STC___5[[#This Row],[Column1]],LEN(Supplemental_Type_Certificates__STC___5[[#This Row],[Column1]])-SEARCH("\",Supplemental_Type_Certificates__STC___5[[#This Row],[Column1]]))</f>
        <v>D95A</v>
      </c>
      <c r="F2635" s="1" t="str">
        <f>INDEX(Sheet1!A:D,MATCH(Supplemental_Type_Certificates__STC___5[[#This Row],[Make]],Sheet1!D:D,0),1)</f>
        <v>Textron</v>
      </c>
      <c r="G2635"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635"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E2417:E2724</v>
      </c>
      <c r="I2635" s="1" t="str">
        <f ca="1">IF(LEN(Supplemental_Type_Certificates__STC___5[[#This Row],[First]])&lt;&gt;0,Supplemental_Type_Certificates__STC___5[[#This Row],[First]]&amp;": "&amp;_xlfn.TEXTJOIN(", ",TRUE,INDIRECT(Supplemental_Type_Certificates__STC___5[[#This Row],[Range]])),"")</f>
        <v/>
      </c>
      <c r="J2635"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636" spans="1:10" x14ac:dyDescent="0.25">
      <c r="A2636" s="1" t="s">
        <v>173</v>
      </c>
      <c r="B2636"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Inc.\E310H</v>
      </c>
      <c r="C2636" s="1" t="s">
        <v>1468</v>
      </c>
      <c r="D2636" s="1" t="str">
        <f>LEFT(Supplemental_Type_Certificates__STC___5[[#This Row],[Column1]],SEARCH("\",Supplemental_Type_Certificates__STC___5[[#This Row],[Column1]])-1)</f>
        <v>Textron Aviation Inc.</v>
      </c>
      <c r="E2636" s="1" t="str">
        <f>RIGHT(Supplemental_Type_Certificates__STC___5[[#This Row],[Column1]],LEN(Supplemental_Type_Certificates__STC___5[[#This Row],[Column1]])-SEARCH("\",Supplemental_Type_Certificates__STC___5[[#This Row],[Column1]]))</f>
        <v>E310H</v>
      </c>
      <c r="F2636" s="1" t="str">
        <f>INDEX(Sheet1!A:D,MATCH(Supplemental_Type_Certificates__STC___5[[#This Row],[Make]],Sheet1!D:D,0),1)</f>
        <v>Textron</v>
      </c>
      <c r="G2636"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636"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E2417:E2724</v>
      </c>
      <c r="I2636" s="1" t="str">
        <f ca="1">IF(LEN(Supplemental_Type_Certificates__STC___5[[#This Row],[First]])&lt;&gt;0,Supplemental_Type_Certificates__STC___5[[#This Row],[First]]&amp;": "&amp;_xlfn.TEXTJOIN(", ",TRUE,INDIRECT(Supplemental_Type_Certificates__STC___5[[#This Row],[Range]])),"")</f>
        <v/>
      </c>
      <c r="J2636"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637" spans="1:10" x14ac:dyDescent="0.25">
      <c r="A2637" s="1" t="s">
        <v>173</v>
      </c>
      <c r="B2637"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Inc.\E310J</v>
      </c>
      <c r="C2637" s="1" t="s">
        <v>1469</v>
      </c>
      <c r="D2637" s="1" t="str">
        <f>LEFT(Supplemental_Type_Certificates__STC___5[[#This Row],[Column1]],SEARCH("\",Supplemental_Type_Certificates__STC___5[[#This Row],[Column1]])-1)</f>
        <v>Textron Aviation Inc.</v>
      </c>
      <c r="E2637" s="1" t="str">
        <f>RIGHT(Supplemental_Type_Certificates__STC___5[[#This Row],[Column1]],LEN(Supplemental_Type_Certificates__STC___5[[#This Row],[Column1]])-SEARCH("\",Supplemental_Type_Certificates__STC___5[[#This Row],[Column1]]))</f>
        <v>E310J</v>
      </c>
      <c r="F2637" s="1" t="str">
        <f>INDEX(Sheet1!A:D,MATCH(Supplemental_Type_Certificates__STC___5[[#This Row],[Make]],Sheet1!D:D,0),1)</f>
        <v>Textron</v>
      </c>
      <c r="G2637"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637"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E2417:E2724</v>
      </c>
      <c r="I2637" s="1" t="str">
        <f ca="1">IF(LEN(Supplemental_Type_Certificates__STC___5[[#This Row],[First]])&lt;&gt;0,Supplemental_Type_Certificates__STC___5[[#This Row],[First]]&amp;": "&amp;_xlfn.TEXTJOIN(", ",TRUE,INDIRECT(Supplemental_Type_Certificates__STC___5[[#This Row],[Range]])),"")</f>
        <v/>
      </c>
      <c r="J2637"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638" spans="1:10" x14ac:dyDescent="0.25">
      <c r="A2638" s="1" t="s">
        <v>173</v>
      </c>
      <c r="B2638"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Inc.\E33</v>
      </c>
      <c r="C2638" s="1" t="s">
        <v>1470</v>
      </c>
      <c r="D2638" s="1" t="str">
        <f>LEFT(Supplemental_Type_Certificates__STC___5[[#This Row],[Column1]],SEARCH("\",Supplemental_Type_Certificates__STC___5[[#This Row],[Column1]])-1)</f>
        <v>Textron Aviation Inc.</v>
      </c>
      <c r="E2638" s="1" t="str">
        <f>RIGHT(Supplemental_Type_Certificates__STC___5[[#This Row],[Column1]],LEN(Supplemental_Type_Certificates__STC___5[[#This Row],[Column1]])-SEARCH("\",Supplemental_Type_Certificates__STC___5[[#This Row],[Column1]]))</f>
        <v>E33</v>
      </c>
      <c r="F2638" s="1" t="str">
        <f>INDEX(Sheet1!A:D,MATCH(Supplemental_Type_Certificates__STC___5[[#This Row],[Make]],Sheet1!D:D,0),1)</f>
        <v>Textron</v>
      </c>
      <c r="G2638"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638"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E2417:E2724</v>
      </c>
      <c r="I2638" s="1" t="str">
        <f ca="1">IF(LEN(Supplemental_Type_Certificates__STC___5[[#This Row],[First]])&lt;&gt;0,Supplemental_Type_Certificates__STC___5[[#This Row],[First]]&amp;": "&amp;_xlfn.TEXTJOIN(", ",TRUE,INDIRECT(Supplemental_Type_Certificates__STC___5[[#This Row],[Range]])),"")</f>
        <v/>
      </c>
      <c r="J2638"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639" spans="1:10" x14ac:dyDescent="0.25">
      <c r="A2639" s="1" t="s">
        <v>173</v>
      </c>
      <c r="B2639"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Inc.\E33A</v>
      </c>
      <c r="C2639" s="1" t="s">
        <v>1471</v>
      </c>
      <c r="D2639" s="1" t="str">
        <f>LEFT(Supplemental_Type_Certificates__STC___5[[#This Row],[Column1]],SEARCH("\",Supplemental_Type_Certificates__STC___5[[#This Row],[Column1]])-1)</f>
        <v>Textron Aviation Inc.</v>
      </c>
      <c r="E2639" s="1" t="str">
        <f>RIGHT(Supplemental_Type_Certificates__STC___5[[#This Row],[Column1]],LEN(Supplemental_Type_Certificates__STC___5[[#This Row],[Column1]])-SEARCH("\",Supplemental_Type_Certificates__STC___5[[#This Row],[Column1]]))</f>
        <v>E33A</v>
      </c>
      <c r="F2639" s="1" t="str">
        <f>INDEX(Sheet1!A:D,MATCH(Supplemental_Type_Certificates__STC___5[[#This Row],[Make]],Sheet1!D:D,0),1)</f>
        <v>Textron</v>
      </c>
      <c r="G2639"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639"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E2417:E2724</v>
      </c>
      <c r="I2639" s="1" t="str">
        <f ca="1">IF(LEN(Supplemental_Type_Certificates__STC___5[[#This Row],[First]])&lt;&gt;0,Supplemental_Type_Certificates__STC___5[[#This Row],[First]]&amp;": "&amp;_xlfn.TEXTJOIN(", ",TRUE,INDIRECT(Supplemental_Type_Certificates__STC___5[[#This Row],[Range]])),"")</f>
        <v/>
      </c>
      <c r="J2639"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640" spans="1:10" x14ac:dyDescent="0.25">
      <c r="A2640" s="1" t="s">
        <v>173</v>
      </c>
      <c r="B2640"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Inc.\E33C</v>
      </c>
      <c r="C2640" s="1" t="s">
        <v>1472</v>
      </c>
      <c r="D2640" s="1" t="str">
        <f>LEFT(Supplemental_Type_Certificates__STC___5[[#This Row],[Column1]],SEARCH("\",Supplemental_Type_Certificates__STC___5[[#This Row],[Column1]])-1)</f>
        <v>Textron Aviation Inc.</v>
      </c>
      <c r="E2640" s="1" t="str">
        <f>RIGHT(Supplemental_Type_Certificates__STC___5[[#This Row],[Column1]],LEN(Supplemental_Type_Certificates__STC___5[[#This Row],[Column1]])-SEARCH("\",Supplemental_Type_Certificates__STC___5[[#This Row],[Column1]]))</f>
        <v>E33C</v>
      </c>
      <c r="F2640" s="1" t="str">
        <f>INDEX(Sheet1!A:D,MATCH(Supplemental_Type_Certificates__STC___5[[#This Row],[Make]],Sheet1!D:D,0),1)</f>
        <v>Textron</v>
      </c>
      <c r="G2640"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640"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E2417:E2724</v>
      </c>
      <c r="I2640" s="1" t="str">
        <f ca="1">IF(LEN(Supplemental_Type_Certificates__STC___5[[#This Row],[First]])&lt;&gt;0,Supplemental_Type_Certificates__STC___5[[#This Row],[First]]&amp;": "&amp;_xlfn.TEXTJOIN(", ",TRUE,INDIRECT(Supplemental_Type_Certificates__STC___5[[#This Row],[Range]])),"")</f>
        <v/>
      </c>
      <c r="J2640"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641" spans="1:10" x14ac:dyDescent="0.25">
      <c r="A2641" s="1" t="s">
        <v>173</v>
      </c>
      <c r="B2641"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Inc.\E35</v>
      </c>
      <c r="C2641" s="1" t="s">
        <v>1473</v>
      </c>
      <c r="D2641" s="1" t="str">
        <f>LEFT(Supplemental_Type_Certificates__STC___5[[#This Row],[Column1]],SEARCH("\",Supplemental_Type_Certificates__STC___5[[#This Row],[Column1]])-1)</f>
        <v>Textron Aviation Inc.</v>
      </c>
      <c r="E2641" s="1" t="str">
        <f>RIGHT(Supplemental_Type_Certificates__STC___5[[#This Row],[Column1]],LEN(Supplemental_Type_Certificates__STC___5[[#This Row],[Column1]])-SEARCH("\",Supplemental_Type_Certificates__STC___5[[#This Row],[Column1]]))</f>
        <v>E35</v>
      </c>
      <c r="F2641" s="1" t="str">
        <f>INDEX(Sheet1!A:D,MATCH(Supplemental_Type_Certificates__STC___5[[#This Row],[Make]],Sheet1!D:D,0),1)</f>
        <v>Textron</v>
      </c>
      <c r="G2641"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641"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E2417:E2724</v>
      </c>
      <c r="I2641" s="1" t="str">
        <f ca="1">IF(LEN(Supplemental_Type_Certificates__STC___5[[#This Row],[First]])&lt;&gt;0,Supplemental_Type_Certificates__STC___5[[#This Row],[First]]&amp;": "&amp;_xlfn.TEXTJOIN(", ",TRUE,INDIRECT(Supplemental_Type_Certificates__STC___5[[#This Row],[Range]])),"")</f>
        <v/>
      </c>
      <c r="J2641"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642" spans="1:10" x14ac:dyDescent="0.25">
      <c r="A2642" s="1" t="s">
        <v>173</v>
      </c>
      <c r="B2642"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Inc.\E55</v>
      </c>
      <c r="C2642" s="1" t="s">
        <v>1475</v>
      </c>
      <c r="D2642" s="1" t="str">
        <f>LEFT(Supplemental_Type_Certificates__STC___5[[#This Row],[Column1]],SEARCH("\",Supplemental_Type_Certificates__STC___5[[#This Row],[Column1]])-1)</f>
        <v>Textron Aviation Inc.</v>
      </c>
      <c r="E2642" s="1" t="str">
        <f>RIGHT(Supplemental_Type_Certificates__STC___5[[#This Row],[Column1]],LEN(Supplemental_Type_Certificates__STC___5[[#This Row],[Column1]])-SEARCH("\",Supplemental_Type_Certificates__STC___5[[#This Row],[Column1]]))</f>
        <v>E55</v>
      </c>
      <c r="F2642" s="1" t="str">
        <f>INDEX(Sheet1!A:D,MATCH(Supplemental_Type_Certificates__STC___5[[#This Row],[Make]],Sheet1!D:D,0),1)</f>
        <v>Textron</v>
      </c>
      <c r="G2642"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642"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E2417:E2724</v>
      </c>
      <c r="I2642" s="1" t="str">
        <f ca="1">IF(LEN(Supplemental_Type_Certificates__STC___5[[#This Row],[First]])&lt;&gt;0,Supplemental_Type_Certificates__STC___5[[#This Row],[First]]&amp;": "&amp;_xlfn.TEXTJOIN(", ",TRUE,INDIRECT(Supplemental_Type_Certificates__STC___5[[#This Row],[Range]])),"")</f>
        <v/>
      </c>
      <c r="J2642"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643" spans="1:10" x14ac:dyDescent="0.25">
      <c r="A2643" s="1" t="s">
        <v>173</v>
      </c>
      <c r="B2643"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Inc.\E55A</v>
      </c>
      <c r="C2643" s="1" t="s">
        <v>1476</v>
      </c>
      <c r="D2643" s="1" t="str">
        <f>LEFT(Supplemental_Type_Certificates__STC___5[[#This Row],[Column1]],SEARCH("\",Supplemental_Type_Certificates__STC___5[[#This Row],[Column1]])-1)</f>
        <v>Textron Aviation Inc.</v>
      </c>
      <c r="E2643" s="1" t="str">
        <f>RIGHT(Supplemental_Type_Certificates__STC___5[[#This Row],[Column1]],LEN(Supplemental_Type_Certificates__STC___5[[#This Row],[Column1]])-SEARCH("\",Supplemental_Type_Certificates__STC___5[[#This Row],[Column1]]))</f>
        <v>E55A</v>
      </c>
      <c r="F2643" s="1" t="str">
        <f>INDEX(Sheet1!A:D,MATCH(Supplemental_Type_Certificates__STC___5[[#This Row],[Make]],Sheet1!D:D,0),1)</f>
        <v>Textron</v>
      </c>
      <c r="G2643"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643"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E2417:E2724</v>
      </c>
      <c r="I2643" s="1" t="str">
        <f ca="1">IF(LEN(Supplemental_Type_Certificates__STC___5[[#This Row],[First]])&lt;&gt;0,Supplemental_Type_Certificates__STC___5[[#This Row],[First]]&amp;": "&amp;_xlfn.TEXTJOIN(", ",TRUE,INDIRECT(Supplemental_Type_Certificates__STC___5[[#This Row],[Range]])),"")</f>
        <v/>
      </c>
      <c r="J2643"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644" spans="1:10" x14ac:dyDescent="0.25">
      <c r="A2644" s="1" t="s">
        <v>173</v>
      </c>
      <c r="B2644"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Inc.\E95</v>
      </c>
      <c r="C2644" s="1" t="s">
        <v>1478</v>
      </c>
      <c r="D2644" s="1" t="str">
        <f>LEFT(Supplemental_Type_Certificates__STC___5[[#This Row],[Column1]],SEARCH("\",Supplemental_Type_Certificates__STC___5[[#This Row],[Column1]])-1)</f>
        <v>Textron Aviation Inc.</v>
      </c>
      <c r="E2644" s="1" t="str">
        <f>RIGHT(Supplemental_Type_Certificates__STC___5[[#This Row],[Column1]],LEN(Supplemental_Type_Certificates__STC___5[[#This Row],[Column1]])-SEARCH("\",Supplemental_Type_Certificates__STC___5[[#This Row],[Column1]]))</f>
        <v>E95</v>
      </c>
      <c r="F2644" s="1" t="str">
        <f>INDEX(Sheet1!A:D,MATCH(Supplemental_Type_Certificates__STC___5[[#This Row],[Make]],Sheet1!D:D,0),1)</f>
        <v>Textron</v>
      </c>
      <c r="G2644"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644"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E2417:E2724</v>
      </c>
      <c r="I2644" s="1" t="str">
        <f ca="1">IF(LEN(Supplemental_Type_Certificates__STC___5[[#This Row],[First]])&lt;&gt;0,Supplemental_Type_Certificates__STC___5[[#This Row],[First]]&amp;": "&amp;_xlfn.TEXTJOIN(", ",TRUE,INDIRECT(Supplemental_Type_Certificates__STC___5[[#This Row],[Range]])),"")</f>
        <v/>
      </c>
      <c r="J2644"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645" spans="1:10" x14ac:dyDescent="0.25">
      <c r="A2645" s="1" t="s">
        <v>173</v>
      </c>
      <c r="B2645"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Inc.\F33</v>
      </c>
      <c r="C2645" s="1" t="s">
        <v>1479</v>
      </c>
      <c r="D2645" s="1" t="str">
        <f>LEFT(Supplemental_Type_Certificates__STC___5[[#This Row],[Column1]],SEARCH("\",Supplemental_Type_Certificates__STC___5[[#This Row],[Column1]])-1)</f>
        <v>Textron Aviation Inc.</v>
      </c>
      <c r="E2645" s="1" t="str">
        <f>RIGHT(Supplemental_Type_Certificates__STC___5[[#This Row],[Column1]],LEN(Supplemental_Type_Certificates__STC___5[[#This Row],[Column1]])-SEARCH("\",Supplemental_Type_Certificates__STC___5[[#This Row],[Column1]]))</f>
        <v>F33</v>
      </c>
      <c r="F2645" s="1" t="str">
        <f>INDEX(Sheet1!A:D,MATCH(Supplemental_Type_Certificates__STC___5[[#This Row],[Make]],Sheet1!D:D,0),1)</f>
        <v>Textron</v>
      </c>
      <c r="G2645"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645"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E2417:E2724</v>
      </c>
      <c r="I2645" s="1" t="str">
        <f ca="1">IF(LEN(Supplemental_Type_Certificates__STC___5[[#This Row],[First]])&lt;&gt;0,Supplemental_Type_Certificates__STC___5[[#This Row],[First]]&amp;": "&amp;_xlfn.TEXTJOIN(", ",TRUE,INDIRECT(Supplemental_Type_Certificates__STC___5[[#This Row],[Range]])),"")</f>
        <v/>
      </c>
      <c r="J2645"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646" spans="1:10" x14ac:dyDescent="0.25">
      <c r="A2646" s="1" t="s">
        <v>173</v>
      </c>
      <c r="B2646"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Inc.\F33A</v>
      </c>
      <c r="C2646" s="1" t="s">
        <v>1480</v>
      </c>
      <c r="D2646" s="1" t="str">
        <f>LEFT(Supplemental_Type_Certificates__STC___5[[#This Row],[Column1]],SEARCH("\",Supplemental_Type_Certificates__STC___5[[#This Row],[Column1]])-1)</f>
        <v>Textron Aviation Inc.</v>
      </c>
      <c r="E2646" s="1" t="str">
        <f>RIGHT(Supplemental_Type_Certificates__STC___5[[#This Row],[Column1]],LEN(Supplemental_Type_Certificates__STC___5[[#This Row],[Column1]])-SEARCH("\",Supplemental_Type_Certificates__STC___5[[#This Row],[Column1]]))</f>
        <v>F33A</v>
      </c>
      <c r="F2646" s="1" t="str">
        <f>INDEX(Sheet1!A:D,MATCH(Supplemental_Type_Certificates__STC___5[[#This Row],[Make]],Sheet1!D:D,0),1)</f>
        <v>Textron</v>
      </c>
      <c r="G2646"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646"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E2417:E2724</v>
      </c>
      <c r="I2646" s="1" t="str">
        <f ca="1">IF(LEN(Supplemental_Type_Certificates__STC___5[[#This Row],[First]])&lt;&gt;0,Supplemental_Type_Certificates__STC___5[[#This Row],[First]]&amp;": "&amp;_xlfn.TEXTJOIN(", ",TRUE,INDIRECT(Supplemental_Type_Certificates__STC___5[[#This Row],[Range]])),"")</f>
        <v/>
      </c>
      <c r="J2646"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647" spans="1:10" x14ac:dyDescent="0.25">
      <c r="A2647" s="1" t="s">
        <v>173</v>
      </c>
      <c r="B2647"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Inc.\F33C</v>
      </c>
      <c r="C2647" s="1" t="s">
        <v>1481</v>
      </c>
      <c r="D2647" s="1" t="str">
        <f>LEFT(Supplemental_Type_Certificates__STC___5[[#This Row],[Column1]],SEARCH("\",Supplemental_Type_Certificates__STC___5[[#This Row],[Column1]])-1)</f>
        <v>Textron Aviation Inc.</v>
      </c>
      <c r="E2647" s="1" t="str">
        <f>RIGHT(Supplemental_Type_Certificates__STC___5[[#This Row],[Column1]],LEN(Supplemental_Type_Certificates__STC___5[[#This Row],[Column1]])-SEARCH("\",Supplemental_Type_Certificates__STC___5[[#This Row],[Column1]]))</f>
        <v>F33C</v>
      </c>
      <c r="F2647" s="1" t="str">
        <f>INDEX(Sheet1!A:D,MATCH(Supplemental_Type_Certificates__STC___5[[#This Row],[Make]],Sheet1!D:D,0),1)</f>
        <v>Textron</v>
      </c>
      <c r="G2647"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647"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E2417:E2724</v>
      </c>
      <c r="I2647" s="1" t="str">
        <f ca="1">IF(LEN(Supplemental_Type_Certificates__STC___5[[#This Row],[First]])&lt;&gt;0,Supplemental_Type_Certificates__STC___5[[#This Row],[First]]&amp;": "&amp;_xlfn.TEXTJOIN(", ",TRUE,INDIRECT(Supplemental_Type_Certificates__STC___5[[#This Row],[Range]])),"")</f>
        <v/>
      </c>
      <c r="J2647"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648" spans="1:10" x14ac:dyDescent="0.25">
      <c r="A2648" s="1" t="s">
        <v>173</v>
      </c>
      <c r="B2648"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Inc.\F35</v>
      </c>
      <c r="C2648" s="1" t="s">
        <v>1482</v>
      </c>
      <c r="D2648" s="1" t="str">
        <f>LEFT(Supplemental_Type_Certificates__STC___5[[#This Row],[Column1]],SEARCH("\",Supplemental_Type_Certificates__STC___5[[#This Row],[Column1]])-1)</f>
        <v>Textron Aviation Inc.</v>
      </c>
      <c r="E2648" s="1" t="str">
        <f>RIGHT(Supplemental_Type_Certificates__STC___5[[#This Row],[Column1]],LEN(Supplemental_Type_Certificates__STC___5[[#This Row],[Column1]])-SEARCH("\",Supplemental_Type_Certificates__STC___5[[#This Row],[Column1]]))</f>
        <v>F35</v>
      </c>
      <c r="F2648" s="1" t="str">
        <f>INDEX(Sheet1!A:D,MATCH(Supplemental_Type_Certificates__STC___5[[#This Row],[Make]],Sheet1!D:D,0),1)</f>
        <v>Textron</v>
      </c>
      <c r="G2648"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648"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E2417:E2724</v>
      </c>
      <c r="I2648" s="1" t="str">
        <f ca="1">IF(LEN(Supplemental_Type_Certificates__STC___5[[#This Row],[First]])&lt;&gt;0,Supplemental_Type_Certificates__STC___5[[#This Row],[First]]&amp;": "&amp;_xlfn.TEXTJOIN(", ",TRUE,INDIRECT(Supplemental_Type_Certificates__STC___5[[#This Row],[Range]])),"")</f>
        <v/>
      </c>
      <c r="J2648"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649" spans="1:10" x14ac:dyDescent="0.25">
      <c r="A2649" s="1" t="s">
        <v>173</v>
      </c>
      <c r="B2649"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Inc.\G33</v>
      </c>
      <c r="C2649" s="1" t="s">
        <v>1486</v>
      </c>
      <c r="D2649" s="1" t="str">
        <f>LEFT(Supplemental_Type_Certificates__STC___5[[#This Row],[Column1]],SEARCH("\",Supplemental_Type_Certificates__STC___5[[#This Row],[Column1]])-1)</f>
        <v>Textron Aviation Inc.</v>
      </c>
      <c r="E2649" s="1" t="str">
        <f>RIGHT(Supplemental_Type_Certificates__STC___5[[#This Row],[Column1]],LEN(Supplemental_Type_Certificates__STC___5[[#This Row],[Column1]])-SEARCH("\",Supplemental_Type_Certificates__STC___5[[#This Row],[Column1]]))</f>
        <v>G33</v>
      </c>
      <c r="F2649" s="1" t="str">
        <f>INDEX(Sheet1!A:D,MATCH(Supplemental_Type_Certificates__STC___5[[#This Row],[Make]],Sheet1!D:D,0),1)</f>
        <v>Textron</v>
      </c>
      <c r="G2649"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649"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E2417:E2724</v>
      </c>
      <c r="I2649" s="1" t="str">
        <f ca="1">IF(LEN(Supplemental_Type_Certificates__STC___5[[#This Row],[First]])&lt;&gt;0,Supplemental_Type_Certificates__STC___5[[#This Row],[First]]&amp;": "&amp;_xlfn.TEXTJOIN(", ",TRUE,INDIRECT(Supplemental_Type_Certificates__STC___5[[#This Row],[Range]])),"")</f>
        <v/>
      </c>
      <c r="J2649"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650" spans="1:10" x14ac:dyDescent="0.25">
      <c r="A2650" s="1" t="s">
        <v>173</v>
      </c>
      <c r="B2650"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Inc.\G35</v>
      </c>
      <c r="C2650" s="1" t="s">
        <v>1487</v>
      </c>
      <c r="D2650" s="1" t="str">
        <f>LEFT(Supplemental_Type_Certificates__STC___5[[#This Row],[Column1]],SEARCH("\",Supplemental_Type_Certificates__STC___5[[#This Row],[Column1]])-1)</f>
        <v>Textron Aviation Inc.</v>
      </c>
      <c r="E2650" s="1" t="str">
        <f>RIGHT(Supplemental_Type_Certificates__STC___5[[#This Row],[Column1]],LEN(Supplemental_Type_Certificates__STC___5[[#This Row],[Column1]])-SEARCH("\",Supplemental_Type_Certificates__STC___5[[#This Row],[Column1]]))</f>
        <v>G35</v>
      </c>
      <c r="F2650" s="1" t="str">
        <f>INDEX(Sheet1!A:D,MATCH(Supplemental_Type_Certificates__STC___5[[#This Row],[Make]],Sheet1!D:D,0),1)</f>
        <v>Textron</v>
      </c>
      <c r="G2650"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650"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E2417:E2724</v>
      </c>
      <c r="I2650" s="1" t="str">
        <f ca="1">IF(LEN(Supplemental_Type_Certificates__STC___5[[#This Row],[First]])&lt;&gt;0,Supplemental_Type_Certificates__STC___5[[#This Row],[First]]&amp;": "&amp;_xlfn.TEXTJOIN(", ",TRUE,INDIRECT(Supplemental_Type_Certificates__STC___5[[#This Row],[Range]])),"")</f>
        <v/>
      </c>
      <c r="J2650"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651" spans="1:10" x14ac:dyDescent="0.25">
      <c r="A2651" s="1" t="s">
        <v>173</v>
      </c>
      <c r="B2651"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Inc.\H35</v>
      </c>
      <c r="C2651" s="1" t="s">
        <v>1489</v>
      </c>
      <c r="D2651" s="1" t="str">
        <f>LEFT(Supplemental_Type_Certificates__STC___5[[#This Row],[Column1]],SEARCH("\",Supplemental_Type_Certificates__STC___5[[#This Row],[Column1]])-1)</f>
        <v>Textron Aviation Inc.</v>
      </c>
      <c r="E2651" s="1" t="str">
        <f>RIGHT(Supplemental_Type_Certificates__STC___5[[#This Row],[Column1]],LEN(Supplemental_Type_Certificates__STC___5[[#This Row],[Column1]])-SEARCH("\",Supplemental_Type_Certificates__STC___5[[#This Row],[Column1]]))</f>
        <v>H35</v>
      </c>
      <c r="F2651" s="1" t="str">
        <f>INDEX(Sheet1!A:D,MATCH(Supplemental_Type_Certificates__STC___5[[#This Row],[Make]],Sheet1!D:D,0),1)</f>
        <v>Textron</v>
      </c>
      <c r="G2651"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651"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E2417:E2724</v>
      </c>
      <c r="I2651" s="1" t="str">
        <f ca="1">IF(LEN(Supplemental_Type_Certificates__STC___5[[#This Row],[First]])&lt;&gt;0,Supplemental_Type_Certificates__STC___5[[#This Row],[First]]&amp;": "&amp;_xlfn.TEXTJOIN(", ",TRUE,INDIRECT(Supplemental_Type_Certificates__STC___5[[#This Row],[Range]])),"")</f>
        <v/>
      </c>
      <c r="J2651"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652" spans="1:10" x14ac:dyDescent="0.25">
      <c r="A2652" s="1" t="s">
        <v>173</v>
      </c>
      <c r="B2652"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Inc.\J35</v>
      </c>
      <c r="C2652" s="1" t="s">
        <v>1492</v>
      </c>
      <c r="D2652" s="1" t="str">
        <f>LEFT(Supplemental_Type_Certificates__STC___5[[#This Row],[Column1]],SEARCH("\",Supplemental_Type_Certificates__STC___5[[#This Row],[Column1]])-1)</f>
        <v>Textron Aviation Inc.</v>
      </c>
      <c r="E2652" s="1" t="str">
        <f>RIGHT(Supplemental_Type_Certificates__STC___5[[#This Row],[Column1]],LEN(Supplemental_Type_Certificates__STC___5[[#This Row],[Column1]])-SEARCH("\",Supplemental_Type_Certificates__STC___5[[#This Row],[Column1]]))</f>
        <v>J35</v>
      </c>
      <c r="F2652" s="1" t="str">
        <f>INDEX(Sheet1!A:D,MATCH(Supplemental_Type_Certificates__STC___5[[#This Row],[Make]],Sheet1!D:D,0),1)</f>
        <v>Textron</v>
      </c>
      <c r="G2652"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652"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E2417:E2724</v>
      </c>
      <c r="I2652" s="1" t="str">
        <f ca="1">IF(LEN(Supplemental_Type_Certificates__STC___5[[#This Row],[First]])&lt;&gt;0,Supplemental_Type_Certificates__STC___5[[#This Row],[First]]&amp;": "&amp;_xlfn.TEXTJOIN(", ",TRUE,INDIRECT(Supplemental_Type_Certificates__STC___5[[#This Row],[Range]])),"")</f>
        <v/>
      </c>
      <c r="J2652"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653" spans="1:10" x14ac:dyDescent="0.25">
      <c r="A2653" s="1" t="s">
        <v>173</v>
      </c>
      <c r="B2653"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Inc.\K35</v>
      </c>
      <c r="C2653" s="1" t="s">
        <v>1494</v>
      </c>
      <c r="D2653" s="1" t="str">
        <f>LEFT(Supplemental_Type_Certificates__STC___5[[#This Row],[Column1]],SEARCH("\",Supplemental_Type_Certificates__STC___5[[#This Row],[Column1]])-1)</f>
        <v>Textron Aviation Inc.</v>
      </c>
      <c r="E2653" s="1" t="str">
        <f>RIGHT(Supplemental_Type_Certificates__STC___5[[#This Row],[Column1]],LEN(Supplemental_Type_Certificates__STC___5[[#This Row],[Column1]])-SEARCH("\",Supplemental_Type_Certificates__STC___5[[#This Row],[Column1]]))</f>
        <v>K35</v>
      </c>
      <c r="F2653" s="1" t="str">
        <f>INDEX(Sheet1!A:D,MATCH(Supplemental_Type_Certificates__STC___5[[#This Row],[Make]],Sheet1!D:D,0),1)</f>
        <v>Textron</v>
      </c>
      <c r="G2653"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653"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E2417:E2724</v>
      </c>
      <c r="I2653" s="1" t="str">
        <f ca="1">IF(LEN(Supplemental_Type_Certificates__STC___5[[#This Row],[First]])&lt;&gt;0,Supplemental_Type_Certificates__STC___5[[#This Row],[First]]&amp;": "&amp;_xlfn.TEXTJOIN(", ",TRUE,INDIRECT(Supplemental_Type_Certificates__STC___5[[#This Row],[Range]])),"")</f>
        <v/>
      </c>
      <c r="J2653"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654" spans="1:10" x14ac:dyDescent="0.25">
      <c r="A2654" s="1" t="s">
        <v>173</v>
      </c>
      <c r="B2654"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Inc.\M19A</v>
      </c>
      <c r="C2654" s="1" t="s">
        <v>1495</v>
      </c>
      <c r="D2654" s="1" t="str">
        <f>LEFT(Supplemental_Type_Certificates__STC___5[[#This Row],[Column1]],SEARCH("\",Supplemental_Type_Certificates__STC___5[[#This Row],[Column1]])-1)</f>
        <v>Textron Aviation Inc.</v>
      </c>
      <c r="E2654" s="1" t="str">
        <f>RIGHT(Supplemental_Type_Certificates__STC___5[[#This Row],[Column1]],LEN(Supplemental_Type_Certificates__STC___5[[#This Row],[Column1]])-SEARCH("\",Supplemental_Type_Certificates__STC___5[[#This Row],[Column1]]))</f>
        <v>M19A</v>
      </c>
      <c r="F2654" s="1" t="str">
        <f>INDEX(Sheet1!A:D,MATCH(Supplemental_Type_Certificates__STC___5[[#This Row],[Make]],Sheet1!D:D,0),1)</f>
        <v>Textron</v>
      </c>
      <c r="G2654"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654"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E2417:E2724</v>
      </c>
      <c r="I2654" s="1" t="str">
        <f ca="1">IF(LEN(Supplemental_Type_Certificates__STC___5[[#This Row],[First]])&lt;&gt;0,Supplemental_Type_Certificates__STC___5[[#This Row],[First]]&amp;": "&amp;_xlfn.TEXTJOIN(", ",TRUE,INDIRECT(Supplemental_Type_Certificates__STC___5[[#This Row],[Range]])),"")</f>
        <v/>
      </c>
      <c r="J2654"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655" spans="1:10" x14ac:dyDescent="0.25">
      <c r="A2655" s="1" t="s">
        <v>173</v>
      </c>
      <c r="B2655"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Inc.\M337B</v>
      </c>
      <c r="C2655" s="1" t="s">
        <v>1496</v>
      </c>
      <c r="D2655" s="1" t="str">
        <f>LEFT(Supplemental_Type_Certificates__STC___5[[#This Row],[Column1]],SEARCH("\",Supplemental_Type_Certificates__STC___5[[#This Row],[Column1]])-1)</f>
        <v>Textron Aviation Inc.</v>
      </c>
      <c r="E2655" s="1" t="str">
        <f>RIGHT(Supplemental_Type_Certificates__STC___5[[#This Row],[Column1]],LEN(Supplemental_Type_Certificates__STC___5[[#This Row],[Column1]])-SEARCH("\",Supplemental_Type_Certificates__STC___5[[#This Row],[Column1]]))</f>
        <v>M337B</v>
      </c>
      <c r="F2655" s="1" t="str">
        <f>INDEX(Sheet1!A:D,MATCH(Supplemental_Type_Certificates__STC___5[[#This Row],[Make]],Sheet1!D:D,0),1)</f>
        <v>Textron</v>
      </c>
      <c r="G2655"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655"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E2417:E2724</v>
      </c>
      <c r="I2655" s="1" t="str">
        <f ca="1">IF(LEN(Supplemental_Type_Certificates__STC___5[[#This Row],[First]])&lt;&gt;0,Supplemental_Type_Certificates__STC___5[[#This Row],[First]]&amp;": "&amp;_xlfn.TEXTJOIN(", ",TRUE,INDIRECT(Supplemental_Type_Certificates__STC___5[[#This Row],[Range]])),"")</f>
        <v/>
      </c>
      <c r="J2655"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656" spans="1:10" x14ac:dyDescent="0.25">
      <c r="A2656" s="1" t="s">
        <v>173</v>
      </c>
      <c r="B2656"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Inc.\M35</v>
      </c>
      <c r="C2656" s="1" t="s">
        <v>1497</v>
      </c>
      <c r="D2656" s="1" t="str">
        <f>LEFT(Supplemental_Type_Certificates__STC___5[[#This Row],[Column1]],SEARCH("\",Supplemental_Type_Certificates__STC___5[[#This Row],[Column1]])-1)</f>
        <v>Textron Aviation Inc.</v>
      </c>
      <c r="E2656" s="1" t="str">
        <f>RIGHT(Supplemental_Type_Certificates__STC___5[[#This Row],[Column1]],LEN(Supplemental_Type_Certificates__STC___5[[#This Row],[Column1]])-SEARCH("\",Supplemental_Type_Certificates__STC___5[[#This Row],[Column1]]))</f>
        <v>M35</v>
      </c>
      <c r="F2656" s="1" t="str">
        <f>INDEX(Sheet1!A:D,MATCH(Supplemental_Type_Certificates__STC___5[[#This Row],[Make]],Sheet1!D:D,0),1)</f>
        <v>Textron</v>
      </c>
      <c r="G2656"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656"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E2417:E2724</v>
      </c>
      <c r="I2656" s="1" t="str">
        <f ca="1">IF(LEN(Supplemental_Type_Certificates__STC___5[[#This Row],[First]])&lt;&gt;0,Supplemental_Type_Certificates__STC___5[[#This Row],[First]]&amp;": "&amp;_xlfn.TEXTJOIN(", ",TRUE,INDIRECT(Supplemental_Type_Certificates__STC___5[[#This Row],[Range]])),"")</f>
        <v/>
      </c>
      <c r="J2656"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657" spans="1:10" x14ac:dyDescent="0.25">
      <c r="A2657" s="1" t="s">
        <v>173</v>
      </c>
      <c r="B2657"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Inc.\N35</v>
      </c>
      <c r="C2657" s="1" t="s">
        <v>1498</v>
      </c>
      <c r="D2657" s="1" t="str">
        <f>LEFT(Supplemental_Type_Certificates__STC___5[[#This Row],[Column1]],SEARCH("\",Supplemental_Type_Certificates__STC___5[[#This Row],[Column1]])-1)</f>
        <v>Textron Aviation Inc.</v>
      </c>
      <c r="E2657" s="1" t="str">
        <f>RIGHT(Supplemental_Type_Certificates__STC___5[[#This Row],[Column1]],LEN(Supplemental_Type_Certificates__STC___5[[#This Row],[Column1]])-SEARCH("\",Supplemental_Type_Certificates__STC___5[[#This Row],[Column1]]))</f>
        <v>N35</v>
      </c>
      <c r="F2657" s="1" t="str">
        <f>INDEX(Sheet1!A:D,MATCH(Supplemental_Type_Certificates__STC___5[[#This Row],[Make]],Sheet1!D:D,0),1)</f>
        <v>Textron</v>
      </c>
      <c r="G2657"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657"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E2417:E2724</v>
      </c>
      <c r="I2657" s="1" t="str">
        <f ca="1">IF(LEN(Supplemental_Type_Certificates__STC___5[[#This Row],[First]])&lt;&gt;0,Supplemental_Type_Certificates__STC___5[[#This Row],[First]]&amp;": "&amp;_xlfn.TEXTJOIN(", ",TRUE,INDIRECT(Supplemental_Type_Certificates__STC___5[[#This Row],[Range]])),"")</f>
        <v/>
      </c>
      <c r="J2657"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658" spans="1:10" x14ac:dyDescent="0.25">
      <c r="A2658" s="1" t="s">
        <v>173</v>
      </c>
      <c r="B2658"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Inc.\P172D</v>
      </c>
      <c r="C2658" s="1" t="s">
        <v>1499</v>
      </c>
      <c r="D2658" s="1" t="str">
        <f>LEFT(Supplemental_Type_Certificates__STC___5[[#This Row],[Column1]],SEARCH("\",Supplemental_Type_Certificates__STC___5[[#This Row],[Column1]])-1)</f>
        <v>Textron Aviation Inc.</v>
      </c>
      <c r="E2658" s="1" t="str">
        <f>RIGHT(Supplemental_Type_Certificates__STC___5[[#This Row],[Column1]],LEN(Supplemental_Type_Certificates__STC___5[[#This Row],[Column1]])-SEARCH("\",Supplemental_Type_Certificates__STC___5[[#This Row],[Column1]]))</f>
        <v>P172D</v>
      </c>
      <c r="F2658" s="1" t="str">
        <f>INDEX(Sheet1!A:D,MATCH(Supplemental_Type_Certificates__STC___5[[#This Row],[Make]],Sheet1!D:D,0),1)</f>
        <v>Textron</v>
      </c>
      <c r="G2658"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658"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E2417:E2724</v>
      </c>
      <c r="I2658" s="1" t="str">
        <f ca="1">IF(LEN(Supplemental_Type_Certificates__STC___5[[#This Row],[First]])&lt;&gt;0,Supplemental_Type_Certificates__STC___5[[#This Row],[First]]&amp;": "&amp;_xlfn.TEXTJOIN(", ",TRUE,INDIRECT(Supplemental_Type_Certificates__STC___5[[#This Row],[Range]])),"")</f>
        <v/>
      </c>
      <c r="J2658"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659" spans="1:10" x14ac:dyDescent="0.25">
      <c r="A2659" s="1" t="s">
        <v>173</v>
      </c>
      <c r="B2659"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Inc.\P206</v>
      </c>
      <c r="C2659" s="1" t="s">
        <v>1500</v>
      </c>
      <c r="D2659" s="1" t="str">
        <f>LEFT(Supplemental_Type_Certificates__STC___5[[#This Row],[Column1]],SEARCH("\",Supplemental_Type_Certificates__STC___5[[#This Row],[Column1]])-1)</f>
        <v>Textron Aviation Inc.</v>
      </c>
      <c r="E2659" s="1" t="str">
        <f>RIGHT(Supplemental_Type_Certificates__STC___5[[#This Row],[Column1]],LEN(Supplemental_Type_Certificates__STC___5[[#This Row],[Column1]])-SEARCH("\",Supplemental_Type_Certificates__STC___5[[#This Row],[Column1]]))</f>
        <v>P206</v>
      </c>
      <c r="F2659" s="1" t="str">
        <f>INDEX(Sheet1!A:D,MATCH(Supplemental_Type_Certificates__STC___5[[#This Row],[Make]],Sheet1!D:D,0),1)</f>
        <v>Textron</v>
      </c>
      <c r="G2659"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659"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E2417:E2724</v>
      </c>
      <c r="I2659" s="1" t="str">
        <f ca="1">IF(LEN(Supplemental_Type_Certificates__STC___5[[#This Row],[First]])&lt;&gt;0,Supplemental_Type_Certificates__STC___5[[#This Row],[First]]&amp;": "&amp;_xlfn.TEXTJOIN(", ",TRUE,INDIRECT(Supplemental_Type_Certificates__STC___5[[#This Row],[Range]])),"")</f>
        <v/>
      </c>
      <c r="J2659"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660" spans="1:10" x14ac:dyDescent="0.25">
      <c r="A2660" s="1" t="s">
        <v>173</v>
      </c>
      <c r="B2660"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Inc.\P206A</v>
      </c>
      <c r="C2660" s="1" t="s">
        <v>1501</v>
      </c>
      <c r="D2660" s="1" t="str">
        <f>LEFT(Supplemental_Type_Certificates__STC___5[[#This Row],[Column1]],SEARCH("\",Supplemental_Type_Certificates__STC___5[[#This Row],[Column1]])-1)</f>
        <v>Textron Aviation Inc.</v>
      </c>
      <c r="E2660" s="1" t="str">
        <f>RIGHT(Supplemental_Type_Certificates__STC___5[[#This Row],[Column1]],LEN(Supplemental_Type_Certificates__STC___5[[#This Row],[Column1]])-SEARCH("\",Supplemental_Type_Certificates__STC___5[[#This Row],[Column1]]))</f>
        <v>P206A</v>
      </c>
      <c r="F2660" s="1" t="str">
        <f>INDEX(Sheet1!A:D,MATCH(Supplemental_Type_Certificates__STC___5[[#This Row],[Make]],Sheet1!D:D,0),1)</f>
        <v>Textron</v>
      </c>
      <c r="G2660"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660"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E2417:E2724</v>
      </c>
      <c r="I2660" s="1" t="str">
        <f ca="1">IF(LEN(Supplemental_Type_Certificates__STC___5[[#This Row],[First]])&lt;&gt;0,Supplemental_Type_Certificates__STC___5[[#This Row],[First]]&amp;": "&amp;_xlfn.TEXTJOIN(", ",TRUE,INDIRECT(Supplemental_Type_Certificates__STC___5[[#This Row],[Range]])),"")</f>
        <v/>
      </c>
      <c r="J2660"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661" spans="1:10" x14ac:dyDescent="0.25">
      <c r="A2661" s="1" t="s">
        <v>173</v>
      </c>
      <c r="B2661"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Inc.\P206B</v>
      </c>
      <c r="C2661" s="1" t="s">
        <v>1502</v>
      </c>
      <c r="D2661" s="1" t="str">
        <f>LEFT(Supplemental_Type_Certificates__STC___5[[#This Row],[Column1]],SEARCH("\",Supplemental_Type_Certificates__STC___5[[#This Row],[Column1]])-1)</f>
        <v>Textron Aviation Inc.</v>
      </c>
      <c r="E2661" s="1" t="str">
        <f>RIGHT(Supplemental_Type_Certificates__STC___5[[#This Row],[Column1]],LEN(Supplemental_Type_Certificates__STC___5[[#This Row],[Column1]])-SEARCH("\",Supplemental_Type_Certificates__STC___5[[#This Row],[Column1]]))</f>
        <v>P206B</v>
      </c>
      <c r="F2661" s="1" t="str">
        <f>INDEX(Sheet1!A:D,MATCH(Supplemental_Type_Certificates__STC___5[[#This Row],[Make]],Sheet1!D:D,0),1)</f>
        <v>Textron</v>
      </c>
      <c r="G2661"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661"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E2417:E2724</v>
      </c>
      <c r="I2661" s="1" t="str">
        <f ca="1">IF(LEN(Supplemental_Type_Certificates__STC___5[[#This Row],[First]])&lt;&gt;0,Supplemental_Type_Certificates__STC___5[[#This Row],[First]]&amp;": "&amp;_xlfn.TEXTJOIN(", ",TRUE,INDIRECT(Supplemental_Type_Certificates__STC___5[[#This Row],[Range]])),"")</f>
        <v/>
      </c>
      <c r="J2661"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662" spans="1:10" x14ac:dyDescent="0.25">
      <c r="A2662" s="1" t="s">
        <v>173</v>
      </c>
      <c r="B2662"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Inc.\P206C</v>
      </c>
      <c r="C2662" s="1" t="s">
        <v>1503</v>
      </c>
      <c r="D2662" s="1" t="str">
        <f>LEFT(Supplemental_Type_Certificates__STC___5[[#This Row],[Column1]],SEARCH("\",Supplemental_Type_Certificates__STC___5[[#This Row],[Column1]])-1)</f>
        <v>Textron Aviation Inc.</v>
      </c>
      <c r="E2662" s="1" t="str">
        <f>RIGHT(Supplemental_Type_Certificates__STC___5[[#This Row],[Column1]],LEN(Supplemental_Type_Certificates__STC___5[[#This Row],[Column1]])-SEARCH("\",Supplemental_Type_Certificates__STC___5[[#This Row],[Column1]]))</f>
        <v>P206C</v>
      </c>
      <c r="F2662" s="1" t="str">
        <f>INDEX(Sheet1!A:D,MATCH(Supplemental_Type_Certificates__STC___5[[#This Row],[Make]],Sheet1!D:D,0),1)</f>
        <v>Textron</v>
      </c>
      <c r="G2662"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662"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E2417:E2724</v>
      </c>
      <c r="I2662" s="1" t="str">
        <f ca="1">IF(LEN(Supplemental_Type_Certificates__STC___5[[#This Row],[First]])&lt;&gt;0,Supplemental_Type_Certificates__STC___5[[#This Row],[First]]&amp;": "&amp;_xlfn.TEXTJOIN(", ",TRUE,INDIRECT(Supplemental_Type_Certificates__STC___5[[#This Row],[Range]])),"")</f>
        <v/>
      </c>
      <c r="J2662"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663" spans="1:10" x14ac:dyDescent="0.25">
      <c r="A2663" s="1" t="s">
        <v>173</v>
      </c>
      <c r="B2663"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Inc.\P206D</v>
      </c>
      <c r="C2663" s="1" t="s">
        <v>1504</v>
      </c>
      <c r="D2663" s="1" t="str">
        <f>LEFT(Supplemental_Type_Certificates__STC___5[[#This Row],[Column1]],SEARCH("\",Supplemental_Type_Certificates__STC___5[[#This Row],[Column1]])-1)</f>
        <v>Textron Aviation Inc.</v>
      </c>
      <c r="E2663" s="1" t="str">
        <f>RIGHT(Supplemental_Type_Certificates__STC___5[[#This Row],[Column1]],LEN(Supplemental_Type_Certificates__STC___5[[#This Row],[Column1]])-SEARCH("\",Supplemental_Type_Certificates__STC___5[[#This Row],[Column1]]))</f>
        <v>P206D</v>
      </c>
      <c r="F2663" s="1" t="str">
        <f>INDEX(Sheet1!A:D,MATCH(Supplemental_Type_Certificates__STC___5[[#This Row],[Make]],Sheet1!D:D,0),1)</f>
        <v>Textron</v>
      </c>
      <c r="G2663"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663"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E2417:E2724</v>
      </c>
      <c r="I2663" s="1" t="str">
        <f ca="1">IF(LEN(Supplemental_Type_Certificates__STC___5[[#This Row],[First]])&lt;&gt;0,Supplemental_Type_Certificates__STC___5[[#This Row],[First]]&amp;": "&amp;_xlfn.TEXTJOIN(", ",TRUE,INDIRECT(Supplemental_Type_Certificates__STC___5[[#This Row],[Range]])),"")</f>
        <v/>
      </c>
      <c r="J2663"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664" spans="1:10" x14ac:dyDescent="0.25">
      <c r="A2664" s="1" t="s">
        <v>173</v>
      </c>
      <c r="B2664"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Inc.\P206E</v>
      </c>
      <c r="C2664" s="1" t="s">
        <v>1505</v>
      </c>
      <c r="D2664" s="1" t="str">
        <f>LEFT(Supplemental_Type_Certificates__STC___5[[#This Row],[Column1]],SEARCH("\",Supplemental_Type_Certificates__STC___5[[#This Row],[Column1]])-1)</f>
        <v>Textron Aviation Inc.</v>
      </c>
      <c r="E2664" s="1" t="str">
        <f>RIGHT(Supplemental_Type_Certificates__STC___5[[#This Row],[Column1]],LEN(Supplemental_Type_Certificates__STC___5[[#This Row],[Column1]])-SEARCH("\",Supplemental_Type_Certificates__STC___5[[#This Row],[Column1]]))</f>
        <v>P206E</v>
      </c>
      <c r="F2664" s="1" t="str">
        <f>INDEX(Sheet1!A:D,MATCH(Supplemental_Type_Certificates__STC___5[[#This Row],[Make]],Sheet1!D:D,0),1)</f>
        <v>Textron</v>
      </c>
      <c r="G2664"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664"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E2417:E2724</v>
      </c>
      <c r="I2664" s="1" t="str">
        <f ca="1">IF(LEN(Supplemental_Type_Certificates__STC___5[[#This Row],[First]])&lt;&gt;0,Supplemental_Type_Certificates__STC___5[[#This Row],[First]]&amp;": "&amp;_xlfn.TEXTJOIN(", ",TRUE,INDIRECT(Supplemental_Type_Certificates__STC___5[[#This Row],[Range]])),"")</f>
        <v/>
      </c>
      <c r="J2664"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665" spans="1:10" x14ac:dyDescent="0.25">
      <c r="A2665" s="1" t="s">
        <v>173</v>
      </c>
      <c r="B2665"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Inc.\P210N</v>
      </c>
      <c r="C2665" s="1" t="s">
        <v>1506</v>
      </c>
      <c r="D2665" s="1" t="str">
        <f>LEFT(Supplemental_Type_Certificates__STC___5[[#This Row],[Column1]],SEARCH("\",Supplemental_Type_Certificates__STC___5[[#This Row],[Column1]])-1)</f>
        <v>Textron Aviation Inc.</v>
      </c>
      <c r="E2665" s="1" t="str">
        <f>RIGHT(Supplemental_Type_Certificates__STC___5[[#This Row],[Column1]],LEN(Supplemental_Type_Certificates__STC___5[[#This Row],[Column1]])-SEARCH("\",Supplemental_Type_Certificates__STC___5[[#This Row],[Column1]]))</f>
        <v>P210N</v>
      </c>
      <c r="F2665" s="1" t="str">
        <f>INDEX(Sheet1!A:D,MATCH(Supplemental_Type_Certificates__STC___5[[#This Row],[Make]],Sheet1!D:D,0),1)</f>
        <v>Textron</v>
      </c>
      <c r="G2665"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665"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E2417:E2724</v>
      </c>
      <c r="I2665" s="1" t="str">
        <f ca="1">IF(LEN(Supplemental_Type_Certificates__STC___5[[#This Row],[First]])&lt;&gt;0,Supplemental_Type_Certificates__STC___5[[#This Row],[First]]&amp;": "&amp;_xlfn.TEXTJOIN(", ",TRUE,INDIRECT(Supplemental_Type_Certificates__STC___5[[#This Row],[Range]])),"")</f>
        <v/>
      </c>
      <c r="J2665"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666" spans="1:10" x14ac:dyDescent="0.25">
      <c r="A2666" s="1" t="s">
        <v>173</v>
      </c>
      <c r="B2666"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Inc.\P210R</v>
      </c>
      <c r="C2666" s="1" t="s">
        <v>1507</v>
      </c>
      <c r="D2666" s="1" t="str">
        <f>LEFT(Supplemental_Type_Certificates__STC___5[[#This Row],[Column1]],SEARCH("\",Supplemental_Type_Certificates__STC___5[[#This Row],[Column1]])-1)</f>
        <v>Textron Aviation Inc.</v>
      </c>
      <c r="E2666" s="1" t="str">
        <f>RIGHT(Supplemental_Type_Certificates__STC___5[[#This Row],[Column1]],LEN(Supplemental_Type_Certificates__STC___5[[#This Row],[Column1]])-SEARCH("\",Supplemental_Type_Certificates__STC___5[[#This Row],[Column1]]))</f>
        <v>P210R</v>
      </c>
      <c r="F2666" s="1" t="str">
        <f>INDEX(Sheet1!A:D,MATCH(Supplemental_Type_Certificates__STC___5[[#This Row],[Make]],Sheet1!D:D,0),1)</f>
        <v>Textron</v>
      </c>
      <c r="G2666"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666"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E2417:E2724</v>
      </c>
      <c r="I2666" s="1" t="str">
        <f ca="1">IF(LEN(Supplemental_Type_Certificates__STC___5[[#This Row],[First]])&lt;&gt;0,Supplemental_Type_Certificates__STC___5[[#This Row],[First]]&amp;": "&amp;_xlfn.TEXTJOIN(", ",TRUE,INDIRECT(Supplemental_Type_Certificates__STC___5[[#This Row],[Range]])),"")</f>
        <v/>
      </c>
      <c r="J2666"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667" spans="1:10" x14ac:dyDescent="0.25">
      <c r="A2667" s="1" t="s">
        <v>173</v>
      </c>
      <c r="B2667"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Inc.\P337H</v>
      </c>
      <c r="C2667" s="1" t="s">
        <v>1508</v>
      </c>
      <c r="D2667" s="1" t="str">
        <f>LEFT(Supplemental_Type_Certificates__STC___5[[#This Row],[Column1]],SEARCH("\",Supplemental_Type_Certificates__STC___5[[#This Row],[Column1]])-1)</f>
        <v>Textron Aviation Inc.</v>
      </c>
      <c r="E2667" s="1" t="str">
        <f>RIGHT(Supplemental_Type_Certificates__STC___5[[#This Row],[Column1]],LEN(Supplemental_Type_Certificates__STC___5[[#This Row],[Column1]])-SEARCH("\",Supplemental_Type_Certificates__STC___5[[#This Row],[Column1]]))</f>
        <v>P337H</v>
      </c>
      <c r="F2667" s="1" t="str">
        <f>INDEX(Sheet1!A:D,MATCH(Supplemental_Type_Certificates__STC___5[[#This Row],[Make]],Sheet1!D:D,0),1)</f>
        <v>Textron</v>
      </c>
      <c r="G2667"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667"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E2417:E2724</v>
      </c>
      <c r="I2667" s="1" t="str">
        <f ca="1">IF(LEN(Supplemental_Type_Certificates__STC___5[[#This Row],[First]])&lt;&gt;0,Supplemental_Type_Certificates__STC___5[[#This Row],[First]]&amp;": "&amp;_xlfn.TEXTJOIN(", ",TRUE,INDIRECT(Supplemental_Type_Certificates__STC___5[[#This Row],[Range]])),"")</f>
        <v/>
      </c>
      <c r="J2667"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668" spans="1:10" x14ac:dyDescent="0.25">
      <c r="A2668" s="1" t="s">
        <v>173</v>
      </c>
      <c r="B2668"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Inc.\P35</v>
      </c>
      <c r="C2668" s="1" t="s">
        <v>1509</v>
      </c>
      <c r="D2668" s="1" t="str">
        <f>LEFT(Supplemental_Type_Certificates__STC___5[[#This Row],[Column1]],SEARCH("\",Supplemental_Type_Certificates__STC___5[[#This Row],[Column1]])-1)</f>
        <v>Textron Aviation Inc.</v>
      </c>
      <c r="E2668" s="1" t="str">
        <f>RIGHT(Supplemental_Type_Certificates__STC___5[[#This Row],[Column1]],LEN(Supplemental_Type_Certificates__STC___5[[#This Row],[Column1]])-SEARCH("\",Supplemental_Type_Certificates__STC___5[[#This Row],[Column1]]))</f>
        <v>P35</v>
      </c>
      <c r="F2668" s="1" t="str">
        <f>INDEX(Sheet1!A:D,MATCH(Supplemental_Type_Certificates__STC___5[[#This Row],[Make]],Sheet1!D:D,0),1)</f>
        <v>Textron</v>
      </c>
      <c r="G2668"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668"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E2417:E2724</v>
      </c>
      <c r="I2668" s="1" t="str">
        <f ca="1">IF(LEN(Supplemental_Type_Certificates__STC___5[[#This Row],[First]])&lt;&gt;0,Supplemental_Type_Certificates__STC___5[[#This Row],[First]]&amp;": "&amp;_xlfn.TEXTJOIN(", ",TRUE,INDIRECT(Supplemental_Type_Certificates__STC___5[[#This Row],[Range]])),"")</f>
        <v/>
      </c>
      <c r="J2668"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669" spans="1:10" x14ac:dyDescent="0.25">
      <c r="A2669" s="1" t="s">
        <v>173</v>
      </c>
      <c r="B2669"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Inc.\R172E</v>
      </c>
      <c r="C2669" s="1" t="s">
        <v>1510</v>
      </c>
      <c r="D2669" s="1" t="str">
        <f>LEFT(Supplemental_Type_Certificates__STC___5[[#This Row],[Column1]],SEARCH("\",Supplemental_Type_Certificates__STC___5[[#This Row],[Column1]])-1)</f>
        <v>Textron Aviation Inc.</v>
      </c>
      <c r="E2669" s="1" t="str">
        <f>RIGHT(Supplemental_Type_Certificates__STC___5[[#This Row],[Column1]],LEN(Supplemental_Type_Certificates__STC___5[[#This Row],[Column1]])-SEARCH("\",Supplemental_Type_Certificates__STC___5[[#This Row],[Column1]]))</f>
        <v>R172E</v>
      </c>
      <c r="F2669" s="1" t="str">
        <f>INDEX(Sheet1!A:D,MATCH(Supplemental_Type_Certificates__STC___5[[#This Row],[Make]],Sheet1!D:D,0),1)</f>
        <v>Textron</v>
      </c>
      <c r="G2669"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669"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E2417:E2724</v>
      </c>
      <c r="I2669" s="1" t="str">
        <f ca="1">IF(LEN(Supplemental_Type_Certificates__STC___5[[#This Row],[First]])&lt;&gt;0,Supplemental_Type_Certificates__STC___5[[#This Row],[First]]&amp;": "&amp;_xlfn.TEXTJOIN(", ",TRUE,INDIRECT(Supplemental_Type_Certificates__STC___5[[#This Row],[Range]])),"")</f>
        <v/>
      </c>
      <c r="J2669"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670" spans="1:10" x14ac:dyDescent="0.25">
      <c r="A2670" s="1" t="s">
        <v>173</v>
      </c>
      <c r="B2670"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Inc.\R172F</v>
      </c>
      <c r="C2670" s="1" t="s">
        <v>1511</v>
      </c>
      <c r="D2670" s="1" t="str">
        <f>LEFT(Supplemental_Type_Certificates__STC___5[[#This Row],[Column1]],SEARCH("\",Supplemental_Type_Certificates__STC___5[[#This Row],[Column1]])-1)</f>
        <v>Textron Aviation Inc.</v>
      </c>
      <c r="E2670" s="1" t="str">
        <f>RIGHT(Supplemental_Type_Certificates__STC___5[[#This Row],[Column1]],LEN(Supplemental_Type_Certificates__STC___5[[#This Row],[Column1]])-SEARCH("\",Supplemental_Type_Certificates__STC___5[[#This Row],[Column1]]))</f>
        <v>R172F</v>
      </c>
      <c r="F2670" s="1" t="str">
        <f>INDEX(Sheet1!A:D,MATCH(Supplemental_Type_Certificates__STC___5[[#This Row],[Make]],Sheet1!D:D,0),1)</f>
        <v>Textron</v>
      </c>
      <c r="G2670"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670"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E2417:E2724</v>
      </c>
      <c r="I2670" s="1" t="str">
        <f ca="1">IF(LEN(Supplemental_Type_Certificates__STC___5[[#This Row],[First]])&lt;&gt;0,Supplemental_Type_Certificates__STC___5[[#This Row],[First]]&amp;": "&amp;_xlfn.TEXTJOIN(", ",TRUE,INDIRECT(Supplemental_Type_Certificates__STC___5[[#This Row],[Range]])),"")</f>
        <v/>
      </c>
      <c r="J2670"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671" spans="1:10" x14ac:dyDescent="0.25">
      <c r="A2671" s="1" t="s">
        <v>173</v>
      </c>
      <c r="B2671"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Inc.\R172G</v>
      </c>
      <c r="C2671" s="1" t="s">
        <v>1512</v>
      </c>
      <c r="D2671" s="1" t="str">
        <f>LEFT(Supplemental_Type_Certificates__STC___5[[#This Row],[Column1]],SEARCH("\",Supplemental_Type_Certificates__STC___5[[#This Row],[Column1]])-1)</f>
        <v>Textron Aviation Inc.</v>
      </c>
      <c r="E2671" s="1" t="str">
        <f>RIGHT(Supplemental_Type_Certificates__STC___5[[#This Row],[Column1]],LEN(Supplemental_Type_Certificates__STC___5[[#This Row],[Column1]])-SEARCH("\",Supplemental_Type_Certificates__STC___5[[#This Row],[Column1]]))</f>
        <v>R172G</v>
      </c>
      <c r="F2671" s="1" t="str">
        <f>INDEX(Sheet1!A:D,MATCH(Supplemental_Type_Certificates__STC___5[[#This Row],[Make]],Sheet1!D:D,0),1)</f>
        <v>Textron</v>
      </c>
      <c r="G2671"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671"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E2417:E2724</v>
      </c>
      <c r="I2671" s="1" t="str">
        <f ca="1">IF(LEN(Supplemental_Type_Certificates__STC___5[[#This Row],[First]])&lt;&gt;0,Supplemental_Type_Certificates__STC___5[[#This Row],[First]]&amp;": "&amp;_xlfn.TEXTJOIN(", ",TRUE,INDIRECT(Supplemental_Type_Certificates__STC___5[[#This Row],[Range]])),"")</f>
        <v/>
      </c>
      <c r="J2671"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672" spans="1:10" x14ac:dyDescent="0.25">
      <c r="A2672" s="1" t="s">
        <v>173</v>
      </c>
      <c r="B2672"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Inc.\R172H</v>
      </c>
      <c r="C2672" s="1" t="s">
        <v>1513</v>
      </c>
      <c r="D2672" s="1" t="str">
        <f>LEFT(Supplemental_Type_Certificates__STC___5[[#This Row],[Column1]],SEARCH("\",Supplemental_Type_Certificates__STC___5[[#This Row],[Column1]])-1)</f>
        <v>Textron Aviation Inc.</v>
      </c>
      <c r="E2672" s="1" t="str">
        <f>RIGHT(Supplemental_Type_Certificates__STC___5[[#This Row],[Column1]],LEN(Supplemental_Type_Certificates__STC___5[[#This Row],[Column1]])-SEARCH("\",Supplemental_Type_Certificates__STC___5[[#This Row],[Column1]]))</f>
        <v>R172H</v>
      </c>
      <c r="F2672" s="1" t="str">
        <f>INDEX(Sheet1!A:D,MATCH(Supplemental_Type_Certificates__STC___5[[#This Row],[Make]],Sheet1!D:D,0),1)</f>
        <v>Textron</v>
      </c>
      <c r="G2672"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672"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E2417:E2724</v>
      </c>
      <c r="I2672" s="1" t="str">
        <f ca="1">IF(LEN(Supplemental_Type_Certificates__STC___5[[#This Row],[First]])&lt;&gt;0,Supplemental_Type_Certificates__STC___5[[#This Row],[First]]&amp;": "&amp;_xlfn.TEXTJOIN(", ",TRUE,INDIRECT(Supplemental_Type_Certificates__STC___5[[#This Row],[Range]])),"")</f>
        <v/>
      </c>
      <c r="J2672"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673" spans="1:10" x14ac:dyDescent="0.25">
      <c r="A2673" s="1" t="s">
        <v>173</v>
      </c>
      <c r="B2673"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Inc.\R172J</v>
      </c>
      <c r="C2673" s="1" t="s">
        <v>1514</v>
      </c>
      <c r="D2673" s="1" t="str">
        <f>LEFT(Supplemental_Type_Certificates__STC___5[[#This Row],[Column1]],SEARCH("\",Supplemental_Type_Certificates__STC___5[[#This Row],[Column1]])-1)</f>
        <v>Textron Aviation Inc.</v>
      </c>
      <c r="E2673" s="1" t="str">
        <f>RIGHT(Supplemental_Type_Certificates__STC___5[[#This Row],[Column1]],LEN(Supplemental_Type_Certificates__STC___5[[#This Row],[Column1]])-SEARCH("\",Supplemental_Type_Certificates__STC___5[[#This Row],[Column1]]))</f>
        <v>R172J</v>
      </c>
      <c r="F2673" s="1" t="str">
        <f>INDEX(Sheet1!A:D,MATCH(Supplemental_Type_Certificates__STC___5[[#This Row],[Make]],Sheet1!D:D,0),1)</f>
        <v>Textron</v>
      </c>
      <c r="G2673"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673"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E2417:E2724</v>
      </c>
      <c r="I2673" s="1" t="str">
        <f ca="1">IF(LEN(Supplemental_Type_Certificates__STC___5[[#This Row],[First]])&lt;&gt;0,Supplemental_Type_Certificates__STC___5[[#This Row],[First]]&amp;": "&amp;_xlfn.TEXTJOIN(", ",TRUE,INDIRECT(Supplemental_Type_Certificates__STC___5[[#This Row],[Range]])),"")</f>
        <v/>
      </c>
      <c r="J2673"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674" spans="1:10" x14ac:dyDescent="0.25">
      <c r="A2674" s="1" t="s">
        <v>173</v>
      </c>
      <c r="B2674"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Inc.\R172K</v>
      </c>
      <c r="C2674" s="1" t="s">
        <v>1515</v>
      </c>
      <c r="D2674" s="1" t="str">
        <f>LEFT(Supplemental_Type_Certificates__STC___5[[#This Row],[Column1]],SEARCH("\",Supplemental_Type_Certificates__STC___5[[#This Row],[Column1]])-1)</f>
        <v>Textron Aviation Inc.</v>
      </c>
      <c r="E2674" s="1" t="str">
        <f>RIGHT(Supplemental_Type_Certificates__STC___5[[#This Row],[Column1]],LEN(Supplemental_Type_Certificates__STC___5[[#This Row],[Column1]])-SEARCH("\",Supplemental_Type_Certificates__STC___5[[#This Row],[Column1]]))</f>
        <v>R172K</v>
      </c>
      <c r="F2674" s="1" t="str">
        <f>INDEX(Sheet1!A:D,MATCH(Supplemental_Type_Certificates__STC___5[[#This Row],[Make]],Sheet1!D:D,0),1)</f>
        <v>Textron</v>
      </c>
      <c r="G2674"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674"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E2417:E2724</v>
      </c>
      <c r="I2674" s="1" t="str">
        <f ca="1">IF(LEN(Supplemental_Type_Certificates__STC___5[[#This Row],[First]])&lt;&gt;0,Supplemental_Type_Certificates__STC___5[[#This Row],[First]]&amp;": "&amp;_xlfn.TEXTJOIN(", ",TRUE,INDIRECT(Supplemental_Type_Certificates__STC___5[[#This Row],[Range]])),"")</f>
        <v/>
      </c>
      <c r="J2674"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675" spans="1:10" x14ac:dyDescent="0.25">
      <c r="A2675" s="1" t="s">
        <v>173</v>
      </c>
      <c r="B2675"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Inc.\R182</v>
      </c>
      <c r="C2675" s="1" t="s">
        <v>1516</v>
      </c>
      <c r="D2675" s="1" t="str">
        <f>LEFT(Supplemental_Type_Certificates__STC___5[[#This Row],[Column1]],SEARCH("\",Supplemental_Type_Certificates__STC___5[[#This Row],[Column1]])-1)</f>
        <v>Textron Aviation Inc.</v>
      </c>
      <c r="E2675" s="1" t="str">
        <f>RIGHT(Supplemental_Type_Certificates__STC___5[[#This Row],[Column1]],LEN(Supplemental_Type_Certificates__STC___5[[#This Row],[Column1]])-SEARCH("\",Supplemental_Type_Certificates__STC___5[[#This Row],[Column1]]))</f>
        <v>R182</v>
      </c>
      <c r="F2675" s="1" t="str">
        <f>INDEX(Sheet1!A:D,MATCH(Supplemental_Type_Certificates__STC___5[[#This Row],[Make]],Sheet1!D:D,0),1)</f>
        <v>Textron</v>
      </c>
      <c r="G2675"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675"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E2417:E2724</v>
      </c>
      <c r="I2675" s="1" t="str">
        <f ca="1">IF(LEN(Supplemental_Type_Certificates__STC___5[[#This Row],[First]])&lt;&gt;0,Supplemental_Type_Certificates__STC___5[[#This Row],[First]]&amp;": "&amp;_xlfn.TEXTJOIN(", ",TRUE,INDIRECT(Supplemental_Type_Certificates__STC___5[[#This Row],[Range]])),"")</f>
        <v/>
      </c>
      <c r="J2675"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676" spans="1:10" x14ac:dyDescent="0.25">
      <c r="A2676" s="1" t="s">
        <v>173</v>
      </c>
      <c r="B2676"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Inc.\S35</v>
      </c>
      <c r="C2676" s="1" t="s">
        <v>1517</v>
      </c>
      <c r="D2676" s="1" t="str">
        <f>LEFT(Supplemental_Type_Certificates__STC___5[[#This Row],[Column1]],SEARCH("\",Supplemental_Type_Certificates__STC___5[[#This Row],[Column1]])-1)</f>
        <v>Textron Aviation Inc.</v>
      </c>
      <c r="E2676" s="1" t="str">
        <f>RIGHT(Supplemental_Type_Certificates__STC___5[[#This Row],[Column1]],LEN(Supplemental_Type_Certificates__STC___5[[#This Row],[Column1]])-SEARCH("\",Supplemental_Type_Certificates__STC___5[[#This Row],[Column1]]))</f>
        <v>S35</v>
      </c>
      <c r="F2676" s="1" t="str">
        <f>INDEX(Sheet1!A:D,MATCH(Supplemental_Type_Certificates__STC___5[[#This Row],[Make]],Sheet1!D:D,0),1)</f>
        <v>Textron</v>
      </c>
      <c r="G2676"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676"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E2417:E2724</v>
      </c>
      <c r="I2676" s="1" t="str">
        <f ca="1">IF(LEN(Supplemental_Type_Certificates__STC___5[[#This Row],[First]])&lt;&gt;0,Supplemental_Type_Certificates__STC___5[[#This Row],[First]]&amp;": "&amp;_xlfn.TEXTJOIN(", ",TRUE,INDIRECT(Supplemental_Type_Certificates__STC___5[[#This Row],[Range]])),"")</f>
        <v/>
      </c>
      <c r="J2676"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677" spans="1:10" x14ac:dyDescent="0.25">
      <c r="A2677" s="1" t="s">
        <v>173</v>
      </c>
      <c r="B2677"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Inc.\T182</v>
      </c>
      <c r="C2677" s="1" t="s">
        <v>1518</v>
      </c>
      <c r="D2677" s="1" t="str">
        <f>LEFT(Supplemental_Type_Certificates__STC___5[[#This Row],[Column1]],SEARCH("\",Supplemental_Type_Certificates__STC___5[[#This Row],[Column1]])-1)</f>
        <v>Textron Aviation Inc.</v>
      </c>
      <c r="E2677" s="1" t="str">
        <f>RIGHT(Supplemental_Type_Certificates__STC___5[[#This Row],[Column1]],LEN(Supplemental_Type_Certificates__STC___5[[#This Row],[Column1]])-SEARCH("\",Supplemental_Type_Certificates__STC___5[[#This Row],[Column1]]))</f>
        <v>T182</v>
      </c>
      <c r="F2677" s="1" t="str">
        <f>INDEX(Sheet1!A:D,MATCH(Supplemental_Type_Certificates__STC___5[[#This Row],[Make]],Sheet1!D:D,0),1)</f>
        <v>Textron</v>
      </c>
      <c r="G2677"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677"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E2417:E2724</v>
      </c>
      <c r="I2677" s="1" t="str">
        <f ca="1">IF(LEN(Supplemental_Type_Certificates__STC___5[[#This Row],[First]])&lt;&gt;0,Supplemental_Type_Certificates__STC___5[[#This Row],[First]]&amp;": "&amp;_xlfn.TEXTJOIN(", ",TRUE,INDIRECT(Supplemental_Type_Certificates__STC___5[[#This Row],[Range]])),"")</f>
        <v/>
      </c>
      <c r="J2677"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678" spans="1:10" x14ac:dyDescent="0.25">
      <c r="A2678" s="1" t="s">
        <v>173</v>
      </c>
      <c r="B2678"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Inc.\T182T</v>
      </c>
      <c r="C2678" s="1" t="s">
        <v>1519</v>
      </c>
      <c r="D2678" s="1" t="str">
        <f>LEFT(Supplemental_Type_Certificates__STC___5[[#This Row],[Column1]],SEARCH("\",Supplemental_Type_Certificates__STC___5[[#This Row],[Column1]])-1)</f>
        <v>Textron Aviation Inc.</v>
      </c>
      <c r="E2678" s="1" t="str">
        <f>RIGHT(Supplemental_Type_Certificates__STC___5[[#This Row],[Column1]],LEN(Supplemental_Type_Certificates__STC___5[[#This Row],[Column1]])-SEARCH("\",Supplemental_Type_Certificates__STC___5[[#This Row],[Column1]]))</f>
        <v>T182T</v>
      </c>
      <c r="F2678" s="1" t="str">
        <f>INDEX(Sheet1!A:D,MATCH(Supplemental_Type_Certificates__STC___5[[#This Row],[Make]],Sheet1!D:D,0),1)</f>
        <v>Textron</v>
      </c>
      <c r="G2678"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678"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E2417:E2724</v>
      </c>
      <c r="I2678" s="1" t="str">
        <f ca="1">IF(LEN(Supplemental_Type_Certificates__STC___5[[#This Row],[First]])&lt;&gt;0,Supplemental_Type_Certificates__STC___5[[#This Row],[First]]&amp;": "&amp;_xlfn.TEXTJOIN(", ",TRUE,INDIRECT(Supplemental_Type_Certificates__STC___5[[#This Row],[Range]])),"")</f>
        <v/>
      </c>
      <c r="J2678"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679" spans="1:10" x14ac:dyDescent="0.25">
      <c r="A2679" s="1" t="s">
        <v>173</v>
      </c>
      <c r="B2679"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Inc.\T206H</v>
      </c>
      <c r="C2679" s="1" t="s">
        <v>1520</v>
      </c>
      <c r="D2679" s="1" t="str">
        <f>LEFT(Supplemental_Type_Certificates__STC___5[[#This Row],[Column1]],SEARCH("\",Supplemental_Type_Certificates__STC___5[[#This Row],[Column1]])-1)</f>
        <v>Textron Aviation Inc.</v>
      </c>
      <c r="E2679" s="1" t="str">
        <f>RIGHT(Supplemental_Type_Certificates__STC___5[[#This Row],[Column1]],LEN(Supplemental_Type_Certificates__STC___5[[#This Row],[Column1]])-SEARCH("\",Supplemental_Type_Certificates__STC___5[[#This Row],[Column1]]))</f>
        <v>T206H</v>
      </c>
      <c r="F2679" s="1" t="str">
        <f>INDEX(Sheet1!A:D,MATCH(Supplemental_Type_Certificates__STC___5[[#This Row],[Make]],Sheet1!D:D,0),1)</f>
        <v>Textron</v>
      </c>
      <c r="G2679"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679"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E2417:E2724</v>
      </c>
      <c r="I2679" s="1" t="str">
        <f ca="1">IF(LEN(Supplemental_Type_Certificates__STC___5[[#This Row],[First]])&lt;&gt;0,Supplemental_Type_Certificates__STC___5[[#This Row],[First]]&amp;": "&amp;_xlfn.TEXTJOIN(", ",TRUE,INDIRECT(Supplemental_Type_Certificates__STC___5[[#This Row],[Range]])),"")</f>
        <v/>
      </c>
      <c r="J2679"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680" spans="1:10" x14ac:dyDescent="0.25">
      <c r="A2680" s="1" t="s">
        <v>173</v>
      </c>
      <c r="B2680"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Inc.\T207</v>
      </c>
      <c r="C2680" s="1" t="s">
        <v>1521</v>
      </c>
      <c r="D2680" s="1" t="str">
        <f>LEFT(Supplemental_Type_Certificates__STC___5[[#This Row],[Column1]],SEARCH("\",Supplemental_Type_Certificates__STC___5[[#This Row],[Column1]])-1)</f>
        <v>Textron Aviation Inc.</v>
      </c>
      <c r="E2680" s="1" t="str">
        <f>RIGHT(Supplemental_Type_Certificates__STC___5[[#This Row],[Column1]],LEN(Supplemental_Type_Certificates__STC___5[[#This Row],[Column1]])-SEARCH("\",Supplemental_Type_Certificates__STC___5[[#This Row],[Column1]]))</f>
        <v>T207</v>
      </c>
      <c r="F2680" s="1" t="str">
        <f>INDEX(Sheet1!A:D,MATCH(Supplemental_Type_Certificates__STC___5[[#This Row],[Make]],Sheet1!D:D,0),1)</f>
        <v>Textron</v>
      </c>
      <c r="G2680"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680"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E2417:E2724</v>
      </c>
      <c r="I2680" s="1" t="str">
        <f ca="1">IF(LEN(Supplemental_Type_Certificates__STC___5[[#This Row],[First]])&lt;&gt;0,Supplemental_Type_Certificates__STC___5[[#This Row],[First]]&amp;": "&amp;_xlfn.TEXTJOIN(", ",TRUE,INDIRECT(Supplemental_Type_Certificates__STC___5[[#This Row],[Range]])),"")</f>
        <v/>
      </c>
      <c r="J2680"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681" spans="1:10" x14ac:dyDescent="0.25">
      <c r="A2681" s="1" t="s">
        <v>173</v>
      </c>
      <c r="B2681"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Inc.\T207A</v>
      </c>
      <c r="C2681" s="1" t="s">
        <v>1522</v>
      </c>
      <c r="D2681" s="1" t="str">
        <f>LEFT(Supplemental_Type_Certificates__STC___5[[#This Row],[Column1]],SEARCH("\",Supplemental_Type_Certificates__STC___5[[#This Row],[Column1]])-1)</f>
        <v>Textron Aviation Inc.</v>
      </c>
      <c r="E2681" s="1" t="str">
        <f>RIGHT(Supplemental_Type_Certificates__STC___5[[#This Row],[Column1]],LEN(Supplemental_Type_Certificates__STC___5[[#This Row],[Column1]])-SEARCH("\",Supplemental_Type_Certificates__STC___5[[#This Row],[Column1]]))</f>
        <v>T207A</v>
      </c>
      <c r="F2681" s="1" t="str">
        <f>INDEX(Sheet1!A:D,MATCH(Supplemental_Type_Certificates__STC___5[[#This Row],[Make]],Sheet1!D:D,0),1)</f>
        <v>Textron</v>
      </c>
      <c r="G2681"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681"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E2417:E2724</v>
      </c>
      <c r="I2681" s="1" t="str">
        <f ca="1">IF(LEN(Supplemental_Type_Certificates__STC___5[[#This Row],[First]])&lt;&gt;0,Supplemental_Type_Certificates__STC___5[[#This Row],[First]]&amp;": "&amp;_xlfn.TEXTJOIN(", ",TRUE,INDIRECT(Supplemental_Type_Certificates__STC___5[[#This Row],[Range]])),"")</f>
        <v/>
      </c>
      <c r="J2681"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682" spans="1:10" x14ac:dyDescent="0.25">
      <c r="A2682" s="1" t="s">
        <v>173</v>
      </c>
      <c r="B2682"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Inc.\T210F</v>
      </c>
      <c r="C2682" s="1" t="s">
        <v>1523</v>
      </c>
      <c r="D2682" s="1" t="str">
        <f>LEFT(Supplemental_Type_Certificates__STC___5[[#This Row],[Column1]],SEARCH("\",Supplemental_Type_Certificates__STC___5[[#This Row],[Column1]])-1)</f>
        <v>Textron Aviation Inc.</v>
      </c>
      <c r="E2682" s="1" t="str">
        <f>RIGHT(Supplemental_Type_Certificates__STC___5[[#This Row],[Column1]],LEN(Supplemental_Type_Certificates__STC___5[[#This Row],[Column1]])-SEARCH("\",Supplemental_Type_Certificates__STC___5[[#This Row],[Column1]]))</f>
        <v>T210F</v>
      </c>
      <c r="F2682" s="1" t="str">
        <f>INDEX(Sheet1!A:D,MATCH(Supplemental_Type_Certificates__STC___5[[#This Row],[Make]],Sheet1!D:D,0),1)</f>
        <v>Textron</v>
      </c>
      <c r="G2682"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682"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E2417:E2724</v>
      </c>
      <c r="I2682" s="1" t="str">
        <f ca="1">IF(LEN(Supplemental_Type_Certificates__STC___5[[#This Row],[First]])&lt;&gt;0,Supplemental_Type_Certificates__STC___5[[#This Row],[First]]&amp;": "&amp;_xlfn.TEXTJOIN(", ",TRUE,INDIRECT(Supplemental_Type_Certificates__STC___5[[#This Row],[Range]])),"")</f>
        <v/>
      </c>
      <c r="J2682"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683" spans="1:10" x14ac:dyDescent="0.25">
      <c r="A2683" s="1" t="s">
        <v>173</v>
      </c>
      <c r="B2683"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Inc.\T210G</v>
      </c>
      <c r="C2683" s="1" t="s">
        <v>1524</v>
      </c>
      <c r="D2683" s="1" t="str">
        <f>LEFT(Supplemental_Type_Certificates__STC___5[[#This Row],[Column1]],SEARCH("\",Supplemental_Type_Certificates__STC___5[[#This Row],[Column1]])-1)</f>
        <v>Textron Aviation Inc.</v>
      </c>
      <c r="E2683" s="1" t="str">
        <f>RIGHT(Supplemental_Type_Certificates__STC___5[[#This Row],[Column1]],LEN(Supplemental_Type_Certificates__STC___5[[#This Row],[Column1]])-SEARCH("\",Supplemental_Type_Certificates__STC___5[[#This Row],[Column1]]))</f>
        <v>T210G</v>
      </c>
      <c r="F2683" s="1" t="str">
        <f>INDEX(Sheet1!A:D,MATCH(Supplemental_Type_Certificates__STC___5[[#This Row],[Make]],Sheet1!D:D,0),1)</f>
        <v>Textron</v>
      </c>
      <c r="G2683"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683"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E2417:E2724</v>
      </c>
      <c r="I2683" s="1" t="str">
        <f ca="1">IF(LEN(Supplemental_Type_Certificates__STC___5[[#This Row],[First]])&lt;&gt;0,Supplemental_Type_Certificates__STC___5[[#This Row],[First]]&amp;": "&amp;_xlfn.TEXTJOIN(", ",TRUE,INDIRECT(Supplemental_Type_Certificates__STC___5[[#This Row],[Range]])),"")</f>
        <v/>
      </c>
      <c r="J2683"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684" spans="1:10" x14ac:dyDescent="0.25">
      <c r="A2684" s="1" t="s">
        <v>173</v>
      </c>
      <c r="B2684"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Inc.\T210H</v>
      </c>
      <c r="C2684" s="1" t="s">
        <v>1525</v>
      </c>
      <c r="D2684" s="1" t="str">
        <f>LEFT(Supplemental_Type_Certificates__STC___5[[#This Row],[Column1]],SEARCH("\",Supplemental_Type_Certificates__STC___5[[#This Row],[Column1]])-1)</f>
        <v>Textron Aviation Inc.</v>
      </c>
      <c r="E2684" s="1" t="str">
        <f>RIGHT(Supplemental_Type_Certificates__STC___5[[#This Row],[Column1]],LEN(Supplemental_Type_Certificates__STC___5[[#This Row],[Column1]])-SEARCH("\",Supplemental_Type_Certificates__STC___5[[#This Row],[Column1]]))</f>
        <v>T210H</v>
      </c>
      <c r="F2684" s="1" t="str">
        <f>INDEX(Sheet1!A:D,MATCH(Supplemental_Type_Certificates__STC___5[[#This Row],[Make]],Sheet1!D:D,0),1)</f>
        <v>Textron</v>
      </c>
      <c r="G2684"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684"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E2417:E2724</v>
      </c>
      <c r="I2684" s="1" t="str">
        <f ca="1">IF(LEN(Supplemental_Type_Certificates__STC___5[[#This Row],[First]])&lt;&gt;0,Supplemental_Type_Certificates__STC___5[[#This Row],[First]]&amp;": "&amp;_xlfn.TEXTJOIN(", ",TRUE,INDIRECT(Supplemental_Type_Certificates__STC___5[[#This Row],[Range]])),"")</f>
        <v/>
      </c>
      <c r="J2684"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685" spans="1:10" x14ac:dyDescent="0.25">
      <c r="A2685" s="1" t="s">
        <v>173</v>
      </c>
      <c r="B2685"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Inc.\T210J</v>
      </c>
      <c r="C2685" s="1" t="s">
        <v>1526</v>
      </c>
      <c r="D2685" s="1" t="str">
        <f>LEFT(Supplemental_Type_Certificates__STC___5[[#This Row],[Column1]],SEARCH("\",Supplemental_Type_Certificates__STC___5[[#This Row],[Column1]])-1)</f>
        <v>Textron Aviation Inc.</v>
      </c>
      <c r="E2685" s="1" t="str">
        <f>RIGHT(Supplemental_Type_Certificates__STC___5[[#This Row],[Column1]],LEN(Supplemental_Type_Certificates__STC___5[[#This Row],[Column1]])-SEARCH("\",Supplemental_Type_Certificates__STC___5[[#This Row],[Column1]]))</f>
        <v>T210J</v>
      </c>
      <c r="F2685" s="1" t="str">
        <f>INDEX(Sheet1!A:D,MATCH(Supplemental_Type_Certificates__STC___5[[#This Row],[Make]],Sheet1!D:D,0),1)</f>
        <v>Textron</v>
      </c>
      <c r="G2685"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685"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E2417:E2724</v>
      </c>
      <c r="I2685" s="1" t="str">
        <f ca="1">IF(LEN(Supplemental_Type_Certificates__STC___5[[#This Row],[First]])&lt;&gt;0,Supplemental_Type_Certificates__STC___5[[#This Row],[First]]&amp;": "&amp;_xlfn.TEXTJOIN(", ",TRUE,INDIRECT(Supplemental_Type_Certificates__STC___5[[#This Row],[Range]])),"")</f>
        <v/>
      </c>
      <c r="J2685"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686" spans="1:10" x14ac:dyDescent="0.25">
      <c r="A2686" s="1" t="s">
        <v>173</v>
      </c>
      <c r="B2686"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Inc.\T210K</v>
      </c>
      <c r="C2686" s="1" t="s">
        <v>1527</v>
      </c>
      <c r="D2686" s="1" t="str">
        <f>LEFT(Supplemental_Type_Certificates__STC___5[[#This Row],[Column1]],SEARCH("\",Supplemental_Type_Certificates__STC___5[[#This Row],[Column1]])-1)</f>
        <v>Textron Aviation Inc.</v>
      </c>
      <c r="E2686" s="1" t="str">
        <f>RIGHT(Supplemental_Type_Certificates__STC___5[[#This Row],[Column1]],LEN(Supplemental_Type_Certificates__STC___5[[#This Row],[Column1]])-SEARCH("\",Supplemental_Type_Certificates__STC___5[[#This Row],[Column1]]))</f>
        <v>T210K</v>
      </c>
      <c r="F2686" s="1" t="str">
        <f>INDEX(Sheet1!A:D,MATCH(Supplemental_Type_Certificates__STC___5[[#This Row],[Make]],Sheet1!D:D,0),1)</f>
        <v>Textron</v>
      </c>
      <c r="G2686"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686"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E2417:E2724</v>
      </c>
      <c r="I2686" s="1" t="str">
        <f ca="1">IF(LEN(Supplemental_Type_Certificates__STC___5[[#This Row],[First]])&lt;&gt;0,Supplemental_Type_Certificates__STC___5[[#This Row],[First]]&amp;": "&amp;_xlfn.TEXTJOIN(", ",TRUE,INDIRECT(Supplemental_Type_Certificates__STC___5[[#This Row],[Range]])),"")</f>
        <v/>
      </c>
      <c r="J2686"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687" spans="1:10" x14ac:dyDescent="0.25">
      <c r="A2687" s="1" t="s">
        <v>173</v>
      </c>
      <c r="B2687"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Inc.\T210L</v>
      </c>
      <c r="C2687" s="1" t="s">
        <v>1528</v>
      </c>
      <c r="D2687" s="1" t="str">
        <f>LEFT(Supplemental_Type_Certificates__STC___5[[#This Row],[Column1]],SEARCH("\",Supplemental_Type_Certificates__STC___5[[#This Row],[Column1]])-1)</f>
        <v>Textron Aviation Inc.</v>
      </c>
      <c r="E2687" s="1" t="str">
        <f>RIGHT(Supplemental_Type_Certificates__STC___5[[#This Row],[Column1]],LEN(Supplemental_Type_Certificates__STC___5[[#This Row],[Column1]])-SEARCH("\",Supplemental_Type_Certificates__STC___5[[#This Row],[Column1]]))</f>
        <v>T210L</v>
      </c>
      <c r="F2687" s="1" t="str">
        <f>INDEX(Sheet1!A:D,MATCH(Supplemental_Type_Certificates__STC___5[[#This Row],[Make]],Sheet1!D:D,0),1)</f>
        <v>Textron</v>
      </c>
      <c r="G2687"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687"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E2417:E2724</v>
      </c>
      <c r="I2687" s="1" t="str">
        <f ca="1">IF(LEN(Supplemental_Type_Certificates__STC___5[[#This Row],[First]])&lt;&gt;0,Supplemental_Type_Certificates__STC___5[[#This Row],[First]]&amp;": "&amp;_xlfn.TEXTJOIN(", ",TRUE,INDIRECT(Supplemental_Type_Certificates__STC___5[[#This Row],[Range]])),"")</f>
        <v/>
      </c>
      <c r="J2687"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688" spans="1:10" x14ac:dyDescent="0.25">
      <c r="A2688" s="1" t="s">
        <v>173</v>
      </c>
      <c r="B2688"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Inc.\T210R</v>
      </c>
      <c r="C2688" s="1" t="s">
        <v>1531</v>
      </c>
      <c r="D2688" s="1" t="str">
        <f>LEFT(Supplemental_Type_Certificates__STC___5[[#This Row],[Column1]],SEARCH("\",Supplemental_Type_Certificates__STC___5[[#This Row],[Column1]])-1)</f>
        <v>Textron Aviation Inc.</v>
      </c>
      <c r="E2688" s="1" t="str">
        <f>RIGHT(Supplemental_Type_Certificates__STC___5[[#This Row],[Column1]],LEN(Supplemental_Type_Certificates__STC___5[[#This Row],[Column1]])-SEARCH("\",Supplemental_Type_Certificates__STC___5[[#This Row],[Column1]]))</f>
        <v>T210R</v>
      </c>
      <c r="F2688" s="1" t="str">
        <f>INDEX(Sheet1!A:D,MATCH(Supplemental_Type_Certificates__STC___5[[#This Row],[Make]],Sheet1!D:D,0),1)</f>
        <v>Textron</v>
      </c>
      <c r="G2688"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688"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E2417:E2724</v>
      </c>
      <c r="I2688" s="1" t="str">
        <f ca="1">IF(LEN(Supplemental_Type_Certificates__STC___5[[#This Row],[First]])&lt;&gt;0,Supplemental_Type_Certificates__STC___5[[#This Row],[First]]&amp;": "&amp;_xlfn.TEXTJOIN(", ",TRUE,INDIRECT(Supplemental_Type_Certificates__STC___5[[#This Row],[Range]])),"")</f>
        <v/>
      </c>
      <c r="J2688"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689" spans="1:10" x14ac:dyDescent="0.25">
      <c r="A2689" s="1" t="s">
        <v>173</v>
      </c>
      <c r="B2689"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Inc.\T303</v>
      </c>
      <c r="C2689" s="1" t="s">
        <v>1532</v>
      </c>
      <c r="D2689" s="1" t="str">
        <f>LEFT(Supplemental_Type_Certificates__STC___5[[#This Row],[Column1]],SEARCH("\",Supplemental_Type_Certificates__STC___5[[#This Row],[Column1]])-1)</f>
        <v>Textron Aviation Inc.</v>
      </c>
      <c r="E2689" s="1" t="str">
        <f>RIGHT(Supplemental_Type_Certificates__STC___5[[#This Row],[Column1]],LEN(Supplemental_Type_Certificates__STC___5[[#This Row],[Column1]])-SEARCH("\",Supplemental_Type_Certificates__STC___5[[#This Row],[Column1]]))</f>
        <v>T303</v>
      </c>
      <c r="F2689" s="1" t="str">
        <f>INDEX(Sheet1!A:D,MATCH(Supplemental_Type_Certificates__STC___5[[#This Row],[Make]],Sheet1!D:D,0),1)</f>
        <v>Textron</v>
      </c>
      <c r="G2689"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689"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E2417:E2724</v>
      </c>
      <c r="I2689" s="1" t="str">
        <f ca="1">IF(LEN(Supplemental_Type_Certificates__STC___5[[#This Row],[First]])&lt;&gt;0,Supplemental_Type_Certificates__STC___5[[#This Row],[First]]&amp;": "&amp;_xlfn.TEXTJOIN(", ",TRUE,INDIRECT(Supplemental_Type_Certificates__STC___5[[#This Row],[Range]])),"")</f>
        <v/>
      </c>
      <c r="J2689"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690" spans="1:10" x14ac:dyDescent="0.25">
      <c r="A2690" s="1" t="s">
        <v>173</v>
      </c>
      <c r="B2690"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Inc.\T310P</v>
      </c>
      <c r="C2690" s="1" t="s">
        <v>1533</v>
      </c>
      <c r="D2690" s="1" t="str">
        <f>LEFT(Supplemental_Type_Certificates__STC___5[[#This Row],[Column1]],SEARCH("\",Supplemental_Type_Certificates__STC___5[[#This Row],[Column1]])-1)</f>
        <v>Textron Aviation Inc.</v>
      </c>
      <c r="E2690" s="1" t="str">
        <f>RIGHT(Supplemental_Type_Certificates__STC___5[[#This Row],[Column1]],LEN(Supplemental_Type_Certificates__STC___5[[#This Row],[Column1]])-SEARCH("\",Supplemental_Type_Certificates__STC___5[[#This Row],[Column1]]))</f>
        <v>T310P</v>
      </c>
      <c r="F2690" s="1" t="str">
        <f>INDEX(Sheet1!A:D,MATCH(Supplemental_Type_Certificates__STC___5[[#This Row],[Make]],Sheet1!D:D,0),1)</f>
        <v>Textron</v>
      </c>
      <c r="G2690"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690"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E2417:E2724</v>
      </c>
      <c r="I2690" s="1" t="str">
        <f ca="1">IF(LEN(Supplemental_Type_Certificates__STC___5[[#This Row],[First]])&lt;&gt;0,Supplemental_Type_Certificates__STC___5[[#This Row],[First]]&amp;": "&amp;_xlfn.TEXTJOIN(", ",TRUE,INDIRECT(Supplemental_Type_Certificates__STC___5[[#This Row],[Range]])),"")</f>
        <v/>
      </c>
      <c r="J2690"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691" spans="1:10" x14ac:dyDescent="0.25">
      <c r="A2691" s="1" t="s">
        <v>173</v>
      </c>
      <c r="B2691"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Inc.\T310Q</v>
      </c>
      <c r="C2691" s="1" t="s">
        <v>1534</v>
      </c>
      <c r="D2691" s="1" t="str">
        <f>LEFT(Supplemental_Type_Certificates__STC___5[[#This Row],[Column1]],SEARCH("\",Supplemental_Type_Certificates__STC___5[[#This Row],[Column1]])-1)</f>
        <v>Textron Aviation Inc.</v>
      </c>
      <c r="E2691" s="1" t="str">
        <f>RIGHT(Supplemental_Type_Certificates__STC___5[[#This Row],[Column1]],LEN(Supplemental_Type_Certificates__STC___5[[#This Row],[Column1]])-SEARCH("\",Supplemental_Type_Certificates__STC___5[[#This Row],[Column1]]))</f>
        <v>T310Q</v>
      </c>
      <c r="F2691" s="1" t="str">
        <f>INDEX(Sheet1!A:D,MATCH(Supplemental_Type_Certificates__STC___5[[#This Row],[Make]],Sheet1!D:D,0),1)</f>
        <v>Textron</v>
      </c>
      <c r="G2691"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691"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E2417:E2724</v>
      </c>
      <c r="I2691" s="1" t="str">
        <f ca="1">IF(LEN(Supplemental_Type_Certificates__STC___5[[#This Row],[First]])&lt;&gt;0,Supplemental_Type_Certificates__STC___5[[#This Row],[First]]&amp;": "&amp;_xlfn.TEXTJOIN(", ",TRUE,INDIRECT(Supplemental_Type_Certificates__STC___5[[#This Row],[Range]])),"")</f>
        <v/>
      </c>
      <c r="J2691"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692" spans="1:10" x14ac:dyDescent="0.25">
      <c r="A2692" s="1" t="s">
        <v>173</v>
      </c>
      <c r="B2692"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Inc.\T310R</v>
      </c>
      <c r="C2692" s="1" t="s">
        <v>1535</v>
      </c>
      <c r="D2692" s="1" t="str">
        <f>LEFT(Supplemental_Type_Certificates__STC___5[[#This Row],[Column1]],SEARCH("\",Supplemental_Type_Certificates__STC___5[[#This Row],[Column1]])-1)</f>
        <v>Textron Aviation Inc.</v>
      </c>
      <c r="E2692" s="1" t="str">
        <f>RIGHT(Supplemental_Type_Certificates__STC___5[[#This Row],[Column1]],LEN(Supplemental_Type_Certificates__STC___5[[#This Row],[Column1]])-SEARCH("\",Supplemental_Type_Certificates__STC___5[[#This Row],[Column1]]))</f>
        <v>T310R</v>
      </c>
      <c r="F2692" s="1" t="str">
        <f>INDEX(Sheet1!A:D,MATCH(Supplemental_Type_Certificates__STC___5[[#This Row],[Make]],Sheet1!D:D,0),1)</f>
        <v>Textron</v>
      </c>
      <c r="G2692"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692"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E2417:E2724</v>
      </c>
      <c r="I2692" s="1" t="str">
        <f ca="1">IF(LEN(Supplemental_Type_Certificates__STC___5[[#This Row],[First]])&lt;&gt;0,Supplemental_Type_Certificates__STC___5[[#This Row],[First]]&amp;": "&amp;_xlfn.TEXTJOIN(", ",TRUE,INDIRECT(Supplemental_Type_Certificates__STC___5[[#This Row],[Range]])),"")</f>
        <v/>
      </c>
      <c r="J2692"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693" spans="1:10" x14ac:dyDescent="0.25">
      <c r="A2693" s="1" t="s">
        <v>173</v>
      </c>
      <c r="B2693"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Inc.\T337B</v>
      </c>
      <c r="C2693" s="1" t="s">
        <v>1536</v>
      </c>
      <c r="D2693" s="1" t="str">
        <f>LEFT(Supplemental_Type_Certificates__STC___5[[#This Row],[Column1]],SEARCH("\",Supplemental_Type_Certificates__STC___5[[#This Row],[Column1]])-1)</f>
        <v>Textron Aviation Inc.</v>
      </c>
      <c r="E2693" s="1" t="str">
        <f>RIGHT(Supplemental_Type_Certificates__STC___5[[#This Row],[Column1]],LEN(Supplemental_Type_Certificates__STC___5[[#This Row],[Column1]])-SEARCH("\",Supplemental_Type_Certificates__STC___5[[#This Row],[Column1]]))</f>
        <v>T337B</v>
      </c>
      <c r="F2693" s="1" t="str">
        <f>INDEX(Sheet1!A:D,MATCH(Supplemental_Type_Certificates__STC___5[[#This Row],[Make]],Sheet1!D:D,0),1)</f>
        <v>Textron</v>
      </c>
      <c r="G2693"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693"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E2417:E2724</v>
      </c>
      <c r="I2693" s="1" t="str">
        <f ca="1">IF(LEN(Supplemental_Type_Certificates__STC___5[[#This Row],[First]])&lt;&gt;0,Supplemental_Type_Certificates__STC___5[[#This Row],[First]]&amp;": "&amp;_xlfn.TEXTJOIN(", ",TRUE,INDIRECT(Supplemental_Type_Certificates__STC___5[[#This Row],[Range]])),"")</f>
        <v/>
      </c>
      <c r="J2693"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694" spans="1:10" x14ac:dyDescent="0.25">
      <c r="A2694" s="1" t="s">
        <v>173</v>
      </c>
      <c r="B2694"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Inc.\T337C</v>
      </c>
      <c r="C2694" s="1" t="s">
        <v>1537</v>
      </c>
      <c r="D2694" s="1" t="str">
        <f>LEFT(Supplemental_Type_Certificates__STC___5[[#This Row],[Column1]],SEARCH("\",Supplemental_Type_Certificates__STC___5[[#This Row],[Column1]])-1)</f>
        <v>Textron Aviation Inc.</v>
      </c>
      <c r="E2694" s="1" t="str">
        <f>RIGHT(Supplemental_Type_Certificates__STC___5[[#This Row],[Column1]],LEN(Supplemental_Type_Certificates__STC___5[[#This Row],[Column1]])-SEARCH("\",Supplemental_Type_Certificates__STC___5[[#This Row],[Column1]]))</f>
        <v>T337C</v>
      </c>
      <c r="F2694" s="1" t="str">
        <f>INDEX(Sheet1!A:D,MATCH(Supplemental_Type_Certificates__STC___5[[#This Row],[Make]],Sheet1!D:D,0),1)</f>
        <v>Textron</v>
      </c>
      <c r="G2694"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694"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E2417:E2724</v>
      </c>
      <c r="I2694" s="1" t="str">
        <f ca="1">IF(LEN(Supplemental_Type_Certificates__STC___5[[#This Row],[First]])&lt;&gt;0,Supplemental_Type_Certificates__STC___5[[#This Row],[First]]&amp;": "&amp;_xlfn.TEXTJOIN(", ",TRUE,INDIRECT(Supplemental_Type_Certificates__STC___5[[#This Row],[Range]])),"")</f>
        <v/>
      </c>
      <c r="J2694"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695" spans="1:10" x14ac:dyDescent="0.25">
      <c r="A2695" s="1" t="s">
        <v>173</v>
      </c>
      <c r="B2695"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Inc.\T337D</v>
      </c>
      <c r="C2695" s="1" t="s">
        <v>1538</v>
      </c>
      <c r="D2695" s="1" t="str">
        <f>LEFT(Supplemental_Type_Certificates__STC___5[[#This Row],[Column1]],SEARCH("\",Supplemental_Type_Certificates__STC___5[[#This Row],[Column1]])-1)</f>
        <v>Textron Aviation Inc.</v>
      </c>
      <c r="E2695" s="1" t="str">
        <f>RIGHT(Supplemental_Type_Certificates__STC___5[[#This Row],[Column1]],LEN(Supplemental_Type_Certificates__STC___5[[#This Row],[Column1]])-SEARCH("\",Supplemental_Type_Certificates__STC___5[[#This Row],[Column1]]))</f>
        <v>T337D</v>
      </c>
      <c r="F2695" s="1" t="str">
        <f>INDEX(Sheet1!A:D,MATCH(Supplemental_Type_Certificates__STC___5[[#This Row],[Make]],Sheet1!D:D,0),1)</f>
        <v>Textron</v>
      </c>
      <c r="G2695"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695"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E2417:E2724</v>
      </c>
      <c r="I2695" s="1" t="str">
        <f ca="1">IF(LEN(Supplemental_Type_Certificates__STC___5[[#This Row],[First]])&lt;&gt;0,Supplemental_Type_Certificates__STC___5[[#This Row],[First]]&amp;": "&amp;_xlfn.TEXTJOIN(", ",TRUE,INDIRECT(Supplemental_Type_Certificates__STC___5[[#This Row],[Range]])),"")</f>
        <v/>
      </c>
      <c r="J2695"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696" spans="1:10" x14ac:dyDescent="0.25">
      <c r="A2696" s="1" t="s">
        <v>173</v>
      </c>
      <c r="B2696"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Inc.\T337E</v>
      </c>
      <c r="C2696" s="1" t="s">
        <v>1539</v>
      </c>
      <c r="D2696" s="1" t="str">
        <f>LEFT(Supplemental_Type_Certificates__STC___5[[#This Row],[Column1]],SEARCH("\",Supplemental_Type_Certificates__STC___5[[#This Row],[Column1]])-1)</f>
        <v>Textron Aviation Inc.</v>
      </c>
      <c r="E2696" s="1" t="str">
        <f>RIGHT(Supplemental_Type_Certificates__STC___5[[#This Row],[Column1]],LEN(Supplemental_Type_Certificates__STC___5[[#This Row],[Column1]])-SEARCH("\",Supplemental_Type_Certificates__STC___5[[#This Row],[Column1]]))</f>
        <v>T337E</v>
      </c>
      <c r="F2696" s="1" t="str">
        <f>INDEX(Sheet1!A:D,MATCH(Supplemental_Type_Certificates__STC___5[[#This Row],[Make]],Sheet1!D:D,0),1)</f>
        <v>Textron</v>
      </c>
      <c r="G2696"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696"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E2417:E2724</v>
      </c>
      <c r="I2696" s="1" t="str">
        <f ca="1">IF(LEN(Supplemental_Type_Certificates__STC___5[[#This Row],[First]])&lt;&gt;0,Supplemental_Type_Certificates__STC___5[[#This Row],[First]]&amp;": "&amp;_xlfn.TEXTJOIN(", ",TRUE,INDIRECT(Supplemental_Type_Certificates__STC___5[[#This Row],[Range]])),"")</f>
        <v/>
      </c>
      <c r="J2696"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697" spans="1:10" x14ac:dyDescent="0.25">
      <c r="A2697" s="1" t="s">
        <v>173</v>
      </c>
      <c r="B2697"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Inc.\T337F</v>
      </c>
      <c r="C2697" s="1" t="s">
        <v>1540</v>
      </c>
      <c r="D2697" s="1" t="str">
        <f>LEFT(Supplemental_Type_Certificates__STC___5[[#This Row],[Column1]],SEARCH("\",Supplemental_Type_Certificates__STC___5[[#This Row],[Column1]])-1)</f>
        <v>Textron Aviation Inc.</v>
      </c>
      <c r="E2697" s="1" t="str">
        <f>RIGHT(Supplemental_Type_Certificates__STC___5[[#This Row],[Column1]],LEN(Supplemental_Type_Certificates__STC___5[[#This Row],[Column1]])-SEARCH("\",Supplemental_Type_Certificates__STC___5[[#This Row],[Column1]]))</f>
        <v>T337F</v>
      </c>
      <c r="F2697" s="1" t="str">
        <f>INDEX(Sheet1!A:D,MATCH(Supplemental_Type_Certificates__STC___5[[#This Row],[Make]],Sheet1!D:D,0),1)</f>
        <v>Textron</v>
      </c>
      <c r="G2697"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697"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E2417:E2724</v>
      </c>
      <c r="I2697" s="1" t="str">
        <f ca="1">IF(LEN(Supplemental_Type_Certificates__STC___5[[#This Row],[First]])&lt;&gt;0,Supplemental_Type_Certificates__STC___5[[#This Row],[First]]&amp;": "&amp;_xlfn.TEXTJOIN(", ",TRUE,INDIRECT(Supplemental_Type_Certificates__STC___5[[#This Row],[Range]])),"")</f>
        <v/>
      </c>
      <c r="J2697"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698" spans="1:10" x14ac:dyDescent="0.25">
      <c r="A2698" s="1" t="s">
        <v>173</v>
      </c>
      <c r="B2698"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Inc.\T337G</v>
      </c>
      <c r="C2698" s="1" t="s">
        <v>1541</v>
      </c>
      <c r="D2698" s="1" t="str">
        <f>LEFT(Supplemental_Type_Certificates__STC___5[[#This Row],[Column1]],SEARCH("\",Supplemental_Type_Certificates__STC___5[[#This Row],[Column1]])-1)</f>
        <v>Textron Aviation Inc.</v>
      </c>
      <c r="E2698" s="1" t="str">
        <f>RIGHT(Supplemental_Type_Certificates__STC___5[[#This Row],[Column1]],LEN(Supplemental_Type_Certificates__STC___5[[#This Row],[Column1]])-SEARCH("\",Supplemental_Type_Certificates__STC___5[[#This Row],[Column1]]))</f>
        <v>T337G</v>
      </c>
      <c r="F2698" s="1" t="str">
        <f>INDEX(Sheet1!A:D,MATCH(Supplemental_Type_Certificates__STC___5[[#This Row],[Make]],Sheet1!D:D,0),1)</f>
        <v>Textron</v>
      </c>
      <c r="G2698"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698"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E2417:E2724</v>
      </c>
      <c r="I2698" s="1" t="str">
        <f ca="1">IF(LEN(Supplemental_Type_Certificates__STC___5[[#This Row],[First]])&lt;&gt;0,Supplemental_Type_Certificates__STC___5[[#This Row],[First]]&amp;": "&amp;_xlfn.TEXTJOIN(", ",TRUE,INDIRECT(Supplemental_Type_Certificates__STC___5[[#This Row],[Range]])),"")</f>
        <v/>
      </c>
      <c r="J2698"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699" spans="1:10" x14ac:dyDescent="0.25">
      <c r="A2699" s="1" t="s">
        <v>173</v>
      </c>
      <c r="B2699"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Inc.\T337H-SP</v>
      </c>
      <c r="C2699" s="1" t="s">
        <v>1542</v>
      </c>
      <c r="D2699" s="1" t="str">
        <f>LEFT(Supplemental_Type_Certificates__STC___5[[#This Row],[Column1]],SEARCH("\",Supplemental_Type_Certificates__STC___5[[#This Row],[Column1]])-1)</f>
        <v>Textron Aviation Inc.</v>
      </c>
      <c r="E2699" s="1" t="str">
        <f>RIGHT(Supplemental_Type_Certificates__STC___5[[#This Row],[Column1]],LEN(Supplemental_Type_Certificates__STC___5[[#This Row],[Column1]])-SEARCH("\",Supplemental_Type_Certificates__STC___5[[#This Row],[Column1]]))</f>
        <v>T337H-SP</v>
      </c>
      <c r="F2699" s="1" t="str">
        <f>INDEX(Sheet1!A:D,MATCH(Supplemental_Type_Certificates__STC___5[[#This Row],[Make]],Sheet1!D:D,0),1)</f>
        <v>Textron</v>
      </c>
      <c r="G2699"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699"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E2417:E2724</v>
      </c>
      <c r="I2699" s="1" t="str">
        <f ca="1">IF(LEN(Supplemental_Type_Certificates__STC___5[[#This Row],[First]])&lt;&gt;0,Supplemental_Type_Certificates__STC___5[[#This Row],[First]]&amp;": "&amp;_xlfn.TEXTJOIN(", ",TRUE,INDIRECT(Supplemental_Type_Certificates__STC___5[[#This Row],[Range]])),"")</f>
        <v/>
      </c>
      <c r="J2699"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700" spans="1:10" x14ac:dyDescent="0.25">
      <c r="A2700" s="1" t="s">
        <v>173</v>
      </c>
      <c r="B2700"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Inc.\T337H</v>
      </c>
      <c r="C2700" s="1" t="s">
        <v>1543</v>
      </c>
      <c r="D2700" s="1" t="str">
        <f>LEFT(Supplemental_Type_Certificates__STC___5[[#This Row],[Column1]],SEARCH("\",Supplemental_Type_Certificates__STC___5[[#This Row],[Column1]])-1)</f>
        <v>Textron Aviation Inc.</v>
      </c>
      <c r="E2700" s="1" t="str">
        <f>RIGHT(Supplemental_Type_Certificates__STC___5[[#This Row],[Column1]],LEN(Supplemental_Type_Certificates__STC___5[[#This Row],[Column1]])-SEARCH("\",Supplemental_Type_Certificates__STC___5[[#This Row],[Column1]]))</f>
        <v>T337H</v>
      </c>
      <c r="F2700" s="1" t="str">
        <f>INDEX(Sheet1!A:D,MATCH(Supplemental_Type_Certificates__STC___5[[#This Row],[Make]],Sheet1!D:D,0),1)</f>
        <v>Textron</v>
      </c>
      <c r="G2700"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700"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E2417:E2724</v>
      </c>
      <c r="I2700" s="1" t="str">
        <f ca="1">IF(LEN(Supplemental_Type_Certificates__STC___5[[#This Row],[First]])&lt;&gt;0,Supplemental_Type_Certificates__STC___5[[#This Row],[First]]&amp;": "&amp;_xlfn.TEXTJOIN(", ",TRUE,INDIRECT(Supplemental_Type_Certificates__STC___5[[#This Row],[Range]])),"")</f>
        <v/>
      </c>
      <c r="J2700"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701" spans="1:10" x14ac:dyDescent="0.25">
      <c r="A2701" s="1" t="s">
        <v>173</v>
      </c>
      <c r="B2701"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Inc.\TP206A</v>
      </c>
      <c r="C2701" s="1" t="s">
        <v>1544</v>
      </c>
      <c r="D2701" s="1" t="str">
        <f>LEFT(Supplemental_Type_Certificates__STC___5[[#This Row],[Column1]],SEARCH("\",Supplemental_Type_Certificates__STC___5[[#This Row],[Column1]])-1)</f>
        <v>Textron Aviation Inc.</v>
      </c>
      <c r="E2701" s="1" t="str">
        <f>RIGHT(Supplemental_Type_Certificates__STC___5[[#This Row],[Column1]],LEN(Supplemental_Type_Certificates__STC___5[[#This Row],[Column1]])-SEARCH("\",Supplemental_Type_Certificates__STC___5[[#This Row],[Column1]]))</f>
        <v>TP206A</v>
      </c>
      <c r="F2701" s="1" t="str">
        <f>INDEX(Sheet1!A:D,MATCH(Supplemental_Type_Certificates__STC___5[[#This Row],[Make]],Sheet1!D:D,0),1)</f>
        <v>Textron</v>
      </c>
      <c r="G2701"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701"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E2417:E2724</v>
      </c>
      <c r="I2701" s="1" t="str">
        <f ca="1">IF(LEN(Supplemental_Type_Certificates__STC___5[[#This Row],[First]])&lt;&gt;0,Supplemental_Type_Certificates__STC___5[[#This Row],[First]]&amp;": "&amp;_xlfn.TEXTJOIN(", ",TRUE,INDIRECT(Supplemental_Type_Certificates__STC___5[[#This Row],[Range]])),"")</f>
        <v/>
      </c>
      <c r="J2701"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702" spans="1:10" x14ac:dyDescent="0.25">
      <c r="A2702" s="1" t="s">
        <v>173</v>
      </c>
      <c r="B2702"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Inc.\TP206B</v>
      </c>
      <c r="C2702" s="1" t="s">
        <v>1545</v>
      </c>
      <c r="D2702" s="1" t="str">
        <f>LEFT(Supplemental_Type_Certificates__STC___5[[#This Row],[Column1]],SEARCH("\",Supplemental_Type_Certificates__STC___5[[#This Row],[Column1]])-1)</f>
        <v>Textron Aviation Inc.</v>
      </c>
      <c r="E2702" s="1" t="str">
        <f>RIGHT(Supplemental_Type_Certificates__STC___5[[#This Row],[Column1]],LEN(Supplemental_Type_Certificates__STC___5[[#This Row],[Column1]])-SEARCH("\",Supplemental_Type_Certificates__STC___5[[#This Row],[Column1]]))</f>
        <v>TP206B</v>
      </c>
      <c r="F2702" s="1" t="str">
        <f>INDEX(Sheet1!A:D,MATCH(Supplemental_Type_Certificates__STC___5[[#This Row],[Make]],Sheet1!D:D,0),1)</f>
        <v>Textron</v>
      </c>
      <c r="G2702"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702"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E2417:E2724</v>
      </c>
      <c r="I2702" s="1" t="str">
        <f ca="1">IF(LEN(Supplemental_Type_Certificates__STC___5[[#This Row],[First]])&lt;&gt;0,Supplemental_Type_Certificates__STC___5[[#This Row],[First]]&amp;": "&amp;_xlfn.TEXTJOIN(", ",TRUE,INDIRECT(Supplemental_Type_Certificates__STC___5[[#This Row],[Range]])),"")</f>
        <v/>
      </c>
      <c r="J2702"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703" spans="1:10" x14ac:dyDescent="0.25">
      <c r="A2703" s="1" t="s">
        <v>173</v>
      </c>
      <c r="B2703"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Inc.\TP206C</v>
      </c>
      <c r="C2703" s="1" t="s">
        <v>1546</v>
      </c>
      <c r="D2703" s="1" t="str">
        <f>LEFT(Supplemental_Type_Certificates__STC___5[[#This Row],[Column1]],SEARCH("\",Supplemental_Type_Certificates__STC___5[[#This Row],[Column1]])-1)</f>
        <v>Textron Aviation Inc.</v>
      </c>
      <c r="E2703" s="1" t="str">
        <f>RIGHT(Supplemental_Type_Certificates__STC___5[[#This Row],[Column1]],LEN(Supplemental_Type_Certificates__STC___5[[#This Row],[Column1]])-SEARCH("\",Supplemental_Type_Certificates__STC___5[[#This Row],[Column1]]))</f>
        <v>TP206C</v>
      </c>
      <c r="F2703" s="1" t="str">
        <f>INDEX(Sheet1!A:D,MATCH(Supplemental_Type_Certificates__STC___5[[#This Row],[Make]],Sheet1!D:D,0),1)</f>
        <v>Textron</v>
      </c>
      <c r="G2703"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703"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E2417:E2724</v>
      </c>
      <c r="I2703" s="1" t="str">
        <f ca="1">IF(LEN(Supplemental_Type_Certificates__STC___5[[#This Row],[First]])&lt;&gt;0,Supplemental_Type_Certificates__STC___5[[#This Row],[First]]&amp;": "&amp;_xlfn.TEXTJOIN(", ",TRUE,INDIRECT(Supplemental_Type_Certificates__STC___5[[#This Row],[Range]])),"")</f>
        <v/>
      </c>
      <c r="J2703"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704" spans="1:10" x14ac:dyDescent="0.25">
      <c r="A2704" s="1" t="s">
        <v>173</v>
      </c>
      <c r="B2704"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Inc.\TP206D</v>
      </c>
      <c r="C2704" s="1" t="s">
        <v>1547</v>
      </c>
      <c r="D2704" s="1" t="str">
        <f>LEFT(Supplemental_Type_Certificates__STC___5[[#This Row],[Column1]],SEARCH("\",Supplemental_Type_Certificates__STC___5[[#This Row],[Column1]])-1)</f>
        <v>Textron Aviation Inc.</v>
      </c>
      <c r="E2704" s="1" t="str">
        <f>RIGHT(Supplemental_Type_Certificates__STC___5[[#This Row],[Column1]],LEN(Supplemental_Type_Certificates__STC___5[[#This Row],[Column1]])-SEARCH("\",Supplemental_Type_Certificates__STC___5[[#This Row],[Column1]]))</f>
        <v>TP206D</v>
      </c>
      <c r="F2704" s="1" t="str">
        <f>INDEX(Sheet1!A:D,MATCH(Supplemental_Type_Certificates__STC___5[[#This Row],[Make]],Sheet1!D:D,0),1)</f>
        <v>Textron</v>
      </c>
      <c r="G2704"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704"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E2417:E2724</v>
      </c>
      <c r="I2704" s="1" t="str">
        <f ca="1">IF(LEN(Supplemental_Type_Certificates__STC___5[[#This Row],[First]])&lt;&gt;0,Supplemental_Type_Certificates__STC___5[[#This Row],[First]]&amp;": "&amp;_xlfn.TEXTJOIN(", ",TRUE,INDIRECT(Supplemental_Type_Certificates__STC___5[[#This Row],[Range]])),"")</f>
        <v/>
      </c>
      <c r="J2704"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705" spans="1:10" x14ac:dyDescent="0.25">
      <c r="A2705" s="1" t="s">
        <v>173</v>
      </c>
      <c r="B2705"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Inc.\TP206E</v>
      </c>
      <c r="C2705" s="1" t="s">
        <v>1548</v>
      </c>
      <c r="D2705" s="1" t="str">
        <f>LEFT(Supplemental_Type_Certificates__STC___5[[#This Row],[Column1]],SEARCH("\",Supplemental_Type_Certificates__STC___5[[#This Row],[Column1]])-1)</f>
        <v>Textron Aviation Inc.</v>
      </c>
      <c r="E2705" s="1" t="str">
        <f>RIGHT(Supplemental_Type_Certificates__STC___5[[#This Row],[Column1]],LEN(Supplemental_Type_Certificates__STC___5[[#This Row],[Column1]])-SEARCH("\",Supplemental_Type_Certificates__STC___5[[#This Row],[Column1]]))</f>
        <v>TP206E</v>
      </c>
      <c r="F2705" s="1" t="str">
        <f>INDEX(Sheet1!A:D,MATCH(Supplemental_Type_Certificates__STC___5[[#This Row],[Make]],Sheet1!D:D,0),1)</f>
        <v>Textron</v>
      </c>
      <c r="G2705"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705"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E2417:E2724</v>
      </c>
      <c r="I2705" s="1" t="str">
        <f ca="1">IF(LEN(Supplemental_Type_Certificates__STC___5[[#This Row],[First]])&lt;&gt;0,Supplemental_Type_Certificates__STC___5[[#This Row],[First]]&amp;": "&amp;_xlfn.TEXTJOIN(", ",TRUE,INDIRECT(Supplemental_Type_Certificates__STC___5[[#This Row],[Range]])),"")</f>
        <v/>
      </c>
      <c r="J2705"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706" spans="1:10" x14ac:dyDescent="0.25">
      <c r="A2706" s="1" t="s">
        <v>173</v>
      </c>
      <c r="B2706"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Inc.\TR182</v>
      </c>
      <c r="C2706" s="1" t="s">
        <v>1549</v>
      </c>
      <c r="D2706" s="1" t="str">
        <f>LEFT(Supplemental_Type_Certificates__STC___5[[#This Row],[Column1]],SEARCH("\",Supplemental_Type_Certificates__STC___5[[#This Row],[Column1]])-1)</f>
        <v>Textron Aviation Inc.</v>
      </c>
      <c r="E2706" s="1" t="str">
        <f>RIGHT(Supplemental_Type_Certificates__STC___5[[#This Row],[Column1]],LEN(Supplemental_Type_Certificates__STC___5[[#This Row],[Column1]])-SEARCH("\",Supplemental_Type_Certificates__STC___5[[#This Row],[Column1]]))</f>
        <v>TR182</v>
      </c>
      <c r="F2706" s="1" t="str">
        <f>INDEX(Sheet1!A:D,MATCH(Supplemental_Type_Certificates__STC___5[[#This Row],[Make]],Sheet1!D:D,0),1)</f>
        <v>Textron</v>
      </c>
      <c r="G2706"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706"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E2417:E2724</v>
      </c>
      <c r="I2706" s="1" t="str">
        <f ca="1">IF(LEN(Supplemental_Type_Certificates__STC___5[[#This Row],[First]])&lt;&gt;0,Supplemental_Type_Certificates__STC___5[[#This Row],[First]]&amp;": "&amp;_xlfn.TEXTJOIN(", ",TRUE,INDIRECT(Supplemental_Type_Certificates__STC___5[[#This Row],[Range]])),"")</f>
        <v/>
      </c>
      <c r="J2706"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707" spans="1:10" x14ac:dyDescent="0.25">
      <c r="A2707" s="1" t="s">
        <v>173</v>
      </c>
      <c r="B2707"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Inc.\TU206A</v>
      </c>
      <c r="C2707" s="1" t="s">
        <v>1550</v>
      </c>
      <c r="D2707" s="1" t="str">
        <f>LEFT(Supplemental_Type_Certificates__STC___5[[#This Row],[Column1]],SEARCH("\",Supplemental_Type_Certificates__STC___5[[#This Row],[Column1]])-1)</f>
        <v>Textron Aviation Inc.</v>
      </c>
      <c r="E2707" s="1" t="str">
        <f>RIGHT(Supplemental_Type_Certificates__STC___5[[#This Row],[Column1]],LEN(Supplemental_Type_Certificates__STC___5[[#This Row],[Column1]])-SEARCH("\",Supplemental_Type_Certificates__STC___5[[#This Row],[Column1]]))</f>
        <v>TU206A</v>
      </c>
      <c r="F2707" s="1" t="str">
        <f>INDEX(Sheet1!A:D,MATCH(Supplemental_Type_Certificates__STC___5[[#This Row],[Make]],Sheet1!D:D,0),1)</f>
        <v>Textron</v>
      </c>
      <c r="G2707"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707"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E2417:E2724</v>
      </c>
      <c r="I2707" s="1" t="str">
        <f ca="1">IF(LEN(Supplemental_Type_Certificates__STC___5[[#This Row],[First]])&lt;&gt;0,Supplemental_Type_Certificates__STC___5[[#This Row],[First]]&amp;": "&amp;_xlfn.TEXTJOIN(", ",TRUE,INDIRECT(Supplemental_Type_Certificates__STC___5[[#This Row],[Range]])),"")</f>
        <v/>
      </c>
      <c r="J2707"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708" spans="1:10" x14ac:dyDescent="0.25">
      <c r="A2708" s="1" t="s">
        <v>173</v>
      </c>
      <c r="B2708"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Inc.\TU206B</v>
      </c>
      <c r="C2708" s="1" t="s">
        <v>1551</v>
      </c>
      <c r="D2708" s="1" t="str">
        <f>LEFT(Supplemental_Type_Certificates__STC___5[[#This Row],[Column1]],SEARCH("\",Supplemental_Type_Certificates__STC___5[[#This Row],[Column1]])-1)</f>
        <v>Textron Aviation Inc.</v>
      </c>
      <c r="E2708" s="1" t="str">
        <f>RIGHT(Supplemental_Type_Certificates__STC___5[[#This Row],[Column1]],LEN(Supplemental_Type_Certificates__STC___5[[#This Row],[Column1]])-SEARCH("\",Supplemental_Type_Certificates__STC___5[[#This Row],[Column1]]))</f>
        <v>TU206B</v>
      </c>
      <c r="F2708" s="1" t="str">
        <f>INDEX(Sheet1!A:D,MATCH(Supplemental_Type_Certificates__STC___5[[#This Row],[Make]],Sheet1!D:D,0),1)</f>
        <v>Textron</v>
      </c>
      <c r="G2708"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708"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E2417:E2724</v>
      </c>
      <c r="I2708" s="1" t="str">
        <f ca="1">IF(LEN(Supplemental_Type_Certificates__STC___5[[#This Row],[First]])&lt;&gt;0,Supplemental_Type_Certificates__STC___5[[#This Row],[First]]&amp;": "&amp;_xlfn.TEXTJOIN(", ",TRUE,INDIRECT(Supplemental_Type_Certificates__STC___5[[#This Row],[Range]])),"")</f>
        <v/>
      </c>
      <c r="J2708"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709" spans="1:10" x14ac:dyDescent="0.25">
      <c r="A2709" s="1" t="s">
        <v>173</v>
      </c>
      <c r="B2709"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Inc.\TU206C</v>
      </c>
      <c r="C2709" s="1" t="s">
        <v>1552</v>
      </c>
      <c r="D2709" s="1" t="str">
        <f>LEFT(Supplemental_Type_Certificates__STC___5[[#This Row],[Column1]],SEARCH("\",Supplemental_Type_Certificates__STC___5[[#This Row],[Column1]])-1)</f>
        <v>Textron Aviation Inc.</v>
      </c>
      <c r="E2709" s="1" t="str">
        <f>RIGHT(Supplemental_Type_Certificates__STC___5[[#This Row],[Column1]],LEN(Supplemental_Type_Certificates__STC___5[[#This Row],[Column1]])-SEARCH("\",Supplemental_Type_Certificates__STC___5[[#This Row],[Column1]]))</f>
        <v>TU206C</v>
      </c>
      <c r="F2709" s="1" t="str">
        <f>INDEX(Sheet1!A:D,MATCH(Supplemental_Type_Certificates__STC___5[[#This Row],[Make]],Sheet1!D:D,0),1)</f>
        <v>Textron</v>
      </c>
      <c r="G2709"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709"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E2417:E2724</v>
      </c>
      <c r="I2709" s="1" t="str">
        <f ca="1">IF(LEN(Supplemental_Type_Certificates__STC___5[[#This Row],[First]])&lt;&gt;0,Supplemental_Type_Certificates__STC___5[[#This Row],[First]]&amp;": "&amp;_xlfn.TEXTJOIN(", ",TRUE,INDIRECT(Supplemental_Type_Certificates__STC___5[[#This Row],[Range]])),"")</f>
        <v/>
      </c>
      <c r="J2709"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710" spans="1:10" x14ac:dyDescent="0.25">
      <c r="A2710" s="1" t="s">
        <v>173</v>
      </c>
      <c r="B2710"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Inc.\TU206D</v>
      </c>
      <c r="C2710" s="1" t="s">
        <v>1553</v>
      </c>
      <c r="D2710" s="1" t="str">
        <f>LEFT(Supplemental_Type_Certificates__STC___5[[#This Row],[Column1]],SEARCH("\",Supplemental_Type_Certificates__STC___5[[#This Row],[Column1]])-1)</f>
        <v>Textron Aviation Inc.</v>
      </c>
      <c r="E2710" s="1" t="str">
        <f>RIGHT(Supplemental_Type_Certificates__STC___5[[#This Row],[Column1]],LEN(Supplemental_Type_Certificates__STC___5[[#This Row],[Column1]])-SEARCH("\",Supplemental_Type_Certificates__STC___5[[#This Row],[Column1]]))</f>
        <v>TU206D</v>
      </c>
      <c r="F2710" s="1" t="str">
        <f>INDEX(Sheet1!A:D,MATCH(Supplemental_Type_Certificates__STC___5[[#This Row],[Make]],Sheet1!D:D,0),1)</f>
        <v>Textron</v>
      </c>
      <c r="G2710"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710"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E2417:E2724</v>
      </c>
      <c r="I2710" s="1" t="str">
        <f ca="1">IF(LEN(Supplemental_Type_Certificates__STC___5[[#This Row],[First]])&lt;&gt;0,Supplemental_Type_Certificates__STC___5[[#This Row],[First]]&amp;": "&amp;_xlfn.TEXTJOIN(", ",TRUE,INDIRECT(Supplemental_Type_Certificates__STC___5[[#This Row],[Range]])),"")</f>
        <v/>
      </c>
      <c r="J2710"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711" spans="1:10" x14ac:dyDescent="0.25">
      <c r="A2711" s="1" t="s">
        <v>173</v>
      </c>
      <c r="B2711"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Inc.\TU206E</v>
      </c>
      <c r="C2711" s="1" t="s">
        <v>1554</v>
      </c>
      <c r="D2711" s="1" t="str">
        <f>LEFT(Supplemental_Type_Certificates__STC___5[[#This Row],[Column1]],SEARCH("\",Supplemental_Type_Certificates__STC___5[[#This Row],[Column1]])-1)</f>
        <v>Textron Aviation Inc.</v>
      </c>
      <c r="E2711" s="1" t="str">
        <f>RIGHT(Supplemental_Type_Certificates__STC___5[[#This Row],[Column1]],LEN(Supplemental_Type_Certificates__STC___5[[#This Row],[Column1]])-SEARCH("\",Supplemental_Type_Certificates__STC___5[[#This Row],[Column1]]))</f>
        <v>TU206E</v>
      </c>
      <c r="F2711" s="1" t="str">
        <f>INDEX(Sheet1!A:D,MATCH(Supplemental_Type_Certificates__STC___5[[#This Row],[Make]],Sheet1!D:D,0),1)</f>
        <v>Textron</v>
      </c>
      <c r="G2711"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711"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E2417:E2724</v>
      </c>
      <c r="I2711" s="1" t="str">
        <f ca="1">IF(LEN(Supplemental_Type_Certificates__STC___5[[#This Row],[First]])&lt;&gt;0,Supplemental_Type_Certificates__STC___5[[#This Row],[First]]&amp;": "&amp;_xlfn.TEXTJOIN(", ",TRUE,INDIRECT(Supplemental_Type_Certificates__STC___5[[#This Row],[Range]])),"")</f>
        <v/>
      </c>
      <c r="J2711"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712" spans="1:10" x14ac:dyDescent="0.25">
      <c r="A2712" s="1" t="s">
        <v>173</v>
      </c>
      <c r="B2712"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Inc.\TU206F</v>
      </c>
      <c r="C2712" s="1" t="s">
        <v>1555</v>
      </c>
      <c r="D2712" s="1" t="str">
        <f>LEFT(Supplemental_Type_Certificates__STC___5[[#This Row],[Column1]],SEARCH("\",Supplemental_Type_Certificates__STC___5[[#This Row],[Column1]])-1)</f>
        <v>Textron Aviation Inc.</v>
      </c>
      <c r="E2712" s="1" t="str">
        <f>RIGHT(Supplemental_Type_Certificates__STC___5[[#This Row],[Column1]],LEN(Supplemental_Type_Certificates__STC___5[[#This Row],[Column1]])-SEARCH("\",Supplemental_Type_Certificates__STC___5[[#This Row],[Column1]]))</f>
        <v>TU206F</v>
      </c>
      <c r="F2712" s="1" t="str">
        <f>INDEX(Sheet1!A:D,MATCH(Supplemental_Type_Certificates__STC___5[[#This Row],[Make]],Sheet1!D:D,0),1)</f>
        <v>Textron</v>
      </c>
      <c r="G2712"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712"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E2417:E2724</v>
      </c>
      <c r="I2712" s="1" t="str">
        <f ca="1">IF(LEN(Supplemental_Type_Certificates__STC___5[[#This Row],[First]])&lt;&gt;0,Supplemental_Type_Certificates__STC___5[[#This Row],[First]]&amp;": "&amp;_xlfn.TEXTJOIN(", ",TRUE,INDIRECT(Supplemental_Type_Certificates__STC___5[[#This Row],[Range]])),"")</f>
        <v/>
      </c>
      <c r="J2712"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713" spans="1:10" x14ac:dyDescent="0.25">
      <c r="A2713" s="1" t="s">
        <v>173</v>
      </c>
      <c r="B2713"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Inc.\TU206G</v>
      </c>
      <c r="C2713" s="1" t="s">
        <v>1556</v>
      </c>
      <c r="D2713" s="1" t="str">
        <f>LEFT(Supplemental_Type_Certificates__STC___5[[#This Row],[Column1]],SEARCH("\",Supplemental_Type_Certificates__STC___5[[#This Row],[Column1]])-1)</f>
        <v>Textron Aviation Inc.</v>
      </c>
      <c r="E2713" s="1" t="str">
        <f>RIGHT(Supplemental_Type_Certificates__STC___5[[#This Row],[Column1]],LEN(Supplemental_Type_Certificates__STC___5[[#This Row],[Column1]])-SEARCH("\",Supplemental_Type_Certificates__STC___5[[#This Row],[Column1]]))</f>
        <v>TU206G</v>
      </c>
      <c r="F2713" s="1" t="str">
        <f>INDEX(Sheet1!A:D,MATCH(Supplemental_Type_Certificates__STC___5[[#This Row],[Make]],Sheet1!D:D,0),1)</f>
        <v>Textron</v>
      </c>
      <c r="G2713"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713"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E2417:E2724</v>
      </c>
      <c r="I2713" s="1" t="str">
        <f ca="1">IF(LEN(Supplemental_Type_Certificates__STC___5[[#This Row],[First]])&lt;&gt;0,Supplemental_Type_Certificates__STC___5[[#This Row],[First]]&amp;": "&amp;_xlfn.TEXTJOIN(", ",TRUE,INDIRECT(Supplemental_Type_Certificates__STC___5[[#This Row],[Range]])),"")</f>
        <v/>
      </c>
      <c r="J2713"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714" spans="1:10" x14ac:dyDescent="0.25">
      <c r="A2714" s="1" t="s">
        <v>173</v>
      </c>
      <c r="B2714"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Inc.\U206</v>
      </c>
      <c r="C2714" s="1" t="s">
        <v>1557</v>
      </c>
      <c r="D2714" s="1" t="str">
        <f>LEFT(Supplemental_Type_Certificates__STC___5[[#This Row],[Column1]],SEARCH("\",Supplemental_Type_Certificates__STC___5[[#This Row],[Column1]])-1)</f>
        <v>Textron Aviation Inc.</v>
      </c>
      <c r="E2714" s="1" t="str">
        <f>RIGHT(Supplemental_Type_Certificates__STC___5[[#This Row],[Column1]],LEN(Supplemental_Type_Certificates__STC___5[[#This Row],[Column1]])-SEARCH("\",Supplemental_Type_Certificates__STC___5[[#This Row],[Column1]]))</f>
        <v>U206</v>
      </c>
      <c r="F2714" s="1" t="str">
        <f>INDEX(Sheet1!A:D,MATCH(Supplemental_Type_Certificates__STC___5[[#This Row],[Make]],Sheet1!D:D,0),1)</f>
        <v>Textron</v>
      </c>
      <c r="G2714"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714"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E2417:E2724</v>
      </c>
      <c r="I2714" s="1" t="str">
        <f ca="1">IF(LEN(Supplemental_Type_Certificates__STC___5[[#This Row],[First]])&lt;&gt;0,Supplemental_Type_Certificates__STC___5[[#This Row],[First]]&amp;": "&amp;_xlfn.TEXTJOIN(", ",TRUE,INDIRECT(Supplemental_Type_Certificates__STC___5[[#This Row],[Range]])),"")</f>
        <v/>
      </c>
      <c r="J2714"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715" spans="1:10" x14ac:dyDescent="0.25">
      <c r="A2715" s="1" t="s">
        <v>173</v>
      </c>
      <c r="B2715"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Inc.\U206A</v>
      </c>
      <c r="C2715" s="1" t="s">
        <v>1558</v>
      </c>
      <c r="D2715" s="1" t="str">
        <f>LEFT(Supplemental_Type_Certificates__STC___5[[#This Row],[Column1]],SEARCH("\",Supplemental_Type_Certificates__STC___5[[#This Row],[Column1]])-1)</f>
        <v>Textron Aviation Inc.</v>
      </c>
      <c r="E2715" s="1" t="str">
        <f>RIGHT(Supplemental_Type_Certificates__STC___5[[#This Row],[Column1]],LEN(Supplemental_Type_Certificates__STC___5[[#This Row],[Column1]])-SEARCH("\",Supplemental_Type_Certificates__STC___5[[#This Row],[Column1]]))</f>
        <v>U206A</v>
      </c>
      <c r="F2715" s="1" t="str">
        <f>INDEX(Sheet1!A:D,MATCH(Supplemental_Type_Certificates__STC___5[[#This Row],[Make]],Sheet1!D:D,0),1)</f>
        <v>Textron</v>
      </c>
      <c r="G2715"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715"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E2417:E2724</v>
      </c>
      <c r="I2715" s="1" t="str">
        <f ca="1">IF(LEN(Supplemental_Type_Certificates__STC___5[[#This Row],[First]])&lt;&gt;0,Supplemental_Type_Certificates__STC___5[[#This Row],[First]]&amp;": "&amp;_xlfn.TEXTJOIN(", ",TRUE,INDIRECT(Supplemental_Type_Certificates__STC___5[[#This Row],[Range]])),"")</f>
        <v/>
      </c>
      <c r="J2715"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716" spans="1:10" x14ac:dyDescent="0.25">
      <c r="A2716" s="1" t="s">
        <v>173</v>
      </c>
      <c r="B2716"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Inc.\U206B</v>
      </c>
      <c r="C2716" s="1" t="s">
        <v>1559</v>
      </c>
      <c r="D2716" s="1" t="str">
        <f>LEFT(Supplemental_Type_Certificates__STC___5[[#This Row],[Column1]],SEARCH("\",Supplemental_Type_Certificates__STC___5[[#This Row],[Column1]])-1)</f>
        <v>Textron Aviation Inc.</v>
      </c>
      <c r="E2716" s="1" t="str">
        <f>RIGHT(Supplemental_Type_Certificates__STC___5[[#This Row],[Column1]],LEN(Supplemental_Type_Certificates__STC___5[[#This Row],[Column1]])-SEARCH("\",Supplemental_Type_Certificates__STC___5[[#This Row],[Column1]]))</f>
        <v>U206B</v>
      </c>
      <c r="F2716" s="1" t="str">
        <f>INDEX(Sheet1!A:D,MATCH(Supplemental_Type_Certificates__STC___5[[#This Row],[Make]],Sheet1!D:D,0),1)</f>
        <v>Textron</v>
      </c>
      <c r="G2716"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716"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E2417:E2724</v>
      </c>
      <c r="I2716" s="1" t="str">
        <f ca="1">IF(LEN(Supplemental_Type_Certificates__STC___5[[#This Row],[First]])&lt;&gt;0,Supplemental_Type_Certificates__STC___5[[#This Row],[First]]&amp;": "&amp;_xlfn.TEXTJOIN(", ",TRUE,INDIRECT(Supplemental_Type_Certificates__STC___5[[#This Row],[Range]])),"")</f>
        <v/>
      </c>
      <c r="J2716"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717" spans="1:10" x14ac:dyDescent="0.25">
      <c r="A2717" s="1" t="s">
        <v>173</v>
      </c>
      <c r="B2717"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Inc.\U206C</v>
      </c>
      <c r="C2717" s="1" t="s">
        <v>1560</v>
      </c>
      <c r="D2717" s="1" t="str">
        <f>LEFT(Supplemental_Type_Certificates__STC___5[[#This Row],[Column1]],SEARCH("\",Supplemental_Type_Certificates__STC___5[[#This Row],[Column1]])-1)</f>
        <v>Textron Aviation Inc.</v>
      </c>
      <c r="E2717" s="1" t="str">
        <f>RIGHT(Supplemental_Type_Certificates__STC___5[[#This Row],[Column1]],LEN(Supplemental_Type_Certificates__STC___5[[#This Row],[Column1]])-SEARCH("\",Supplemental_Type_Certificates__STC___5[[#This Row],[Column1]]))</f>
        <v>U206C</v>
      </c>
      <c r="F2717" s="1" t="str">
        <f>INDEX(Sheet1!A:D,MATCH(Supplemental_Type_Certificates__STC___5[[#This Row],[Make]],Sheet1!D:D,0),1)</f>
        <v>Textron</v>
      </c>
      <c r="G2717"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717"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E2417:E2724</v>
      </c>
      <c r="I2717" s="1" t="str">
        <f ca="1">IF(LEN(Supplemental_Type_Certificates__STC___5[[#This Row],[First]])&lt;&gt;0,Supplemental_Type_Certificates__STC___5[[#This Row],[First]]&amp;": "&amp;_xlfn.TEXTJOIN(", ",TRUE,INDIRECT(Supplemental_Type_Certificates__STC___5[[#This Row],[Range]])),"")</f>
        <v/>
      </c>
      <c r="J2717"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718" spans="1:10" x14ac:dyDescent="0.25">
      <c r="A2718" s="1" t="s">
        <v>173</v>
      </c>
      <c r="B2718"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Inc.\U206D</v>
      </c>
      <c r="C2718" s="1" t="s">
        <v>1561</v>
      </c>
      <c r="D2718" s="1" t="str">
        <f>LEFT(Supplemental_Type_Certificates__STC___5[[#This Row],[Column1]],SEARCH("\",Supplemental_Type_Certificates__STC___5[[#This Row],[Column1]])-1)</f>
        <v>Textron Aviation Inc.</v>
      </c>
      <c r="E2718" s="1" t="str">
        <f>RIGHT(Supplemental_Type_Certificates__STC___5[[#This Row],[Column1]],LEN(Supplemental_Type_Certificates__STC___5[[#This Row],[Column1]])-SEARCH("\",Supplemental_Type_Certificates__STC___5[[#This Row],[Column1]]))</f>
        <v>U206D</v>
      </c>
      <c r="F2718" s="1" t="str">
        <f>INDEX(Sheet1!A:D,MATCH(Supplemental_Type_Certificates__STC___5[[#This Row],[Make]],Sheet1!D:D,0),1)</f>
        <v>Textron</v>
      </c>
      <c r="G2718"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718"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E2417:E2724</v>
      </c>
      <c r="I2718" s="1" t="str">
        <f ca="1">IF(LEN(Supplemental_Type_Certificates__STC___5[[#This Row],[First]])&lt;&gt;0,Supplemental_Type_Certificates__STC___5[[#This Row],[First]]&amp;": "&amp;_xlfn.TEXTJOIN(", ",TRUE,INDIRECT(Supplemental_Type_Certificates__STC___5[[#This Row],[Range]])),"")</f>
        <v/>
      </c>
      <c r="J2718"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719" spans="1:10" x14ac:dyDescent="0.25">
      <c r="A2719" s="1" t="s">
        <v>173</v>
      </c>
      <c r="B2719"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Inc.\U206E</v>
      </c>
      <c r="C2719" s="1" t="s">
        <v>1562</v>
      </c>
      <c r="D2719" s="1" t="str">
        <f>LEFT(Supplemental_Type_Certificates__STC___5[[#This Row],[Column1]],SEARCH("\",Supplemental_Type_Certificates__STC___5[[#This Row],[Column1]])-1)</f>
        <v>Textron Aviation Inc.</v>
      </c>
      <c r="E2719" s="1" t="str">
        <f>RIGHT(Supplemental_Type_Certificates__STC___5[[#This Row],[Column1]],LEN(Supplemental_Type_Certificates__STC___5[[#This Row],[Column1]])-SEARCH("\",Supplemental_Type_Certificates__STC___5[[#This Row],[Column1]]))</f>
        <v>U206E</v>
      </c>
      <c r="F2719" s="1" t="str">
        <f>INDEX(Sheet1!A:D,MATCH(Supplemental_Type_Certificates__STC___5[[#This Row],[Make]],Sheet1!D:D,0),1)</f>
        <v>Textron</v>
      </c>
      <c r="G2719"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719"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E2417:E2724</v>
      </c>
      <c r="I2719" s="1" t="str">
        <f ca="1">IF(LEN(Supplemental_Type_Certificates__STC___5[[#This Row],[First]])&lt;&gt;0,Supplemental_Type_Certificates__STC___5[[#This Row],[First]]&amp;": "&amp;_xlfn.TEXTJOIN(", ",TRUE,INDIRECT(Supplemental_Type_Certificates__STC___5[[#This Row],[Range]])),"")</f>
        <v/>
      </c>
      <c r="J2719"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720" spans="1:10" x14ac:dyDescent="0.25">
      <c r="A2720" s="1" t="s">
        <v>173</v>
      </c>
      <c r="B2720"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Inc.\U206F</v>
      </c>
      <c r="C2720" s="1" t="s">
        <v>1563</v>
      </c>
      <c r="D2720" s="1" t="str">
        <f>LEFT(Supplemental_Type_Certificates__STC___5[[#This Row],[Column1]],SEARCH("\",Supplemental_Type_Certificates__STC___5[[#This Row],[Column1]])-1)</f>
        <v>Textron Aviation Inc.</v>
      </c>
      <c r="E2720" s="1" t="str">
        <f>RIGHT(Supplemental_Type_Certificates__STC___5[[#This Row],[Column1]],LEN(Supplemental_Type_Certificates__STC___5[[#This Row],[Column1]])-SEARCH("\",Supplemental_Type_Certificates__STC___5[[#This Row],[Column1]]))</f>
        <v>U206F</v>
      </c>
      <c r="F2720" s="1" t="str">
        <f>INDEX(Sheet1!A:D,MATCH(Supplemental_Type_Certificates__STC___5[[#This Row],[Make]],Sheet1!D:D,0),1)</f>
        <v>Textron</v>
      </c>
      <c r="G2720"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720"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E2417:E2724</v>
      </c>
      <c r="I2720" s="1" t="str">
        <f ca="1">IF(LEN(Supplemental_Type_Certificates__STC___5[[#This Row],[First]])&lt;&gt;0,Supplemental_Type_Certificates__STC___5[[#This Row],[First]]&amp;": "&amp;_xlfn.TEXTJOIN(", ",TRUE,INDIRECT(Supplemental_Type_Certificates__STC___5[[#This Row],[Range]])),"")</f>
        <v/>
      </c>
      <c r="J2720"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721" spans="1:10" x14ac:dyDescent="0.25">
      <c r="A2721" s="1" t="s">
        <v>173</v>
      </c>
      <c r="B2721"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Inc.\U206G</v>
      </c>
      <c r="C2721" s="1" t="s">
        <v>1564</v>
      </c>
      <c r="D2721" s="1" t="str">
        <f>LEFT(Supplemental_Type_Certificates__STC___5[[#This Row],[Column1]],SEARCH("\",Supplemental_Type_Certificates__STC___5[[#This Row],[Column1]])-1)</f>
        <v>Textron Aviation Inc.</v>
      </c>
      <c r="E2721" s="1" t="str">
        <f>RIGHT(Supplemental_Type_Certificates__STC___5[[#This Row],[Column1]],LEN(Supplemental_Type_Certificates__STC___5[[#This Row],[Column1]])-SEARCH("\",Supplemental_Type_Certificates__STC___5[[#This Row],[Column1]]))</f>
        <v>U206G</v>
      </c>
      <c r="F2721" s="1" t="str">
        <f>INDEX(Sheet1!A:D,MATCH(Supplemental_Type_Certificates__STC___5[[#This Row],[Make]],Sheet1!D:D,0),1)</f>
        <v>Textron</v>
      </c>
      <c r="G2721"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721"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E2417:E2724</v>
      </c>
      <c r="I2721" s="1" t="str">
        <f ca="1">IF(LEN(Supplemental_Type_Certificates__STC___5[[#This Row],[First]])&lt;&gt;0,Supplemental_Type_Certificates__STC___5[[#This Row],[First]]&amp;": "&amp;_xlfn.TEXTJOIN(", ",TRUE,INDIRECT(Supplemental_Type_Certificates__STC___5[[#This Row],[Range]])),"")</f>
        <v/>
      </c>
      <c r="J2721"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722" spans="1:10" x14ac:dyDescent="0.25">
      <c r="A2722" s="1" t="s">
        <v>173</v>
      </c>
      <c r="B2722"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Inc.\V35</v>
      </c>
      <c r="C2722" s="1" t="s">
        <v>1565</v>
      </c>
      <c r="D2722" s="1" t="str">
        <f>LEFT(Supplemental_Type_Certificates__STC___5[[#This Row],[Column1]],SEARCH("\",Supplemental_Type_Certificates__STC___5[[#This Row],[Column1]])-1)</f>
        <v>Textron Aviation Inc.</v>
      </c>
      <c r="E2722" s="1" t="str">
        <f>RIGHT(Supplemental_Type_Certificates__STC___5[[#This Row],[Column1]],LEN(Supplemental_Type_Certificates__STC___5[[#This Row],[Column1]])-SEARCH("\",Supplemental_Type_Certificates__STC___5[[#This Row],[Column1]]))</f>
        <v>V35</v>
      </c>
      <c r="F2722" s="1" t="str">
        <f>INDEX(Sheet1!A:D,MATCH(Supplemental_Type_Certificates__STC___5[[#This Row],[Make]],Sheet1!D:D,0),1)</f>
        <v>Textron</v>
      </c>
      <c r="G2722"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722"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E2417:E2724</v>
      </c>
      <c r="I2722" s="1" t="str">
        <f ca="1">IF(LEN(Supplemental_Type_Certificates__STC___5[[#This Row],[First]])&lt;&gt;0,Supplemental_Type_Certificates__STC___5[[#This Row],[First]]&amp;": "&amp;_xlfn.TEXTJOIN(", ",TRUE,INDIRECT(Supplemental_Type_Certificates__STC___5[[#This Row],[Range]])),"")</f>
        <v/>
      </c>
      <c r="J2722"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723" spans="1:10" x14ac:dyDescent="0.25">
      <c r="A2723" s="1" t="s">
        <v>173</v>
      </c>
      <c r="B2723"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Inc.\V35A</v>
      </c>
      <c r="C2723" s="1" t="s">
        <v>1566</v>
      </c>
      <c r="D2723" s="1" t="str">
        <f>LEFT(Supplemental_Type_Certificates__STC___5[[#This Row],[Column1]],SEARCH("\",Supplemental_Type_Certificates__STC___5[[#This Row],[Column1]])-1)</f>
        <v>Textron Aviation Inc.</v>
      </c>
      <c r="E2723" s="1" t="str">
        <f>RIGHT(Supplemental_Type_Certificates__STC___5[[#This Row],[Column1]],LEN(Supplemental_Type_Certificates__STC___5[[#This Row],[Column1]])-SEARCH("\",Supplemental_Type_Certificates__STC___5[[#This Row],[Column1]]))</f>
        <v>V35A</v>
      </c>
      <c r="F2723" s="1" t="str">
        <f>INDEX(Sheet1!A:D,MATCH(Supplemental_Type_Certificates__STC___5[[#This Row],[Make]],Sheet1!D:D,0),1)</f>
        <v>Textron</v>
      </c>
      <c r="G2723"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723"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E2417:E2724</v>
      </c>
      <c r="I2723" s="1" t="str">
        <f ca="1">IF(LEN(Supplemental_Type_Certificates__STC___5[[#This Row],[First]])&lt;&gt;0,Supplemental_Type_Certificates__STC___5[[#This Row],[First]]&amp;": "&amp;_xlfn.TEXTJOIN(", ",TRUE,INDIRECT(Supplemental_Type_Certificates__STC___5[[#This Row],[Range]])),"")</f>
        <v/>
      </c>
      <c r="J2723"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724" spans="1:10" x14ac:dyDescent="0.25">
      <c r="A2724" s="1" t="s">
        <v>173</v>
      </c>
      <c r="B2724"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Inc.\V35B</v>
      </c>
      <c r="C2724" s="1" t="s">
        <v>1567</v>
      </c>
      <c r="D2724" s="1" t="str">
        <f>LEFT(Supplemental_Type_Certificates__STC___5[[#This Row],[Column1]],SEARCH("\",Supplemental_Type_Certificates__STC___5[[#This Row],[Column1]])-1)</f>
        <v>Textron Aviation Inc.</v>
      </c>
      <c r="E2724" s="1" t="str">
        <f>RIGHT(Supplemental_Type_Certificates__STC___5[[#This Row],[Column1]],LEN(Supplemental_Type_Certificates__STC___5[[#This Row],[Column1]])-SEARCH("\",Supplemental_Type_Certificates__STC___5[[#This Row],[Column1]]))</f>
        <v>V35B</v>
      </c>
      <c r="F2724" s="1" t="str">
        <f>INDEX(Sheet1!A:D,MATCH(Supplemental_Type_Certificates__STC___5[[#This Row],[Make]],Sheet1!D:D,0),1)</f>
        <v>Textron</v>
      </c>
      <c r="G2724"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724"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E2417:E2724</v>
      </c>
      <c r="I2724" s="1" t="str">
        <f ca="1">IF(LEN(Supplemental_Type_Certificates__STC___5[[#This Row],[First]])&lt;&gt;0,Supplemental_Type_Certificates__STC___5[[#This Row],[First]]&amp;": "&amp;_xlfn.TEXTJOIN(", ",TRUE,INDIRECT(Supplemental_Type_Certificates__STC___5[[#This Row],[Range]])),"")</f>
        <v/>
      </c>
      <c r="J2724"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725" spans="1:10" x14ac:dyDescent="0.25">
      <c r="A2725" s="1" t="s">
        <v>173</v>
      </c>
      <c r="B2725"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Topcub Aircraft, Inc\CC18-180</v>
      </c>
      <c r="C2725" s="1" t="s">
        <v>1568</v>
      </c>
      <c r="D2725" s="1" t="str">
        <f>LEFT(Supplemental_Type_Certificates__STC___5[[#This Row],[Column1]],SEARCH("\",Supplemental_Type_Certificates__STC___5[[#This Row],[Column1]])-1)</f>
        <v>Topcub Aircraft, Inc</v>
      </c>
      <c r="E2725" s="1" t="str">
        <f>RIGHT(Supplemental_Type_Certificates__STC___5[[#This Row],[Column1]],LEN(Supplemental_Type_Certificates__STC___5[[#This Row],[Column1]])-SEARCH("\",Supplemental_Type_Certificates__STC___5[[#This Row],[Column1]]))</f>
        <v>CC18-180</v>
      </c>
      <c r="F2725" s="1" t="str">
        <f>INDEX(Sheet1!A:D,MATCH(Supplemental_Type_Certificates__STC___5[[#This Row],[Make]],Sheet1!D:D,0),1)</f>
        <v>Topcub</v>
      </c>
      <c r="G2725"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Topcub</v>
      </c>
      <c r="H2725"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E2725:E2726</v>
      </c>
      <c r="I2725" s="1" t="str">
        <f ca="1">IF(LEN(Supplemental_Type_Certificates__STC___5[[#This Row],[First]])&lt;&gt;0,Supplemental_Type_Certificates__STC___5[[#This Row],[First]]&amp;": "&amp;_xlfn.TEXTJOIN(", ",TRUE,INDIRECT(Supplemental_Type_Certificates__STC___5[[#This Row],[Range]])),"")</f>
        <v>Topcub: CC18-180, CC18-180A</v>
      </c>
      <c r="J2725"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726" spans="1:10" x14ac:dyDescent="0.25">
      <c r="A2726" s="1" t="s">
        <v>173</v>
      </c>
      <c r="B2726"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Topcub Aircraft, Inc\CC18-180A</v>
      </c>
      <c r="C2726" s="1" t="s">
        <v>1569</v>
      </c>
      <c r="D2726" s="1" t="str">
        <f>LEFT(Supplemental_Type_Certificates__STC___5[[#This Row],[Column1]],SEARCH("\",Supplemental_Type_Certificates__STC___5[[#This Row],[Column1]])-1)</f>
        <v>Topcub Aircraft, Inc</v>
      </c>
      <c r="E2726" s="1" t="str">
        <f>RIGHT(Supplemental_Type_Certificates__STC___5[[#This Row],[Column1]],LEN(Supplemental_Type_Certificates__STC___5[[#This Row],[Column1]])-SEARCH("\",Supplemental_Type_Certificates__STC___5[[#This Row],[Column1]]))</f>
        <v>CC18-180A</v>
      </c>
      <c r="F2726" s="1" t="str">
        <f>INDEX(Sheet1!A:D,MATCH(Supplemental_Type_Certificates__STC___5[[#This Row],[Make]],Sheet1!D:D,0),1)</f>
        <v>Topcub</v>
      </c>
      <c r="G2726"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726"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E2725:E2726</v>
      </c>
      <c r="I2726" s="1" t="str">
        <f ca="1">IF(LEN(Supplemental_Type_Certificates__STC___5[[#This Row],[First]])&lt;&gt;0,Supplemental_Type_Certificates__STC___5[[#This Row],[First]]&amp;": "&amp;_xlfn.TEXTJOIN(", ",TRUE,INDIRECT(Supplemental_Type_Certificates__STC___5[[#This Row],[Range]])),"")</f>
        <v/>
      </c>
      <c r="J2726"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727" spans="1:10" x14ac:dyDescent="0.25">
      <c r="A2727" s="1" t="s">
        <v>173</v>
      </c>
      <c r="B2727"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True Flight Holdings LLC\AA-1</v>
      </c>
      <c r="C2727" s="1" t="s">
        <v>1013</v>
      </c>
      <c r="D2727" s="1" t="str">
        <f>LEFT(Supplemental_Type_Certificates__STC___5[[#This Row],[Column1]],SEARCH("\",Supplemental_Type_Certificates__STC___5[[#This Row],[Column1]])-1)</f>
        <v>True Flight Holdings LLC</v>
      </c>
      <c r="E2727" s="1" t="str">
        <f>RIGHT(Supplemental_Type_Certificates__STC___5[[#This Row],[Column1]],LEN(Supplemental_Type_Certificates__STC___5[[#This Row],[Column1]])-SEARCH("\",Supplemental_Type_Certificates__STC___5[[#This Row],[Column1]]))</f>
        <v>AA-1</v>
      </c>
      <c r="F2727" s="1" t="str">
        <f>INDEX(Sheet1!A:D,MATCH(Supplemental_Type_Certificates__STC___5[[#This Row],[Make]],Sheet1!D:D,0),1)</f>
        <v>True Flight Holdings</v>
      </c>
      <c r="G2727"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True Flight Holdings</v>
      </c>
      <c r="H2727"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E2727:E2734</v>
      </c>
      <c r="I2727" s="1" t="str">
        <f ca="1">IF(LEN(Supplemental_Type_Certificates__STC___5[[#This Row],[First]])&lt;&gt;0,Supplemental_Type_Certificates__STC___5[[#This Row],[First]]&amp;": "&amp;_xlfn.TEXTJOIN(", ",TRUE,INDIRECT(Supplemental_Type_Certificates__STC___5[[#This Row],[Range]])),"")</f>
        <v>True Flight Holdings: AA-1, AA-1A, AA-1B, AA-1C, AA-5, AA-5A, AA-5B, AG-5B</v>
      </c>
      <c r="J2727"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728" spans="1:10" x14ac:dyDescent="0.25">
      <c r="A2728" s="1" t="s">
        <v>173</v>
      </c>
      <c r="B2728"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True Flight Holdings LLC\AA-1A</v>
      </c>
      <c r="C2728" s="1" t="s">
        <v>1014</v>
      </c>
      <c r="D2728" s="1" t="str">
        <f>LEFT(Supplemental_Type_Certificates__STC___5[[#This Row],[Column1]],SEARCH("\",Supplemental_Type_Certificates__STC___5[[#This Row],[Column1]])-1)</f>
        <v>True Flight Holdings LLC</v>
      </c>
      <c r="E2728" s="1" t="str">
        <f>RIGHT(Supplemental_Type_Certificates__STC___5[[#This Row],[Column1]],LEN(Supplemental_Type_Certificates__STC___5[[#This Row],[Column1]])-SEARCH("\",Supplemental_Type_Certificates__STC___5[[#This Row],[Column1]]))</f>
        <v>AA-1A</v>
      </c>
      <c r="F2728" s="1" t="str">
        <f>INDEX(Sheet1!A:D,MATCH(Supplemental_Type_Certificates__STC___5[[#This Row],[Make]],Sheet1!D:D,0),1)</f>
        <v>True Flight Holdings</v>
      </c>
      <c r="G2728"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728"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E2727:E2734</v>
      </c>
      <c r="I2728" s="1" t="str">
        <f ca="1">IF(LEN(Supplemental_Type_Certificates__STC___5[[#This Row],[First]])&lt;&gt;0,Supplemental_Type_Certificates__STC___5[[#This Row],[First]]&amp;": "&amp;_xlfn.TEXTJOIN(", ",TRUE,INDIRECT(Supplemental_Type_Certificates__STC___5[[#This Row],[Range]])),"")</f>
        <v/>
      </c>
      <c r="J2728"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729" spans="1:10" x14ac:dyDescent="0.25">
      <c r="A2729" s="1" t="s">
        <v>173</v>
      </c>
      <c r="B2729"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True Flight Holdings LLC\AA-1B</v>
      </c>
      <c r="C2729" s="1" t="s">
        <v>1015</v>
      </c>
      <c r="D2729" s="1" t="str">
        <f>LEFT(Supplemental_Type_Certificates__STC___5[[#This Row],[Column1]],SEARCH("\",Supplemental_Type_Certificates__STC___5[[#This Row],[Column1]])-1)</f>
        <v>True Flight Holdings LLC</v>
      </c>
      <c r="E2729" s="1" t="str">
        <f>RIGHT(Supplemental_Type_Certificates__STC___5[[#This Row],[Column1]],LEN(Supplemental_Type_Certificates__STC___5[[#This Row],[Column1]])-SEARCH("\",Supplemental_Type_Certificates__STC___5[[#This Row],[Column1]]))</f>
        <v>AA-1B</v>
      </c>
      <c r="F2729" s="1" t="str">
        <f>INDEX(Sheet1!A:D,MATCH(Supplemental_Type_Certificates__STC___5[[#This Row],[Make]],Sheet1!D:D,0),1)</f>
        <v>True Flight Holdings</v>
      </c>
      <c r="G2729"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729"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E2727:E2734</v>
      </c>
      <c r="I2729" s="1" t="str">
        <f ca="1">IF(LEN(Supplemental_Type_Certificates__STC___5[[#This Row],[First]])&lt;&gt;0,Supplemental_Type_Certificates__STC___5[[#This Row],[First]]&amp;": "&amp;_xlfn.TEXTJOIN(", ",TRUE,INDIRECT(Supplemental_Type_Certificates__STC___5[[#This Row],[Range]])),"")</f>
        <v/>
      </c>
      <c r="J2729"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730" spans="1:10" x14ac:dyDescent="0.25">
      <c r="A2730" s="1" t="s">
        <v>173</v>
      </c>
      <c r="B2730"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True Flight Holdings LLC\AA-1C</v>
      </c>
      <c r="C2730" s="1" t="s">
        <v>1016</v>
      </c>
      <c r="D2730" s="1" t="str">
        <f>LEFT(Supplemental_Type_Certificates__STC___5[[#This Row],[Column1]],SEARCH("\",Supplemental_Type_Certificates__STC___5[[#This Row],[Column1]])-1)</f>
        <v>True Flight Holdings LLC</v>
      </c>
      <c r="E2730" s="1" t="str">
        <f>RIGHT(Supplemental_Type_Certificates__STC___5[[#This Row],[Column1]],LEN(Supplemental_Type_Certificates__STC___5[[#This Row],[Column1]])-SEARCH("\",Supplemental_Type_Certificates__STC___5[[#This Row],[Column1]]))</f>
        <v>AA-1C</v>
      </c>
      <c r="F2730" s="1" t="str">
        <f>INDEX(Sheet1!A:D,MATCH(Supplemental_Type_Certificates__STC___5[[#This Row],[Make]],Sheet1!D:D,0),1)</f>
        <v>True Flight Holdings</v>
      </c>
      <c r="G2730"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730"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E2727:E2734</v>
      </c>
      <c r="I2730" s="1" t="str">
        <f ca="1">IF(LEN(Supplemental_Type_Certificates__STC___5[[#This Row],[First]])&lt;&gt;0,Supplemental_Type_Certificates__STC___5[[#This Row],[First]]&amp;": "&amp;_xlfn.TEXTJOIN(", ",TRUE,INDIRECT(Supplemental_Type_Certificates__STC___5[[#This Row],[Range]])),"")</f>
        <v/>
      </c>
      <c r="J2730"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731" spans="1:10" x14ac:dyDescent="0.25">
      <c r="A2731" s="1" t="s">
        <v>173</v>
      </c>
      <c r="B2731"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True Flight Holdings LLC\AA-5</v>
      </c>
      <c r="C2731" s="1" t="s">
        <v>1017</v>
      </c>
      <c r="D2731" s="1" t="str">
        <f>LEFT(Supplemental_Type_Certificates__STC___5[[#This Row],[Column1]],SEARCH("\",Supplemental_Type_Certificates__STC___5[[#This Row],[Column1]])-1)</f>
        <v>True Flight Holdings LLC</v>
      </c>
      <c r="E2731" s="1" t="str">
        <f>RIGHT(Supplemental_Type_Certificates__STC___5[[#This Row],[Column1]],LEN(Supplemental_Type_Certificates__STC___5[[#This Row],[Column1]])-SEARCH("\",Supplemental_Type_Certificates__STC___5[[#This Row],[Column1]]))</f>
        <v>AA-5</v>
      </c>
      <c r="F2731" s="1" t="str">
        <f>INDEX(Sheet1!A:D,MATCH(Supplemental_Type_Certificates__STC___5[[#This Row],[Make]],Sheet1!D:D,0),1)</f>
        <v>True Flight Holdings</v>
      </c>
      <c r="G2731"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731"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E2727:E2734</v>
      </c>
      <c r="I2731" s="1" t="str">
        <f ca="1">IF(LEN(Supplemental_Type_Certificates__STC___5[[#This Row],[First]])&lt;&gt;0,Supplemental_Type_Certificates__STC___5[[#This Row],[First]]&amp;": "&amp;_xlfn.TEXTJOIN(", ",TRUE,INDIRECT(Supplemental_Type_Certificates__STC___5[[#This Row],[Range]])),"")</f>
        <v/>
      </c>
      <c r="J2731"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732" spans="1:10" x14ac:dyDescent="0.25">
      <c r="A2732" s="1" t="s">
        <v>173</v>
      </c>
      <c r="B2732"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True Flight Holdings LLC\AA-5A</v>
      </c>
      <c r="C2732" s="1" t="s">
        <v>1018</v>
      </c>
      <c r="D2732" s="1" t="str">
        <f>LEFT(Supplemental_Type_Certificates__STC___5[[#This Row],[Column1]],SEARCH("\",Supplemental_Type_Certificates__STC___5[[#This Row],[Column1]])-1)</f>
        <v>True Flight Holdings LLC</v>
      </c>
      <c r="E2732" s="1" t="str">
        <f>RIGHT(Supplemental_Type_Certificates__STC___5[[#This Row],[Column1]],LEN(Supplemental_Type_Certificates__STC___5[[#This Row],[Column1]])-SEARCH("\",Supplemental_Type_Certificates__STC___5[[#This Row],[Column1]]))</f>
        <v>AA-5A</v>
      </c>
      <c r="F2732" s="1" t="str">
        <f>INDEX(Sheet1!A:D,MATCH(Supplemental_Type_Certificates__STC___5[[#This Row],[Make]],Sheet1!D:D,0),1)</f>
        <v>True Flight Holdings</v>
      </c>
      <c r="G2732"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732"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E2727:E2734</v>
      </c>
      <c r="I2732" s="1" t="str">
        <f ca="1">IF(LEN(Supplemental_Type_Certificates__STC___5[[#This Row],[First]])&lt;&gt;0,Supplemental_Type_Certificates__STC___5[[#This Row],[First]]&amp;": "&amp;_xlfn.TEXTJOIN(", ",TRUE,INDIRECT(Supplemental_Type_Certificates__STC___5[[#This Row],[Range]])),"")</f>
        <v/>
      </c>
      <c r="J2732"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733" spans="1:10" x14ac:dyDescent="0.25">
      <c r="A2733" s="1" t="s">
        <v>173</v>
      </c>
      <c r="B2733"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True Flight Holdings LLC\AA-5B</v>
      </c>
      <c r="C2733" s="1" t="s">
        <v>1019</v>
      </c>
      <c r="D2733" s="1" t="str">
        <f>LEFT(Supplemental_Type_Certificates__STC___5[[#This Row],[Column1]],SEARCH("\",Supplemental_Type_Certificates__STC___5[[#This Row],[Column1]])-1)</f>
        <v>True Flight Holdings LLC</v>
      </c>
      <c r="E2733" s="1" t="str">
        <f>RIGHT(Supplemental_Type_Certificates__STC___5[[#This Row],[Column1]],LEN(Supplemental_Type_Certificates__STC___5[[#This Row],[Column1]])-SEARCH("\",Supplemental_Type_Certificates__STC___5[[#This Row],[Column1]]))</f>
        <v>AA-5B</v>
      </c>
      <c r="F2733" s="1" t="str">
        <f>INDEX(Sheet1!A:D,MATCH(Supplemental_Type_Certificates__STC___5[[#This Row],[Make]],Sheet1!D:D,0),1)</f>
        <v>True Flight Holdings</v>
      </c>
      <c r="G2733"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733"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E2727:E2734</v>
      </c>
      <c r="I2733" s="1" t="str">
        <f ca="1">IF(LEN(Supplemental_Type_Certificates__STC___5[[#This Row],[First]])&lt;&gt;0,Supplemental_Type_Certificates__STC___5[[#This Row],[First]]&amp;": "&amp;_xlfn.TEXTJOIN(", ",TRUE,INDIRECT(Supplemental_Type_Certificates__STC___5[[#This Row],[Range]])),"")</f>
        <v/>
      </c>
      <c r="J2733"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734" spans="1:10" x14ac:dyDescent="0.25">
      <c r="A2734" s="1" t="s">
        <v>173</v>
      </c>
      <c r="B2734"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True Flight Holdings LLC\AG-5B</v>
      </c>
      <c r="C2734" s="1" t="s">
        <v>1020</v>
      </c>
      <c r="D2734" s="1" t="str">
        <f>LEFT(Supplemental_Type_Certificates__STC___5[[#This Row],[Column1]],SEARCH("\",Supplemental_Type_Certificates__STC___5[[#This Row],[Column1]])-1)</f>
        <v>True Flight Holdings LLC</v>
      </c>
      <c r="E2734" s="1" t="str">
        <f>RIGHT(Supplemental_Type_Certificates__STC___5[[#This Row],[Column1]],LEN(Supplemental_Type_Certificates__STC___5[[#This Row],[Column1]])-SEARCH("\",Supplemental_Type_Certificates__STC___5[[#This Row],[Column1]]))</f>
        <v>AG-5B</v>
      </c>
      <c r="F2734" s="1" t="str">
        <f>INDEX(Sheet1!A:D,MATCH(Supplemental_Type_Certificates__STC___5[[#This Row],[Make]],Sheet1!D:D,0),1)</f>
        <v>True Flight Holdings</v>
      </c>
      <c r="G2734"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734"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E2727:E2734</v>
      </c>
      <c r="I2734" s="1" t="str">
        <f ca="1">IF(LEN(Supplemental_Type_Certificates__STC___5[[#This Row],[First]])&lt;&gt;0,Supplemental_Type_Certificates__STC___5[[#This Row],[First]]&amp;": "&amp;_xlfn.TEXTJOIN(", ",TRUE,INDIRECT(Supplemental_Type_Certificates__STC___5[[#This Row],[Range]])),"")</f>
        <v/>
      </c>
      <c r="J2734"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735" spans="1:10" x14ac:dyDescent="0.25">
      <c r="A2735" s="1" t="s">
        <v>173</v>
      </c>
      <c r="B2735"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Twin Commander Aircraft LLC\500-A</v>
      </c>
      <c r="C2735" s="1" t="s">
        <v>1021</v>
      </c>
      <c r="D2735" s="1" t="str">
        <f>LEFT(Supplemental_Type_Certificates__STC___5[[#This Row],[Column1]],SEARCH("\",Supplemental_Type_Certificates__STC___5[[#This Row],[Column1]])-1)</f>
        <v>Twin Commander Aircraft LLC</v>
      </c>
      <c r="E2735" s="1" t="str">
        <f>RIGHT(Supplemental_Type_Certificates__STC___5[[#This Row],[Column1]],LEN(Supplemental_Type_Certificates__STC___5[[#This Row],[Column1]])-SEARCH("\",Supplemental_Type_Certificates__STC___5[[#This Row],[Column1]]))</f>
        <v>500-A</v>
      </c>
      <c r="F2735" s="1" t="str">
        <f>INDEX(Sheet1!A:D,MATCH(Supplemental_Type_Certificates__STC___5[[#This Row],[Make]],Sheet1!D:D,0),1)</f>
        <v>Twin Commander</v>
      </c>
      <c r="G2735"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Twin Commander</v>
      </c>
      <c r="H2735"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E2735:E2751</v>
      </c>
      <c r="I2735" s="1" t="str">
        <f ca="1">IF(LEN(Supplemental_Type_Certificates__STC___5[[#This Row],[First]])&lt;&gt;0,Supplemental_Type_Certificates__STC___5[[#This Row],[First]]&amp;": "&amp;_xlfn.TEXTJOIN(", ",TRUE,INDIRECT(Supplemental_Type_Certificates__STC___5[[#This Row],[Range]])),"")</f>
        <v>Twin Commander: 500-A, 500-B, 500-S, 500-U, 500, 520, 560-A, 560-E, 560-F, 560, 680-E, 680-F, 680-FL, 680, 685, 700, 720</v>
      </c>
      <c r="J2735"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736" spans="1:10" x14ac:dyDescent="0.25">
      <c r="A2736" s="1" t="s">
        <v>173</v>
      </c>
      <c r="B2736"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Twin Commander Aircraft LLC\500-B</v>
      </c>
      <c r="C2736" s="1" t="s">
        <v>1022</v>
      </c>
      <c r="D2736" s="1" t="str">
        <f>LEFT(Supplemental_Type_Certificates__STC___5[[#This Row],[Column1]],SEARCH("\",Supplemental_Type_Certificates__STC___5[[#This Row],[Column1]])-1)</f>
        <v>Twin Commander Aircraft LLC</v>
      </c>
      <c r="E2736" s="1" t="str">
        <f>RIGHT(Supplemental_Type_Certificates__STC___5[[#This Row],[Column1]],LEN(Supplemental_Type_Certificates__STC___5[[#This Row],[Column1]])-SEARCH("\",Supplemental_Type_Certificates__STC___5[[#This Row],[Column1]]))</f>
        <v>500-B</v>
      </c>
      <c r="F2736" s="1" t="str">
        <f>INDEX(Sheet1!A:D,MATCH(Supplemental_Type_Certificates__STC___5[[#This Row],[Make]],Sheet1!D:D,0),1)</f>
        <v>Twin Commander</v>
      </c>
      <c r="G2736"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736"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E2735:E2751</v>
      </c>
      <c r="I2736" s="1" t="str">
        <f ca="1">IF(LEN(Supplemental_Type_Certificates__STC___5[[#This Row],[First]])&lt;&gt;0,Supplemental_Type_Certificates__STC___5[[#This Row],[First]]&amp;": "&amp;_xlfn.TEXTJOIN(", ",TRUE,INDIRECT(Supplemental_Type_Certificates__STC___5[[#This Row],[Range]])),"")</f>
        <v/>
      </c>
      <c r="J2736"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737" spans="1:10" x14ac:dyDescent="0.25">
      <c r="A2737" s="1" t="s">
        <v>173</v>
      </c>
      <c r="B2737"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Twin Commander Aircraft LLC\500-S</v>
      </c>
      <c r="C2737" s="1" t="s">
        <v>1023</v>
      </c>
      <c r="D2737" s="1" t="str">
        <f>LEFT(Supplemental_Type_Certificates__STC___5[[#This Row],[Column1]],SEARCH("\",Supplemental_Type_Certificates__STC___5[[#This Row],[Column1]])-1)</f>
        <v>Twin Commander Aircraft LLC</v>
      </c>
      <c r="E2737" s="1" t="str">
        <f>RIGHT(Supplemental_Type_Certificates__STC___5[[#This Row],[Column1]],LEN(Supplemental_Type_Certificates__STC___5[[#This Row],[Column1]])-SEARCH("\",Supplemental_Type_Certificates__STC___5[[#This Row],[Column1]]))</f>
        <v>500-S</v>
      </c>
      <c r="F2737" s="1" t="str">
        <f>INDEX(Sheet1!A:D,MATCH(Supplemental_Type_Certificates__STC___5[[#This Row],[Make]],Sheet1!D:D,0),1)</f>
        <v>Twin Commander</v>
      </c>
      <c r="G2737"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737"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E2735:E2751</v>
      </c>
      <c r="I2737" s="1" t="str">
        <f ca="1">IF(LEN(Supplemental_Type_Certificates__STC___5[[#This Row],[First]])&lt;&gt;0,Supplemental_Type_Certificates__STC___5[[#This Row],[First]]&amp;": "&amp;_xlfn.TEXTJOIN(", ",TRUE,INDIRECT(Supplemental_Type_Certificates__STC___5[[#This Row],[Range]])),"")</f>
        <v/>
      </c>
      <c r="J2737"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738" spans="1:10" x14ac:dyDescent="0.25">
      <c r="A2738" s="1" t="s">
        <v>173</v>
      </c>
      <c r="B2738"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Twin Commander Aircraft LLC\500-U</v>
      </c>
      <c r="C2738" s="1" t="s">
        <v>1024</v>
      </c>
      <c r="D2738" s="1" t="str">
        <f>LEFT(Supplemental_Type_Certificates__STC___5[[#This Row],[Column1]],SEARCH("\",Supplemental_Type_Certificates__STC___5[[#This Row],[Column1]])-1)</f>
        <v>Twin Commander Aircraft LLC</v>
      </c>
      <c r="E2738" s="1" t="str">
        <f>RIGHT(Supplemental_Type_Certificates__STC___5[[#This Row],[Column1]],LEN(Supplemental_Type_Certificates__STC___5[[#This Row],[Column1]])-SEARCH("\",Supplemental_Type_Certificates__STC___5[[#This Row],[Column1]]))</f>
        <v>500-U</v>
      </c>
      <c r="F2738" s="1" t="str">
        <f>INDEX(Sheet1!A:D,MATCH(Supplemental_Type_Certificates__STC___5[[#This Row],[Make]],Sheet1!D:D,0),1)</f>
        <v>Twin Commander</v>
      </c>
      <c r="G2738"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738"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E2735:E2751</v>
      </c>
      <c r="I2738" s="1" t="str">
        <f ca="1">IF(LEN(Supplemental_Type_Certificates__STC___5[[#This Row],[First]])&lt;&gt;0,Supplemental_Type_Certificates__STC___5[[#This Row],[First]]&amp;": "&amp;_xlfn.TEXTJOIN(", ",TRUE,INDIRECT(Supplemental_Type_Certificates__STC___5[[#This Row],[Range]])),"")</f>
        <v/>
      </c>
      <c r="J2738"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739" spans="1:10" x14ac:dyDescent="0.25">
      <c r="A2739" s="1" t="s">
        <v>173</v>
      </c>
      <c r="B2739"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Twin Commander Aircraft LLC\500</v>
      </c>
      <c r="C2739" s="1" t="s">
        <v>1025</v>
      </c>
      <c r="D2739" s="1" t="str">
        <f>LEFT(Supplemental_Type_Certificates__STC___5[[#This Row],[Column1]],SEARCH("\",Supplemental_Type_Certificates__STC___5[[#This Row],[Column1]])-1)</f>
        <v>Twin Commander Aircraft LLC</v>
      </c>
      <c r="E2739" s="1" t="str">
        <f>RIGHT(Supplemental_Type_Certificates__STC___5[[#This Row],[Column1]],LEN(Supplemental_Type_Certificates__STC___5[[#This Row],[Column1]])-SEARCH("\",Supplemental_Type_Certificates__STC___5[[#This Row],[Column1]]))</f>
        <v>500</v>
      </c>
      <c r="F2739" s="1" t="str">
        <f>INDEX(Sheet1!A:D,MATCH(Supplemental_Type_Certificates__STC___5[[#This Row],[Make]],Sheet1!D:D,0),1)</f>
        <v>Twin Commander</v>
      </c>
      <c r="G2739"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739"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E2735:E2751</v>
      </c>
      <c r="I2739" s="1" t="str">
        <f ca="1">IF(LEN(Supplemental_Type_Certificates__STC___5[[#This Row],[First]])&lt;&gt;0,Supplemental_Type_Certificates__STC___5[[#This Row],[First]]&amp;": "&amp;_xlfn.TEXTJOIN(", ",TRUE,INDIRECT(Supplemental_Type_Certificates__STC___5[[#This Row],[Range]])),"")</f>
        <v/>
      </c>
      <c r="J2739"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740" spans="1:10" x14ac:dyDescent="0.25">
      <c r="A2740" s="1" t="s">
        <v>173</v>
      </c>
      <c r="B2740"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Twin Commander Aircraft LLC\520</v>
      </c>
      <c r="C2740" s="1" t="s">
        <v>1026</v>
      </c>
      <c r="D2740" s="1" t="str">
        <f>LEFT(Supplemental_Type_Certificates__STC___5[[#This Row],[Column1]],SEARCH("\",Supplemental_Type_Certificates__STC___5[[#This Row],[Column1]])-1)</f>
        <v>Twin Commander Aircraft LLC</v>
      </c>
      <c r="E2740" s="1" t="str">
        <f>RIGHT(Supplemental_Type_Certificates__STC___5[[#This Row],[Column1]],LEN(Supplemental_Type_Certificates__STC___5[[#This Row],[Column1]])-SEARCH("\",Supplemental_Type_Certificates__STC___5[[#This Row],[Column1]]))</f>
        <v>520</v>
      </c>
      <c r="F2740" s="1" t="str">
        <f>INDEX(Sheet1!A:D,MATCH(Supplemental_Type_Certificates__STC___5[[#This Row],[Make]],Sheet1!D:D,0),1)</f>
        <v>Twin Commander</v>
      </c>
      <c r="G2740"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740"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E2735:E2751</v>
      </c>
      <c r="I2740" s="1" t="str">
        <f ca="1">IF(LEN(Supplemental_Type_Certificates__STC___5[[#This Row],[First]])&lt;&gt;0,Supplemental_Type_Certificates__STC___5[[#This Row],[First]]&amp;": "&amp;_xlfn.TEXTJOIN(", ",TRUE,INDIRECT(Supplemental_Type_Certificates__STC___5[[#This Row],[Range]])),"")</f>
        <v/>
      </c>
      <c r="J2740"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741" spans="1:10" x14ac:dyDescent="0.25">
      <c r="A2741" s="1" t="s">
        <v>173</v>
      </c>
      <c r="B2741"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Twin Commander Aircraft LLC\560-A</v>
      </c>
      <c r="C2741" s="1" t="s">
        <v>1027</v>
      </c>
      <c r="D2741" s="1" t="str">
        <f>LEFT(Supplemental_Type_Certificates__STC___5[[#This Row],[Column1]],SEARCH("\",Supplemental_Type_Certificates__STC___5[[#This Row],[Column1]])-1)</f>
        <v>Twin Commander Aircraft LLC</v>
      </c>
      <c r="E2741" s="1" t="str">
        <f>RIGHT(Supplemental_Type_Certificates__STC___5[[#This Row],[Column1]],LEN(Supplemental_Type_Certificates__STC___5[[#This Row],[Column1]])-SEARCH("\",Supplemental_Type_Certificates__STC___5[[#This Row],[Column1]]))</f>
        <v>560-A</v>
      </c>
      <c r="F2741" s="1" t="str">
        <f>INDEX(Sheet1!A:D,MATCH(Supplemental_Type_Certificates__STC___5[[#This Row],[Make]],Sheet1!D:D,0),1)</f>
        <v>Twin Commander</v>
      </c>
      <c r="G2741"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741"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E2735:E2751</v>
      </c>
      <c r="I2741" s="1" t="str">
        <f ca="1">IF(LEN(Supplemental_Type_Certificates__STC___5[[#This Row],[First]])&lt;&gt;0,Supplemental_Type_Certificates__STC___5[[#This Row],[First]]&amp;": "&amp;_xlfn.TEXTJOIN(", ",TRUE,INDIRECT(Supplemental_Type_Certificates__STC___5[[#This Row],[Range]])),"")</f>
        <v/>
      </c>
      <c r="J2741"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742" spans="1:10" x14ac:dyDescent="0.25">
      <c r="A2742" s="1" t="s">
        <v>173</v>
      </c>
      <c r="B2742"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Twin Commander Aircraft LLC\560-E</v>
      </c>
      <c r="C2742" s="1" t="s">
        <v>1028</v>
      </c>
      <c r="D2742" s="1" t="str">
        <f>LEFT(Supplemental_Type_Certificates__STC___5[[#This Row],[Column1]],SEARCH("\",Supplemental_Type_Certificates__STC___5[[#This Row],[Column1]])-1)</f>
        <v>Twin Commander Aircraft LLC</v>
      </c>
      <c r="E2742" s="1" t="str">
        <f>RIGHT(Supplemental_Type_Certificates__STC___5[[#This Row],[Column1]],LEN(Supplemental_Type_Certificates__STC___5[[#This Row],[Column1]])-SEARCH("\",Supplemental_Type_Certificates__STC___5[[#This Row],[Column1]]))</f>
        <v>560-E</v>
      </c>
      <c r="F2742" s="1" t="str">
        <f>INDEX(Sheet1!A:D,MATCH(Supplemental_Type_Certificates__STC___5[[#This Row],[Make]],Sheet1!D:D,0),1)</f>
        <v>Twin Commander</v>
      </c>
      <c r="G2742"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742"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E2735:E2751</v>
      </c>
      <c r="I2742" s="1" t="str">
        <f ca="1">IF(LEN(Supplemental_Type_Certificates__STC___5[[#This Row],[First]])&lt;&gt;0,Supplemental_Type_Certificates__STC___5[[#This Row],[First]]&amp;": "&amp;_xlfn.TEXTJOIN(", ",TRUE,INDIRECT(Supplemental_Type_Certificates__STC___5[[#This Row],[Range]])),"")</f>
        <v/>
      </c>
      <c r="J2742"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743" spans="1:10" x14ac:dyDescent="0.25">
      <c r="A2743" s="1" t="s">
        <v>173</v>
      </c>
      <c r="B2743"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Twin Commander Aircraft LLC\560-F</v>
      </c>
      <c r="C2743" s="1" t="s">
        <v>1029</v>
      </c>
      <c r="D2743" s="1" t="str">
        <f>LEFT(Supplemental_Type_Certificates__STC___5[[#This Row],[Column1]],SEARCH("\",Supplemental_Type_Certificates__STC___5[[#This Row],[Column1]])-1)</f>
        <v>Twin Commander Aircraft LLC</v>
      </c>
      <c r="E2743" s="1" t="str">
        <f>RIGHT(Supplemental_Type_Certificates__STC___5[[#This Row],[Column1]],LEN(Supplemental_Type_Certificates__STC___5[[#This Row],[Column1]])-SEARCH("\",Supplemental_Type_Certificates__STC___5[[#This Row],[Column1]]))</f>
        <v>560-F</v>
      </c>
      <c r="F2743" s="1" t="str">
        <f>INDEX(Sheet1!A:D,MATCH(Supplemental_Type_Certificates__STC___5[[#This Row],[Make]],Sheet1!D:D,0),1)</f>
        <v>Twin Commander</v>
      </c>
      <c r="G2743"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743"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E2735:E2751</v>
      </c>
      <c r="I2743" s="1" t="str">
        <f ca="1">IF(LEN(Supplemental_Type_Certificates__STC___5[[#This Row],[First]])&lt;&gt;0,Supplemental_Type_Certificates__STC___5[[#This Row],[First]]&amp;": "&amp;_xlfn.TEXTJOIN(", ",TRUE,INDIRECT(Supplemental_Type_Certificates__STC___5[[#This Row],[Range]])),"")</f>
        <v/>
      </c>
      <c r="J2743"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744" spans="1:10" x14ac:dyDescent="0.25">
      <c r="A2744" s="1" t="s">
        <v>173</v>
      </c>
      <c r="B2744"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Twin Commander Aircraft LLC\560</v>
      </c>
      <c r="C2744" s="1" t="s">
        <v>1030</v>
      </c>
      <c r="D2744" s="1" t="str">
        <f>LEFT(Supplemental_Type_Certificates__STC___5[[#This Row],[Column1]],SEARCH("\",Supplemental_Type_Certificates__STC___5[[#This Row],[Column1]])-1)</f>
        <v>Twin Commander Aircraft LLC</v>
      </c>
      <c r="E2744" s="1" t="str">
        <f>RIGHT(Supplemental_Type_Certificates__STC___5[[#This Row],[Column1]],LEN(Supplemental_Type_Certificates__STC___5[[#This Row],[Column1]])-SEARCH("\",Supplemental_Type_Certificates__STC___5[[#This Row],[Column1]]))</f>
        <v>560</v>
      </c>
      <c r="F2744" s="1" t="str">
        <f>INDEX(Sheet1!A:D,MATCH(Supplemental_Type_Certificates__STC___5[[#This Row],[Make]],Sheet1!D:D,0),1)</f>
        <v>Twin Commander</v>
      </c>
      <c r="G2744"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744"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E2735:E2751</v>
      </c>
      <c r="I2744" s="1" t="str">
        <f ca="1">IF(LEN(Supplemental_Type_Certificates__STC___5[[#This Row],[First]])&lt;&gt;0,Supplemental_Type_Certificates__STC___5[[#This Row],[First]]&amp;": "&amp;_xlfn.TEXTJOIN(", ",TRUE,INDIRECT(Supplemental_Type_Certificates__STC___5[[#This Row],[Range]])),"")</f>
        <v/>
      </c>
      <c r="J2744"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745" spans="1:10" x14ac:dyDescent="0.25">
      <c r="A2745" s="1" t="s">
        <v>173</v>
      </c>
      <c r="B2745"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Twin Commander Aircraft LLC\680-E</v>
      </c>
      <c r="C2745" s="1" t="s">
        <v>1031</v>
      </c>
      <c r="D2745" s="1" t="str">
        <f>LEFT(Supplemental_Type_Certificates__STC___5[[#This Row],[Column1]],SEARCH("\",Supplemental_Type_Certificates__STC___5[[#This Row],[Column1]])-1)</f>
        <v>Twin Commander Aircraft LLC</v>
      </c>
      <c r="E2745" s="1" t="str">
        <f>RIGHT(Supplemental_Type_Certificates__STC___5[[#This Row],[Column1]],LEN(Supplemental_Type_Certificates__STC___5[[#This Row],[Column1]])-SEARCH("\",Supplemental_Type_Certificates__STC___5[[#This Row],[Column1]]))</f>
        <v>680-E</v>
      </c>
      <c r="F2745" s="1" t="str">
        <f>INDEX(Sheet1!A:D,MATCH(Supplemental_Type_Certificates__STC___5[[#This Row],[Make]],Sheet1!D:D,0),1)</f>
        <v>Twin Commander</v>
      </c>
      <c r="G2745"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745"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E2735:E2751</v>
      </c>
      <c r="I2745" s="1" t="str">
        <f ca="1">IF(LEN(Supplemental_Type_Certificates__STC___5[[#This Row],[First]])&lt;&gt;0,Supplemental_Type_Certificates__STC___5[[#This Row],[First]]&amp;": "&amp;_xlfn.TEXTJOIN(", ",TRUE,INDIRECT(Supplemental_Type_Certificates__STC___5[[#This Row],[Range]])),"")</f>
        <v/>
      </c>
      <c r="J2745"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746" spans="1:10" x14ac:dyDescent="0.25">
      <c r="A2746" s="1" t="s">
        <v>173</v>
      </c>
      <c r="B2746"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Twin Commander Aircraft LLC\680-F</v>
      </c>
      <c r="C2746" s="1" t="s">
        <v>1032</v>
      </c>
      <c r="D2746" s="1" t="str">
        <f>LEFT(Supplemental_Type_Certificates__STC___5[[#This Row],[Column1]],SEARCH("\",Supplemental_Type_Certificates__STC___5[[#This Row],[Column1]])-1)</f>
        <v>Twin Commander Aircraft LLC</v>
      </c>
      <c r="E2746" s="1" t="str">
        <f>RIGHT(Supplemental_Type_Certificates__STC___5[[#This Row],[Column1]],LEN(Supplemental_Type_Certificates__STC___5[[#This Row],[Column1]])-SEARCH("\",Supplemental_Type_Certificates__STC___5[[#This Row],[Column1]]))</f>
        <v>680-F</v>
      </c>
      <c r="F2746" s="1" t="str">
        <f>INDEX(Sheet1!A:D,MATCH(Supplemental_Type_Certificates__STC___5[[#This Row],[Make]],Sheet1!D:D,0),1)</f>
        <v>Twin Commander</v>
      </c>
      <c r="G2746"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746"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E2735:E2751</v>
      </c>
      <c r="I2746" s="1" t="str">
        <f ca="1">IF(LEN(Supplemental_Type_Certificates__STC___5[[#This Row],[First]])&lt;&gt;0,Supplemental_Type_Certificates__STC___5[[#This Row],[First]]&amp;": "&amp;_xlfn.TEXTJOIN(", ",TRUE,INDIRECT(Supplemental_Type_Certificates__STC___5[[#This Row],[Range]])),"")</f>
        <v/>
      </c>
      <c r="J2746"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747" spans="1:10" x14ac:dyDescent="0.25">
      <c r="A2747" s="1" t="s">
        <v>173</v>
      </c>
      <c r="B2747"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Twin Commander Aircraft LLC\680-FL</v>
      </c>
      <c r="C2747" s="1" t="s">
        <v>1033</v>
      </c>
      <c r="D2747" s="1" t="str">
        <f>LEFT(Supplemental_Type_Certificates__STC___5[[#This Row],[Column1]],SEARCH("\",Supplemental_Type_Certificates__STC___5[[#This Row],[Column1]])-1)</f>
        <v>Twin Commander Aircraft LLC</v>
      </c>
      <c r="E2747" s="1" t="str">
        <f>RIGHT(Supplemental_Type_Certificates__STC___5[[#This Row],[Column1]],LEN(Supplemental_Type_Certificates__STC___5[[#This Row],[Column1]])-SEARCH("\",Supplemental_Type_Certificates__STC___5[[#This Row],[Column1]]))</f>
        <v>680-FL</v>
      </c>
      <c r="F2747" s="1" t="str">
        <f>INDEX(Sheet1!A:D,MATCH(Supplemental_Type_Certificates__STC___5[[#This Row],[Make]],Sheet1!D:D,0),1)</f>
        <v>Twin Commander</v>
      </c>
      <c r="G2747"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747"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E2735:E2751</v>
      </c>
      <c r="I2747" s="1" t="str">
        <f ca="1">IF(LEN(Supplemental_Type_Certificates__STC___5[[#This Row],[First]])&lt;&gt;0,Supplemental_Type_Certificates__STC___5[[#This Row],[First]]&amp;": "&amp;_xlfn.TEXTJOIN(", ",TRUE,INDIRECT(Supplemental_Type_Certificates__STC___5[[#This Row],[Range]])),"")</f>
        <v/>
      </c>
      <c r="J2747"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748" spans="1:10" x14ac:dyDescent="0.25">
      <c r="A2748" s="1" t="s">
        <v>173</v>
      </c>
      <c r="B2748"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Twin Commander Aircraft LLC\680</v>
      </c>
      <c r="C2748" s="1" t="s">
        <v>1035</v>
      </c>
      <c r="D2748" s="1" t="str">
        <f>LEFT(Supplemental_Type_Certificates__STC___5[[#This Row],[Column1]],SEARCH("\",Supplemental_Type_Certificates__STC___5[[#This Row],[Column1]])-1)</f>
        <v>Twin Commander Aircraft LLC</v>
      </c>
      <c r="E2748" s="1" t="str">
        <f>RIGHT(Supplemental_Type_Certificates__STC___5[[#This Row],[Column1]],LEN(Supplemental_Type_Certificates__STC___5[[#This Row],[Column1]])-SEARCH("\",Supplemental_Type_Certificates__STC___5[[#This Row],[Column1]]))</f>
        <v>680</v>
      </c>
      <c r="F2748" s="1" t="str">
        <f>INDEX(Sheet1!A:D,MATCH(Supplemental_Type_Certificates__STC___5[[#This Row],[Make]],Sheet1!D:D,0),1)</f>
        <v>Twin Commander</v>
      </c>
      <c r="G2748"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748"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E2735:E2751</v>
      </c>
      <c r="I2748" s="1" t="str">
        <f ca="1">IF(LEN(Supplemental_Type_Certificates__STC___5[[#This Row],[First]])&lt;&gt;0,Supplemental_Type_Certificates__STC___5[[#This Row],[First]]&amp;": "&amp;_xlfn.TEXTJOIN(", ",TRUE,INDIRECT(Supplemental_Type_Certificates__STC___5[[#This Row],[Range]])),"")</f>
        <v/>
      </c>
      <c r="J2748"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749" spans="1:10" x14ac:dyDescent="0.25">
      <c r="A2749" s="1" t="s">
        <v>173</v>
      </c>
      <c r="B2749"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Twin Commander Aircraft LLC\685</v>
      </c>
      <c r="C2749" s="1" t="s">
        <v>1036</v>
      </c>
      <c r="D2749" s="1" t="str">
        <f>LEFT(Supplemental_Type_Certificates__STC___5[[#This Row],[Column1]],SEARCH("\",Supplemental_Type_Certificates__STC___5[[#This Row],[Column1]])-1)</f>
        <v>Twin Commander Aircraft LLC</v>
      </c>
      <c r="E2749" s="1" t="str">
        <f>RIGHT(Supplemental_Type_Certificates__STC___5[[#This Row],[Column1]],LEN(Supplemental_Type_Certificates__STC___5[[#This Row],[Column1]])-SEARCH("\",Supplemental_Type_Certificates__STC___5[[#This Row],[Column1]]))</f>
        <v>685</v>
      </c>
      <c r="F2749" s="1" t="str">
        <f>INDEX(Sheet1!A:D,MATCH(Supplemental_Type_Certificates__STC___5[[#This Row],[Make]],Sheet1!D:D,0),1)</f>
        <v>Twin Commander</v>
      </c>
      <c r="G2749"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749"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E2735:E2751</v>
      </c>
      <c r="I2749" s="1" t="str">
        <f ca="1">IF(LEN(Supplemental_Type_Certificates__STC___5[[#This Row],[First]])&lt;&gt;0,Supplemental_Type_Certificates__STC___5[[#This Row],[First]]&amp;": "&amp;_xlfn.TEXTJOIN(", ",TRUE,INDIRECT(Supplemental_Type_Certificates__STC___5[[#This Row],[Range]])),"")</f>
        <v/>
      </c>
      <c r="J2749"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750" spans="1:10" x14ac:dyDescent="0.25">
      <c r="A2750" s="1" t="s">
        <v>173</v>
      </c>
      <c r="B2750"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Twin Commander Aircraft LLC\700</v>
      </c>
      <c r="C2750" s="1" t="s">
        <v>1037</v>
      </c>
      <c r="D2750" s="1" t="str">
        <f>LEFT(Supplemental_Type_Certificates__STC___5[[#This Row],[Column1]],SEARCH("\",Supplemental_Type_Certificates__STC___5[[#This Row],[Column1]])-1)</f>
        <v>Twin Commander Aircraft LLC</v>
      </c>
      <c r="E2750" s="1" t="str">
        <f>RIGHT(Supplemental_Type_Certificates__STC___5[[#This Row],[Column1]],LEN(Supplemental_Type_Certificates__STC___5[[#This Row],[Column1]])-SEARCH("\",Supplemental_Type_Certificates__STC___5[[#This Row],[Column1]]))</f>
        <v>700</v>
      </c>
      <c r="F2750" s="1" t="str">
        <f>INDEX(Sheet1!A:D,MATCH(Supplemental_Type_Certificates__STC___5[[#This Row],[Make]],Sheet1!D:D,0),1)</f>
        <v>Twin Commander</v>
      </c>
      <c r="G2750"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750"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E2735:E2751</v>
      </c>
      <c r="I2750" s="1" t="str">
        <f ca="1">IF(LEN(Supplemental_Type_Certificates__STC___5[[#This Row],[First]])&lt;&gt;0,Supplemental_Type_Certificates__STC___5[[#This Row],[First]]&amp;": "&amp;_xlfn.TEXTJOIN(", ",TRUE,INDIRECT(Supplemental_Type_Certificates__STC___5[[#This Row],[Range]])),"")</f>
        <v/>
      </c>
      <c r="J2750"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751" spans="1:10" x14ac:dyDescent="0.25">
      <c r="A2751" s="1" t="s">
        <v>173</v>
      </c>
      <c r="B2751"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Twin Commander Aircraft LLC\720</v>
      </c>
      <c r="C2751" s="1" t="s">
        <v>1038</v>
      </c>
      <c r="D2751" s="1" t="str">
        <f>LEFT(Supplemental_Type_Certificates__STC___5[[#This Row],[Column1]],SEARCH("\",Supplemental_Type_Certificates__STC___5[[#This Row],[Column1]])-1)</f>
        <v>Twin Commander Aircraft LLC</v>
      </c>
      <c r="E2751" s="1" t="str">
        <f>RIGHT(Supplemental_Type_Certificates__STC___5[[#This Row],[Column1]],LEN(Supplemental_Type_Certificates__STC___5[[#This Row],[Column1]])-SEARCH("\",Supplemental_Type_Certificates__STC___5[[#This Row],[Column1]]))</f>
        <v>720</v>
      </c>
      <c r="F2751" s="1" t="str">
        <f>INDEX(Sheet1!A:D,MATCH(Supplemental_Type_Certificates__STC___5[[#This Row],[Make]],Sheet1!D:D,0),1)</f>
        <v>Twin Commander</v>
      </c>
      <c r="G2751"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751"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E2735:E2751</v>
      </c>
      <c r="I2751" s="1" t="str">
        <f ca="1">IF(LEN(Supplemental_Type_Certificates__STC___5[[#This Row],[First]])&lt;&gt;0,Supplemental_Type_Certificates__STC___5[[#This Row],[First]]&amp;": "&amp;_xlfn.TEXTJOIN(", ",TRUE,INDIRECT(Supplemental_Type_Certificates__STC___5[[#This Row],[Range]])),"")</f>
        <v/>
      </c>
      <c r="J2751"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752" spans="1:10" x14ac:dyDescent="0.25">
      <c r="A2752" s="1" t="s">
        <v>173</v>
      </c>
      <c r="B2752"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Univair Aircraft Corporation\108-1</v>
      </c>
      <c r="C2752" s="1" t="s">
        <v>1039</v>
      </c>
      <c r="D2752" s="1" t="str">
        <f>LEFT(Supplemental_Type_Certificates__STC___5[[#This Row],[Column1]],SEARCH("\",Supplemental_Type_Certificates__STC___5[[#This Row],[Column1]])-1)</f>
        <v>Univair Aircraft Corporation</v>
      </c>
      <c r="E2752" s="1" t="str">
        <f>RIGHT(Supplemental_Type_Certificates__STC___5[[#This Row],[Column1]],LEN(Supplemental_Type_Certificates__STC___5[[#This Row],[Column1]])-SEARCH("\",Supplemental_Type_Certificates__STC___5[[#This Row],[Column1]]))</f>
        <v>108-1</v>
      </c>
      <c r="F2752" s="1" t="str">
        <f>INDEX(Sheet1!A:D,MATCH(Supplemental_Type_Certificates__STC___5[[#This Row],[Make]],Sheet1!D:D,0),1)</f>
        <v>Univair</v>
      </c>
      <c r="G2752"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Univair</v>
      </c>
      <c r="H2752"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E2752:E2756</v>
      </c>
      <c r="I2752" s="1" t="str">
        <f ca="1">IF(LEN(Supplemental_Type_Certificates__STC___5[[#This Row],[First]])&lt;&gt;0,Supplemental_Type_Certificates__STC___5[[#This Row],[First]]&amp;": "&amp;_xlfn.TEXTJOIN(", ",TRUE,INDIRECT(Supplemental_Type_Certificates__STC___5[[#This Row],[Range]])),"")</f>
        <v>Univair: 108-1, 108-2, 108-3, 108-5, 108</v>
      </c>
      <c r="J2752"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753" spans="1:10" x14ac:dyDescent="0.25">
      <c r="A2753" s="1" t="s">
        <v>173</v>
      </c>
      <c r="B2753"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Univair Aircraft Corporation\108-2</v>
      </c>
      <c r="C2753" s="1" t="s">
        <v>1040</v>
      </c>
      <c r="D2753" s="1" t="str">
        <f>LEFT(Supplemental_Type_Certificates__STC___5[[#This Row],[Column1]],SEARCH("\",Supplemental_Type_Certificates__STC___5[[#This Row],[Column1]])-1)</f>
        <v>Univair Aircraft Corporation</v>
      </c>
      <c r="E2753" s="1" t="str">
        <f>RIGHT(Supplemental_Type_Certificates__STC___5[[#This Row],[Column1]],LEN(Supplemental_Type_Certificates__STC___5[[#This Row],[Column1]])-SEARCH("\",Supplemental_Type_Certificates__STC___5[[#This Row],[Column1]]))</f>
        <v>108-2</v>
      </c>
      <c r="F2753" s="1" t="str">
        <f>INDEX(Sheet1!A:D,MATCH(Supplemental_Type_Certificates__STC___5[[#This Row],[Make]],Sheet1!D:D,0),1)</f>
        <v>Univair</v>
      </c>
      <c r="G2753"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753"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E2752:E2756</v>
      </c>
      <c r="I2753" s="1" t="str">
        <f ca="1">IF(LEN(Supplemental_Type_Certificates__STC___5[[#This Row],[First]])&lt;&gt;0,Supplemental_Type_Certificates__STC___5[[#This Row],[First]]&amp;": "&amp;_xlfn.TEXTJOIN(", ",TRUE,INDIRECT(Supplemental_Type_Certificates__STC___5[[#This Row],[Range]])),"")</f>
        <v/>
      </c>
      <c r="J2753"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754" spans="1:10" x14ac:dyDescent="0.25">
      <c r="A2754" s="1" t="s">
        <v>173</v>
      </c>
      <c r="B2754"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Univair Aircraft Corporation\108-3</v>
      </c>
      <c r="C2754" s="1" t="s">
        <v>1041</v>
      </c>
      <c r="D2754" s="1" t="str">
        <f>LEFT(Supplemental_Type_Certificates__STC___5[[#This Row],[Column1]],SEARCH("\",Supplemental_Type_Certificates__STC___5[[#This Row],[Column1]])-1)</f>
        <v>Univair Aircraft Corporation</v>
      </c>
      <c r="E2754" s="1" t="str">
        <f>RIGHT(Supplemental_Type_Certificates__STC___5[[#This Row],[Column1]],LEN(Supplemental_Type_Certificates__STC___5[[#This Row],[Column1]])-SEARCH("\",Supplemental_Type_Certificates__STC___5[[#This Row],[Column1]]))</f>
        <v>108-3</v>
      </c>
      <c r="F2754" s="1" t="str">
        <f>INDEX(Sheet1!A:D,MATCH(Supplemental_Type_Certificates__STC___5[[#This Row],[Make]],Sheet1!D:D,0),1)</f>
        <v>Univair</v>
      </c>
      <c r="G2754"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754"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E2752:E2756</v>
      </c>
      <c r="I2754" s="1" t="str">
        <f ca="1">IF(LEN(Supplemental_Type_Certificates__STC___5[[#This Row],[First]])&lt;&gt;0,Supplemental_Type_Certificates__STC___5[[#This Row],[First]]&amp;": "&amp;_xlfn.TEXTJOIN(", ",TRUE,INDIRECT(Supplemental_Type_Certificates__STC___5[[#This Row],[Range]])),"")</f>
        <v/>
      </c>
      <c r="J2754"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755" spans="1:10" x14ac:dyDescent="0.25">
      <c r="A2755" s="1" t="s">
        <v>173</v>
      </c>
      <c r="B2755"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Univair Aircraft Corporation\108-5</v>
      </c>
      <c r="C2755" s="1" t="s">
        <v>1042</v>
      </c>
      <c r="D2755" s="1" t="str">
        <f>LEFT(Supplemental_Type_Certificates__STC___5[[#This Row],[Column1]],SEARCH("\",Supplemental_Type_Certificates__STC___5[[#This Row],[Column1]])-1)</f>
        <v>Univair Aircraft Corporation</v>
      </c>
      <c r="E2755" s="1" t="str">
        <f>RIGHT(Supplemental_Type_Certificates__STC___5[[#This Row],[Column1]],LEN(Supplemental_Type_Certificates__STC___5[[#This Row],[Column1]])-SEARCH("\",Supplemental_Type_Certificates__STC___5[[#This Row],[Column1]]))</f>
        <v>108-5</v>
      </c>
      <c r="F2755" s="1" t="str">
        <f>INDEX(Sheet1!A:D,MATCH(Supplemental_Type_Certificates__STC___5[[#This Row],[Make]],Sheet1!D:D,0),1)</f>
        <v>Univair</v>
      </c>
      <c r="G2755"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755"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E2752:E2756</v>
      </c>
      <c r="I2755" s="1" t="str">
        <f ca="1">IF(LEN(Supplemental_Type_Certificates__STC___5[[#This Row],[First]])&lt;&gt;0,Supplemental_Type_Certificates__STC___5[[#This Row],[First]]&amp;": "&amp;_xlfn.TEXTJOIN(", ",TRUE,INDIRECT(Supplemental_Type_Certificates__STC___5[[#This Row],[Range]])),"")</f>
        <v/>
      </c>
      <c r="J2755"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756" spans="1:10" x14ac:dyDescent="0.25">
      <c r="A2756" s="1" t="s">
        <v>173</v>
      </c>
      <c r="B2756"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Univair Aircraft Corporation\108</v>
      </c>
      <c r="C2756" s="1" t="s">
        <v>1043</v>
      </c>
      <c r="D2756" s="1" t="str">
        <f>LEFT(Supplemental_Type_Certificates__STC___5[[#This Row],[Column1]],SEARCH("\",Supplemental_Type_Certificates__STC___5[[#This Row],[Column1]])-1)</f>
        <v>Univair Aircraft Corporation</v>
      </c>
      <c r="E2756" s="1" t="str">
        <f>RIGHT(Supplemental_Type_Certificates__STC___5[[#This Row],[Column1]],LEN(Supplemental_Type_Certificates__STC___5[[#This Row],[Column1]])-SEARCH("\",Supplemental_Type_Certificates__STC___5[[#This Row],[Column1]]))</f>
        <v>108</v>
      </c>
      <c r="F2756" s="1" t="str">
        <f>INDEX(Sheet1!A:D,MATCH(Supplemental_Type_Certificates__STC___5[[#This Row],[Make]],Sheet1!D:D,0),1)</f>
        <v>Univair</v>
      </c>
      <c r="G2756"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756"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E2752:E2756</v>
      </c>
      <c r="I2756" s="1" t="str">
        <f ca="1">IF(LEN(Supplemental_Type_Certificates__STC___5[[#This Row],[First]])&lt;&gt;0,Supplemental_Type_Certificates__STC___5[[#This Row],[First]]&amp;": "&amp;_xlfn.TEXTJOIN(", ",TRUE,INDIRECT(Supplemental_Type_Certificates__STC___5[[#This Row],[Range]])),"")</f>
        <v/>
      </c>
      <c r="J2756"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757" spans="1:10" x14ac:dyDescent="0.25">
      <c r="A2757" s="1" t="s">
        <v>173</v>
      </c>
      <c r="B2757"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Viking Air Limited\DHC-2 Mk.I</v>
      </c>
      <c r="C2757" s="1" t="s">
        <v>1044</v>
      </c>
      <c r="D2757" s="1" t="str">
        <f>LEFT(Supplemental_Type_Certificates__STC___5[[#This Row],[Column1]],SEARCH("\",Supplemental_Type_Certificates__STC___5[[#This Row],[Column1]])-1)</f>
        <v>Viking Air Limited</v>
      </c>
      <c r="E2757" s="1" t="str">
        <f>RIGHT(Supplemental_Type_Certificates__STC___5[[#This Row],[Column1]],LEN(Supplemental_Type_Certificates__STC___5[[#This Row],[Column1]])-SEARCH("\",Supplemental_Type_Certificates__STC___5[[#This Row],[Column1]]))</f>
        <v>DHC-2 Mk.I</v>
      </c>
      <c r="F2757" s="1" t="str">
        <f>INDEX(Sheet1!A:D,MATCH(Supplemental_Type_Certificates__STC___5[[#This Row],[Make]],Sheet1!D:D,0),1)</f>
        <v>Viking</v>
      </c>
      <c r="G2757"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Viking</v>
      </c>
      <c r="H2757"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E2757:E2761</v>
      </c>
      <c r="I2757" s="1" t="str">
        <f ca="1">IF(LEN(Supplemental_Type_Certificates__STC___5[[#This Row],[First]])&lt;&gt;0,Supplemental_Type_Certificates__STC___5[[#This Row],[First]]&amp;": "&amp;_xlfn.TEXTJOIN(", ",TRUE,INDIRECT(Supplemental_Type_Certificates__STC___5[[#This Row],[Range]])),"")</f>
        <v>Viking: DHC-2 Mk.I, DHC-2 Mk.II, DHC-2 Mk.III, DHC-3, TR-1</v>
      </c>
      <c r="J2757"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758" spans="1:10" x14ac:dyDescent="0.25">
      <c r="A2758" s="1" t="s">
        <v>173</v>
      </c>
      <c r="B2758"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Viking Air Limited\DHC-2 Mk.II</v>
      </c>
      <c r="C2758" s="1" t="s">
        <v>1045</v>
      </c>
      <c r="D2758" s="1" t="str">
        <f>LEFT(Supplemental_Type_Certificates__STC___5[[#This Row],[Column1]],SEARCH("\",Supplemental_Type_Certificates__STC___5[[#This Row],[Column1]])-1)</f>
        <v>Viking Air Limited</v>
      </c>
      <c r="E2758" s="1" t="str">
        <f>RIGHT(Supplemental_Type_Certificates__STC___5[[#This Row],[Column1]],LEN(Supplemental_Type_Certificates__STC___5[[#This Row],[Column1]])-SEARCH("\",Supplemental_Type_Certificates__STC___5[[#This Row],[Column1]]))</f>
        <v>DHC-2 Mk.II</v>
      </c>
      <c r="F2758" s="1" t="str">
        <f>INDEX(Sheet1!A:D,MATCH(Supplemental_Type_Certificates__STC___5[[#This Row],[Make]],Sheet1!D:D,0),1)</f>
        <v>Viking</v>
      </c>
      <c r="G2758"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758"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E2757:E2761</v>
      </c>
      <c r="I2758" s="1" t="str">
        <f ca="1">IF(LEN(Supplemental_Type_Certificates__STC___5[[#This Row],[First]])&lt;&gt;0,Supplemental_Type_Certificates__STC___5[[#This Row],[First]]&amp;": "&amp;_xlfn.TEXTJOIN(", ",TRUE,INDIRECT(Supplemental_Type_Certificates__STC___5[[#This Row],[Range]])),"")</f>
        <v/>
      </c>
      <c r="J2758"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759" spans="1:10" x14ac:dyDescent="0.25">
      <c r="A2759" s="1" t="s">
        <v>173</v>
      </c>
      <c r="B2759"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Viking Air Limited\DHC-2 Mk.III</v>
      </c>
      <c r="C2759" s="1" t="s">
        <v>1582</v>
      </c>
      <c r="D2759" s="1" t="str">
        <f>LEFT(Supplemental_Type_Certificates__STC___5[[#This Row],[Column1]],SEARCH("\",Supplemental_Type_Certificates__STC___5[[#This Row],[Column1]])-1)</f>
        <v>Viking Air Limited</v>
      </c>
      <c r="E2759" s="1" t="str">
        <f>RIGHT(Supplemental_Type_Certificates__STC___5[[#This Row],[Column1]],LEN(Supplemental_Type_Certificates__STC___5[[#This Row],[Column1]])-SEARCH("\",Supplemental_Type_Certificates__STC___5[[#This Row],[Column1]]))</f>
        <v>DHC-2 Mk.III</v>
      </c>
      <c r="F2759" s="1" t="str">
        <f>INDEX(Sheet1!A:D,MATCH(Supplemental_Type_Certificates__STC___5[[#This Row],[Make]],Sheet1!D:D,0),1)</f>
        <v>Viking</v>
      </c>
      <c r="G2759"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759"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E2757:E2761</v>
      </c>
      <c r="I2759" s="1" t="str">
        <f ca="1">IF(LEN(Supplemental_Type_Certificates__STC___5[[#This Row],[First]])&lt;&gt;0,Supplemental_Type_Certificates__STC___5[[#This Row],[First]]&amp;": "&amp;_xlfn.TEXTJOIN(", ",TRUE,INDIRECT(Supplemental_Type_Certificates__STC___5[[#This Row],[Range]])),"")</f>
        <v/>
      </c>
      <c r="J2759"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760" spans="1:10" x14ac:dyDescent="0.25">
      <c r="A2760" s="1" t="s">
        <v>173</v>
      </c>
      <c r="B2760"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Viking Air Limited\DHC-3</v>
      </c>
      <c r="C2760" s="1" t="s">
        <v>1046</v>
      </c>
      <c r="D2760" s="1" t="str">
        <f>LEFT(Supplemental_Type_Certificates__STC___5[[#This Row],[Column1]],SEARCH("\",Supplemental_Type_Certificates__STC___5[[#This Row],[Column1]])-1)</f>
        <v>Viking Air Limited</v>
      </c>
      <c r="E2760" s="1" t="str">
        <f>RIGHT(Supplemental_Type_Certificates__STC___5[[#This Row],[Column1]],LEN(Supplemental_Type_Certificates__STC___5[[#This Row],[Column1]])-SEARCH("\",Supplemental_Type_Certificates__STC___5[[#This Row],[Column1]]))</f>
        <v>DHC-3</v>
      </c>
      <c r="F2760" s="1" t="str">
        <f>INDEX(Sheet1!A:D,MATCH(Supplemental_Type_Certificates__STC___5[[#This Row],[Make]],Sheet1!D:D,0),1)</f>
        <v>Viking</v>
      </c>
      <c r="G2760"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760"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E2757:E2761</v>
      </c>
      <c r="I2760" s="1" t="str">
        <f ca="1">IF(LEN(Supplemental_Type_Certificates__STC___5[[#This Row],[First]])&lt;&gt;0,Supplemental_Type_Certificates__STC___5[[#This Row],[First]]&amp;": "&amp;_xlfn.TEXTJOIN(", ",TRUE,INDIRECT(Supplemental_Type_Certificates__STC___5[[#This Row],[Range]])),"")</f>
        <v/>
      </c>
      <c r="J2760"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761" spans="1:10" x14ac:dyDescent="0.25">
      <c r="A2761" s="1" t="s">
        <v>173</v>
      </c>
      <c r="B2761"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Viking Air Limited\TR-1</v>
      </c>
      <c r="C2761" s="1" t="s">
        <v>1047</v>
      </c>
      <c r="D2761" s="1" t="str">
        <f>LEFT(Supplemental_Type_Certificates__STC___5[[#This Row],[Column1]],SEARCH("\",Supplemental_Type_Certificates__STC___5[[#This Row],[Column1]])-1)</f>
        <v>Viking Air Limited</v>
      </c>
      <c r="E2761" s="1" t="str">
        <f>RIGHT(Supplemental_Type_Certificates__STC___5[[#This Row],[Column1]],LEN(Supplemental_Type_Certificates__STC___5[[#This Row],[Column1]])-SEARCH("\",Supplemental_Type_Certificates__STC___5[[#This Row],[Column1]]))</f>
        <v>TR-1</v>
      </c>
      <c r="F2761" s="1" t="str">
        <f>INDEX(Sheet1!A:D,MATCH(Supplemental_Type_Certificates__STC___5[[#This Row],[Make]],Sheet1!D:D,0),1)</f>
        <v>Viking</v>
      </c>
      <c r="G2761"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761"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E2757:E2761</v>
      </c>
      <c r="I2761" s="1" t="str">
        <f ca="1">IF(LEN(Supplemental_Type_Certificates__STC___5[[#This Row],[First]])&lt;&gt;0,Supplemental_Type_Certificates__STC___5[[#This Row],[First]]&amp;": "&amp;_xlfn.TEXTJOIN(", ",TRUE,INDIRECT(Supplemental_Type_Certificates__STC___5[[#This Row],[Range]])),"")</f>
        <v/>
      </c>
      <c r="J2761"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762" spans="1:10" x14ac:dyDescent="0.25">
      <c r="A2762" s="1" t="s">
        <v>173</v>
      </c>
      <c r="B2762"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Vulcanair S.p.A.\AP68 TP Series 300 Spartacus</v>
      </c>
      <c r="C2762" s="1" t="s">
        <v>1048</v>
      </c>
      <c r="D2762" s="1" t="str">
        <f>LEFT(Supplemental_Type_Certificates__STC___5[[#This Row],[Column1]],SEARCH("\",Supplemental_Type_Certificates__STC___5[[#This Row],[Column1]])-1)</f>
        <v>Vulcanair S.p.A.</v>
      </c>
      <c r="E2762" s="1" t="str">
        <f>RIGHT(Supplemental_Type_Certificates__STC___5[[#This Row],[Column1]],LEN(Supplemental_Type_Certificates__STC___5[[#This Row],[Column1]])-SEARCH("\",Supplemental_Type_Certificates__STC___5[[#This Row],[Column1]]))</f>
        <v>AP68 TP Series 300 Spartacus</v>
      </c>
      <c r="F2762" s="1" t="str">
        <f>INDEX(Sheet1!A:D,MATCH(Supplemental_Type_Certificates__STC___5[[#This Row],[Make]],Sheet1!D:D,0),1)</f>
        <v>Vulcanair</v>
      </c>
      <c r="G2762"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Vulcanair</v>
      </c>
      <c r="H2762"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E2762:E2771</v>
      </c>
      <c r="I2762" s="1" t="str">
        <f ca="1">IF(LEN(Supplemental_Type_Certificates__STC___5[[#This Row],[First]])&lt;&gt;0,Supplemental_Type_Certificates__STC___5[[#This Row],[First]]&amp;": "&amp;_xlfn.TEXTJOIN(", ",TRUE,INDIRECT(Supplemental_Type_Certificates__STC___5[[#This Row],[Range]])),"")</f>
        <v>Vulcanair: AP68 TP Series 300 Spartacus, AP68TP 600 Viator, P 68, P 68 Observer, P 68B, P 68C-TC, P 68C, P.68R, P68 Observer 2, P68TC Observer</v>
      </c>
      <c r="J2762"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763" spans="1:10" x14ac:dyDescent="0.25">
      <c r="A2763" s="1" t="s">
        <v>173</v>
      </c>
      <c r="B2763"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Vulcanair S.p.A.\AP68TP 600 Viator</v>
      </c>
      <c r="C2763" s="1" t="s">
        <v>1049</v>
      </c>
      <c r="D2763" s="1" t="str">
        <f>LEFT(Supplemental_Type_Certificates__STC___5[[#This Row],[Column1]],SEARCH("\",Supplemental_Type_Certificates__STC___5[[#This Row],[Column1]])-1)</f>
        <v>Vulcanair S.p.A.</v>
      </c>
      <c r="E2763" s="1" t="str">
        <f>RIGHT(Supplemental_Type_Certificates__STC___5[[#This Row],[Column1]],LEN(Supplemental_Type_Certificates__STC___5[[#This Row],[Column1]])-SEARCH("\",Supplemental_Type_Certificates__STC___5[[#This Row],[Column1]]))</f>
        <v>AP68TP 600 Viator</v>
      </c>
      <c r="F2763" s="1" t="str">
        <f>INDEX(Sheet1!A:D,MATCH(Supplemental_Type_Certificates__STC___5[[#This Row],[Make]],Sheet1!D:D,0),1)</f>
        <v>Vulcanair</v>
      </c>
      <c r="G2763"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763"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E2762:E2771</v>
      </c>
      <c r="I2763" s="1" t="str">
        <f ca="1">IF(LEN(Supplemental_Type_Certificates__STC___5[[#This Row],[First]])&lt;&gt;0,Supplemental_Type_Certificates__STC___5[[#This Row],[First]]&amp;": "&amp;_xlfn.TEXTJOIN(", ",TRUE,INDIRECT(Supplemental_Type_Certificates__STC___5[[#This Row],[Range]])),"")</f>
        <v/>
      </c>
      <c r="J2763"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764" spans="1:10" x14ac:dyDescent="0.25">
      <c r="A2764" s="1" t="s">
        <v>173</v>
      </c>
      <c r="B2764"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Vulcanair S.p.A.\P 68</v>
      </c>
      <c r="C2764" s="1" t="s">
        <v>1050</v>
      </c>
      <c r="D2764" s="1" t="str">
        <f>LEFT(Supplemental_Type_Certificates__STC___5[[#This Row],[Column1]],SEARCH("\",Supplemental_Type_Certificates__STC___5[[#This Row],[Column1]])-1)</f>
        <v>Vulcanair S.p.A.</v>
      </c>
      <c r="E2764" s="1" t="str">
        <f>RIGHT(Supplemental_Type_Certificates__STC___5[[#This Row],[Column1]],LEN(Supplemental_Type_Certificates__STC___5[[#This Row],[Column1]])-SEARCH("\",Supplemental_Type_Certificates__STC___5[[#This Row],[Column1]]))</f>
        <v>P 68</v>
      </c>
      <c r="F2764" s="1" t="str">
        <f>INDEX(Sheet1!A:D,MATCH(Supplemental_Type_Certificates__STC___5[[#This Row],[Make]],Sheet1!D:D,0),1)</f>
        <v>Vulcanair</v>
      </c>
      <c r="G2764"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764"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E2762:E2771</v>
      </c>
      <c r="I2764" s="1" t="str">
        <f ca="1">IF(LEN(Supplemental_Type_Certificates__STC___5[[#This Row],[First]])&lt;&gt;0,Supplemental_Type_Certificates__STC___5[[#This Row],[First]]&amp;": "&amp;_xlfn.TEXTJOIN(", ",TRUE,INDIRECT(Supplemental_Type_Certificates__STC___5[[#This Row],[Range]])),"")</f>
        <v/>
      </c>
      <c r="J2764"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765" spans="1:10" x14ac:dyDescent="0.25">
      <c r="A2765" s="1" t="s">
        <v>173</v>
      </c>
      <c r="B2765"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Vulcanair S.p.A.\P 68 Observer</v>
      </c>
      <c r="C2765" s="1" t="s">
        <v>1051</v>
      </c>
      <c r="D2765" s="1" t="str">
        <f>LEFT(Supplemental_Type_Certificates__STC___5[[#This Row],[Column1]],SEARCH("\",Supplemental_Type_Certificates__STC___5[[#This Row],[Column1]])-1)</f>
        <v>Vulcanair S.p.A.</v>
      </c>
      <c r="E2765" s="1" t="str">
        <f>RIGHT(Supplemental_Type_Certificates__STC___5[[#This Row],[Column1]],LEN(Supplemental_Type_Certificates__STC___5[[#This Row],[Column1]])-SEARCH("\",Supplemental_Type_Certificates__STC___5[[#This Row],[Column1]]))</f>
        <v>P 68 Observer</v>
      </c>
      <c r="F2765" s="1" t="str">
        <f>INDEX(Sheet1!A:D,MATCH(Supplemental_Type_Certificates__STC___5[[#This Row],[Make]],Sheet1!D:D,0),1)</f>
        <v>Vulcanair</v>
      </c>
      <c r="G2765"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765"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E2762:E2771</v>
      </c>
      <c r="I2765" s="1" t="str">
        <f ca="1">IF(LEN(Supplemental_Type_Certificates__STC___5[[#This Row],[First]])&lt;&gt;0,Supplemental_Type_Certificates__STC___5[[#This Row],[First]]&amp;": "&amp;_xlfn.TEXTJOIN(", ",TRUE,INDIRECT(Supplemental_Type_Certificates__STC___5[[#This Row],[Range]])),"")</f>
        <v/>
      </c>
      <c r="J2765"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766" spans="1:10" x14ac:dyDescent="0.25">
      <c r="A2766" s="1" t="s">
        <v>173</v>
      </c>
      <c r="B2766"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Vulcanair S.p.A.\P 68B</v>
      </c>
      <c r="C2766" s="1" t="s">
        <v>1052</v>
      </c>
      <c r="D2766" s="1" t="str">
        <f>LEFT(Supplemental_Type_Certificates__STC___5[[#This Row],[Column1]],SEARCH("\",Supplemental_Type_Certificates__STC___5[[#This Row],[Column1]])-1)</f>
        <v>Vulcanair S.p.A.</v>
      </c>
      <c r="E2766" s="1" t="str">
        <f>RIGHT(Supplemental_Type_Certificates__STC___5[[#This Row],[Column1]],LEN(Supplemental_Type_Certificates__STC___5[[#This Row],[Column1]])-SEARCH("\",Supplemental_Type_Certificates__STC___5[[#This Row],[Column1]]))</f>
        <v>P 68B</v>
      </c>
      <c r="F2766" s="1" t="str">
        <f>INDEX(Sheet1!A:D,MATCH(Supplemental_Type_Certificates__STC___5[[#This Row],[Make]],Sheet1!D:D,0),1)</f>
        <v>Vulcanair</v>
      </c>
      <c r="G2766"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766"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E2762:E2771</v>
      </c>
      <c r="I2766" s="1" t="str">
        <f ca="1">IF(LEN(Supplemental_Type_Certificates__STC___5[[#This Row],[First]])&lt;&gt;0,Supplemental_Type_Certificates__STC___5[[#This Row],[First]]&amp;": "&amp;_xlfn.TEXTJOIN(", ",TRUE,INDIRECT(Supplemental_Type_Certificates__STC___5[[#This Row],[Range]])),"")</f>
        <v/>
      </c>
      <c r="J2766"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767" spans="1:10" x14ac:dyDescent="0.25">
      <c r="A2767" s="1" t="s">
        <v>173</v>
      </c>
      <c r="B2767"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Vulcanair S.p.A.\P 68C-TC</v>
      </c>
      <c r="C2767" s="1" t="s">
        <v>1053</v>
      </c>
      <c r="D2767" s="1" t="str">
        <f>LEFT(Supplemental_Type_Certificates__STC___5[[#This Row],[Column1]],SEARCH("\",Supplemental_Type_Certificates__STC___5[[#This Row],[Column1]])-1)</f>
        <v>Vulcanair S.p.A.</v>
      </c>
      <c r="E2767" s="1" t="str">
        <f>RIGHT(Supplemental_Type_Certificates__STC___5[[#This Row],[Column1]],LEN(Supplemental_Type_Certificates__STC___5[[#This Row],[Column1]])-SEARCH("\",Supplemental_Type_Certificates__STC___5[[#This Row],[Column1]]))</f>
        <v>P 68C-TC</v>
      </c>
      <c r="F2767" s="1" t="str">
        <f>INDEX(Sheet1!A:D,MATCH(Supplemental_Type_Certificates__STC___5[[#This Row],[Make]],Sheet1!D:D,0),1)</f>
        <v>Vulcanair</v>
      </c>
      <c r="G2767"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767"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E2762:E2771</v>
      </c>
      <c r="I2767" s="1" t="str">
        <f ca="1">IF(LEN(Supplemental_Type_Certificates__STC___5[[#This Row],[First]])&lt;&gt;0,Supplemental_Type_Certificates__STC___5[[#This Row],[First]]&amp;": "&amp;_xlfn.TEXTJOIN(", ",TRUE,INDIRECT(Supplemental_Type_Certificates__STC___5[[#This Row],[Range]])),"")</f>
        <v/>
      </c>
      <c r="J2767"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768" spans="1:10" x14ac:dyDescent="0.25">
      <c r="A2768" s="1" t="s">
        <v>173</v>
      </c>
      <c r="B2768"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Vulcanair S.p.A.\P 68C</v>
      </c>
      <c r="C2768" s="1" t="s">
        <v>1054</v>
      </c>
      <c r="D2768" s="1" t="str">
        <f>LEFT(Supplemental_Type_Certificates__STC___5[[#This Row],[Column1]],SEARCH("\",Supplemental_Type_Certificates__STC___5[[#This Row],[Column1]])-1)</f>
        <v>Vulcanair S.p.A.</v>
      </c>
      <c r="E2768" s="1" t="str">
        <f>RIGHT(Supplemental_Type_Certificates__STC___5[[#This Row],[Column1]],LEN(Supplemental_Type_Certificates__STC___5[[#This Row],[Column1]])-SEARCH("\",Supplemental_Type_Certificates__STC___5[[#This Row],[Column1]]))</f>
        <v>P 68C</v>
      </c>
      <c r="F2768" s="1" t="str">
        <f>INDEX(Sheet1!A:D,MATCH(Supplemental_Type_Certificates__STC___5[[#This Row],[Make]],Sheet1!D:D,0),1)</f>
        <v>Vulcanair</v>
      </c>
      <c r="G2768"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768"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E2762:E2771</v>
      </c>
      <c r="I2768" s="1" t="str">
        <f ca="1">IF(LEN(Supplemental_Type_Certificates__STC___5[[#This Row],[First]])&lt;&gt;0,Supplemental_Type_Certificates__STC___5[[#This Row],[First]]&amp;": "&amp;_xlfn.TEXTJOIN(", ",TRUE,INDIRECT(Supplemental_Type_Certificates__STC___5[[#This Row],[Range]])),"")</f>
        <v/>
      </c>
      <c r="J2768"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769" spans="1:10" x14ac:dyDescent="0.25">
      <c r="A2769" s="1" t="s">
        <v>173</v>
      </c>
      <c r="B2769"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Vulcanair S.p.A.\P.68R</v>
      </c>
      <c r="C2769" s="1" t="s">
        <v>1601</v>
      </c>
      <c r="D2769" s="1" t="str">
        <f>LEFT(Supplemental_Type_Certificates__STC___5[[#This Row],[Column1]],SEARCH("\",Supplemental_Type_Certificates__STC___5[[#This Row],[Column1]])-1)</f>
        <v>Vulcanair S.p.A.</v>
      </c>
      <c r="E2769" s="1" t="str">
        <f>RIGHT(Supplemental_Type_Certificates__STC___5[[#This Row],[Column1]],LEN(Supplemental_Type_Certificates__STC___5[[#This Row],[Column1]])-SEARCH("\",Supplemental_Type_Certificates__STC___5[[#This Row],[Column1]]))</f>
        <v>P.68R</v>
      </c>
      <c r="F2769" s="1" t="str">
        <f>INDEX(Sheet1!A:D,MATCH(Supplemental_Type_Certificates__STC___5[[#This Row],[Make]],Sheet1!D:D,0),1)</f>
        <v>Vulcanair</v>
      </c>
      <c r="G2769"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769"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E2762:E2771</v>
      </c>
      <c r="I2769" s="1" t="str">
        <f ca="1">IF(LEN(Supplemental_Type_Certificates__STC___5[[#This Row],[First]])&lt;&gt;0,Supplemental_Type_Certificates__STC___5[[#This Row],[First]]&amp;": "&amp;_xlfn.TEXTJOIN(", ",TRUE,INDIRECT(Supplemental_Type_Certificates__STC___5[[#This Row],[Range]])),"")</f>
        <v/>
      </c>
      <c r="J2769"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770" spans="1:10" x14ac:dyDescent="0.25">
      <c r="A2770" s="1" t="s">
        <v>173</v>
      </c>
      <c r="B2770"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Vulcanair S.p.A.\P68 Observer 2</v>
      </c>
      <c r="C2770" s="1" t="s">
        <v>1055</v>
      </c>
      <c r="D2770" s="1" t="str">
        <f>LEFT(Supplemental_Type_Certificates__STC___5[[#This Row],[Column1]],SEARCH("\",Supplemental_Type_Certificates__STC___5[[#This Row],[Column1]])-1)</f>
        <v>Vulcanair S.p.A.</v>
      </c>
      <c r="E2770" s="1" t="str">
        <f>RIGHT(Supplemental_Type_Certificates__STC___5[[#This Row],[Column1]],LEN(Supplemental_Type_Certificates__STC___5[[#This Row],[Column1]])-SEARCH("\",Supplemental_Type_Certificates__STC___5[[#This Row],[Column1]]))</f>
        <v>P68 Observer 2</v>
      </c>
      <c r="F2770" s="1" t="str">
        <f>INDEX(Sheet1!A:D,MATCH(Supplemental_Type_Certificates__STC___5[[#This Row],[Make]],Sheet1!D:D,0),1)</f>
        <v>Vulcanair</v>
      </c>
      <c r="G2770"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770"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E2762:E2771</v>
      </c>
      <c r="I2770" s="1" t="str">
        <f ca="1">IF(LEN(Supplemental_Type_Certificates__STC___5[[#This Row],[First]])&lt;&gt;0,Supplemental_Type_Certificates__STC___5[[#This Row],[First]]&amp;": "&amp;_xlfn.TEXTJOIN(", ",TRUE,INDIRECT(Supplemental_Type_Certificates__STC___5[[#This Row],[Range]])),"")</f>
        <v/>
      </c>
      <c r="J2770"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771" spans="1:10" x14ac:dyDescent="0.25">
      <c r="A2771" s="1" t="s">
        <v>173</v>
      </c>
      <c r="B2771"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Vulcanair S.p.A.\P68TC Observer</v>
      </c>
      <c r="C2771" s="1" t="s">
        <v>1056</v>
      </c>
      <c r="D2771" s="1" t="str">
        <f>LEFT(Supplemental_Type_Certificates__STC___5[[#This Row],[Column1]],SEARCH("\",Supplemental_Type_Certificates__STC___5[[#This Row],[Column1]])-1)</f>
        <v>Vulcanair S.p.A.</v>
      </c>
      <c r="E2771" s="1" t="str">
        <f>RIGHT(Supplemental_Type_Certificates__STC___5[[#This Row],[Column1]],LEN(Supplemental_Type_Certificates__STC___5[[#This Row],[Column1]])-SEARCH("\",Supplemental_Type_Certificates__STC___5[[#This Row],[Column1]]))</f>
        <v>P68TC Observer</v>
      </c>
      <c r="F2771" s="1" t="str">
        <f>INDEX(Sheet1!A:D,MATCH(Supplemental_Type_Certificates__STC___5[[#This Row],[Make]],Sheet1!D:D,0),1)</f>
        <v>Vulcanair</v>
      </c>
      <c r="G2771"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771"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E2762:E2771</v>
      </c>
      <c r="I2771" s="1" t="str">
        <f ca="1">IF(LEN(Supplemental_Type_Certificates__STC___5[[#This Row],[First]])&lt;&gt;0,Supplemental_Type_Certificates__STC___5[[#This Row],[First]]&amp;": "&amp;_xlfn.TEXTJOIN(", ",TRUE,INDIRECT(Supplemental_Type_Certificates__STC___5[[#This Row],[Range]])),"")</f>
        <v/>
      </c>
      <c r="J2771"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772" spans="1:10" x14ac:dyDescent="0.25">
      <c r="A2772" s="1" t="s">
        <v>173</v>
      </c>
      <c r="B2772"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Waco Aircraft Company, The\YMF</v>
      </c>
      <c r="C2772" s="1" t="s">
        <v>1057</v>
      </c>
      <c r="D2772" s="1" t="str">
        <f>LEFT(Supplemental_Type_Certificates__STC___5[[#This Row],[Column1]],SEARCH("\",Supplemental_Type_Certificates__STC___5[[#This Row],[Column1]])-1)</f>
        <v>Waco Aircraft Company, The</v>
      </c>
      <c r="E2772" s="1" t="str">
        <f>RIGHT(Supplemental_Type_Certificates__STC___5[[#This Row],[Column1]],LEN(Supplemental_Type_Certificates__STC___5[[#This Row],[Column1]])-SEARCH("\",Supplemental_Type_Certificates__STC___5[[#This Row],[Column1]]))</f>
        <v>YMF</v>
      </c>
      <c r="F2772" s="1" t="str">
        <f>INDEX(Sheet1!A:D,MATCH(Supplemental_Type_Certificates__STC___5[[#This Row],[Make]],Sheet1!D:D,0),1)</f>
        <v>Waco</v>
      </c>
      <c r="G2772"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Waco</v>
      </c>
      <c r="H2772"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E2772:E2772</v>
      </c>
      <c r="I2772" s="1" t="str">
        <f ca="1">IF(LEN(Supplemental_Type_Certificates__STC___5[[#This Row],[First]])&lt;&gt;0,Supplemental_Type_Certificates__STC___5[[#This Row],[First]]&amp;": "&amp;_xlfn.TEXTJOIN(", ",TRUE,INDIRECT(Supplemental_Type_Certificates__STC___5[[#This Row],[Range]])),"")</f>
        <v>Waco: YMF</v>
      </c>
      <c r="J2772"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773" spans="1:10" x14ac:dyDescent="0.25">
      <c r="A2773" s="1" t="s">
        <v>173</v>
      </c>
      <c r="B2773"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WSK PZL Mielec and OBR SK Mielec\PZL M20 03</v>
      </c>
      <c r="C2773" s="1" t="s">
        <v>1058</v>
      </c>
      <c r="D2773" s="1" t="str">
        <f>LEFT(Supplemental_Type_Certificates__STC___5[[#This Row],[Column1]],SEARCH("\",Supplemental_Type_Certificates__STC___5[[#This Row],[Column1]])-1)</f>
        <v>WSK PZL Mielec and OBR SK Mielec</v>
      </c>
      <c r="E2773" s="1" t="str">
        <f>RIGHT(Supplemental_Type_Certificates__STC___5[[#This Row],[Column1]],LEN(Supplemental_Type_Certificates__STC___5[[#This Row],[Column1]])-SEARCH("\",Supplemental_Type_Certificates__STC___5[[#This Row],[Column1]]))</f>
        <v>PZL M20 03</v>
      </c>
      <c r="F2773" s="1" t="str">
        <f>INDEX(Sheet1!A:D,MATCH(Supplemental_Type_Certificates__STC___5[[#This Row],[Make]],Sheet1!D:D,0),1)</f>
        <v>WSK PZL</v>
      </c>
      <c r="G2773"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WSK PZL</v>
      </c>
      <c r="H2773"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E2773:E2773</v>
      </c>
      <c r="I2773" s="1" t="str">
        <f ca="1">IF(LEN(Supplemental_Type_Certificates__STC___5[[#This Row],[First]])&lt;&gt;0,Supplemental_Type_Certificates__STC___5[[#This Row],[First]]&amp;": "&amp;_xlfn.TEXTJOIN(", ",TRUE,INDIRECT(Supplemental_Type_Certificates__STC___5[[#This Row],[Range]])),"")</f>
        <v>WSK PZL: PZL M20 03</v>
      </c>
      <c r="J2773"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774" spans="1:10" x14ac:dyDescent="0.25">
      <c r="A2774" s="1" t="s">
        <v>173</v>
      </c>
      <c r="B2774"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Zenair Ltd.\CH2000</v>
      </c>
      <c r="C2774" s="1" t="s">
        <v>1059</v>
      </c>
      <c r="D2774" s="1" t="str">
        <f>LEFT(Supplemental_Type_Certificates__STC___5[[#This Row],[Column1]],SEARCH("\",Supplemental_Type_Certificates__STC___5[[#This Row],[Column1]])-1)</f>
        <v>Zenair Ltd.</v>
      </c>
      <c r="E2774" s="1" t="str">
        <f>RIGHT(Supplemental_Type_Certificates__STC___5[[#This Row],[Column1]],LEN(Supplemental_Type_Certificates__STC___5[[#This Row],[Column1]])-SEARCH("\",Supplemental_Type_Certificates__STC___5[[#This Row],[Column1]]))</f>
        <v>CH2000</v>
      </c>
      <c r="F2774" s="1" t="str">
        <f>INDEX(Sheet1!A:D,MATCH(Supplemental_Type_Certificates__STC___5[[#This Row],[Make]],Sheet1!D:D,0),1)</f>
        <v>Zenair</v>
      </c>
      <c r="G2774"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Zenair</v>
      </c>
      <c r="H2774"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E2774:E2774</v>
      </c>
      <c r="I2774" s="1" t="str">
        <f ca="1">IF(LEN(Supplemental_Type_Certificates__STC___5[[#This Row],[First]])&lt;&gt;0,Supplemental_Type_Certificates__STC___5[[#This Row],[First]]&amp;": "&amp;_xlfn.TEXTJOIN(", ",TRUE,INDIRECT(Supplemental_Type_Certificates__STC___5[[#This Row],[Range]])),"")</f>
        <v>Zenair: CH2000</v>
      </c>
      <c r="J2774"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775" spans="1:10" x14ac:dyDescent="0.25">
      <c r="A2775" s="1" t="s">
        <v>173</v>
      </c>
      <c r="B2775"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Zlin Aircraft a.s.\Z-143L</v>
      </c>
      <c r="C2775" s="1" t="s">
        <v>1060</v>
      </c>
      <c r="D2775" s="1" t="str">
        <f>LEFT(Supplemental_Type_Certificates__STC___5[[#This Row],[Column1]],SEARCH("\",Supplemental_Type_Certificates__STC___5[[#This Row],[Column1]])-1)</f>
        <v>Zlin Aircraft a.s.</v>
      </c>
      <c r="E2775" s="1" t="str">
        <f>RIGHT(Supplemental_Type_Certificates__STC___5[[#This Row],[Column1]],LEN(Supplemental_Type_Certificates__STC___5[[#This Row],[Column1]])-SEARCH("\",Supplemental_Type_Certificates__STC___5[[#This Row],[Column1]]))</f>
        <v>Z-143L</v>
      </c>
      <c r="F2775" s="1" t="str">
        <f>INDEX(Sheet1!A:D,MATCH(Supplemental_Type_Certificates__STC___5[[#This Row],[Make]],Sheet1!D:D,0),1)</f>
        <v>Zlin</v>
      </c>
      <c r="G2775"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Zlin</v>
      </c>
      <c r="H2775"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E2775:E2776</v>
      </c>
      <c r="I2775" s="1" t="str">
        <f ca="1">IF(LEN(Supplemental_Type_Certificates__STC___5[[#This Row],[First]])&lt;&gt;0,Supplemental_Type_Certificates__STC___5[[#This Row],[First]]&amp;": "&amp;_xlfn.TEXTJOIN(", ",TRUE,INDIRECT(Supplemental_Type_Certificates__STC___5[[#This Row],[Range]])),"")</f>
        <v>Zlin: Z-143L, Z-242L</v>
      </c>
      <c r="J2775"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776" spans="1:10" x14ac:dyDescent="0.25">
      <c r="A2776" s="1" t="s">
        <v>173</v>
      </c>
      <c r="B2776"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Zlin Aircraft a.s.\Z-242L</v>
      </c>
      <c r="C2776" s="1" t="s">
        <v>1061</v>
      </c>
      <c r="D2776" s="1" t="str">
        <f>LEFT(Supplemental_Type_Certificates__STC___5[[#This Row],[Column1]],SEARCH("\",Supplemental_Type_Certificates__STC___5[[#This Row],[Column1]])-1)</f>
        <v>Zlin Aircraft a.s.</v>
      </c>
      <c r="E2776" s="1" t="str">
        <f>RIGHT(Supplemental_Type_Certificates__STC___5[[#This Row],[Column1]],LEN(Supplemental_Type_Certificates__STC___5[[#This Row],[Column1]])-SEARCH("\",Supplemental_Type_Certificates__STC___5[[#This Row],[Column1]]))</f>
        <v>Z-242L</v>
      </c>
      <c r="F2776" s="1" t="str">
        <f>INDEX(Sheet1!A:D,MATCH(Supplemental_Type_Certificates__STC___5[[#This Row],[Make]],Sheet1!D:D,0),1)</f>
        <v>Zlin</v>
      </c>
      <c r="G2776"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776"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E2775:E2776</v>
      </c>
      <c r="I2776" s="1" t="str">
        <f ca="1">IF(LEN(Supplemental_Type_Certificates__STC___5[[#This Row],[First]])&lt;&gt;0,Supplemental_Type_Certificates__STC___5[[#This Row],[First]]&amp;": "&amp;_xlfn.TEXTJOIN(", ",TRUE,INDIRECT(Supplemental_Type_Certificates__STC___5[[#This Row],[Range]])),"")</f>
        <v/>
      </c>
      <c r="J2776"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'Sheet11'!i2073:i2776</v>
      </c>
    </row>
    <row r="2777" spans="1:10" x14ac:dyDescent="0.25">
      <c r="A2777" s="1" t="s">
        <v>177</v>
      </c>
      <c r="B2777"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Sikorsky Aircraft Corporation\S-76A</v>
      </c>
      <c r="C2777" s="1" t="s">
        <v>182</v>
      </c>
      <c r="D2777" s="1" t="str">
        <f>LEFT(Supplemental_Type_Certificates__STC___5[[#This Row],[Column1]],SEARCH("\",Supplemental_Type_Certificates__STC___5[[#This Row],[Column1]])-1)</f>
        <v>Sikorsky Aircraft Corporation</v>
      </c>
      <c r="E2777" s="1" t="str">
        <f>RIGHT(Supplemental_Type_Certificates__STC___5[[#This Row],[Column1]],LEN(Supplemental_Type_Certificates__STC___5[[#This Row],[Column1]])-SEARCH("\",Supplemental_Type_Certificates__STC___5[[#This Row],[Column1]]))</f>
        <v>S-76A</v>
      </c>
      <c r="F2777" s="1" t="str">
        <f>INDEX(Sheet1!A:D,MATCH(Supplemental_Type_Certificates__STC___5[[#This Row],[Make]],Sheet1!D:D,0),1)</f>
        <v>Sikorsky</v>
      </c>
      <c r="G2777"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Sikorsky</v>
      </c>
      <c r="H2777"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E2777:E2779</v>
      </c>
      <c r="I2777" s="1" t="str">
        <f ca="1">IF(LEN(Supplemental_Type_Certificates__STC___5[[#This Row],[First]])&lt;&gt;0,Supplemental_Type_Certificates__STC___5[[#This Row],[First]]&amp;": "&amp;_xlfn.TEXTJOIN(", ",TRUE,INDIRECT(Supplemental_Type_Certificates__STC___5[[#This Row],[Range]])),"")</f>
        <v>Sikorsky: S-76A, S-76B, S-76C</v>
      </c>
      <c r="J2777"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'Sheet11'!i2777:i2779</v>
      </c>
    </row>
    <row r="2778" spans="1:10" x14ac:dyDescent="0.25">
      <c r="A2778" s="1" t="s">
        <v>177</v>
      </c>
      <c r="B2778"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Sikorsky Aircraft Corporation\S-76B</v>
      </c>
      <c r="C2778" s="1" t="s">
        <v>185</v>
      </c>
      <c r="D2778" s="1" t="str">
        <f>LEFT(Supplemental_Type_Certificates__STC___5[[#This Row],[Column1]],SEARCH("\",Supplemental_Type_Certificates__STC___5[[#This Row],[Column1]])-1)</f>
        <v>Sikorsky Aircraft Corporation</v>
      </c>
      <c r="E2778" s="1" t="str">
        <f>RIGHT(Supplemental_Type_Certificates__STC___5[[#This Row],[Column1]],LEN(Supplemental_Type_Certificates__STC___5[[#This Row],[Column1]])-SEARCH("\",Supplemental_Type_Certificates__STC___5[[#This Row],[Column1]]))</f>
        <v>S-76B</v>
      </c>
      <c r="F2778" s="1" t="str">
        <f>INDEX(Sheet1!A:D,MATCH(Supplemental_Type_Certificates__STC___5[[#This Row],[Make]],Sheet1!D:D,0),1)</f>
        <v>Sikorsky</v>
      </c>
      <c r="G2778"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778"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E2777:E2779</v>
      </c>
      <c r="I2778" s="1" t="str">
        <f ca="1">IF(LEN(Supplemental_Type_Certificates__STC___5[[#This Row],[First]])&lt;&gt;0,Supplemental_Type_Certificates__STC___5[[#This Row],[First]]&amp;": "&amp;_xlfn.TEXTJOIN(", ",TRUE,INDIRECT(Supplemental_Type_Certificates__STC___5[[#This Row],[Range]])),"")</f>
        <v/>
      </c>
      <c r="J2778"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'Sheet11'!i2777:i2779</v>
      </c>
    </row>
    <row r="2779" spans="1:10" x14ac:dyDescent="0.25">
      <c r="A2779" s="1" t="s">
        <v>177</v>
      </c>
      <c r="B2779"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Sikorsky Aircraft Corporation\S-76C</v>
      </c>
      <c r="C2779" s="1" t="s">
        <v>186</v>
      </c>
      <c r="D2779" s="1" t="str">
        <f>LEFT(Supplemental_Type_Certificates__STC___5[[#This Row],[Column1]],SEARCH("\",Supplemental_Type_Certificates__STC___5[[#This Row],[Column1]])-1)</f>
        <v>Sikorsky Aircraft Corporation</v>
      </c>
      <c r="E2779" s="1" t="str">
        <f>RIGHT(Supplemental_Type_Certificates__STC___5[[#This Row],[Column1]],LEN(Supplemental_Type_Certificates__STC___5[[#This Row],[Column1]])-SEARCH("\",Supplemental_Type_Certificates__STC___5[[#This Row],[Column1]]))</f>
        <v>S-76C</v>
      </c>
      <c r="F2779" s="1" t="str">
        <f>INDEX(Sheet1!A:D,MATCH(Supplemental_Type_Certificates__STC___5[[#This Row],[Make]],Sheet1!D:D,0),1)</f>
        <v>Sikorsky</v>
      </c>
      <c r="G2779"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779"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E2777:E2779</v>
      </c>
      <c r="I2779" s="1" t="str">
        <f ca="1">IF(LEN(Supplemental_Type_Certificates__STC___5[[#This Row],[First]])&lt;&gt;0,Supplemental_Type_Certificates__STC___5[[#This Row],[First]]&amp;": "&amp;_xlfn.TEXTJOIN(", ",TRUE,INDIRECT(Supplemental_Type_Certificates__STC___5[[#This Row],[Range]])),"")</f>
        <v/>
      </c>
      <c r="J2779"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'Sheet11'!i2777:i2779</v>
      </c>
    </row>
    <row r="2780" spans="1:10" x14ac:dyDescent="0.25">
      <c r="A2780" s="1" t="s">
        <v>187</v>
      </c>
      <c r="B2780"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Airbus Helicopters Deutschland GmbH\EC135 P1</v>
      </c>
      <c r="C2780" s="1" t="s">
        <v>191</v>
      </c>
      <c r="D2780" s="1" t="str">
        <f>LEFT(Supplemental_Type_Certificates__STC___5[[#This Row],[Column1]],SEARCH("\",Supplemental_Type_Certificates__STC___5[[#This Row],[Column1]])-1)</f>
        <v>Airbus Helicopters Deutschland GmbH</v>
      </c>
      <c r="E2780" s="1" t="str">
        <f>RIGHT(Supplemental_Type_Certificates__STC___5[[#This Row],[Column1]],LEN(Supplemental_Type_Certificates__STC___5[[#This Row],[Column1]])-SEARCH("\",Supplemental_Type_Certificates__STC___5[[#This Row],[Column1]]))</f>
        <v>EC135 P1</v>
      </c>
      <c r="F2780" s="1" t="str">
        <f>INDEX(Sheet1!A:D,MATCH(Supplemental_Type_Certificates__STC___5[[#This Row],[Make]],Sheet1!D:D,0),1)</f>
        <v>Airbus Helicopters</v>
      </c>
      <c r="G2780"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Airbus Helicopters</v>
      </c>
      <c r="H2780"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E2780:E2803</v>
      </c>
      <c r="I2780" s="1" t="str">
        <f ca="1">IF(LEN(Supplemental_Type_Certificates__STC___5[[#This Row],[First]])&lt;&gt;0,Supplemental_Type_Certificates__STC___5[[#This Row],[First]]&amp;": "&amp;_xlfn.TEXTJOIN(", ",TRUE,INDIRECT(Supplemental_Type_Certificates__STC___5[[#This Row],[Range]])),"")</f>
        <v>Airbus Helicopters: EC135 P1, EC135 P2, EC135 P2+, EC135 T1, EC135 T2, EC135 T2+, EC135P3, EC135T3, AS-350B, AS-350B1, AS-350B2, AS-350B3, AS-350BA, AS-350C, AS-350D, AS-350D1, AS355E, AS355F, AS355F1, AS355F2, AS355N, AS355NP, EC 130 B4, EC 130 T2</v>
      </c>
      <c r="J2780"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'Sheet11'!i2780:i2819</v>
      </c>
    </row>
    <row r="2781" spans="1:10" x14ac:dyDescent="0.25">
      <c r="A2781" s="1" t="s">
        <v>187</v>
      </c>
      <c r="B2781"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Airbus Helicopters Deutschland GmbH\EC135 P2</v>
      </c>
      <c r="C2781" s="1" t="s">
        <v>193</v>
      </c>
      <c r="D2781" s="1" t="str">
        <f>LEFT(Supplemental_Type_Certificates__STC___5[[#This Row],[Column1]],SEARCH("\",Supplemental_Type_Certificates__STC___5[[#This Row],[Column1]])-1)</f>
        <v>Airbus Helicopters Deutschland GmbH</v>
      </c>
      <c r="E2781" s="1" t="str">
        <f>RIGHT(Supplemental_Type_Certificates__STC___5[[#This Row],[Column1]],LEN(Supplemental_Type_Certificates__STC___5[[#This Row],[Column1]])-SEARCH("\",Supplemental_Type_Certificates__STC___5[[#This Row],[Column1]]))</f>
        <v>EC135 P2</v>
      </c>
      <c r="F2781" s="1" t="str">
        <f>INDEX(Sheet1!A:D,MATCH(Supplemental_Type_Certificates__STC___5[[#This Row],[Make]],Sheet1!D:D,0),1)</f>
        <v>Airbus Helicopters</v>
      </c>
      <c r="G2781"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781"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E2780:E2803</v>
      </c>
      <c r="I2781" s="1" t="str">
        <f ca="1">IF(LEN(Supplemental_Type_Certificates__STC___5[[#This Row],[First]])&lt;&gt;0,Supplemental_Type_Certificates__STC___5[[#This Row],[First]]&amp;": "&amp;_xlfn.TEXTJOIN(", ",TRUE,INDIRECT(Supplemental_Type_Certificates__STC___5[[#This Row],[Range]])),"")</f>
        <v/>
      </c>
      <c r="J2781"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'Sheet11'!i2780:i2819</v>
      </c>
    </row>
    <row r="2782" spans="1:10" x14ac:dyDescent="0.25">
      <c r="A2782" s="1" t="s">
        <v>187</v>
      </c>
      <c r="B2782"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Airbus Helicopters Deutschland GmbH\EC135 P2+</v>
      </c>
      <c r="C2782" s="1" t="s">
        <v>194</v>
      </c>
      <c r="D2782" s="1" t="str">
        <f>LEFT(Supplemental_Type_Certificates__STC___5[[#This Row],[Column1]],SEARCH("\",Supplemental_Type_Certificates__STC___5[[#This Row],[Column1]])-1)</f>
        <v>Airbus Helicopters Deutschland GmbH</v>
      </c>
      <c r="E2782" s="1" t="str">
        <f>RIGHT(Supplemental_Type_Certificates__STC___5[[#This Row],[Column1]],LEN(Supplemental_Type_Certificates__STC___5[[#This Row],[Column1]])-SEARCH("\",Supplemental_Type_Certificates__STC___5[[#This Row],[Column1]]))</f>
        <v>EC135 P2+</v>
      </c>
      <c r="F2782" s="1" t="str">
        <f>INDEX(Sheet1!A:D,MATCH(Supplemental_Type_Certificates__STC___5[[#This Row],[Make]],Sheet1!D:D,0),1)</f>
        <v>Airbus Helicopters</v>
      </c>
      <c r="G2782"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782"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E2780:E2803</v>
      </c>
      <c r="I2782" s="1" t="str">
        <f ca="1">IF(LEN(Supplemental_Type_Certificates__STC___5[[#This Row],[First]])&lt;&gt;0,Supplemental_Type_Certificates__STC___5[[#This Row],[First]]&amp;": "&amp;_xlfn.TEXTJOIN(", ",TRUE,INDIRECT(Supplemental_Type_Certificates__STC___5[[#This Row],[Range]])),"")</f>
        <v/>
      </c>
      <c r="J2782"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'Sheet11'!i2780:i2819</v>
      </c>
    </row>
    <row r="2783" spans="1:10" x14ac:dyDescent="0.25">
      <c r="A2783" s="1" t="s">
        <v>187</v>
      </c>
      <c r="B2783"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Airbus Helicopters Deutschland GmbH\EC135 T1</v>
      </c>
      <c r="C2783" s="1" t="s">
        <v>195</v>
      </c>
      <c r="D2783" s="1" t="str">
        <f>LEFT(Supplemental_Type_Certificates__STC___5[[#This Row],[Column1]],SEARCH("\",Supplemental_Type_Certificates__STC___5[[#This Row],[Column1]])-1)</f>
        <v>Airbus Helicopters Deutschland GmbH</v>
      </c>
      <c r="E2783" s="1" t="str">
        <f>RIGHT(Supplemental_Type_Certificates__STC___5[[#This Row],[Column1]],LEN(Supplemental_Type_Certificates__STC___5[[#This Row],[Column1]])-SEARCH("\",Supplemental_Type_Certificates__STC___5[[#This Row],[Column1]]))</f>
        <v>EC135 T1</v>
      </c>
      <c r="F2783" s="1" t="str">
        <f>INDEX(Sheet1!A:D,MATCH(Supplemental_Type_Certificates__STC___5[[#This Row],[Make]],Sheet1!D:D,0),1)</f>
        <v>Airbus Helicopters</v>
      </c>
      <c r="G2783"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783"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E2780:E2803</v>
      </c>
      <c r="I2783" s="1" t="str">
        <f ca="1">IF(LEN(Supplemental_Type_Certificates__STC___5[[#This Row],[First]])&lt;&gt;0,Supplemental_Type_Certificates__STC___5[[#This Row],[First]]&amp;": "&amp;_xlfn.TEXTJOIN(", ",TRUE,INDIRECT(Supplemental_Type_Certificates__STC___5[[#This Row],[Range]])),"")</f>
        <v/>
      </c>
      <c r="J2783"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'Sheet11'!i2780:i2819</v>
      </c>
    </row>
    <row r="2784" spans="1:10" x14ac:dyDescent="0.25">
      <c r="A2784" s="1" t="s">
        <v>187</v>
      </c>
      <c r="B2784"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Airbus Helicopters Deutschland GmbH\EC135 T2</v>
      </c>
      <c r="C2784" s="1" t="s">
        <v>196</v>
      </c>
      <c r="D2784" s="1" t="str">
        <f>LEFT(Supplemental_Type_Certificates__STC___5[[#This Row],[Column1]],SEARCH("\",Supplemental_Type_Certificates__STC___5[[#This Row],[Column1]])-1)</f>
        <v>Airbus Helicopters Deutschland GmbH</v>
      </c>
      <c r="E2784" s="1" t="str">
        <f>RIGHT(Supplemental_Type_Certificates__STC___5[[#This Row],[Column1]],LEN(Supplemental_Type_Certificates__STC___5[[#This Row],[Column1]])-SEARCH("\",Supplemental_Type_Certificates__STC___5[[#This Row],[Column1]]))</f>
        <v>EC135 T2</v>
      </c>
      <c r="F2784" s="1" t="str">
        <f>INDEX(Sheet1!A:D,MATCH(Supplemental_Type_Certificates__STC___5[[#This Row],[Make]],Sheet1!D:D,0),1)</f>
        <v>Airbus Helicopters</v>
      </c>
      <c r="G2784"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784"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E2780:E2803</v>
      </c>
      <c r="I2784" s="1" t="str">
        <f ca="1">IF(LEN(Supplemental_Type_Certificates__STC___5[[#This Row],[First]])&lt;&gt;0,Supplemental_Type_Certificates__STC___5[[#This Row],[First]]&amp;": "&amp;_xlfn.TEXTJOIN(", ",TRUE,INDIRECT(Supplemental_Type_Certificates__STC___5[[#This Row],[Range]])),"")</f>
        <v/>
      </c>
      <c r="J2784"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'Sheet11'!i2780:i2819</v>
      </c>
    </row>
    <row r="2785" spans="1:10" x14ac:dyDescent="0.25">
      <c r="A2785" s="1" t="s">
        <v>187</v>
      </c>
      <c r="B2785"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Airbus Helicopters Deutschland GmbH\EC135 T2+</v>
      </c>
      <c r="C2785" s="1" t="s">
        <v>197</v>
      </c>
      <c r="D2785" s="1" t="str">
        <f>LEFT(Supplemental_Type_Certificates__STC___5[[#This Row],[Column1]],SEARCH("\",Supplemental_Type_Certificates__STC___5[[#This Row],[Column1]])-1)</f>
        <v>Airbus Helicopters Deutschland GmbH</v>
      </c>
      <c r="E2785" s="1" t="str">
        <f>RIGHT(Supplemental_Type_Certificates__STC___5[[#This Row],[Column1]],LEN(Supplemental_Type_Certificates__STC___5[[#This Row],[Column1]])-SEARCH("\",Supplemental_Type_Certificates__STC___5[[#This Row],[Column1]]))</f>
        <v>EC135 T2+</v>
      </c>
      <c r="F2785" s="1" t="str">
        <f>INDEX(Sheet1!A:D,MATCH(Supplemental_Type_Certificates__STC___5[[#This Row],[Make]],Sheet1!D:D,0),1)</f>
        <v>Airbus Helicopters</v>
      </c>
      <c r="G2785"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785"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E2780:E2803</v>
      </c>
      <c r="I2785" s="1" t="str">
        <f ca="1">IF(LEN(Supplemental_Type_Certificates__STC___5[[#This Row],[First]])&lt;&gt;0,Supplemental_Type_Certificates__STC___5[[#This Row],[First]]&amp;": "&amp;_xlfn.TEXTJOIN(", ",TRUE,INDIRECT(Supplemental_Type_Certificates__STC___5[[#This Row],[Range]])),"")</f>
        <v/>
      </c>
      <c r="J2785"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'Sheet11'!i2780:i2819</v>
      </c>
    </row>
    <row r="2786" spans="1:10" x14ac:dyDescent="0.25">
      <c r="A2786" s="1" t="s">
        <v>187</v>
      </c>
      <c r="B2786"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Airbus Helicopters Deutschland GmbH\EC135P3</v>
      </c>
      <c r="C2786" s="1" t="s">
        <v>198</v>
      </c>
      <c r="D2786" s="1" t="str">
        <f>LEFT(Supplemental_Type_Certificates__STC___5[[#This Row],[Column1]],SEARCH("\",Supplemental_Type_Certificates__STC___5[[#This Row],[Column1]])-1)</f>
        <v>Airbus Helicopters Deutschland GmbH</v>
      </c>
      <c r="E2786" s="1" t="str">
        <f>RIGHT(Supplemental_Type_Certificates__STC___5[[#This Row],[Column1]],LEN(Supplemental_Type_Certificates__STC___5[[#This Row],[Column1]])-SEARCH("\",Supplemental_Type_Certificates__STC___5[[#This Row],[Column1]]))</f>
        <v>EC135P3</v>
      </c>
      <c r="F2786" s="1" t="str">
        <f>INDEX(Sheet1!A:D,MATCH(Supplemental_Type_Certificates__STC___5[[#This Row],[Make]],Sheet1!D:D,0),1)</f>
        <v>Airbus Helicopters</v>
      </c>
      <c r="G2786"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786"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E2780:E2803</v>
      </c>
      <c r="I2786" s="1" t="str">
        <f ca="1">IF(LEN(Supplemental_Type_Certificates__STC___5[[#This Row],[First]])&lt;&gt;0,Supplemental_Type_Certificates__STC___5[[#This Row],[First]]&amp;": "&amp;_xlfn.TEXTJOIN(", ",TRUE,INDIRECT(Supplemental_Type_Certificates__STC___5[[#This Row],[Range]])),"")</f>
        <v/>
      </c>
      <c r="J2786"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'Sheet11'!i2780:i2819</v>
      </c>
    </row>
    <row r="2787" spans="1:10" x14ac:dyDescent="0.25">
      <c r="A2787" s="1" t="s">
        <v>187</v>
      </c>
      <c r="B2787"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Airbus Helicopters Deutschland GmbH\EC135T3</v>
      </c>
      <c r="C2787" s="1" t="s">
        <v>199</v>
      </c>
      <c r="D2787" s="1" t="str">
        <f>LEFT(Supplemental_Type_Certificates__STC___5[[#This Row],[Column1]],SEARCH("\",Supplemental_Type_Certificates__STC___5[[#This Row],[Column1]])-1)</f>
        <v>Airbus Helicopters Deutschland GmbH</v>
      </c>
      <c r="E2787" s="1" t="str">
        <f>RIGHT(Supplemental_Type_Certificates__STC___5[[#This Row],[Column1]],LEN(Supplemental_Type_Certificates__STC___5[[#This Row],[Column1]])-SEARCH("\",Supplemental_Type_Certificates__STC___5[[#This Row],[Column1]]))</f>
        <v>EC135T3</v>
      </c>
      <c r="F2787" s="1" t="str">
        <f>INDEX(Sheet1!A:D,MATCH(Supplemental_Type_Certificates__STC___5[[#This Row],[Make]],Sheet1!D:D,0),1)</f>
        <v>Airbus Helicopters</v>
      </c>
      <c r="G2787"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787"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E2780:E2803</v>
      </c>
      <c r="I2787" s="1" t="str">
        <f ca="1">IF(LEN(Supplemental_Type_Certificates__STC___5[[#This Row],[First]])&lt;&gt;0,Supplemental_Type_Certificates__STC___5[[#This Row],[First]]&amp;": "&amp;_xlfn.TEXTJOIN(", ",TRUE,INDIRECT(Supplemental_Type_Certificates__STC___5[[#This Row],[Range]])),"")</f>
        <v/>
      </c>
      <c r="J2787"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'Sheet11'!i2780:i2819</v>
      </c>
    </row>
    <row r="2788" spans="1:10" x14ac:dyDescent="0.25">
      <c r="A2788" s="1" t="s">
        <v>187</v>
      </c>
      <c r="B2788"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Airbus Helicopters\AS-350B</v>
      </c>
      <c r="C2788" s="1" t="s">
        <v>1602</v>
      </c>
      <c r="D2788" s="1" t="str">
        <f>LEFT(Supplemental_Type_Certificates__STC___5[[#This Row],[Column1]],SEARCH("\",Supplemental_Type_Certificates__STC___5[[#This Row],[Column1]])-1)</f>
        <v>Airbus Helicopters</v>
      </c>
      <c r="E2788" s="1" t="str">
        <f>RIGHT(Supplemental_Type_Certificates__STC___5[[#This Row],[Column1]],LEN(Supplemental_Type_Certificates__STC___5[[#This Row],[Column1]])-SEARCH("\",Supplemental_Type_Certificates__STC___5[[#This Row],[Column1]]))</f>
        <v>AS-350B</v>
      </c>
      <c r="F2788" s="1" t="str">
        <f>INDEX(Sheet1!A:D,MATCH(Supplemental_Type_Certificates__STC___5[[#This Row],[Make]],Sheet1!D:D,0),1)</f>
        <v>Airbus Helicopters</v>
      </c>
      <c r="G2788"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788"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E2780:E2803</v>
      </c>
      <c r="I2788" s="1" t="str">
        <f ca="1">IF(LEN(Supplemental_Type_Certificates__STC___5[[#This Row],[First]])&lt;&gt;0,Supplemental_Type_Certificates__STC___5[[#This Row],[First]]&amp;": "&amp;_xlfn.TEXTJOIN(", ",TRUE,INDIRECT(Supplemental_Type_Certificates__STC___5[[#This Row],[Range]])),"")</f>
        <v/>
      </c>
      <c r="J2788"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'Sheet11'!i2780:i2819</v>
      </c>
    </row>
    <row r="2789" spans="1:10" x14ac:dyDescent="0.25">
      <c r="A2789" s="1" t="s">
        <v>187</v>
      </c>
      <c r="B2789"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Airbus Helicopters\AS-350B1</v>
      </c>
      <c r="C2789" s="1" t="s">
        <v>1603</v>
      </c>
      <c r="D2789" s="1" t="str">
        <f>LEFT(Supplemental_Type_Certificates__STC___5[[#This Row],[Column1]],SEARCH("\",Supplemental_Type_Certificates__STC___5[[#This Row],[Column1]])-1)</f>
        <v>Airbus Helicopters</v>
      </c>
      <c r="E2789" s="1" t="str">
        <f>RIGHT(Supplemental_Type_Certificates__STC___5[[#This Row],[Column1]],LEN(Supplemental_Type_Certificates__STC___5[[#This Row],[Column1]])-SEARCH("\",Supplemental_Type_Certificates__STC___5[[#This Row],[Column1]]))</f>
        <v>AS-350B1</v>
      </c>
      <c r="F2789" s="1" t="str">
        <f>INDEX(Sheet1!A:D,MATCH(Supplemental_Type_Certificates__STC___5[[#This Row],[Make]],Sheet1!D:D,0),1)</f>
        <v>Airbus Helicopters</v>
      </c>
      <c r="G2789"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789"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E2780:E2803</v>
      </c>
      <c r="I2789" s="1" t="str">
        <f ca="1">IF(LEN(Supplemental_Type_Certificates__STC___5[[#This Row],[First]])&lt;&gt;0,Supplemental_Type_Certificates__STC___5[[#This Row],[First]]&amp;": "&amp;_xlfn.TEXTJOIN(", ",TRUE,INDIRECT(Supplemental_Type_Certificates__STC___5[[#This Row],[Range]])),"")</f>
        <v/>
      </c>
      <c r="J2789"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'Sheet11'!i2780:i2819</v>
      </c>
    </row>
    <row r="2790" spans="1:10" x14ac:dyDescent="0.25">
      <c r="A2790" s="1" t="s">
        <v>187</v>
      </c>
      <c r="B2790"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Airbus Helicopters\AS-350B2</v>
      </c>
      <c r="C2790" s="1" t="s">
        <v>1604</v>
      </c>
      <c r="D2790" s="1" t="str">
        <f>LEFT(Supplemental_Type_Certificates__STC___5[[#This Row],[Column1]],SEARCH("\",Supplemental_Type_Certificates__STC___5[[#This Row],[Column1]])-1)</f>
        <v>Airbus Helicopters</v>
      </c>
      <c r="E2790" s="1" t="str">
        <f>RIGHT(Supplemental_Type_Certificates__STC___5[[#This Row],[Column1]],LEN(Supplemental_Type_Certificates__STC___5[[#This Row],[Column1]])-SEARCH("\",Supplemental_Type_Certificates__STC___5[[#This Row],[Column1]]))</f>
        <v>AS-350B2</v>
      </c>
      <c r="F2790" s="1" t="str">
        <f>INDEX(Sheet1!A:D,MATCH(Supplemental_Type_Certificates__STC___5[[#This Row],[Make]],Sheet1!D:D,0),1)</f>
        <v>Airbus Helicopters</v>
      </c>
      <c r="G2790"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790"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E2780:E2803</v>
      </c>
      <c r="I2790" s="1" t="str">
        <f ca="1">IF(LEN(Supplemental_Type_Certificates__STC___5[[#This Row],[First]])&lt;&gt;0,Supplemental_Type_Certificates__STC___5[[#This Row],[First]]&amp;": "&amp;_xlfn.TEXTJOIN(", ",TRUE,INDIRECT(Supplemental_Type_Certificates__STC___5[[#This Row],[Range]])),"")</f>
        <v/>
      </c>
      <c r="J2790"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'Sheet11'!i2780:i2819</v>
      </c>
    </row>
    <row r="2791" spans="1:10" x14ac:dyDescent="0.25">
      <c r="A2791" s="1" t="s">
        <v>187</v>
      </c>
      <c r="B2791"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Airbus Helicopters\AS-350B3</v>
      </c>
      <c r="C2791" s="1" t="s">
        <v>1605</v>
      </c>
      <c r="D2791" s="1" t="str">
        <f>LEFT(Supplemental_Type_Certificates__STC___5[[#This Row],[Column1]],SEARCH("\",Supplemental_Type_Certificates__STC___5[[#This Row],[Column1]])-1)</f>
        <v>Airbus Helicopters</v>
      </c>
      <c r="E2791" s="1" t="str">
        <f>RIGHT(Supplemental_Type_Certificates__STC___5[[#This Row],[Column1]],LEN(Supplemental_Type_Certificates__STC___5[[#This Row],[Column1]])-SEARCH("\",Supplemental_Type_Certificates__STC___5[[#This Row],[Column1]]))</f>
        <v>AS-350B3</v>
      </c>
      <c r="F2791" s="1" t="str">
        <f>INDEX(Sheet1!A:D,MATCH(Supplemental_Type_Certificates__STC___5[[#This Row],[Make]],Sheet1!D:D,0),1)</f>
        <v>Airbus Helicopters</v>
      </c>
      <c r="G2791"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791"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E2780:E2803</v>
      </c>
      <c r="I2791" s="1" t="str">
        <f ca="1">IF(LEN(Supplemental_Type_Certificates__STC___5[[#This Row],[First]])&lt;&gt;0,Supplemental_Type_Certificates__STC___5[[#This Row],[First]]&amp;": "&amp;_xlfn.TEXTJOIN(", ",TRUE,INDIRECT(Supplemental_Type_Certificates__STC___5[[#This Row],[Range]])),"")</f>
        <v/>
      </c>
      <c r="J2791"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'Sheet11'!i2780:i2819</v>
      </c>
    </row>
    <row r="2792" spans="1:10" x14ac:dyDescent="0.25">
      <c r="A2792" s="1" t="s">
        <v>187</v>
      </c>
      <c r="B2792"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Airbus Helicopters\AS-350BA</v>
      </c>
      <c r="C2792" s="1" t="s">
        <v>1606</v>
      </c>
      <c r="D2792" s="1" t="str">
        <f>LEFT(Supplemental_Type_Certificates__STC___5[[#This Row],[Column1]],SEARCH("\",Supplemental_Type_Certificates__STC___5[[#This Row],[Column1]])-1)</f>
        <v>Airbus Helicopters</v>
      </c>
      <c r="E2792" s="1" t="str">
        <f>RIGHT(Supplemental_Type_Certificates__STC___5[[#This Row],[Column1]],LEN(Supplemental_Type_Certificates__STC___5[[#This Row],[Column1]])-SEARCH("\",Supplemental_Type_Certificates__STC___5[[#This Row],[Column1]]))</f>
        <v>AS-350BA</v>
      </c>
      <c r="F2792" s="1" t="str">
        <f>INDEX(Sheet1!A:D,MATCH(Supplemental_Type_Certificates__STC___5[[#This Row],[Make]],Sheet1!D:D,0),1)</f>
        <v>Airbus Helicopters</v>
      </c>
      <c r="G2792"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792"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E2780:E2803</v>
      </c>
      <c r="I2792" s="1" t="str">
        <f ca="1">IF(LEN(Supplemental_Type_Certificates__STC___5[[#This Row],[First]])&lt;&gt;0,Supplemental_Type_Certificates__STC___5[[#This Row],[First]]&amp;": "&amp;_xlfn.TEXTJOIN(", ",TRUE,INDIRECT(Supplemental_Type_Certificates__STC___5[[#This Row],[Range]])),"")</f>
        <v/>
      </c>
      <c r="J2792"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'Sheet11'!i2780:i2819</v>
      </c>
    </row>
    <row r="2793" spans="1:10" x14ac:dyDescent="0.25">
      <c r="A2793" s="1" t="s">
        <v>187</v>
      </c>
      <c r="B2793"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Airbus Helicopters\AS-350C</v>
      </c>
      <c r="C2793" s="1" t="s">
        <v>1607</v>
      </c>
      <c r="D2793" s="1" t="str">
        <f>LEFT(Supplemental_Type_Certificates__STC___5[[#This Row],[Column1]],SEARCH("\",Supplemental_Type_Certificates__STC___5[[#This Row],[Column1]])-1)</f>
        <v>Airbus Helicopters</v>
      </c>
      <c r="E2793" s="1" t="str">
        <f>RIGHT(Supplemental_Type_Certificates__STC___5[[#This Row],[Column1]],LEN(Supplemental_Type_Certificates__STC___5[[#This Row],[Column1]])-SEARCH("\",Supplemental_Type_Certificates__STC___5[[#This Row],[Column1]]))</f>
        <v>AS-350C</v>
      </c>
      <c r="F2793" s="1" t="str">
        <f>INDEX(Sheet1!A:D,MATCH(Supplemental_Type_Certificates__STC___5[[#This Row],[Make]],Sheet1!D:D,0),1)</f>
        <v>Airbus Helicopters</v>
      </c>
      <c r="G2793"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793"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E2780:E2803</v>
      </c>
      <c r="I2793" s="1" t="str">
        <f ca="1">IF(LEN(Supplemental_Type_Certificates__STC___5[[#This Row],[First]])&lt;&gt;0,Supplemental_Type_Certificates__STC___5[[#This Row],[First]]&amp;": "&amp;_xlfn.TEXTJOIN(", ",TRUE,INDIRECT(Supplemental_Type_Certificates__STC___5[[#This Row],[Range]])),"")</f>
        <v/>
      </c>
      <c r="J2793"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'Sheet11'!i2780:i2819</v>
      </c>
    </row>
    <row r="2794" spans="1:10" x14ac:dyDescent="0.25">
      <c r="A2794" s="1" t="s">
        <v>187</v>
      </c>
      <c r="B2794"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Airbus Helicopters\AS-350D</v>
      </c>
      <c r="C2794" s="1" t="s">
        <v>1608</v>
      </c>
      <c r="D2794" s="1" t="str">
        <f>LEFT(Supplemental_Type_Certificates__STC___5[[#This Row],[Column1]],SEARCH("\",Supplemental_Type_Certificates__STC___5[[#This Row],[Column1]])-1)</f>
        <v>Airbus Helicopters</v>
      </c>
      <c r="E2794" s="1" t="str">
        <f>RIGHT(Supplemental_Type_Certificates__STC___5[[#This Row],[Column1]],LEN(Supplemental_Type_Certificates__STC___5[[#This Row],[Column1]])-SEARCH("\",Supplemental_Type_Certificates__STC___5[[#This Row],[Column1]]))</f>
        <v>AS-350D</v>
      </c>
      <c r="F2794" s="1" t="str">
        <f>INDEX(Sheet1!A:D,MATCH(Supplemental_Type_Certificates__STC___5[[#This Row],[Make]],Sheet1!D:D,0),1)</f>
        <v>Airbus Helicopters</v>
      </c>
      <c r="G2794"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794"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E2780:E2803</v>
      </c>
      <c r="I2794" s="1" t="str">
        <f ca="1">IF(LEN(Supplemental_Type_Certificates__STC___5[[#This Row],[First]])&lt;&gt;0,Supplemental_Type_Certificates__STC___5[[#This Row],[First]]&amp;": "&amp;_xlfn.TEXTJOIN(", ",TRUE,INDIRECT(Supplemental_Type_Certificates__STC___5[[#This Row],[Range]])),"")</f>
        <v/>
      </c>
      <c r="J2794"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'Sheet11'!i2780:i2819</v>
      </c>
    </row>
    <row r="2795" spans="1:10" x14ac:dyDescent="0.25">
      <c r="A2795" s="1" t="s">
        <v>187</v>
      </c>
      <c r="B2795"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Airbus Helicopters\AS-350D1</v>
      </c>
      <c r="C2795" s="1" t="s">
        <v>1609</v>
      </c>
      <c r="D2795" s="1" t="str">
        <f>LEFT(Supplemental_Type_Certificates__STC___5[[#This Row],[Column1]],SEARCH("\",Supplemental_Type_Certificates__STC___5[[#This Row],[Column1]])-1)</f>
        <v>Airbus Helicopters</v>
      </c>
      <c r="E2795" s="1" t="str">
        <f>RIGHT(Supplemental_Type_Certificates__STC___5[[#This Row],[Column1]],LEN(Supplemental_Type_Certificates__STC___5[[#This Row],[Column1]])-SEARCH("\",Supplemental_Type_Certificates__STC___5[[#This Row],[Column1]]))</f>
        <v>AS-350D1</v>
      </c>
      <c r="F2795" s="1" t="str">
        <f>INDEX(Sheet1!A:D,MATCH(Supplemental_Type_Certificates__STC___5[[#This Row],[Make]],Sheet1!D:D,0),1)</f>
        <v>Airbus Helicopters</v>
      </c>
      <c r="G2795"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795"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E2780:E2803</v>
      </c>
      <c r="I2795" s="1" t="str">
        <f ca="1">IF(LEN(Supplemental_Type_Certificates__STC___5[[#This Row],[First]])&lt;&gt;0,Supplemental_Type_Certificates__STC___5[[#This Row],[First]]&amp;": "&amp;_xlfn.TEXTJOIN(", ",TRUE,INDIRECT(Supplemental_Type_Certificates__STC___5[[#This Row],[Range]])),"")</f>
        <v/>
      </c>
      <c r="J2795"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'Sheet11'!i2780:i2819</v>
      </c>
    </row>
    <row r="2796" spans="1:10" x14ac:dyDescent="0.25">
      <c r="A2796" s="1" t="s">
        <v>187</v>
      </c>
      <c r="B2796"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Airbus Helicopters\AS355E</v>
      </c>
      <c r="C2796" s="1" t="s">
        <v>1610</v>
      </c>
      <c r="D2796" s="1" t="str">
        <f>LEFT(Supplemental_Type_Certificates__STC___5[[#This Row],[Column1]],SEARCH("\",Supplemental_Type_Certificates__STC___5[[#This Row],[Column1]])-1)</f>
        <v>Airbus Helicopters</v>
      </c>
      <c r="E2796" s="1" t="str">
        <f>RIGHT(Supplemental_Type_Certificates__STC___5[[#This Row],[Column1]],LEN(Supplemental_Type_Certificates__STC___5[[#This Row],[Column1]])-SEARCH("\",Supplemental_Type_Certificates__STC___5[[#This Row],[Column1]]))</f>
        <v>AS355E</v>
      </c>
      <c r="F2796" s="1" t="str">
        <f>INDEX(Sheet1!A:D,MATCH(Supplemental_Type_Certificates__STC___5[[#This Row],[Make]],Sheet1!D:D,0),1)</f>
        <v>Airbus Helicopters</v>
      </c>
      <c r="G2796"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796"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E2780:E2803</v>
      </c>
      <c r="I2796" s="1" t="str">
        <f ca="1">IF(LEN(Supplemental_Type_Certificates__STC___5[[#This Row],[First]])&lt;&gt;0,Supplemental_Type_Certificates__STC___5[[#This Row],[First]]&amp;": "&amp;_xlfn.TEXTJOIN(", ",TRUE,INDIRECT(Supplemental_Type_Certificates__STC___5[[#This Row],[Range]])),"")</f>
        <v/>
      </c>
      <c r="J2796"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'Sheet11'!i2780:i2819</v>
      </c>
    </row>
    <row r="2797" spans="1:10" x14ac:dyDescent="0.25">
      <c r="A2797" s="1" t="s">
        <v>187</v>
      </c>
      <c r="B2797"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Airbus Helicopters\AS355F</v>
      </c>
      <c r="C2797" s="1" t="s">
        <v>1611</v>
      </c>
      <c r="D2797" s="1" t="str">
        <f>LEFT(Supplemental_Type_Certificates__STC___5[[#This Row],[Column1]],SEARCH("\",Supplemental_Type_Certificates__STC___5[[#This Row],[Column1]])-1)</f>
        <v>Airbus Helicopters</v>
      </c>
      <c r="E2797" s="1" t="str">
        <f>RIGHT(Supplemental_Type_Certificates__STC___5[[#This Row],[Column1]],LEN(Supplemental_Type_Certificates__STC___5[[#This Row],[Column1]])-SEARCH("\",Supplemental_Type_Certificates__STC___5[[#This Row],[Column1]]))</f>
        <v>AS355F</v>
      </c>
      <c r="F2797" s="1" t="str">
        <f>INDEX(Sheet1!A:D,MATCH(Supplemental_Type_Certificates__STC___5[[#This Row],[Make]],Sheet1!D:D,0),1)</f>
        <v>Airbus Helicopters</v>
      </c>
      <c r="G2797"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797"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E2780:E2803</v>
      </c>
      <c r="I2797" s="1" t="str">
        <f ca="1">IF(LEN(Supplemental_Type_Certificates__STC___5[[#This Row],[First]])&lt;&gt;0,Supplemental_Type_Certificates__STC___5[[#This Row],[First]]&amp;": "&amp;_xlfn.TEXTJOIN(", ",TRUE,INDIRECT(Supplemental_Type_Certificates__STC___5[[#This Row],[Range]])),"")</f>
        <v/>
      </c>
      <c r="J2797"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'Sheet11'!i2780:i2819</v>
      </c>
    </row>
    <row r="2798" spans="1:10" x14ac:dyDescent="0.25">
      <c r="A2798" s="1" t="s">
        <v>187</v>
      </c>
      <c r="B2798"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Airbus Helicopters\AS355F1</v>
      </c>
      <c r="C2798" s="1" t="s">
        <v>1612</v>
      </c>
      <c r="D2798" s="1" t="str">
        <f>LEFT(Supplemental_Type_Certificates__STC___5[[#This Row],[Column1]],SEARCH("\",Supplemental_Type_Certificates__STC___5[[#This Row],[Column1]])-1)</f>
        <v>Airbus Helicopters</v>
      </c>
      <c r="E2798" s="1" t="str">
        <f>RIGHT(Supplemental_Type_Certificates__STC___5[[#This Row],[Column1]],LEN(Supplemental_Type_Certificates__STC___5[[#This Row],[Column1]])-SEARCH("\",Supplemental_Type_Certificates__STC___5[[#This Row],[Column1]]))</f>
        <v>AS355F1</v>
      </c>
      <c r="F2798" s="1" t="str">
        <f>INDEX(Sheet1!A:D,MATCH(Supplemental_Type_Certificates__STC___5[[#This Row],[Make]],Sheet1!D:D,0),1)</f>
        <v>Airbus Helicopters</v>
      </c>
      <c r="G2798"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798"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E2780:E2803</v>
      </c>
      <c r="I2798" s="1" t="str">
        <f ca="1">IF(LEN(Supplemental_Type_Certificates__STC___5[[#This Row],[First]])&lt;&gt;0,Supplemental_Type_Certificates__STC___5[[#This Row],[First]]&amp;": "&amp;_xlfn.TEXTJOIN(", ",TRUE,INDIRECT(Supplemental_Type_Certificates__STC___5[[#This Row],[Range]])),"")</f>
        <v/>
      </c>
      <c r="J2798"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'Sheet11'!i2780:i2819</v>
      </c>
    </row>
    <row r="2799" spans="1:10" x14ac:dyDescent="0.25">
      <c r="A2799" s="1" t="s">
        <v>187</v>
      </c>
      <c r="B2799"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Airbus Helicopters\AS355F2</v>
      </c>
      <c r="C2799" s="1" t="s">
        <v>1613</v>
      </c>
      <c r="D2799" s="1" t="str">
        <f>LEFT(Supplemental_Type_Certificates__STC___5[[#This Row],[Column1]],SEARCH("\",Supplemental_Type_Certificates__STC___5[[#This Row],[Column1]])-1)</f>
        <v>Airbus Helicopters</v>
      </c>
      <c r="E2799" s="1" t="str">
        <f>RIGHT(Supplemental_Type_Certificates__STC___5[[#This Row],[Column1]],LEN(Supplemental_Type_Certificates__STC___5[[#This Row],[Column1]])-SEARCH("\",Supplemental_Type_Certificates__STC___5[[#This Row],[Column1]]))</f>
        <v>AS355F2</v>
      </c>
      <c r="F2799" s="1" t="str">
        <f>INDEX(Sheet1!A:D,MATCH(Supplemental_Type_Certificates__STC___5[[#This Row],[Make]],Sheet1!D:D,0),1)</f>
        <v>Airbus Helicopters</v>
      </c>
      <c r="G2799"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799"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E2780:E2803</v>
      </c>
      <c r="I2799" s="1" t="str">
        <f ca="1">IF(LEN(Supplemental_Type_Certificates__STC___5[[#This Row],[First]])&lt;&gt;0,Supplemental_Type_Certificates__STC___5[[#This Row],[First]]&amp;": "&amp;_xlfn.TEXTJOIN(", ",TRUE,INDIRECT(Supplemental_Type_Certificates__STC___5[[#This Row],[Range]])),"")</f>
        <v/>
      </c>
      <c r="J2799"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'Sheet11'!i2780:i2819</v>
      </c>
    </row>
    <row r="2800" spans="1:10" x14ac:dyDescent="0.25">
      <c r="A2800" s="1" t="s">
        <v>187</v>
      </c>
      <c r="B2800"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Airbus Helicopters\AS355N</v>
      </c>
      <c r="C2800" s="1" t="s">
        <v>1614</v>
      </c>
      <c r="D2800" s="1" t="str">
        <f>LEFT(Supplemental_Type_Certificates__STC___5[[#This Row],[Column1]],SEARCH("\",Supplemental_Type_Certificates__STC___5[[#This Row],[Column1]])-1)</f>
        <v>Airbus Helicopters</v>
      </c>
      <c r="E2800" s="1" t="str">
        <f>RIGHT(Supplemental_Type_Certificates__STC___5[[#This Row],[Column1]],LEN(Supplemental_Type_Certificates__STC___5[[#This Row],[Column1]])-SEARCH("\",Supplemental_Type_Certificates__STC___5[[#This Row],[Column1]]))</f>
        <v>AS355N</v>
      </c>
      <c r="F2800" s="1" t="str">
        <f>INDEX(Sheet1!A:D,MATCH(Supplemental_Type_Certificates__STC___5[[#This Row],[Make]],Sheet1!D:D,0),1)</f>
        <v>Airbus Helicopters</v>
      </c>
      <c r="G2800"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800"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E2780:E2803</v>
      </c>
      <c r="I2800" s="1" t="str">
        <f ca="1">IF(LEN(Supplemental_Type_Certificates__STC___5[[#This Row],[First]])&lt;&gt;0,Supplemental_Type_Certificates__STC___5[[#This Row],[First]]&amp;": "&amp;_xlfn.TEXTJOIN(", ",TRUE,INDIRECT(Supplemental_Type_Certificates__STC___5[[#This Row],[Range]])),"")</f>
        <v/>
      </c>
      <c r="J2800"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'Sheet11'!i2780:i2819</v>
      </c>
    </row>
    <row r="2801" spans="1:10" x14ac:dyDescent="0.25">
      <c r="A2801" s="1" t="s">
        <v>187</v>
      </c>
      <c r="B2801"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Airbus Helicopters\AS355NP</v>
      </c>
      <c r="C2801" s="1" t="s">
        <v>1615</v>
      </c>
      <c r="D2801" s="1" t="str">
        <f>LEFT(Supplemental_Type_Certificates__STC___5[[#This Row],[Column1]],SEARCH("\",Supplemental_Type_Certificates__STC___5[[#This Row],[Column1]])-1)</f>
        <v>Airbus Helicopters</v>
      </c>
      <c r="E2801" s="1" t="str">
        <f>RIGHT(Supplemental_Type_Certificates__STC___5[[#This Row],[Column1]],LEN(Supplemental_Type_Certificates__STC___5[[#This Row],[Column1]])-SEARCH("\",Supplemental_Type_Certificates__STC___5[[#This Row],[Column1]]))</f>
        <v>AS355NP</v>
      </c>
      <c r="F2801" s="1" t="str">
        <f>INDEX(Sheet1!A:D,MATCH(Supplemental_Type_Certificates__STC___5[[#This Row],[Make]],Sheet1!D:D,0),1)</f>
        <v>Airbus Helicopters</v>
      </c>
      <c r="G2801"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801"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E2780:E2803</v>
      </c>
      <c r="I2801" s="1" t="str">
        <f ca="1">IF(LEN(Supplemental_Type_Certificates__STC___5[[#This Row],[First]])&lt;&gt;0,Supplemental_Type_Certificates__STC___5[[#This Row],[First]]&amp;": "&amp;_xlfn.TEXTJOIN(", ",TRUE,INDIRECT(Supplemental_Type_Certificates__STC___5[[#This Row],[Range]])),"")</f>
        <v/>
      </c>
      <c r="J2801"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'Sheet11'!i2780:i2819</v>
      </c>
    </row>
    <row r="2802" spans="1:10" x14ac:dyDescent="0.25">
      <c r="A2802" s="1" t="s">
        <v>187</v>
      </c>
      <c r="B2802"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Airbus Helicopters\EC 130 B4</v>
      </c>
      <c r="C2802" s="1" t="s">
        <v>1616</v>
      </c>
      <c r="D2802" s="1" t="str">
        <f>LEFT(Supplemental_Type_Certificates__STC___5[[#This Row],[Column1]],SEARCH("\",Supplemental_Type_Certificates__STC___5[[#This Row],[Column1]])-1)</f>
        <v>Airbus Helicopters</v>
      </c>
      <c r="E2802" s="1" t="str">
        <f>RIGHT(Supplemental_Type_Certificates__STC___5[[#This Row],[Column1]],LEN(Supplemental_Type_Certificates__STC___5[[#This Row],[Column1]])-SEARCH("\",Supplemental_Type_Certificates__STC___5[[#This Row],[Column1]]))</f>
        <v>EC 130 B4</v>
      </c>
      <c r="F2802" s="1" t="str">
        <f>INDEX(Sheet1!A:D,MATCH(Supplemental_Type_Certificates__STC___5[[#This Row],[Make]],Sheet1!D:D,0),1)</f>
        <v>Airbus Helicopters</v>
      </c>
      <c r="G2802"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802"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E2780:E2803</v>
      </c>
      <c r="I2802" s="1" t="str">
        <f ca="1">IF(LEN(Supplemental_Type_Certificates__STC___5[[#This Row],[First]])&lt;&gt;0,Supplemental_Type_Certificates__STC___5[[#This Row],[First]]&amp;": "&amp;_xlfn.TEXTJOIN(", ",TRUE,INDIRECT(Supplemental_Type_Certificates__STC___5[[#This Row],[Range]])),"")</f>
        <v/>
      </c>
      <c r="J2802"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'Sheet11'!i2780:i2819</v>
      </c>
    </row>
    <row r="2803" spans="1:10" x14ac:dyDescent="0.25">
      <c r="A2803" s="1" t="s">
        <v>187</v>
      </c>
      <c r="B2803"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Airbus Helicopters\EC 130 T2</v>
      </c>
      <c r="C2803" s="1" t="s">
        <v>1617</v>
      </c>
      <c r="D2803" s="1" t="str">
        <f>LEFT(Supplemental_Type_Certificates__STC___5[[#This Row],[Column1]],SEARCH("\",Supplemental_Type_Certificates__STC___5[[#This Row],[Column1]])-1)</f>
        <v>Airbus Helicopters</v>
      </c>
      <c r="E2803" s="1" t="str">
        <f>RIGHT(Supplemental_Type_Certificates__STC___5[[#This Row],[Column1]],LEN(Supplemental_Type_Certificates__STC___5[[#This Row],[Column1]])-SEARCH("\",Supplemental_Type_Certificates__STC___5[[#This Row],[Column1]]))</f>
        <v>EC 130 T2</v>
      </c>
      <c r="F2803" s="1" t="str">
        <f>INDEX(Sheet1!A:D,MATCH(Supplemental_Type_Certificates__STC___5[[#This Row],[Make]],Sheet1!D:D,0),1)</f>
        <v>Airbus Helicopters</v>
      </c>
      <c r="G2803"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803"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E2780:E2803</v>
      </c>
      <c r="I2803" s="1" t="str">
        <f ca="1">IF(LEN(Supplemental_Type_Certificates__STC___5[[#This Row],[First]])&lt;&gt;0,Supplemental_Type_Certificates__STC___5[[#This Row],[First]]&amp;": "&amp;_xlfn.TEXTJOIN(", ",TRUE,INDIRECT(Supplemental_Type_Certificates__STC___5[[#This Row],[Range]])),"")</f>
        <v/>
      </c>
      <c r="J2803"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'Sheet11'!i2780:i2819</v>
      </c>
    </row>
    <row r="2804" spans="1:10" x14ac:dyDescent="0.25">
      <c r="A2804" s="1" t="s">
        <v>187</v>
      </c>
      <c r="B2804"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Bell Helicopter Textron Canada Limited\206</v>
      </c>
      <c r="C2804" s="1" t="s">
        <v>1618</v>
      </c>
      <c r="D2804" s="1" t="str">
        <f>LEFT(Supplemental_Type_Certificates__STC___5[[#This Row],[Column1]],SEARCH("\",Supplemental_Type_Certificates__STC___5[[#This Row],[Column1]])-1)</f>
        <v>Bell Helicopter Textron Canada Limited</v>
      </c>
      <c r="E2804" s="1" t="str">
        <f>RIGHT(Supplemental_Type_Certificates__STC___5[[#This Row],[Column1]],LEN(Supplemental_Type_Certificates__STC___5[[#This Row],[Column1]])-SEARCH("\",Supplemental_Type_Certificates__STC___5[[#This Row],[Column1]]))</f>
        <v>206</v>
      </c>
      <c r="F2804" s="1" t="str">
        <f>INDEX(Sheet1!A:D,MATCH(Supplemental_Type_Certificates__STC___5[[#This Row],[Make]],Sheet1!D:D,0),1)</f>
        <v>Bell</v>
      </c>
      <c r="G2804"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Bell</v>
      </c>
      <c r="H2804"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E2804:E2814</v>
      </c>
      <c r="I2804" s="1" t="str">
        <f ca="1">IF(LEN(Supplemental_Type_Certificates__STC___5[[#This Row],[First]])&lt;&gt;0,Supplemental_Type_Certificates__STC___5[[#This Row],[First]]&amp;": "&amp;_xlfn.TEXTJOIN(", ",TRUE,INDIRECT(Supplemental_Type_Certificates__STC___5[[#This Row],[Range]])),"")</f>
        <v>Bell: 206, 206A-1 (OH-58A), 206A, 206B-1, 206B, 206L-1, 206L-3, 206L-4, 206L, 407, 427</v>
      </c>
      <c r="J2804"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'Sheet11'!i2780:i2819</v>
      </c>
    </row>
    <row r="2805" spans="1:10" x14ac:dyDescent="0.25">
      <c r="A2805" s="1" t="s">
        <v>187</v>
      </c>
      <c r="B2805"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Bell Helicopter Textron Canada Limited\206A-1 (OH-58A)</v>
      </c>
      <c r="C2805" s="1" t="s">
        <v>1619</v>
      </c>
      <c r="D2805" s="1" t="str">
        <f>LEFT(Supplemental_Type_Certificates__STC___5[[#This Row],[Column1]],SEARCH("\",Supplemental_Type_Certificates__STC___5[[#This Row],[Column1]])-1)</f>
        <v>Bell Helicopter Textron Canada Limited</v>
      </c>
      <c r="E2805" s="1" t="str">
        <f>RIGHT(Supplemental_Type_Certificates__STC___5[[#This Row],[Column1]],LEN(Supplemental_Type_Certificates__STC___5[[#This Row],[Column1]])-SEARCH("\",Supplemental_Type_Certificates__STC___5[[#This Row],[Column1]]))</f>
        <v>206A-1 (OH-58A)</v>
      </c>
      <c r="F2805" s="1" t="str">
        <f>INDEX(Sheet1!A:D,MATCH(Supplemental_Type_Certificates__STC___5[[#This Row],[Make]],Sheet1!D:D,0),1)</f>
        <v>Bell</v>
      </c>
      <c r="G2805"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805"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E2804:E2814</v>
      </c>
      <c r="I2805" s="1" t="str">
        <f ca="1">IF(LEN(Supplemental_Type_Certificates__STC___5[[#This Row],[First]])&lt;&gt;0,Supplemental_Type_Certificates__STC___5[[#This Row],[First]]&amp;": "&amp;_xlfn.TEXTJOIN(", ",TRUE,INDIRECT(Supplemental_Type_Certificates__STC___5[[#This Row],[Range]])),"")</f>
        <v/>
      </c>
      <c r="J2805"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'Sheet11'!i2780:i2819</v>
      </c>
    </row>
    <row r="2806" spans="1:10" x14ac:dyDescent="0.25">
      <c r="A2806" s="1" t="s">
        <v>187</v>
      </c>
      <c r="B2806"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Bell Helicopter Textron Canada Limited\206A</v>
      </c>
      <c r="C2806" s="1" t="s">
        <v>1620</v>
      </c>
      <c r="D2806" s="1" t="str">
        <f>LEFT(Supplemental_Type_Certificates__STC___5[[#This Row],[Column1]],SEARCH("\",Supplemental_Type_Certificates__STC___5[[#This Row],[Column1]])-1)</f>
        <v>Bell Helicopter Textron Canada Limited</v>
      </c>
      <c r="E2806" s="1" t="str">
        <f>RIGHT(Supplemental_Type_Certificates__STC___5[[#This Row],[Column1]],LEN(Supplemental_Type_Certificates__STC___5[[#This Row],[Column1]])-SEARCH("\",Supplemental_Type_Certificates__STC___5[[#This Row],[Column1]]))</f>
        <v>206A</v>
      </c>
      <c r="F2806" s="1" t="str">
        <f>INDEX(Sheet1!A:D,MATCH(Supplemental_Type_Certificates__STC___5[[#This Row],[Make]],Sheet1!D:D,0),1)</f>
        <v>Bell</v>
      </c>
      <c r="G2806"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806"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E2804:E2814</v>
      </c>
      <c r="I2806" s="1" t="str">
        <f ca="1">IF(LEN(Supplemental_Type_Certificates__STC___5[[#This Row],[First]])&lt;&gt;0,Supplemental_Type_Certificates__STC___5[[#This Row],[First]]&amp;": "&amp;_xlfn.TEXTJOIN(", ",TRUE,INDIRECT(Supplemental_Type_Certificates__STC___5[[#This Row],[Range]])),"")</f>
        <v/>
      </c>
      <c r="J2806"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'Sheet11'!i2780:i2819</v>
      </c>
    </row>
    <row r="2807" spans="1:10" x14ac:dyDescent="0.25">
      <c r="A2807" s="1" t="s">
        <v>187</v>
      </c>
      <c r="B2807"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Bell Helicopter Textron Canada Limited\206B-1</v>
      </c>
      <c r="C2807" s="1" t="s">
        <v>1621</v>
      </c>
      <c r="D2807" s="1" t="str">
        <f>LEFT(Supplemental_Type_Certificates__STC___5[[#This Row],[Column1]],SEARCH("\",Supplemental_Type_Certificates__STC___5[[#This Row],[Column1]])-1)</f>
        <v>Bell Helicopter Textron Canada Limited</v>
      </c>
      <c r="E2807" s="1" t="str">
        <f>RIGHT(Supplemental_Type_Certificates__STC___5[[#This Row],[Column1]],LEN(Supplemental_Type_Certificates__STC___5[[#This Row],[Column1]])-SEARCH("\",Supplemental_Type_Certificates__STC___5[[#This Row],[Column1]]))</f>
        <v>206B-1</v>
      </c>
      <c r="F2807" s="1" t="str">
        <f>INDEX(Sheet1!A:D,MATCH(Supplemental_Type_Certificates__STC___5[[#This Row],[Make]],Sheet1!D:D,0),1)</f>
        <v>Bell</v>
      </c>
      <c r="G2807"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807"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E2804:E2814</v>
      </c>
      <c r="I2807" s="1" t="str">
        <f ca="1">IF(LEN(Supplemental_Type_Certificates__STC___5[[#This Row],[First]])&lt;&gt;0,Supplemental_Type_Certificates__STC___5[[#This Row],[First]]&amp;": "&amp;_xlfn.TEXTJOIN(", ",TRUE,INDIRECT(Supplemental_Type_Certificates__STC___5[[#This Row],[Range]])),"")</f>
        <v/>
      </c>
      <c r="J2807"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'Sheet11'!i2780:i2819</v>
      </c>
    </row>
    <row r="2808" spans="1:10" x14ac:dyDescent="0.25">
      <c r="A2808" s="1" t="s">
        <v>187</v>
      </c>
      <c r="B2808"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Bell Helicopter Textron Canada Limited\206B</v>
      </c>
      <c r="C2808" s="1" t="s">
        <v>1622</v>
      </c>
      <c r="D2808" s="1" t="str">
        <f>LEFT(Supplemental_Type_Certificates__STC___5[[#This Row],[Column1]],SEARCH("\",Supplemental_Type_Certificates__STC___5[[#This Row],[Column1]])-1)</f>
        <v>Bell Helicopter Textron Canada Limited</v>
      </c>
      <c r="E2808" s="1" t="str">
        <f>RIGHT(Supplemental_Type_Certificates__STC___5[[#This Row],[Column1]],LEN(Supplemental_Type_Certificates__STC___5[[#This Row],[Column1]])-SEARCH("\",Supplemental_Type_Certificates__STC___5[[#This Row],[Column1]]))</f>
        <v>206B</v>
      </c>
      <c r="F2808" s="1" t="str">
        <f>INDEX(Sheet1!A:D,MATCH(Supplemental_Type_Certificates__STC___5[[#This Row],[Make]],Sheet1!D:D,0),1)</f>
        <v>Bell</v>
      </c>
      <c r="G2808"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808"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E2804:E2814</v>
      </c>
      <c r="I2808" s="1" t="str">
        <f ca="1">IF(LEN(Supplemental_Type_Certificates__STC___5[[#This Row],[First]])&lt;&gt;0,Supplemental_Type_Certificates__STC___5[[#This Row],[First]]&amp;": "&amp;_xlfn.TEXTJOIN(", ",TRUE,INDIRECT(Supplemental_Type_Certificates__STC___5[[#This Row],[Range]])),"")</f>
        <v/>
      </c>
      <c r="J2808"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'Sheet11'!i2780:i2819</v>
      </c>
    </row>
    <row r="2809" spans="1:10" x14ac:dyDescent="0.25">
      <c r="A2809" s="1" t="s">
        <v>187</v>
      </c>
      <c r="B2809"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Bell Helicopter Textron Canada Limited\206L-1</v>
      </c>
      <c r="C2809" s="1" t="s">
        <v>1623</v>
      </c>
      <c r="D2809" s="1" t="str">
        <f>LEFT(Supplemental_Type_Certificates__STC___5[[#This Row],[Column1]],SEARCH("\",Supplemental_Type_Certificates__STC___5[[#This Row],[Column1]])-1)</f>
        <v>Bell Helicopter Textron Canada Limited</v>
      </c>
      <c r="E2809" s="1" t="str">
        <f>RIGHT(Supplemental_Type_Certificates__STC___5[[#This Row],[Column1]],LEN(Supplemental_Type_Certificates__STC___5[[#This Row],[Column1]])-SEARCH("\",Supplemental_Type_Certificates__STC___5[[#This Row],[Column1]]))</f>
        <v>206L-1</v>
      </c>
      <c r="F2809" s="1" t="str">
        <f>INDEX(Sheet1!A:D,MATCH(Supplemental_Type_Certificates__STC___5[[#This Row],[Make]],Sheet1!D:D,0),1)</f>
        <v>Bell</v>
      </c>
      <c r="G2809"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809"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E2804:E2814</v>
      </c>
      <c r="I2809" s="1" t="str">
        <f ca="1">IF(LEN(Supplemental_Type_Certificates__STC___5[[#This Row],[First]])&lt;&gt;0,Supplemental_Type_Certificates__STC___5[[#This Row],[First]]&amp;": "&amp;_xlfn.TEXTJOIN(", ",TRUE,INDIRECT(Supplemental_Type_Certificates__STC___5[[#This Row],[Range]])),"")</f>
        <v/>
      </c>
      <c r="J2809"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'Sheet11'!i2780:i2819</v>
      </c>
    </row>
    <row r="2810" spans="1:10" x14ac:dyDescent="0.25">
      <c r="A2810" s="1" t="s">
        <v>187</v>
      </c>
      <c r="B2810"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Bell Helicopter Textron Canada Limited\206L-3</v>
      </c>
      <c r="C2810" s="1" t="s">
        <v>1624</v>
      </c>
      <c r="D2810" s="1" t="str">
        <f>LEFT(Supplemental_Type_Certificates__STC___5[[#This Row],[Column1]],SEARCH("\",Supplemental_Type_Certificates__STC___5[[#This Row],[Column1]])-1)</f>
        <v>Bell Helicopter Textron Canada Limited</v>
      </c>
      <c r="E2810" s="1" t="str">
        <f>RIGHT(Supplemental_Type_Certificates__STC___5[[#This Row],[Column1]],LEN(Supplemental_Type_Certificates__STC___5[[#This Row],[Column1]])-SEARCH("\",Supplemental_Type_Certificates__STC___5[[#This Row],[Column1]]))</f>
        <v>206L-3</v>
      </c>
      <c r="F2810" s="1" t="str">
        <f>INDEX(Sheet1!A:D,MATCH(Supplemental_Type_Certificates__STC___5[[#This Row],[Make]],Sheet1!D:D,0),1)</f>
        <v>Bell</v>
      </c>
      <c r="G2810"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810"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E2804:E2814</v>
      </c>
      <c r="I2810" s="1" t="str">
        <f ca="1">IF(LEN(Supplemental_Type_Certificates__STC___5[[#This Row],[First]])&lt;&gt;0,Supplemental_Type_Certificates__STC___5[[#This Row],[First]]&amp;": "&amp;_xlfn.TEXTJOIN(", ",TRUE,INDIRECT(Supplemental_Type_Certificates__STC___5[[#This Row],[Range]])),"")</f>
        <v/>
      </c>
      <c r="J2810"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'Sheet11'!i2780:i2819</v>
      </c>
    </row>
    <row r="2811" spans="1:10" x14ac:dyDescent="0.25">
      <c r="A2811" s="1" t="s">
        <v>187</v>
      </c>
      <c r="B2811"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Bell Helicopter Textron Canada Limited\206L-4</v>
      </c>
      <c r="C2811" s="1" t="s">
        <v>1625</v>
      </c>
      <c r="D2811" s="1" t="str">
        <f>LEFT(Supplemental_Type_Certificates__STC___5[[#This Row],[Column1]],SEARCH("\",Supplemental_Type_Certificates__STC___5[[#This Row],[Column1]])-1)</f>
        <v>Bell Helicopter Textron Canada Limited</v>
      </c>
      <c r="E2811" s="1" t="str">
        <f>RIGHT(Supplemental_Type_Certificates__STC___5[[#This Row],[Column1]],LEN(Supplemental_Type_Certificates__STC___5[[#This Row],[Column1]])-SEARCH("\",Supplemental_Type_Certificates__STC___5[[#This Row],[Column1]]))</f>
        <v>206L-4</v>
      </c>
      <c r="F2811" s="1" t="str">
        <f>INDEX(Sheet1!A:D,MATCH(Supplemental_Type_Certificates__STC___5[[#This Row],[Make]],Sheet1!D:D,0),1)</f>
        <v>Bell</v>
      </c>
      <c r="G2811"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811"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E2804:E2814</v>
      </c>
      <c r="I2811" s="1" t="str">
        <f ca="1">IF(LEN(Supplemental_Type_Certificates__STC___5[[#This Row],[First]])&lt;&gt;0,Supplemental_Type_Certificates__STC___5[[#This Row],[First]]&amp;": "&amp;_xlfn.TEXTJOIN(", ",TRUE,INDIRECT(Supplemental_Type_Certificates__STC___5[[#This Row],[Range]])),"")</f>
        <v/>
      </c>
      <c r="J2811"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'Sheet11'!i2780:i2819</v>
      </c>
    </row>
    <row r="2812" spans="1:10" x14ac:dyDescent="0.25">
      <c r="A2812" s="1" t="s">
        <v>187</v>
      </c>
      <c r="B2812"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Bell Helicopter Textron Canada Limited\206L</v>
      </c>
      <c r="C2812" s="1" t="s">
        <v>1626</v>
      </c>
      <c r="D2812" s="1" t="str">
        <f>LEFT(Supplemental_Type_Certificates__STC___5[[#This Row],[Column1]],SEARCH("\",Supplemental_Type_Certificates__STC___5[[#This Row],[Column1]])-1)</f>
        <v>Bell Helicopter Textron Canada Limited</v>
      </c>
      <c r="E2812" s="1" t="str">
        <f>RIGHT(Supplemental_Type_Certificates__STC___5[[#This Row],[Column1]],LEN(Supplemental_Type_Certificates__STC___5[[#This Row],[Column1]])-SEARCH("\",Supplemental_Type_Certificates__STC___5[[#This Row],[Column1]]))</f>
        <v>206L</v>
      </c>
      <c r="F2812" s="1" t="str">
        <f>INDEX(Sheet1!A:D,MATCH(Supplemental_Type_Certificates__STC___5[[#This Row],[Make]],Sheet1!D:D,0),1)</f>
        <v>Bell</v>
      </c>
      <c r="G2812"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812"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E2804:E2814</v>
      </c>
      <c r="I2812" s="1" t="str">
        <f ca="1">IF(LEN(Supplemental_Type_Certificates__STC___5[[#This Row],[First]])&lt;&gt;0,Supplemental_Type_Certificates__STC___5[[#This Row],[First]]&amp;": "&amp;_xlfn.TEXTJOIN(", ",TRUE,INDIRECT(Supplemental_Type_Certificates__STC___5[[#This Row],[Range]])),"")</f>
        <v/>
      </c>
      <c r="J2812"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'Sheet11'!i2780:i2819</v>
      </c>
    </row>
    <row r="2813" spans="1:10" x14ac:dyDescent="0.25">
      <c r="A2813" s="1" t="s">
        <v>187</v>
      </c>
      <c r="B2813"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Bell Helicopter Textron Canada Limited\407</v>
      </c>
      <c r="C2813" s="1" t="s">
        <v>1627</v>
      </c>
      <c r="D2813" s="1" t="str">
        <f>LEFT(Supplemental_Type_Certificates__STC___5[[#This Row],[Column1]],SEARCH("\",Supplemental_Type_Certificates__STC___5[[#This Row],[Column1]])-1)</f>
        <v>Bell Helicopter Textron Canada Limited</v>
      </c>
      <c r="E2813" s="1" t="str">
        <f>RIGHT(Supplemental_Type_Certificates__STC___5[[#This Row],[Column1]],LEN(Supplemental_Type_Certificates__STC___5[[#This Row],[Column1]])-SEARCH("\",Supplemental_Type_Certificates__STC___5[[#This Row],[Column1]]))</f>
        <v>407</v>
      </c>
      <c r="F2813" s="1" t="str">
        <f>INDEX(Sheet1!A:D,MATCH(Supplemental_Type_Certificates__STC___5[[#This Row],[Make]],Sheet1!D:D,0),1)</f>
        <v>Bell</v>
      </c>
      <c r="G2813"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813"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E2804:E2814</v>
      </c>
      <c r="I2813" s="1" t="str">
        <f ca="1">IF(LEN(Supplemental_Type_Certificates__STC___5[[#This Row],[First]])&lt;&gt;0,Supplemental_Type_Certificates__STC___5[[#This Row],[First]]&amp;": "&amp;_xlfn.TEXTJOIN(", ",TRUE,INDIRECT(Supplemental_Type_Certificates__STC___5[[#This Row],[Range]])),"")</f>
        <v/>
      </c>
      <c r="J2813"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'Sheet11'!i2780:i2819</v>
      </c>
    </row>
    <row r="2814" spans="1:10" x14ac:dyDescent="0.25">
      <c r="A2814" s="1" t="s">
        <v>187</v>
      </c>
      <c r="B2814"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Bell Helicopter Textron Canada Limited\427</v>
      </c>
      <c r="C2814" s="1" t="s">
        <v>1628</v>
      </c>
      <c r="D2814" s="1" t="str">
        <f>LEFT(Supplemental_Type_Certificates__STC___5[[#This Row],[Column1]],SEARCH("\",Supplemental_Type_Certificates__STC___5[[#This Row],[Column1]])-1)</f>
        <v>Bell Helicopter Textron Canada Limited</v>
      </c>
      <c r="E2814" s="1" t="str">
        <f>RIGHT(Supplemental_Type_Certificates__STC___5[[#This Row],[Column1]],LEN(Supplemental_Type_Certificates__STC___5[[#This Row],[Column1]])-SEARCH("\",Supplemental_Type_Certificates__STC___5[[#This Row],[Column1]]))</f>
        <v>427</v>
      </c>
      <c r="F2814" s="1" t="str">
        <f>INDEX(Sheet1!A:D,MATCH(Supplemental_Type_Certificates__STC___5[[#This Row],[Make]],Sheet1!D:D,0),1)</f>
        <v>Bell</v>
      </c>
      <c r="G2814"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814"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E2804:E2814</v>
      </c>
      <c r="I2814" s="1" t="str">
        <f ca="1">IF(LEN(Supplemental_Type_Certificates__STC___5[[#This Row],[First]])&lt;&gt;0,Supplemental_Type_Certificates__STC___5[[#This Row],[First]]&amp;": "&amp;_xlfn.TEXTJOIN(", ",TRUE,INDIRECT(Supplemental_Type_Certificates__STC___5[[#This Row],[Range]])),"")</f>
        <v/>
      </c>
      <c r="J2814"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'Sheet11'!i2780:i2819</v>
      </c>
    </row>
    <row r="2815" spans="1:10" x14ac:dyDescent="0.25">
      <c r="A2815" s="1" t="s">
        <v>187</v>
      </c>
      <c r="B2815"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MD Helicopters, Inc.\500N</v>
      </c>
      <c r="C2815" s="1" t="s">
        <v>1629</v>
      </c>
      <c r="D2815" s="1" t="str">
        <f>LEFT(Supplemental_Type_Certificates__STC___5[[#This Row],[Column1]],SEARCH("\",Supplemental_Type_Certificates__STC___5[[#This Row],[Column1]])-1)</f>
        <v>MD Helicopters, Inc.</v>
      </c>
      <c r="E2815" s="1" t="str">
        <f>RIGHT(Supplemental_Type_Certificates__STC___5[[#This Row],[Column1]],LEN(Supplemental_Type_Certificates__STC___5[[#This Row],[Column1]])-SEARCH("\",Supplemental_Type_Certificates__STC___5[[#This Row],[Column1]]))</f>
        <v>500N</v>
      </c>
      <c r="F2815" s="1" t="str">
        <f>INDEX(Sheet1!A:D,MATCH(Supplemental_Type_Certificates__STC___5[[#This Row],[Make]],Sheet1!D:D,0),1)</f>
        <v>MD Helicopters</v>
      </c>
      <c r="G2815"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MD Helicopters</v>
      </c>
      <c r="H2815"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E2815:E2815</v>
      </c>
      <c r="I2815" s="1" t="str">
        <f ca="1">IF(LEN(Supplemental_Type_Certificates__STC___5[[#This Row],[First]])&lt;&gt;0,Supplemental_Type_Certificates__STC___5[[#This Row],[First]]&amp;": "&amp;_xlfn.TEXTJOIN(", ",TRUE,INDIRECT(Supplemental_Type_Certificates__STC___5[[#This Row],[Range]])),"")</f>
        <v>MD Helicopters: 500N</v>
      </c>
      <c r="J2815"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'Sheet11'!i2780:i2819</v>
      </c>
    </row>
    <row r="2816" spans="1:10" x14ac:dyDescent="0.25">
      <c r="A2816" s="1" t="s">
        <v>187</v>
      </c>
      <c r="B2816"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Robinson Helicopter Company\R22</v>
      </c>
      <c r="C2816" s="1" t="s">
        <v>1630</v>
      </c>
      <c r="D2816" s="1" t="str">
        <f>LEFT(Supplemental_Type_Certificates__STC___5[[#This Row],[Column1]],SEARCH("\",Supplemental_Type_Certificates__STC___5[[#This Row],[Column1]])-1)</f>
        <v>Robinson Helicopter Company</v>
      </c>
      <c r="E2816" s="1" t="str">
        <f>RIGHT(Supplemental_Type_Certificates__STC___5[[#This Row],[Column1]],LEN(Supplemental_Type_Certificates__STC___5[[#This Row],[Column1]])-SEARCH("\",Supplemental_Type_Certificates__STC___5[[#This Row],[Column1]]))</f>
        <v>R22</v>
      </c>
      <c r="F2816" s="1" t="str">
        <f>INDEX(Sheet1!A:D,MATCH(Supplemental_Type_Certificates__STC___5[[#This Row],[Make]],Sheet1!D:D,0),1)</f>
        <v>Robinson</v>
      </c>
      <c r="G2816"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Robinson</v>
      </c>
      <c r="H2816"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E2816:E2819</v>
      </c>
      <c r="I2816" s="1" t="str">
        <f ca="1">IF(LEN(Supplemental_Type_Certificates__STC___5[[#This Row],[First]])&lt;&gt;0,Supplemental_Type_Certificates__STC___5[[#This Row],[First]]&amp;": "&amp;_xlfn.TEXTJOIN(", ",TRUE,INDIRECT(Supplemental_Type_Certificates__STC___5[[#This Row],[Range]])),"")</f>
        <v>Robinson: R22, R22 ALPHA, R22 BETA, R22 MARINER</v>
      </c>
      <c r="J2816"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'Sheet11'!i2780:i2819</v>
      </c>
    </row>
    <row r="2817" spans="1:10" x14ac:dyDescent="0.25">
      <c r="A2817" s="1" t="s">
        <v>187</v>
      </c>
      <c r="B2817"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Robinson Helicopter Company\R22 ALPHA</v>
      </c>
      <c r="C2817" s="1" t="s">
        <v>1631</v>
      </c>
      <c r="D2817" s="1" t="str">
        <f>LEFT(Supplemental_Type_Certificates__STC___5[[#This Row],[Column1]],SEARCH("\",Supplemental_Type_Certificates__STC___5[[#This Row],[Column1]])-1)</f>
        <v>Robinson Helicopter Company</v>
      </c>
      <c r="E2817" s="1" t="str">
        <f>RIGHT(Supplemental_Type_Certificates__STC___5[[#This Row],[Column1]],LEN(Supplemental_Type_Certificates__STC___5[[#This Row],[Column1]])-SEARCH("\",Supplemental_Type_Certificates__STC___5[[#This Row],[Column1]]))</f>
        <v>R22 ALPHA</v>
      </c>
      <c r="F2817" s="1" t="str">
        <f>INDEX(Sheet1!A:D,MATCH(Supplemental_Type_Certificates__STC___5[[#This Row],[Make]],Sheet1!D:D,0),1)</f>
        <v>Robinson</v>
      </c>
      <c r="G2817"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817"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E2816:E2819</v>
      </c>
      <c r="I2817" s="1" t="str">
        <f ca="1">IF(LEN(Supplemental_Type_Certificates__STC___5[[#This Row],[First]])&lt;&gt;0,Supplemental_Type_Certificates__STC___5[[#This Row],[First]]&amp;": "&amp;_xlfn.TEXTJOIN(", ",TRUE,INDIRECT(Supplemental_Type_Certificates__STC___5[[#This Row],[Range]])),"")</f>
        <v/>
      </c>
      <c r="J2817"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'Sheet11'!i2780:i2819</v>
      </c>
    </row>
    <row r="2818" spans="1:10" x14ac:dyDescent="0.25">
      <c r="A2818" s="1" t="s">
        <v>187</v>
      </c>
      <c r="B2818"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Robinson Helicopter Company\R22 BETA</v>
      </c>
      <c r="C2818" s="1" t="s">
        <v>1632</v>
      </c>
      <c r="D2818" s="1" t="str">
        <f>LEFT(Supplemental_Type_Certificates__STC___5[[#This Row],[Column1]],SEARCH("\",Supplemental_Type_Certificates__STC___5[[#This Row],[Column1]])-1)</f>
        <v>Robinson Helicopter Company</v>
      </c>
      <c r="E2818" s="1" t="str">
        <f>RIGHT(Supplemental_Type_Certificates__STC___5[[#This Row],[Column1]],LEN(Supplemental_Type_Certificates__STC___5[[#This Row],[Column1]])-SEARCH("\",Supplemental_Type_Certificates__STC___5[[#This Row],[Column1]]))</f>
        <v>R22 BETA</v>
      </c>
      <c r="F2818" s="1" t="str">
        <f>INDEX(Sheet1!A:D,MATCH(Supplemental_Type_Certificates__STC___5[[#This Row],[Make]],Sheet1!D:D,0),1)</f>
        <v>Robinson</v>
      </c>
      <c r="G2818"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818"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E2816:E2819</v>
      </c>
      <c r="I2818" s="1" t="str">
        <f ca="1">IF(LEN(Supplemental_Type_Certificates__STC___5[[#This Row],[First]])&lt;&gt;0,Supplemental_Type_Certificates__STC___5[[#This Row],[First]]&amp;": "&amp;_xlfn.TEXTJOIN(", ",TRUE,INDIRECT(Supplemental_Type_Certificates__STC___5[[#This Row],[Range]])),"")</f>
        <v/>
      </c>
      <c r="J2818"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'Sheet11'!i2780:i2819</v>
      </c>
    </row>
    <row r="2819" spans="1:10" x14ac:dyDescent="0.25">
      <c r="A2819" s="1" t="s">
        <v>187</v>
      </c>
      <c r="B2819"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Robinson Helicopter Company\R22 MARINER</v>
      </c>
      <c r="C2819" s="1" t="s">
        <v>1633</v>
      </c>
      <c r="D2819" s="1" t="str">
        <f>LEFT(Supplemental_Type_Certificates__STC___5[[#This Row],[Column1]],SEARCH("\",Supplemental_Type_Certificates__STC___5[[#This Row],[Column1]])-1)</f>
        <v>Robinson Helicopter Company</v>
      </c>
      <c r="E2819" s="1" t="str">
        <f>RIGHT(Supplemental_Type_Certificates__STC___5[[#This Row],[Column1]],LEN(Supplemental_Type_Certificates__STC___5[[#This Row],[Column1]])-SEARCH("\",Supplemental_Type_Certificates__STC___5[[#This Row],[Column1]]))</f>
        <v>R22 MARINER</v>
      </c>
      <c r="F2819" s="1" t="str">
        <f>INDEX(Sheet1!A:D,MATCH(Supplemental_Type_Certificates__STC___5[[#This Row],[Make]],Sheet1!D:D,0),1)</f>
        <v>Robinson</v>
      </c>
      <c r="G2819"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819"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E2816:E2819</v>
      </c>
      <c r="I2819" s="1" t="str">
        <f ca="1">IF(LEN(Supplemental_Type_Certificates__STC___5[[#This Row],[First]])&lt;&gt;0,Supplemental_Type_Certificates__STC___5[[#This Row],[First]]&amp;": "&amp;_xlfn.TEXTJOIN(", ",TRUE,INDIRECT(Supplemental_Type_Certificates__STC___5[[#This Row],[Range]])),"")</f>
        <v/>
      </c>
      <c r="J2819"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'Sheet11'!i2780:i2819</v>
      </c>
    </row>
    <row r="2820" spans="1:10" x14ac:dyDescent="0.25">
      <c r="A2820" s="1" t="s">
        <v>204</v>
      </c>
      <c r="B2820"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Agusta S.p.A.\A109</v>
      </c>
      <c r="C2820" s="1" t="s">
        <v>208</v>
      </c>
      <c r="D2820" s="1" t="str">
        <f>LEFT(Supplemental_Type_Certificates__STC___5[[#This Row],[Column1]],SEARCH("\",Supplemental_Type_Certificates__STC___5[[#This Row],[Column1]])-1)</f>
        <v>Agusta S.p.A.</v>
      </c>
      <c r="E2820" s="1" t="str">
        <f>RIGHT(Supplemental_Type_Certificates__STC___5[[#This Row],[Column1]],LEN(Supplemental_Type_Certificates__STC___5[[#This Row],[Column1]])-SEARCH("\",Supplemental_Type_Certificates__STC___5[[#This Row],[Column1]]))</f>
        <v>A109</v>
      </c>
      <c r="F2820" s="1" t="str">
        <f>INDEX(Sheet1!A:D,MATCH(Supplemental_Type_Certificates__STC___5[[#This Row],[Make]],Sheet1!D:D,0),1)</f>
        <v>Agusta</v>
      </c>
      <c r="G2820"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Agusta</v>
      </c>
      <c r="H2820"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E2820:E2820</v>
      </c>
      <c r="I2820" s="1" t="str">
        <f ca="1">IF(LEN(Supplemental_Type_Certificates__STC___5[[#This Row],[First]])&lt;&gt;0,Supplemental_Type_Certificates__STC___5[[#This Row],[First]]&amp;": "&amp;_xlfn.TEXTJOIN(", ",TRUE,INDIRECT(Supplemental_Type_Certificates__STC___5[[#This Row],[Range]])),"")</f>
        <v>Agusta: A109</v>
      </c>
      <c r="J2820"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'Sheet11'!i2820:i2837</v>
      </c>
    </row>
    <row r="2821" spans="1:10" x14ac:dyDescent="0.25">
      <c r="A2821" s="1" t="s">
        <v>204</v>
      </c>
      <c r="B2821"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Airbus Helicopters Deutschland GmbH\EC135 P1</v>
      </c>
      <c r="C2821" s="1" t="s">
        <v>1634</v>
      </c>
      <c r="D2821" s="1" t="str">
        <f>LEFT(Supplemental_Type_Certificates__STC___5[[#This Row],[Column1]],SEARCH("\",Supplemental_Type_Certificates__STC___5[[#This Row],[Column1]])-1)</f>
        <v>Airbus Helicopters Deutschland GmbH</v>
      </c>
      <c r="E2821" s="1" t="str">
        <f>RIGHT(Supplemental_Type_Certificates__STC___5[[#This Row],[Column1]],LEN(Supplemental_Type_Certificates__STC___5[[#This Row],[Column1]])-SEARCH("\",Supplemental_Type_Certificates__STC___5[[#This Row],[Column1]]))</f>
        <v>EC135 P1</v>
      </c>
      <c r="F2821" s="1" t="str">
        <f>INDEX(Sheet1!A:D,MATCH(Supplemental_Type_Certificates__STC___5[[#This Row],[Make]],Sheet1!D:D,0),1)</f>
        <v>Airbus Helicopters</v>
      </c>
      <c r="G2821"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Airbus Helicopters</v>
      </c>
      <c r="H2821"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E2821:E2836</v>
      </c>
      <c r="I2821" s="1" t="str">
        <f ca="1">IF(LEN(Supplemental_Type_Certificates__STC___5[[#This Row],[First]])&lt;&gt;0,Supplemental_Type_Certificates__STC___5[[#This Row],[First]]&amp;": "&amp;_xlfn.TEXTJOIN(", ",TRUE,INDIRECT(Supplemental_Type_Certificates__STC___5[[#This Row],[Range]])),"")</f>
        <v>Airbus Helicopters: EC135 P1, EC135 P2, EC135 P2+, EC135 T1, EC135 T2, EC135 T2+, AS-350B, AS-350B1, AS-350B2, AS-350B3, AS-350BA, AS-350C, AS-350D, AS-350D1, EC 130 B4, EC 130 T2</v>
      </c>
      <c r="J2821"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'Sheet11'!i2820:i2837</v>
      </c>
    </row>
    <row r="2822" spans="1:10" x14ac:dyDescent="0.25">
      <c r="A2822" s="1" t="s">
        <v>204</v>
      </c>
      <c r="B2822"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Airbus Helicopters Deutschland GmbH\EC135 P2</v>
      </c>
      <c r="C2822" s="1" t="s">
        <v>1635</v>
      </c>
      <c r="D2822" s="1" t="str">
        <f>LEFT(Supplemental_Type_Certificates__STC___5[[#This Row],[Column1]],SEARCH("\",Supplemental_Type_Certificates__STC___5[[#This Row],[Column1]])-1)</f>
        <v>Airbus Helicopters Deutschland GmbH</v>
      </c>
      <c r="E2822" s="1" t="str">
        <f>RIGHT(Supplemental_Type_Certificates__STC___5[[#This Row],[Column1]],LEN(Supplemental_Type_Certificates__STC___5[[#This Row],[Column1]])-SEARCH("\",Supplemental_Type_Certificates__STC___5[[#This Row],[Column1]]))</f>
        <v>EC135 P2</v>
      </c>
      <c r="F2822" s="1" t="str">
        <f>INDEX(Sheet1!A:D,MATCH(Supplemental_Type_Certificates__STC___5[[#This Row],[Make]],Sheet1!D:D,0),1)</f>
        <v>Airbus Helicopters</v>
      </c>
      <c r="G2822"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822"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E2821:E2836</v>
      </c>
      <c r="I2822" s="1" t="str">
        <f ca="1">IF(LEN(Supplemental_Type_Certificates__STC___5[[#This Row],[First]])&lt;&gt;0,Supplemental_Type_Certificates__STC___5[[#This Row],[First]]&amp;": "&amp;_xlfn.TEXTJOIN(", ",TRUE,INDIRECT(Supplemental_Type_Certificates__STC___5[[#This Row],[Range]])),"")</f>
        <v/>
      </c>
      <c r="J2822"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'Sheet11'!i2820:i2837</v>
      </c>
    </row>
    <row r="2823" spans="1:10" x14ac:dyDescent="0.25">
      <c r="A2823" s="1" t="s">
        <v>204</v>
      </c>
      <c r="B2823"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Airbus Helicopters Deutschland GmbH\EC135 P2+</v>
      </c>
      <c r="C2823" s="1" t="s">
        <v>1636</v>
      </c>
      <c r="D2823" s="1" t="str">
        <f>LEFT(Supplemental_Type_Certificates__STC___5[[#This Row],[Column1]],SEARCH("\",Supplemental_Type_Certificates__STC___5[[#This Row],[Column1]])-1)</f>
        <v>Airbus Helicopters Deutschland GmbH</v>
      </c>
      <c r="E2823" s="1" t="str">
        <f>RIGHT(Supplemental_Type_Certificates__STC___5[[#This Row],[Column1]],LEN(Supplemental_Type_Certificates__STC___5[[#This Row],[Column1]])-SEARCH("\",Supplemental_Type_Certificates__STC___5[[#This Row],[Column1]]))</f>
        <v>EC135 P2+</v>
      </c>
      <c r="F2823" s="1" t="str">
        <f>INDEX(Sheet1!A:D,MATCH(Supplemental_Type_Certificates__STC___5[[#This Row],[Make]],Sheet1!D:D,0),1)</f>
        <v>Airbus Helicopters</v>
      </c>
      <c r="G2823"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823"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E2821:E2836</v>
      </c>
      <c r="I2823" s="1" t="str">
        <f ca="1">IF(LEN(Supplemental_Type_Certificates__STC___5[[#This Row],[First]])&lt;&gt;0,Supplemental_Type_Certificates__STC___5[[#This Row],[First]]&amp;": "&amp;_xlfn.TEXTJOIN(", ",TRUE,INDIRECT(Supplemental_Type_Certificates__STC___5[[#This Row],[Range]])),"")</f>
        <v/>
      </c>
      <c r="J2823"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'Sheet11'!i2820:i2837</v>
      </c>
    </row>
    <row r="2824" spans="1:10" x14ac:dyDescent="0.25">
      <c r="A2824" s="1" t="s">
        <v>204</v>
      </c>
      <c r="B2824"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Airbus Helicopters Deutschland GmbH\EC135 T1</v>
      </c>
      <c r="C2824" s="1" t="s">
        <v>1637</v>
      </c>
      <c r="D2824" s="1" t="str">
        <f>LEFT(Supplemental_Type_Certificates__STC___5[[#This Row],[Column1]],SEARCH("\",Supplemental_Type_Certificates__STC___5[[#This Row],[Column1]])-1)</f>
        <v>Airbus Helicopters Deutschland GmbH</v>
      </c>
      <c r="E2824" s="1" t="str">
        <f>RIGHT(Supplemental_Type_Certificates__STC___5[[#This Row],[Column1]],LEN(Supplemental_Type_Certificates__STC___5[[#This Row],[Column1]])-SEARCH("\",Supplemental_Type_Certificates__STC___5[[#This Row],[Column1]]))</f>
        <v>EC135 T1</v>
      </c>
      <c r="F2824" s="1" t="str">
        <f>INDEX(Sheet1!A:D,MATCH(Supplemental_Type_Certificates__STC___5[[#This Row],[Make]],Sheet1!D:D,0),1)</f>
        <v>Airbus Helicopters</v>
      </c>
      <c r="G2824"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824"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E2821:E2836</v>
      </c>
      <c r="I2824" s="1" t="str">
        <f ca="1">IF(LEN(Supplemental_Type_Certificates__STC___5[[#This Row],[First]])&lt;&gt;0,Supplemental_Type_Certificates__STC___5[[#This Row],[First]]&amp;": "&amp;_xlfn.TEXTJOIN(", ",TRUE,INDIRECT(Supplemental_Type_Certificates__STC___5[[#This Row],[Range]])),"")</f>
        <v/>
      </c>
      <c r="J2824"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'Sheet11'!i2820:i2837</v>
      </c>
    </row>
    <row r="2825" spans="1:10" x14ac:dyDescent="0.25">
      <c r="A2825" s="1" t="s">
        <v>204</v>
      </c>
      <c r="B2825"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Airbus Helicopters Deutschland GmbH\EC135 T2</v>
      </c>
      <c r="C2825" s="1" t="s">
        <v>1638</v>
      </c>
      <c r="D2825" s="1" t="str">
        <f>LEFT(Supplemental_Type_Certificates__STC___5[[#This Row],[Column1]],SEARCH("\",Supplemental_Type_Certificates__STC___5[[#This Row],[Column1]])-1)</f>
        <v>Airbus Helicopters Deutschland GmbH</v>
      </c>
      <c r="E2825" s="1" t="str">
        <f>RIGHT(Supplemental_Type_Certificates__STC___5[[#This Row],[Column1]],LEN(Supplemental_Type_Certificates__STC___5[[#This Row],[Column1]])-SEARCH("\",Supplemental_Type_Certificates__STC___5[[#This Row],[Column1]]))</f>
        <v>EC135 T2</v>
      </c>
      <c r="F2825" s="1" t="str">
        <f>INDEX(Sheet1!A:D,MATCH(Supplemental_Type_Certificates__STC___5[[#This Row],[Make]],Sheet1!D:D,0),1)</f>
        <v>Airbus Helicopters</v>
      </c>
      <c r="G2825"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825"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E2821:E2836</v>
      </c>
      <c r="I2825" s="1" t="str">
        <f ca="1">IF(LEN(Supplemental_Type_Certificates__STC___5[[#This Row],[First]])&lt;&gt;0,Supplemental_Type_Certificates__STC___5[[#This Row],[First]]&amp;": "&amp;_xlfn.TEXTJOIN(", ",TRUE,INDIRECT(Supplemental_Type_Certificates__STC___5[[#This Row],[Range]])),"")</f>
        <v/>
      </c>
      <c r="J2825"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'Sheet11'!i2820:i2837</v>
      </c>
    </row>
    <row r="2826" spans="1:10" x14ac:dyDescent="0.25">
      <c r="A2826" s="1" t="s">
        <v>204</v>
      </c>
      <c r="B2826"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Airbus Helicopters Deutschland GmbH\EC135 T2+</v>
      </c>
      <c r="C2826" s="1" t="s">
        <v>1639</v>
      </c>
      <c r="D2826" s="1" t="str">
        <f>LEFT(Supplemental_Type_Certificates__STC___5[[#This Row],[Column1]],SEARCH("\",Supplemental_Type_Certificates__STC___5[[#This Row],[Column1]])-1)</f>
        <v>Airbus Helicopters Deutschland GmbH</v>
      </c>
      <c r="E2826" s="1" t="str">
        <f>RIGHT(Supplemental_Type_Certificates__STC___5[[#This Row],[Column1]],LEN(Supplemental_Type_Certificates__STC___5[[#This Row],[Column1]])-SEARCH("\",Supplemental_Type_Certificates__STC___5[[#This Row],[Column1]]))</f>
        <v>EC135 T2+</v>
      </c>
      <c r="F2826" s="1" t="str">
        <f>INDEX(Sheet1!A:D,MATCH(Supplemental_Type_Certificates__STC___5[[#This Row],[Make]],Sheet1!D:D,0),1)</f>
        <v>Airbus Helicopters</v>
      </c>
      <c r="G2826"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826"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E2821:E2836</v>
      </c>
      <c r="I2826" s="1" t="str">
        <f ca="1">IF(LEN(Supplemental_Type_Certificates__STC___5[[#This Row],[First]])&lt;&gt;0,Supplemental_Type_Certificates__STC___5[[#This Row],[First]]&amp;": "&amp;_xlfn.TEXTJOIN(", ",TRUE,INDIRECT(Supplemental_Type_Certificates__STC___5[[#This Row],[Range]])),"")</f>
        <v/>
      </c>
      <c r="J2826"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'Sheet11'!i2820:i2837</v>
      </c>
    </row>
    <row r="2827" spans="1:10" x14ac:dyDescent="0.25">
      <c r="A2827" s="1" t="s">
        <v>204</v>
      </c>
      <c r="B2827"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Airbus Helicopters\AS-350B</v>
      </c>
      <c r="C2827" s="1" t="s">
        <v>1602</v>
      </c>
      <c r="D2827" s="1" t="str">
        <f>LEFT(Supplemental_Type_Certificates__STC___5[[#This Row],[Column1]],SEARCH("\",Supplemental_Type_Certificates__STC___5[[#This Row],[Column1]])-1)</f>
        <v>Airbus Helicopters</v>
      </c>
      <c r="E2827" s="1" t="str">
        <f>RIGHT(Supplemental_Type_Certificates__STC___5[[#This Row],[Column1]],LEN(Supplemental_Type_Certificates__STC___5[[#This Row],[Column1]])-SEARCH("\",Supplemental_Type_Certificates__STC___5[[#This Row],[Column1]]))</f>
        <v>AS-350B</v>
      </c>
      <c r="F2827" s="1" t="str">
        <f>INDEX(Sheet1!A:D,MATCH(Supplemental_Type_Certificates__STC___5[[#This Row],[Make]],Sheet1!D:D,0),1)</f>
        <v>Airbus Helicopters</v>
      </c>
      <c r="G2827"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827"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E2821:E2836</v>
      </c>
      <c r="I2827" s="1" t="str">
        <f ca="1">IF(LEN(Supplemental_Type_Certificates__STC___5[[#This Row],[First]])&lt;&gt;0,Supplemental_Type_Certificates__STC___5[[#This Row],[First]]&amp;": "&amp;_xlfn.TEXTJOIN(", ",TRUE,INDIRECT(Supplemental_Type_Certificates__STC___5[[#This Row],[Range]])),"")</f>
        <v/>
      </c>
      <c r="J2827"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'Sheet11'!i2820:i2837</v>
      </c>
    </row>
    <row r="2828" spans="1:10" x14ac:dyDescent="0.25">
      <c r="A2828" s="1" t="s">
        <v>204</v>
      </c>
      <c r="B2828"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Airbus Helicopters\AS-350B1</v>
      </c>
      <c r="C2828" s="1" t="s">
        <v>1603</v>
      </c>
      <c r="D2828" s="1" t="str">
        <f>LEFT(Supplemental_Type_Certificates__STC___5[[#This Row],[Column1]],SEARCH("\",Supplemental_Type_Certificates__STC___5[[#This Row],[Column1]])-1)</f>
        <v>Airbus Helicopters</v>
      </c>
      <c r="E2828" s="1" t="str">
        <f>RIGHT(Supplemental_Type_Certificates__STC___5[[#This Row],[Column1]],LEN(Supplemental_Type_Certificates__STC___5[[#This Row],[Column1]])-SEARCH("\",Supplemental_Type_Certificates__STC___5[[#This Row],[Column1]]))</f>
        <v>AS-350B1</v>
      </c>
      <c r="F2828" s="1" t="str">
        <f>INDEX(Sheet1!A:D,MATCH(Supplemental_Type_Certificates__STC___5[[#This Row],[Make]],Sheet1!D:D,0),1)</f>
        <v>Airbus Helicopters</v>
      </c>
      <c r="G2828"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828"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E2821:E2836</v>
      </c>
      <c r="I2828" s="1" t="str">
        <f ca="1">IF(LEN(Supplemental_Type_Certificates__STC___5[[#This Row],[First]])&lt;&gt;0,Supplemental_Type_Certificates__STC___5[[#This Row],[First]]&amp;": "&amp;_xlfn.TEXTJOIN(", ",TRUE,INDIRECT(Supplemental_Type_Certificates__STC___5[[#This Row],[Range]])),"")</f>
        <v/>
      </c>
      <c r="J2828"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'Sheet11'!i2820:i2837</v>
      </c>
    </row>
    <row r="2829" spans="1:10" x14ac:dyDescent="0.25">
      <c r="A2829" s="1" t="s">
        <v>204</v>
      </c>
      <c r="B2829"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Airbus Helicopters\AS-350B2</v>
      </c>
      <c r="C2829" s="1" t="s">
        <v>1604</v>
      </c>
      <c r="D2829" s="1" t="str">
        <f>LEFT(Supplemental_Type_Certificates__STC___5[[#This Row],[Column1]],SEARCH("\",Supplemental_Type_Certificates__STC___5[[#This Row],[Column1]])-1)</f>
        <v>Airbus Helicopters</v>
      </c>
      <c r="E2829" s="1" t="str">
        <f>RIGHT(Supplemental_Type_Certificates__STC___5[[#This Row],[Column1]],LEN(Supplemental_Type_Certificates__STC___5[[#This Row],[Column1]])-SEARCH("\",Supplemental_Type_Certificates__STC___5[[#This Row],[Column1]]))</f>
        <v>AS-350B2</v>
      </c>
      <c r="F2829" s="1" t="str">
        <f>INDEX(Sheet1!A:D,MATCH(Supplemental_Type_Certificates__STC___5[[#This Row],[Make]],Sheet1!D:D,0),1)</f>
        <v>Airbus Helicopters</v>
      </c>
      <c r="G2829"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829"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E2821:E2836</v>
      </c>
      <c r="I2829" s="1" t="str">
        <f ca="1">IF(LEN(Supplemental_Type_Certificates__STC___5[[#This Row],[First]])&lt;&gt;0,Supplemental_Type_Certificates__STC___5[[#This Row],[First]]&amp;": "&amp;_xlfn.TEXTJOIN(", ",TRUE,INDIRECT(Supplemental_Type_Certificates__STC___5[[#This Row],[Range]])),"")</f>
        <v/>
      </c>
      <c r="J2829"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'Sheet11'!i2820:i2837</v>
      </c>
    </row>
    <row r="2830" spans="1:10" x14ac:dyDescent="0.25">
      <c r="A2830" s="1" t="s">
        <v>204</v>
      </c>
      <c r="B2830"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Airbus Helicopters\AS-350B3</v>
      </c>
      <c r="C2830" s="1" t="s">
        <v>1605</v>
      </c>
      <c r="D2830" s="1" t="str">
        <f>LEFT(Supplemental_Type_Certificates__STC___5[[#This Row],[Column1]],SEARCH("\",Supplemental_Type_Certificates__STC___5[[#This Row],[Column1]])-1)</f>
        <v>Airbus Helicopters</v>
      </c>
      <c r="E2830" s="1" t="str">
        <f>RIGHT(Supplemental_Type_Certificates__STC___5[[#This Row],[Column1]],LEN(Supplemental_Type_Certificates__STC___5[[#This Row],[Column1]])-SEARCH("\",Supplemental_Type_Certificates__STC___5[[#This Row],[Column1]]))</f>
        <v>AS-350B3</v>
      </c>
      <c r="F2830" s="1" t="str">
        <f>INDEX(Sheet1!A:D,MATCH(Supplemental_Type_Certificates__STC___5[[#This Row],[Make]],Sheet1!D:D,0),1)</f>
        <v>Airbus Helicopters</v>
      </c>
      <c r="G2830"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830"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E2821:E2836</v>
      </c>
      <c r="I2830" s="1" t="str">
        <f ca="1">IF(LEN(Supplemental_Type_Certificates__STC___5[[#This Row],[First]])&lt;&gt;0,Supplemental_Type_Certificates__STC___5[[#This Row],[First]]&amp;": "&amp;_xlfn.TEXTJOIN(", ",TRUE,INDIRECT(Supplemental_Type_Certificates__STC___5[[#This Row],[Range]])),"")</f>
        <v/>
      </c>
      <c r="J2830"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'Sheet11'!i2820:i2837</v>
      </c>
    </row>
    <row r="2831" spans="1:10" x14ac:dyDescent="0.25">
      <c r="A2831" s="1" t="s">
        <v>204</v>
      </c>
      <c r="B2831"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Airbus Helicopters\AS-350BA</v>
      </c>
      <c r="C2831" s="1" t="s">
        <v>1606</v>
      </c>
      <c r="D2831" s="1" t="str">
        <f>LEFT(Supplemental_Type_Certificates__STC___5[[#This Row],[Column1]],SEARCH("\",Supplemental_Type_Certificates__STC___5[[#This Row],[Column1]])-1)</f>
        <v>Airbus Helicopters</v>
      </c>
      <c r="E2831" s="1" t="str">
        <f>RIGHT(Supplemental_Type_Certificates__STC___5[[#This Row],[Column1]],LEN(Supplemental_Type_Certificates__STC___5[[#This Row],[Column1]])-SEARCH("\",Supplemental_Type_Certificates__STC___5[[#This Row],[Column1]]))</f>
        <v>AS-350BA</v>
      </c>
      <c r="F2831" s="1" t="str">
        <f>INDEX(Sheet1!A:D,MATCH(Supplemental_Type_Certificates__STC___5[[#This Row],[Make]],Sheet1!D:D,0),1)</f>
        <v>Airbus Helicopters</v>
      </c>
      <c r="G2831"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831"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E2821:E2836</v>
      </c>
      <c r="I2831" s="1" t="str">
        <f ca="1">IF(LEN(Supplemental_Type_Certificates__STC___5[[#This Row],[First]])&lt;&gt;0,Supplemental_Type_Certificates__STC___5[[#This Row],[First]]&amp;": "&amp;_xlfn.TEXTJOIN(", ",TRUE,INDIRECT(Supplemental_Type_Certificates__STC___5[[#This Row],[Range]])),"")</f>
        <v/>
      </c>
      <c r="J2831"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'Sheet11'!i2820:i2837</v>
      </c>
    </row>
    <row r="2832" spans="1:10" x14ac:dyDescent="0.25">
      <c r="A2832" s="1" t="s">
        <v>204</v>
      </c>
      <c r="B2832"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Airbus Helicopters\AS-350C</v>
      </c>
      <c r="C2832" s="1" t="s">
        <v>1607</v>
      </c>
      <c r="D2832" s="1" t="str">
        <f>LEFT(Supplemental_Type_Certificates__STC___5[[#This Row],[Column1]],SEARCH("\",Supplemental_Type_Certificates__STC___5[[#This Row],[Column1]])-1)</f>
        <v>Airbus Helicopters</v>
      </c>
      <c r="E2832" s="1" t="str">
        <f>RIGHT(Supplemental_Type_Certificates__STC___5[[#This Row],[Column1]],LEN(Supplemental_Type_Certificates__STC___5[[#This Row],[Column1]])-SEARCH("\",Supplemental_Type_Certificates__STC___5[[#This Row],[Column1]]))</f>
        <v>AS-350C</v>
      </c>
      <c r="F2832" s="1" t="str">
        <f>INDEX(Sheet1!A:D,MATCH(Supplemental_Type_Certificates__STC___5[[#This Row],[Make]],Sheet1!D:D,0),1)</f>
        <v>Airbus Helicopters</v>
      </c>
      <c r="G2832"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832"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E2821:E2836</v>
      </c>
      <c r="I2832" s="1" t="str">
        <f ca="1">IF(LEN(Supplemental_Type_Certificates__STC___5[[#This Row],[First]])&lt;&gt;0,Supplemental_Type_Certificates__STC___5[[#This Row],[First]]&amp;": "&amp;_xlfn.TEXTJOIN(", ",TRUE,INDIRECT(Supplemental_Type_Certificates__STC___5[[#This Row],[Range]])),"")</f>
        <v/>
      </c>
      <c r="J2832"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'Sheet11'!i2820:i2837</v>
      </c>
    </row>
    <row r="2833" spans="1:10" x14ac:dyDescent="0.25">
      <c r="A2833" s="1" t="s">
        <v>204</v>
      </c>
      <c r="B2833"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Airbus Helicopters\AS-350D</v>
      </c>
      <c r="C2833" s="1" t="s">
        <v>1608</v>
      </c>
      <c r="D2833" s="1" t="str">
        <f>LEFT(Supplemental_Type_Certificates__STC___5[[#This Row],[Column1]],SEARCH("\",Supplemental_Type_Certificates__STC___5[[#This Row],[Column1]])-1)</f>
        <v>Airbus Helicopters</v>
      </c>
      <c r="E2833" s="1" t="str">
        <f>RIGHT(Supplemental_Type_Certificates__STC___5[[#This Row],[Column1]],LEN(Supplemental_Type_Certificates__STC___5[[#This Row],[Column1]])-SEARCH("\",Supplemental_Type_Certificates__STC___5[[#This Row],[Column1]]))</f>
        <v>AS-350D</v>
      </c>
      <c r="F2833" s="1" t="str">
        <f>INDEX(Sheet1!A:D,MATCH(Supplemental_Type_Certificates__STC___5[[#This Row],[Make]],Sheet1!D:D,0),1)</f>
        <v>Airbus Helicopters</v>
      </c>
      <c r="G2833"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833"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E2821:E2836</v>
      </c>
      <c r="I2833" s="1" t="str">
        <f ca="1">IF(LEN(Supplemental_Type_Certificates__STC___5[[#This Row],[First]])&lt;&gt;0,Supplemental_Type_Certificates__STC___5[[#This Row],[First]]&amp;": "&amp;_xlfn.TEXTJOIN(", ",TRUE,INDIRECT(Supplemental_Type_Certificates__STC___5[[#This Row],[Range]])),"")</f>
        <v/>
      </c>
      <c r="J2833"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'Sheet11'!i2820:i2837</v>
      </c>
    </row>
    <row r="2834" spans="1:10" x14ac:dyDescent="0.25">
      <c r="A2834" s="1" t="s">
        <v>204</v>
      </c>
      <c r="B2834"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Airbus Helicopters\AS-350D1</v>
      </c>
      <c r="C2834" s="1" t="s">
        <v>1609</v>
      </c>
      <c r="D2834" s="1" t="str">
        <f>LEFT(Supplemental_Type_Certificates__STC___5[[#This Row],[Column1]],SEARCH("\",Supplemental_Type_Certificates__STC___5[[#This Row],[Column1]])-1)</f>
        <v>Airbus Helicopters</v>
      </c>
      <c r="E2834" s="1" t="str">
        <f>RIGHT(Supplemental_Type_Certificates__STC___5[[#This Row],[Column1]],LEN(Supplemental_Type_Certificates__STC___5[[#This Row],[Column1]])-SEARCH("\",Supplemental_Type_Certificates__STC___5[[#This Row],[Column1]]))</f>
        <v>AS-350D1</v>
      </c>
      <c r="F2834" s="1" t="str">
        <f>INDEX(Sheet1!A:D,MATCH(Supplemental_Type_Certificates__STC___5[[#This Row],[Make]],Sheet1!D:D,0),1)</f>
        <v>Airbus Helicopters</v>
      </c>
      <c r="G2834"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834"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E2821:E2836</v>
      </c>
      <c r="I2834" s="1" t="str">
        <f ca="1">IF(LEN(Supplemental_Type_Certificates__STC___5[[#This Row],[First]])&lt;&gt;0,Supplemental_Type_Certificates__STC___5[[#This Row],[First]]&amp;": "&amp;_xlfn.TEXTJOIN(", ",TRUE,INDIRECT(Supplemental_Type_Certificates__STC___5[[#This Row],[Range]])),"")</f>
        <v/>
      </c>
      <c r="J2834"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'Sheet11'!i2820:i2837</v>
      </c>
    </row>
    <row r="2835" spans="1:10" x14ac:dyDescent="0.25">
      <c r="A2835" s="1" t="s">
        <v>204</v>
      </c>
      <c r="B2835"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Airbus Helicopters\EC 130 B4</v>
      </c>
      <c r="C2835" s="1" t="s">
        <v>1616</v>
      </c>
      <c r="D2835" s="1" t="str">
        <f>LEFT(Supplemental_Type_Certificates__STC___5[[#This Row],[Column1]],SEARCH("\",Supplemental_Type_Certificates__STC___5[[#This Row],[Column1]])-1)</f>
        <v>Airbus Helicopters</v>
      </c>
      <c r="E2835" s="1" t="str">
        <f>RIGHT(Supplemental_Type_Certificates__STC___5[[#This Row],[Column1]],LEN(Supplemental_Type_Certificates__STC___5[[#This Row],[Column1]])-SEARCH("\",Supplemental_Type_Certificates__STC___5[[#This Row],[Column1]]))</f>
        <v>EC 130 B4</v>
      </c>
      <c r="F2835" s="1" t="str">
        <f>INDEX(Sheet1!A:D,MATCH(Supplemental_Type_Certificates__STC___5[[#This Row],[Make]],Sheet1!D:D,0),1)</f>
        <v>Airbus Helicopters</v>
      </c>
      <c r="G2835"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835"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E2821:E2836</v>
      </c>
      <c r="I2835" s="1" t="str">
        <f ca="1">IF(LEN(Supplemental_Type_Certificates__STC___5[[#This Row],[First]])&lt;&gt;0,Supplemental_Type_Certificates__STC___5[[#This Row],[First]]&amp;": "&amp;_xlfn.TEXTJOIN(", ",TRUE,INDIRECT(Supplemental_Type_Certificates__STC___5[[#This Row],[Range]])),"")</f>
        <v/>
      </c>
      <c r="J2835"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'Sheet11'!i2820:i2837</v>
      </c>
    </row>
    <row r="2836" spans="1:10" x14ac:dyDescent="0.25">
      <c r="A2836" s="1" t="s">
        <v>204</v>
      </c>
      <c r="B2836"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Airbus Helicopters\EC 130 T2</v>
      </c>
      <c r="C2836" s="1" t="s">
        <v>1617</v>
      </c>
      <c r="D2836" s="1" t="str">
        <f>LEFT(Supplemental_Type_Certificates__STC___5[[#This Row],[Column1]],SEARCH("\",Supplemental_Type_Certificates__STC___5[[#This Row],[Column1]])-1)</f>
        <v>Airbus Helicopters</v>
      </c>
      <c r="E2836" s="1" t="str">
        <f>RIGHT(Supplemental_Type_Certificates__STC___5[[#This Row],[Column1]],LEN(Supplemental_Type_Certificates__STC___5[[#This Row],[Column1]])-SEARCH("\",Supplemental_Type_Certificates__STC___5[[#This Row],[Column1]]))</f>
        <v>EC 130 T2</v>
      </c>
      <c r="F2836" s="1" t="str">
        <f>INDEX(Sheet1!A:D,MATCH(Supplemental_Type_Certificates__STC___5[[#This Row],[Make]],Sheet1!D:D,0),1)</f>
        <v>Airbus Helicopters</v>
      </c>
      <c r="G2836"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836"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E2821:E2836</v>
      </c>
      <c r="I2836" s="1" t="str">
        <f ca="1">IF(LEN(Supplemental_Type_Certificates__STC___5[[#This Row],[First]])&lt;&gt;0,Supplemental_Type_Certificates__STC___5[[#This Row],[First]]&amp;": "&amp;_xlfn.TEXTJOIN(", ",TRUE,INDIRECT(Supplemental_Type_Certificates__STC___5[[#This Row],[Range]])),"")</f>
        <v/>
      </c>
      <c r="J2836"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'Sheet11'!i2820:i2837</v>
      </c>
    </row>
    <row r="2837" spans="1:10" x14ac:dyDescent="0.25">
      <c r="A2837" s="1" t="s">
        <v>204</v>
      </c>
      <c r="B2837"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Bell Helicopter Textron Canada Limited\407</v>
      </c>
      <c r="C2837" s="1" t="s">
        <v>1627</v>
      </c>
      <c r="D2837" s="1" t="str">
        <f>LEFT(Supplemental_Type_Certificates__STC___5[[#This Row],[Column1]],SEARCH("\",Supplemental_Type_Certificates__STC___5[[#This Row],[Column1]])-1)</f>
        <v>Bell Helicopter Textron Canada Limited</v>
      </c>
      <c r="E2837" s="1" t="str">
        <f>RIGHT(Supplemental_Type_Certificates__STC___5[[#This Row],[Column1]],LEN(Supplemental_Type_Certificates__STC___5[[#This Row],[Column1]])-SEARCH("\",Supplemental_Type_Certificates__STC___5[[#This Row],[Column1]]))</f>
        <v>407</v>
      </c>
      <c r="F2837" s="1" t="str">
        <f>INDEX(Sheet1!A:D,MATCH(Supplemental_Type_Certificates__STC___5[[#This Row],[Make]],Sheet1!D:D,0),1)</f>
        <v>Bell</v>
      </c>
      <c r="G2837"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Bell</v>
      </c>
      <c r="H2837"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E2837:E2837</v>
      </c>
      <c r="I2837" s="1" t="str">
        <f ca="1">IF(LEN(Supplemental_Type_Certificates__STC___5[[#This Row],[First]])&lt;&gt;0,Supplemental_Type_Certificates__STC___5[[#This Row],[First]]&amp;": "&amp;_xlfn.TEXTJOIN(", ",TRUE,INDIRECT(Supplemental_Type_Certificates__STC___5[[#This Row],[Range]])),"")</f>
        <v>Bell: 407</v>
      </c>
      <c r="J2837"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'Sheet11'!i2820:i2837</v>
      </c>
    </row>
    <row r="2838" spans="1:10" x14ac:dyDescent="0.25">
      <c r="A2838" s="1" t="s">
        <v>210</v>
      </c>
      <c r="B2838"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Sikorsky Aircraft Corporation\S-76B</v>
      </c>
      <c r="C2838" s="1" t="s">
        <v>185</v>
      </c>
      <c r="D2838" s="1" t="str">
        <f>LEFT(Supplemental_Type_Certificates__STC___5[[#This Row],[Column1]],SEARCH("\",Supplemental_Type_Certificates__STC___5[[#This Row],[Column1]])-1)</f>
        <v>Sikorsky Aircraft Corporation</v>
      </c>
      <c r="E2838" s="1" t="str">
        <f>RIGHT(Supplemental_Type_Certificates__STC___5[[#This Row],[Column1]],LEN(Supplemental_Type_Certificates__STC___5[[#This Row],[Column1]])-SEARCH("\",Supplemental_Type_Certificates__STC___5[[#This Row],[Column1]]))</f>
        <v>S-76B</v>
      </c>
      <c r="F2838" s="1" t="str">
        <f>INDEX(Sheet1!A:D,MATCH(Supplemental_Type_Certificates__STC___5[[#This Row],[Make]],Sheet1!D:D,0),1)</f>
        <v>Sikorsky</v>
      </c>
      <c r="G2838"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Sikorsky</v>
      </c>
      <c r="H2838"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E2838:E2839</v>
      </c>
      <c r="I2838" s="1" t="str">
        <f ca="1">IF(LEN(Supplemental_Type_Certificates__STC___5[[#This Row],[First]])&lt;&gt;0,Supplemental_Type_Certificates__STC___5[[#This Row],[First]]&amp;": "&amp;_xlfn.TEXTJOIN(", ",TRUE,INDIRECT(Supplemental_Type_Certificates__STC___5[[#This Row],[Range]])),"")</f>
        <v>Sikorsky: S-76B, S-76C</v>
      </c>
      <c r="J2838"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'Sheet11'!i2838:i2839</v>
      </c>
    </row>
    <row r="2839" spans="1:10" x14ac:dyDescent="0.25">
      <c r="A2839" s="1" t="s">
        <v>210</v>
      </c>
      <c r="B2839"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Sikorsky Aircraft Corporation\S-76C</v>
      </c>
      <c r="C2839" s="1" t="s">
        <v>186</v>
      </c>
      <c r="D2839" s="1" t="str">
        <f>LEFT(Supplemental_Type_Certificates__STC___5[[#This Row],[Column1]],SEARCH("\",Supplemental_Type_Certificates__STC___5[[#This Row],[Column1]])-1)</f>
        <v>Sikorsky Aircraft Corporation</v>
      </c>
      <c r="E2839" s="1" t="str">
        <f>RIGHT(Supplemental_Type_Certificates__STC___5[[#This Row],[Column1]],LEN(Supplemental_Type_Certificates__STC___5[[#This Row],[Column1]])-SEARCH("\",Supplemental_Type_Certificates__STC___5[[#This Row],[Column1]]))</f>
        <v>S-76C</v>
      </c>
      <c r="F2839" s="1" t="str">
        <f>INDEX(Sheet1!A:D,MATCH(Supplemental_Type_Certificates__STC___5[[#This Row],[Make]],Sheet1!D:D,0),1)</f>
        <v>Sikorsky</v>
      </c>
      <c r="G2839"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839"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E2838:E2839</v>
      </c>
      <c r="I2839" s="1" t="str">
        <f ca="1">IF(LEN(Supplemental_Type_Certificates__STC___5[[#This Row],[First]])&lt;&gt;0,Supplemental_Type_Certificates__STC___5[[#This Row],[First]]&amp;": "&amp;_xlfn.TEXTJOIN(", ",TRUE,INDIRECT(Supplemental_Type_Certificates__STC___5[[#This Row],[Range]])),"")</f>
        <v/>
      </c>
      <c r="J2839"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'Sheet11'!i2838:i2839</v>
      </c>
    </row>
    <row r="2840" spans="1:10" x14ac:dyDescent="0.25">
      <c r="A2840" s="1" t="s">
        <v>213</v>
      </c>
      <c r="B2840"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Airbus Helicopters Deutschland GmbH\MBB-BK 117 A-1</v>
      </c>
      <c r="C2840" s="1" t="s">
        <v>216</v>
      </c>
      <c r="D2840" s="1" t="str">
        <f>LEFT(Supplemental_Type_Certificates__STC___5[[#This Row],[Column1]],SEARCH("\",Supplemental_Type_Certificates__STC___5[[#This Row],[Column1]])-1)</f>
        <v>Airbus Helicopters Deutschland GmbH</v>
      </c>
      <c r="E2840" s="1" t="str">
        <f>RIGHT(Supplemental_Type_Certificates__STC___5[[#This Row],[Column1]],LEN(Supplemental_Type_Certificates__STC___5[[#This Row],[Column1]])-SEARCH("\",Supplemental_Type_Certificates__STC___5[[#This Row],[Column1]]))</f>
        <v>MBB-BK 117 A-1</v>
      </c>
      <c r="F2840" s="1" t="str">
        <f>INDEX(Sheet1!A:D,MATCH(Supplemental_Type_Certificates__STC___5[[#This Row],[Make]],Sheet1!D:D,0),1)</f>
        <v>Airbus Helicopters</v>
      </c>
      <c r="G2840"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Airbus Helicopters</v>
      </c>
      <c r="H2840"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E2840:E2846</v>
      </c>
      <c r="I2840" s="1" t="str">
        <f ca="1">IF(LEN(Supplemental_Type_Certificates__STC___5[[#This Row],[First]])&lt;&gt;0,Supplemental_Type_Certificates__STC___5[[#This Row],[First]]&amp;": "&amp;_xlfn.TEXTJOIN(", ",TRUE,INDIRECT(Supplemental_Type_Certificates__STC___5[[#This Row],[Range]])),"")</f>
        <v>Airbus Helicopters: MBB-BK 117 A-1, MBB-BK 117 A-3, MBB-BK 117 A-4, MBB-BK 117 B-1, MBB-BK 117 B-2, MBB-BK 117 C-1, MBB-BK 117 C-2</v>
      </c>
      <c r="J2840"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'Sheet11'!i2840:i2846</v>
      </c>
    </row>
    <row r="2841" spans="1:10" x14ac:dyDescent="0.25">
      <c r="A2841" s="1" t="s">
        <v>213</v>
      </c>
      <c r="B2841"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Airbus Helicopters Deutschland GmbH\MBB-BK 117 A-3</v>
      </c>
      <c r="C2841" s="1" t="s">
        <v>218</v>
      </c>
      <c r="D2841" s="1" t="str">
        <f>LEFT(Supplemental_Type_Certificates__STC___5[[#This Row],[Column1]],SEARCH("\",Supplemental_Type_Certificates__STC___5[[#This Row],[Column1]])-1)</f>
        <v>Airbus Helicopters Deutschland GmbH</v>
      </c>
      <c r="E2841" s="1" t="str">
        <f>RIGHT(Supplemental_Type_Certificates__STC___5[[#This Row],[Column1]],LEN(Supplemental_Type_Certificates__STC___5[[#This Row],[Column1]])-SEARCH("\",Supplemental_Type_Certificates__STC___5[[#This Row],[Column1]]))</f>
        <v>MBB-BK 117 A-3</v>
      </c>
      <c r="F2841" s="1" t="str">
        <f>INDEX(Sheet1!A:D,MATCH(Supplemental_Type_Certificates__STC___5[[#This Row],[Make]],Sheet1!D:D,0),1)</f>
        <v>Airbus Helicopters</v>
      </c>
      <c r="G2841"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841"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E2840:E2846</v>
      </c>
      <c r="I2841" s="1" t="str">
        <f ca="1">IF(LEN(Supplemental_Type_Certificates__STC___5[[#This Row],[First]])&lt;&gt;0,Supplemental_Type_Certificates__STC___5[[#This Row],[First]]&amp;": "&amp;_xlfn.TEXTJOIN(", ",TRUE,INDIRECT(Supplemental_Type_Certificates__STC___5[[#This Row],[Range]])),"")</f>
        <v/>
      </c>
      <c r="J2841"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'Sheet11'!i2840:i2846</v>
      </c>
    </row>
    <row r="2842" spans="1:10" x14ac:dyDescent="0.25">
      <c r="A2842" s="1" t="s">
        <v>213</v>
      </c>
      <c r="B2842"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Airbus Helicopters Deutschland GmbH\MBB-BK 117 A-4</v>
      </c>
      <c r="C2842" s="1" t="s">
        <v>219</v>
      </c>
      <c r="D2842" s="1" t="str">
        <f>LEFT(Supplemental_Type_Certificates__STC___5[[#This Row],[Column1]],SEARCH("\",Supplemental_Type_Certificates__STC___5[[#This Row],[Column1]])-1)</f>
        <v>Airbus Helicopters Deutschland GmbH</v>
      </c>
      <c r="E2842" s="1" t="str">
        <f>RIGHT(Supplemental_Type_Certificates__STC___5[[#This Row],[Column1]],LEN(Supplemental_Type_Certificates__STC___5[[#This Row],[Column1]])-SEARCH("\",Supplemental_Type_Certificates__STC___5[[#This Row],[Column1]]))</f>
        <v>MBB-BK 117 A-4</v>
      </c>
      <c r="F2842" s="1" t="str">
        <f>INDEX(Sheet1!A:D,MATCH(Supplemental_Type_Certificates__STC___5[[#This Row],[Make]],Sheet1!D:D,0),1)</f>
        <v>Airbus Helicopters</v>
      </c>
      <c r="G2842"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842"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E2840:E2846</v>
      </c>
      <c r="I2842" s="1" t="str">
        <f ca="1">IF(LEN(Supplemental_Type_Certificates__STC___5[[#This Row],[First]])&lt;&gt;0,Supplemental_Type_Certificates__STC___5[[#This Row],[First]]&amp;": "&amp;_xlfn.TEXTJOIN(", ",TRUE,INDIRECT(Supplemental_Type_Certificates__STC___5[[#This Row],[Range]])),"")</f>
        <v/>
      </c>
      <c r="J2842"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'Sheet11'!i2840:i2846</v>
      </c>
    </row>
    <row r="2843" spans="1:10" x14ac:dyDescent="0.25">
      <c r="A2843" s="1" t="s">
        <v>213</v>
      </c>
      <c r="B2843"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Airbus Helicopters Deutschland GmbH\MBB-BK 117 B-1</v>
      </c>
      <c r="C2843" s="1" t="s">
        <v>220</v>
      </c>
      <c r="D2843" s="1" t="str">
        <f>LEFT(Supplemental_Type_Certificates__STC___5[[#This Row],[Column1]],SEARCH("\",Supplemental_Type_Certificates__STC___5[[#This Row],[Column1]])-1)</f>
        <v>Airbus Helicopters Deutschland GmbH</v>
      </c>
      <c r="E2843" s="1" t="str">
        <f>RIGHT(Supplemental_Type_Certificates__STC___5[[#This Row],[Column1]],LEN(Supplemental_Type_Certificates__STC___5[[#This Row],[Column1]])-SEARCH("\",Supplemental_Type_Certificates__STC___5[[#This Row],[Column1]]))</f>
        <v>MBB-BK 117 B-1</v>
      </c>
      <c r="F2843" s="1" t="str">
        <f>INDEX(Sheet1!A:D,MATCH(Supplemental_Type_Certificates__STC___5[[#This Row],[Make]],Sheet1!D:D,0),1)</f>
        <v>Airbus Helicopters</v>
      </c>
      <c r="G2843"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843"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E2840:E2846</v>
      </c>
      <c r="I2843" s="1" t="str">
        <f ca="1">IF(LEN(Supplemental_Type_Certificates__STC___5[[#This Row],[First]])&lt;&gt;0,Supplemental_Type_Certificates__STC___5[[#This Row],[First]]&amp;": "&amp;_xlfn.TEXTJOIN(", ",TRUE,INDIRECT(Supplemental_Type_Certificates__STC___5[[#This Row],[Range]])),"")</f>
        <v/>
      </c>
      <c r="J2843"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'Sheet11'!i2840:i2846</v>
      </c>
    </row>
    <row r="2844" spans="1:10" x14ac:dyDescent="0.25">
      <c r="A2844" s="1" t="s">
        <v>213</v>
      </c>
      <c r="B2844"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Airbus Helicopters Deutschland GmbH\MBB-BK 117 B-2</v>
      </c>
      <c r="C2844" s="1" t="s">
        <v>221</v>
      </c>
      <c r="D2844" s="1" t="str">
        <f>LEFT(Supplemental_Type_Certificates__STC___5[[#This Row],[Column1]],SEARCH("\",Supplemental_Type_Certificates__STC___5[[#This Row],[Column1]])-1)</f>
        <v>Airbus Helicopters Deutschland GmbH</v>
      </c>
      <c r="E2844" s="1" t="str">
        <f>RIGHT(Supplemental_Type_Certificates__STC___5[[#This Row],[Column1]],LEN(Supplemental_Type_Certificates__STC___5[[#This Row],[Column1]])-SEARCH("\",Supplemental_Type_Certificates__STC___5[[#This Row],[Column1]]))</f>
        <v>MBB-BK 117 B-2</v>
      </c>
      <c r="F2844" s="1" t="str">
        <f>INDEX(Sheet1!A:D,MATCH(Supplemental_Type_Certificates__STC___5[[#This Row],[Make]],Sheet1!D:D,0),1)</f>
        <v>Airbus Helicopters</v>
      </c>
      <c r="G2844"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844"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E2840:E2846</v>
      </c>
      <c r="I2844" s="1" t="str">
        <f ca="1">IF(LEN(Supplemental_Type_Certificates__STC___5[[#This Row],[First]])&lt;&gt;0,Supplemental_Type_Certificates__STC___5[[#This Row],[First]]&amp;": "&amp;_xlfn.TEXTJOIN(", ",TRUE,INDIRECT(Supplemental_Type_Certificates__STC___5[[#This Row],[Range]])),"")</f>
        <v/>
      </c>
      <c r="J2844"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'Sheet11'!i2840:i2846</v>
      </c>
    </row>
    <row r="2845" spans="1:10" x14ac:dyDescent="0.25">
      <c r="A2845" s="1" t="s">
        <v>213</v>
      </c>
      <c r="B2845"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Airbus Helicopters Deutschland GmbH\MBB-BK 117 C-1</v>
      </c>
      <c r="C2845" s="1" t="s">
        <v>222</v>
      </c>
      <c r="D2845" s="1" t="str">
        <f>LEFT(Supplemental_Type_Certificates__STC___5[[#This Row],[Column1]],SEARCH("\",Supplemental_Type_Certificates__STC___5[[#This Row],[Column1]])-1)</f>
        <v>Airbus Helicopters Deutschland GmbH</v>
      </c>
      <c r="E2845" s="1" t="str">
        <f>RIGHT(Supplemental_Type_Certificates__STC___5[[#This Row],[Column1]],LEN(Supplemental_Type_Certificates__STC___5[[#This Row],[Column1]])-SEARCH("\",Supplemental_Type_Certificates__STC___5[[#This Row],[Column1]]))</f>
        <v>MBB-BK 117 C-1</v>
      </c>
      <c r="F2845" s="1" t="str">
        <f>INDEX(Sheet1!A:D,MATCH(Supplemental_Type_Certificates__STC___5[[#This Row],[Make]],Sheet1!D:D,0),1)</f>
        <v>Airbus Helicopters</v>
      </c>
      <c r="G2845"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845"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E2840:E2846</v>
      </c>
      <c r="I2845" s="1" t="str">
        <f ca="1">IF(LEN(Supplemental_Type_Certificates__STC___5[[#This Row],[First]])&lt;&gt;0,Supplemental_Type_Certificates__STC___5[[#This Row],[First]]&amp;": "&amp;_xlfn.TEXTJOIN(", ",TRUE,INDIRECT(Supplemental_Type_Certificates__STC___5[[#This Row],[Range]])),"")</f>
        <v/>
      </c>
      <c r="J2845"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'Sheet11'!i2840:i2846</v>
      </c>
    </row>
    <row r="2846" spans="1:10" x14ac:dyDescent="0.25">
      <c r="A2846" s="1" t="s">
        <v>213</v>
      </c>
      <c r="B2846"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Airbus Helicopters Deutschland GmbH\MBB-BK 117 C-2</v>
      </c>
      <c r="C2846" s="1" t="s">
        <v>223</v>
      </c>
      <c r="D2846" s="1" t="str">
        <f>LEFT(Supplemental_Type_Certificates__STC___5[[#This Row],[Column1]],SEARCH("\",Supplemental_Type_Certificates__STC___5[[#This Row],[Column1]])-1)</f>
        <v>Airbus Helicopters Deutschland GmbH</v>
      </c>
      <c r="E2846" s="1" t="str">
        <f>RIGHT(Supplemental_Type_Certificates__STC___5[[#This Row],[Column1]],LEN(Supplemental_Type_Certificates__STC___5[[#This Row],[Column1]])-SEARCH("\",Supplemental_Type_Certificates__STC___5[[#This Row],[Column1]]))</f>
        <v>MBB-BK 117 C-2</v>
      </c>
      <c r="F2846" s="1" t="str">
        <f>INDEX(Sheet1!A:D,MATCH(Supplemental_Type_Certificates__STC___5[[#This Row],[Make]],Sheet1!D:D,0),1)</f>
        <v>Airbus Helicopters</v>
      </c>
      <c r="G2846"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846"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E2840:E2846</v>
      </c>
      <c r="I2846" s="1" t="str">
        <f ca="1">IF(LEN(Supplemental_Type_Certificates__STC___5[[#This Row],[First]])&lt;&gt;0,Supplemental_Type_Certificates__STC___5[[#This Row],[First]]&amp;": "&amp;_xlfn.TEXTJOIN(", ",TRUE,INDIRECT(Supplemental_Type_Certificates__STC___5[[#This Row],[Range]])),"")</f>
        <v/>
      </c>
      <c r="J2846"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'Sheet11'!i2840:i2846</v>
      </c>
    </row>
    <row r="2847" spans="1:10" x14ac:dyDescent="0.25">
      <c r="A2847" s="1" t="s">
        <v>224</v>
      </c>
      <c r="B2847"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Airbus Helicopters Deutschland GmbH\MBB-BK 117 A-1</v>
      </c>
      <c r="C2847" s="1" t="s">
        <v>1640</v>
      </c>
      <c r="D2847" s="1" t="str">
        <f>LEFT(Supplemental_Type_Certificates__STC___5[[#This Row],[Column1]],SEARCH("\",Supplemental_Type_Certificates__STC___5[[#This Row],[Column1]])-1)</f>
        <v>Airbus Helicopters Deutschland GmbH</v>
      </c>
      <c r="E2847" s="1" t="str">
        <f>RIGHT(Supplemental_Type_Certificates__STC___5[[#This Row],[Column1]],LEN(Supplemental_Type_Certificates__STC___5[[#This Row],[Column1]])-SEARCH("\",Supplemental_Type_Certificates__STC___5[[#This Row],[Column1]]))</f>
        <v>MBB-BK 117 A-1</v>
      </c>
      <c r="F2847" s="1" t="str">
        <f>INDEX(Sheet1!A:D,MATCH(Supplemental_Type_Certificates__STC___5[[#This Row],[Make]],Sheet1!D:D,0),1)</f>
        <v>Airbus Helicopters</v>
      </c>
      <c r="G2847"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Airbus Helicopters</v>
      </c>
      <c r="H2847"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E2847:E2864</v>
      </c>
      <c r="I2847" s="1" t="str">
        <f ca="1">IF(LEN(Supplemental_Type_Certificates__STC___5[[#This Row],[First]])&lt;&gt;0,Supplemental_Type_Certificates__STC___5[[#This Row],[First]]&amp;": "&amp;_xlfn.TEXTJOIN(", ",TRUE,INDIRECT(Supplemental_Type_Certificates__STC___5[[#This Row],[Range]])),"")</f>
        <v>Airbus Helicopters: MBB-BK 117 A-1, MBB-BK 117 A-3, MBB-BK 117 A-4, MBB-BK 117 B-1, MBB-BK 117 B-2, MBB-BK 117 C-1, MBB-BK 117 C-2, AS-365N2, AS-365N3, EC 155B, EC155B1, SA-365N1, AS332C, AS332C1, AS332L, AS332L1, AS332L2, EC225LP</v>
      </c>
      <c r="J2847"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'Sheet11'!i2847:i2886</v>
      </c>
    </row>
    <row r="2848" spans="1:10" x14ac:dyDescent="0.25">
      <c r="A2848" s="1" t="s">
        <v>224</v>
      </c>
      <c r="B2848"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Airbus Helicopters Deutschland GmbH\MBB-BK 117 A-3</v>
      </c>
      <c r="C2848" s="1" t="s">
        <v>1641</v>
      </c>
      <c r="D2848" s="1" t="str">
        <f>LEFT(Supplemental_Type_Certificates__STC___5[[#This Row],[Column1]],SEARCH("\",Supplemental_Type_Certificates__STC___5[[#This Row],[Column1]])-1)</f>
        <v>Airbus Helicopters Deutschland GmbH</v>
      </c>
      <c r="E2848" s="1" t="str">
        <f>RIGHT(Supplemental_Type_Certificates__STC___5[[#This Row],[Column1]],LEN(Supplemental_Type_Certificates__STC___5[[#This Row],[Column1]])-SEARCH("\",Supplemental_Type_Certificates__STC___5[[#This Row],[Column1]]))</f>
        <v>MBB-BK 117 A-3</v>
      </c>
      <c r="F2848" s="1" t="str">
        <f>INDEX(Sheet1!A:D,MATCH(Supplemental_Type_Certificates__STC___5[[#This Row],[Make]],Sheet1!D:D,0),1)</f>
        <v>Airbus Helicopters</v>
      </c>
      <c r="G2848"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848"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E2847:E2864</v>
      </c>
      <c r="I2848" s="1" t="str">
        <f ca="1">IF(LEN(Supplemental_Type_Certificates__STC___5[[#This Row],[First]])&lt;&gt;0,Supplemental_Type_Certificates__STC___5[[#This Row],[First]]&amp;": "&amp;_xlfn.TEXTJOIN(", ",TRUE,INDIRECT(Supplemental_Type_Certificates__STC___5[[#This Row],[Range]])),"")</f>
        <v/>
      </c>
      <c r="J2848"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'Sheet11'!i2847:i2886</v>
      </c>
    </row>
    <row r="2849" spans="1:10" x14ac:dyDescent="0.25">
      <c r="A2849" s="1" t="s">
        <v>224</v>
      </c>
      <c r="B2849"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Airbus Helicopters Deutschland GmbH\MBB-BK 117 A-4</v>
      </c>
      <c r="C2849" s="1" t="s">
        <v>1642</v>
      </c>
      <c r="D2849" s="1" t="str">
        <f>LEFT(Supplemental_Type_Certificates__STC___5[[#This Row],[Column1]],SEARCH("\",Supplemental_Type_Certificates__STC___5[[#This Row],[Column1]])-1)</f>
        <v>Airbus Helicopters Deutschland GmbH</v>
      </c>
      <c r="E2849" s="1" t="str">
        <f>RIGHT(Supplemental_Type_Certificates__STC___5[[#This Row],[Column1]],LEN(Supplemental_Type_Certificates__STC___5[[#This Row],[Column1]])-SEARCH("\",Supplemental_Type_Certificates__STC___5[[#This Row],[Column1]]))</f>
        <v>MBB-BK 117 A-4</v>
      </c>
      <c r="F2849" s="1" t="str">
        <f>INDEX(Sheet1!A:D,MATCH(Supplemental_Type_Certificates__STC___5[[#This Row],[Make]],Sheet1!D:D,0),1)</f>
        <v>Airbus Helicopters</v>
      </c>
      <c r="G2849"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849"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E2847:E2864</v>
      </c>
      <c r="I2849" s="1" t="str">
        <f ca="1">IF(LEN(Supplemental_Type_Certificates__STC___5[[#This Row],[First]])&lt;&gt;0,Supplemental_Type_Certificates__STC___5[[#This Row],[First]]&amp;": "&amp;_xlfn.TEXTJOIN(", ",TRUE,INDIRECT(Supplemental_Type_Certificates__STC___5[[#This Row],[Range]])),"")</f>
        <v/>
      </c>
      <c r="J2849"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'Sheet11'!i2847:i2886</v>
      </c>
    </row>
    <row r="2850" spans="1:10" x14ac:dyDescent="0.25">
      <c r="A2850" s="1" t="s">
        <v>224</v>
      </c>
      <c r="B2850"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Airbus Helicopters Deutschland GmbH\MBB-BK 117 B-1</v>
      </c>
      <c r="C2850" s="1" t="s">
        <v>1643</v>
      </c>
      <c r="D2850" s="1" t="str">
        <f>LEFT(Supplemental_Type_Certificates__STC___5[[#This Row],[Column1]],SEARCH("\",Supplemental_Type_Certificates__STC___5[[#This Row],[Column1]])-1)</f>
        <v>Airbus Helicopters Deutschland GmbH</v>
      </c>
      <c r="E2850" s="1" t="str">
        <f>RIGHT(Supplemental_Type_Certificates__STC___5[[#This Row],[Column1]],LEN(Supplemental_Type_Certificates__STC___5[[#This Row],[Column1]])-SEARCH("\",Supplemental_Type_Certificates__STC___5[[#This Row],[Column1]]))</f>
        <v>MBB-BK 117 B-1</v>
      </c>
      <c r="F2850" s="1" t="str">
        <f>INDEX(Sheet1!A:D,MATCH(Supplemental_Type_Certificates__STC___5[[#This Row],[Make]],Sheet1!D:D,0),1)</f>
        <v>Airbus Helicopters</v>
      </c>
      <c r="G2850"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850"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E2847:E2864</v>
      </c>
      <c r="I2850" s="1" t="str">
        <f ca="1">IF(LEN(Supplemental_Type_Certificates__STC___5[[#This Row],[First]])&lt;&gt;0,Supplemental_Type_Certificates__STC___5[[#This Row],[First]]&amp;": "&amp;_xlfn.TEXTJOIN(", ",TRUE,INDIRECT(Supplemental_Type_Certificates__STC___5[[#This Row],[Range]])),"")</f>
        <v/>
      </c>
      <c r="J2850"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'Sheet11'!i2847:i2886</v>
      </c>
    </row>
    <row r="2851" spans="1:10" x14ac:dyDescent="0.25">
      <c r="A2851" s="1" t="s">
        <v>224</v>
      </c>
      <c r="B2851"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Airbus Helicopters Deutschland GmbH\MBB-BK 117 B-2</v>
      </c>
      <c r="C2851" s="1" t="s">
        <v>1644</v>
      </c>
      <c r="D2851" s="1" t="str">
        <f>LEFT(Supplemental_Type_Certificates__STC___5[[#This Row],[Column1]],SEARCH("\",Supplemental_Type_Certificates__STC___5[[#This Row],[Column1]])-1)</f>
        <v>Airbus Helicopters Deutschland GmbH</v>
      </c>
      <c r="E2851" s="1" t="str">
        <f>RIGHT(Supplemental_Type_Certificates__STC___5[[#This Row],[Column1]],LEN(Supplemental_Type_Certificates__STC___5[[#This Row],[Column1]])-SEARCH("\",Supplemental_Type_Certificates__STC___5[[#This Row],[Column1]]))</f>
        <v>MBB-BK 117 B-2</v>
      </c>
      <c r="F2851" s="1" t="str">
        <f>INDEX(Sheet1!A:D,MATCH(Supplemental_Type_Certificates__STC___5[[#This Row],[Make]],Sheet1!D:D,0),1)</f>
        <v>Airbus Helicopters</v>
      </c>
      <c r="G2851"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851"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E2847:E2864</v>
      </c>
      <c r="I2851" s="1" t="str">
        <f ca="1">IF(LEN(Supplemental_Type_Certificates__STC___5[[#This Row],[First]])&lt;&gt;0,Supplemental_Type_Certificates__STC___5[[#This Row],[First]]&amp;": "&amp;_xlfn.TEXTJOIN(", ",TRUE,INDIRECT(Supplemental_Type_Certificates__STC___5[[#This Row],[Range]])),"")</f>
        <v/>
      </c>
      <c r="J2851"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'Sheet11'!i2847:i2886</v>
      </c>
    </row>
    <row r="2852" spans="1:10" x14ac:dyDescent="0.25">
      <c r="A2852" s="1" t="s">
        <v>224</v>
      </c>
      <c r="B2852"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Airbus Helicopters Deutschland GmbH\MBB-BK 117 C-1</v>
      </c>
      <c r="C2852" s="1" t="s">
        <v>1645</v>
      </c>
      <c r="D2852" s="1" t="str">
        <f>LEFT(Supplemental_Type_Certificates__STC___5[[#This Row],[Column1]],SEARCH("\",Supplemental_Type_Certificates__STC___5[[#This Row],[Column1]])-1)</f>
        <v>Airbus Helicopters Deutschland GmbH</v>
      </c>
      <c r="E2852" s="1" t="str">
        <f>RIGHT(Supplemental_Type_Certificates__STC___5[[#This Row],[Column1]],LEN(Supplemental_Type_Certificates__STC___5[[#This Row],[Column1]])-SEARCH("\",Supplemental_Type_Certificates__STC___5[[#This Row],[Column1]]))</f>
        <v>MBB-BK 117 C-1</v>
      </c>
      <c r="F2852" s="1" t="str">
        <f>INDEX(Sheet1!A:D,MATCH(Supplemental_Type_Certificates__STC___5[[#This Row],[Make]],Sheet1!D:D,0),1)</f>
        <v>Airbus Helicopters</v>
      </c>
      <c r="G2852"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852"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E2847:E2864</v>
      </c>
      <c r="I2852" s="1" t="str">
        <f ca="1">IF(LEN(Supplemental_Type_Certificates__STC___5[[#This Row],[First]])&lt;&gt;0,Supplemental_Type_Certificates__STC___5[[#This Row],[First]]&amp;": "&amp;_xlfn.TEXTJOIN(", ",TRUE,INDIRECT(Supplemental_Type_Certificates__STC___5[[#This Row],[Range]])),"")</f>
        <v/>
      </c>
      <c r="J2852"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'Sheet11'!i2847:i2886</v>
      </c>
    </row>
    <row r="2853" spans="1:10" x14ac:dyDescent="0.25">
      <c r="A2853" s="1" t="s">
        <v>224</v>
      </c>
      <c r="B2853"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Airbus Helicopters Deutschland GmbH\MBB-BK 117 C-2</v>
      </c>
      <c r="C2853" s="1" t="s">
        <v>1646</v>
      </c>
      <c r="D2853" s="1" t="str">
        <f>LEFT(Supplemental_Type_Certificates__STC___5[[#This Row],[Column1]],SEARCH("\",Supplemental_Type_Certificates__STC___5[[#This Row],[Column1]])-1)</f>
        <v>Airbus Helicopters Deutschland GmbH</v>
      </c>
      <c r="E2853" s="1" t="str">
        <f>RIGHT(Supplemental_Type_Certificates__STC___5[[#This Row],[Column1]],LEN(Supplemental_Type_Certificates__STC___5[[#This Row],[Column1]])-SEARCH("\",Supplemental_Type_Certificates__STC___5[[#This Row],[Column1]]))</f>
        <v>MBB-BK 117 C-2</v>
      </c>
      <c r="F2853" s="1" t="str">
        <f>INDEX(Sheet1!A:D,MATCH(Supplemental_Type_Certificates__STC___5[[#This Row],[Make]],Sheet1!D:D,0),1)</f>
        <v>Airbus Helicopters</v>
      </c>
      <c r="G2853"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853"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E2847:E2864</v>
      </c>
      <c r="I2853" s="1" t="str">
        <f ca="1">IF(LEN(Supplemental_Type_Certificates__STC___5[[#This Row],[First]])&lt;&gt;0,Supplemental_Type_Certificates__STC___5[[#This Row],[First]]&amp;": "&amp;_xlfn.TEXTJOIN(", ",TRUE,INDIRECT(Supplemental_Type_Certificates__STC___5[[#This Row],[Range]])),"")</f>
        <v/>
      </c>
      <c r="J2853"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'Sheet11'!i2847:i2886</v>
      </c>
    </row>
    <row r="2854" spans="1:10" x14ac:dyDescent="0.25">
      <c r="A2854" s="1" t="s">
        <v>224</v>
      </c>
      <c r="B2854"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Airbus Helicopters\AS-365N2</v>
      </c>
      <c r="C2854" s="1" t="s">
        <v>229</v>
      </c>
      <c r="D2854" s="1" t="str">
        <f>LEFT(Supplemental_Type_Certificates__STC___5[[#This Row],[Column1]],SEARCH("\",Supplemental_Type_Certificates__STC___5[[#This Row],[Column1]])-1)</f>
        <v>Airbus Helicopters</v>
      </c>
      <c r="E2854" s="1" t="str">
        <f>RIGHT(Supplemental_Type_Certificates__STC___5[[#This Row],[Column1]],LEN(Supplemental_Type_Certificates__STC___5[[#This Row],[Column1]])-SEARCH("\",Supplemental_Type_Certificates__STC___5[[#This Row],[Column1]]))</f>
        <v>AS-365N2</v>
      </c>
      <c r="F2854" s="1" t="str">
        <f>INDEX(Sheet1!A:D,MATCH(Supplemental_Type_Certificates__STC___5[[#This Row],[Make]],Sheet1!D:D,0),1)</f>
        <v>Airbus Helicopters</v>
      </c>
      <c r="G2854"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854"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E2847:E2864</v>
      </c>
      <c r="I2854" s="1" t="str">
        <f ca="1">IF(LEN(Supplemental_Type_Certificates__STC___5[[#This Row],[First]])&lt;&gt;0,Supplemental_Type_Certificates__STC___5[[#This Row],[First]]&amp;": "&amp;_xlfn.TEXTJOIN(", ",TRUE,INDIRECT(Supplemental_Type_Certificates__STC___5[[#This Row],[Range]])),"")</f>
        <v/>
      </c>
      <c r="J2854"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'Sheet11'!i2847:i2886</v>
      </c>
    </row>
    <row r="2855" spans="1:10" x14ac:dyDescent="0.25">
      <c r="A2855" s="1" t="s">
        <v>224</v>
      </c>
      <c r="B2855"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Airbus Helicopters\AS-365N3</v>
      </c>
      <c r="C2855" s="1" t="s">
        <v>230</v>
      </c>
      <c r="D2855" s="1" t="str">
        <f>LEFT(Supplemental_Type_Certificates__STC___5[[#This Row],[Column1]],SEARCH("\",Supplemental_Type_Certificates__STC___5[[#This Row],[Column1]])-1)</f>
        <v>Airbus Helicopters</v>
      </c>
      <c r="E2855" s="1" t="str">
        <f>RIGHT(Supplemental_Type_Certificates__STC___5[[#This Row],[Column1]],LEN(Supplemental_Type_Certificates__STC___5[[#This Row],[Column1]])-SEARCH("\",Supplemental_Type_Certificates__STC___5[[#This Row],[Column1]]))</f>
        <v>AS-365N3</v>
      </c>
      <c r="F2855" s="1" t="str">
        <f>INDEX(Sheet1!A:D,MATCH(Supplemental_Type_Certificates__STC___5[[#This Row],[Make]],Sheet1!D:D,0),1)</f>
        <v>Airbus Helicopters</v>
      </c>
      <c r="G2855"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855"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E2847:E2864</v>
      </c>
      <c r="I2855" s="1" t="str">
        <f ca="1">IF(LEN(Supplemental_Type_Certificates__STC___5[[#This Row],[First]])&lt;&gt;0,Supplemental_Type_Certificates__STC___5[[#This Row],[First]]&amp;": "&amp;_xlfn.TEXTJOIN(", ",TRUE,INDIRECT(Supplemental_Type_Certificates__STC___5[[#This Row],[Range]])),"")</f>
        <v/>
      </c>
      <c r="J2855"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'Sheet11'!i2847:i2886</v>
      </c>
    </row>
    <row r="2856" spans="1:10" x14ac:dyDescent="0.25">
      <c r="A2856" s="1" t="s">
        <v>224</v>
      </c>
      <c r="B2856"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Airbus Helicopters\EC 155B</v>
      </c>
      <c r="C2856" s="1" t="s">
        <v>231</v>
      </c>
      <c r="D2856" s="1" t="str">
        <f>LEFT(Supplemental_Type_Certificates__STC___5[[#This Row],[Column1]],SEARCH("\",Supplemental_Type_Certificates__STC___5[[#This Row],[Column1]])-1)</f>
        <v>Airbus Helicopters</v>
      </c>
      <c r="E2856" s="1" t="str">
        <f>RIGHT(Supplemental_Type_Certificates__STC___5[[#This Row],[Column1]],LEN(Supplemental_Type_Certificates__STC___5[[#This Row],[Column1]])-SEARCH("\",Supplemental_Type_Certificates__STC___5[[#This Row],[Column1]]))</f>
        <v>EC 155B</v>
      </c>
      <c r="F2856" s="1" t="str">
        <f>INDEX(Sheet1!A:D,MATCH(Supplemental_Type_Certificates__STC___5[[#This Row],[Make]],Sheet1!D:D,0),1)</f>
        <v>Airbus Helicopters</v>
      </c>
      <c r="G2856"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856"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E2847:E2864</v>
      </c>
      <c r="I2856" s="1" t="str">
        <f ca="1">IF(LEN(Supplemental_Type_Certificates__STC___5[[#This Row],[First]])&lt;&gt;0,Supplemental_Type_Certificates__STC___5[[#This Row],[First]]&amp;": "&amp;_xlfn.TEXTJOIN(", ",TRUE,INDIRECT(Supplemental_Type_Certificates__STC___5[[#This Row],[Range]])),"")</f>
        <v/>
      </c>
      <c r="J2856"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'Sheet11'!i2847:i2886</v>
      </c>
    </row>
    <row r="2857" spans="1:10" x14ac:dyDescent="0.25">
      <c r="A2857" s="1" t="s">
        <v>224</v>
      </c>
      <c r="B2857"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Airbus Helicopters\EC155B1</v>
      </c>
      <c r="C2857" s="1" t="s">
        <v>232</v>
      </c>
      <c r="D2857" s="1" t="str">
        <f>LEFT(Supplemental_Type_Certificates__STC___5[[#This Row],[Column1]],SEARCH("\",Supplemental_Type_Certificates__STC___5[[#This Row],[Column1]])-1)</f>
        <v>Airbus Helicopters</v>
      </c>
      <c r="E2857" s="1" t="str">
        <f>RIGHT(Supplemental_Type_Certificates__STC___5[[#This Row],[Column1]],LEN(Supplemental_Type_Certificates__STC___5[[#This Row],[Column1]])-SEARCH("\",Supplemental_Type_Certificates__STC___5[[#This Row],[Column1]]))</f>
        <v>EC155B1</v>
      </c>
      <c r="F2857" s="1" t="str">
        <f>INDEX(Sheet1!A:D,MATCH(Supplemental_Type_Certificates__STC___5[[#This Row],[Make]],Sheet1!D:D,0),1)</f>
        <v>Airbus Helicopters</v>
      </c>
      <c r="G2857"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857"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E2847:E2864</v>
      </c>
      <c r="I2857" s="1" t="str">
        <f ca="1">IF(LEN(Supplemental_Type_Certificates__STC___5[[#This Row],[First]])&lt;&gt;0,Supplemental_Type_Certificates__STC___5[[#This Row],[First]]&amp;": "&amp;_xlfn.TEXTJOIN(", ",TRUE,INDIRECT(Supplemental_Type_Certificates__STC___5[[#This Row],[Range]])),"")</f>
        <v/>
      </c>
      <c r="J2857"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'Sheet11'!i2847:i2886</v>
      </c>
    </row>
    <row r="2858" spans="1:10" x14ac:dyDescent="0.25">
      <c r="A2858" s="1" t="s">
        <v>224</v>
      </c>
      <c r="B2858"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Airbus Helicopters\SA-365N1</v>
      </c>
      <c r="C2858" s="1" t="s">
        <v>233</v>
      </c>
      <c r="D2858" s="1" t="str">
        <f>LEFT(Supplemental_Type_Certificates__STC___5[[#This Row],[Column1]],SEARCH("\",Supplemental_Type_Certificates__STC___5[[#This Row],[Column1]])-1)</f>
        <v>Airbus Helicopters</v>
      </c>
      <c r="E2858" s="1" t="str">
        <f>RIGHT(Supplemental_Type_Certificates__STC___5[[#This Row],[Column1]],LEN(Supplemental_Type_Certificates__STC___5[[#This Row],[Column1]])-SEARCH("\",Supplemental_Type_Certificates__STC___5[[#This Row],[Column1]]))</f>
        <v>SA-365N1</v>
      </c>
      <c r="F2858" s="1" t="str">
        <f>INDEX(Sheet1!A:D,MATCH(Supplemental_Type_Certificates__STC___5[[#This Row],[Make]],Sheet1!D:D,0),1)</f>
        <v>Airbus Helicopters</v>
      </c>
      <c r="G2858"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858"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E2847:E2864</v>
      </c>
      <c r="I2858" s="1" t="str">
        <f ca="1">IF(LEN(Supplemental_Type_Certificates__STC___5[[#This Row],[First]])&lt;&gt;0,Supplemental_Type_Certificates__STC___5[[#This Row],[First]]&amp;": "&amp;_xlfn.TEXTJOIN(", ",TRUE,INDIRECT(Supplemental_Type_Certificates__STC___5[[#This Row],[Range]])),"")</f>
        <v/>
      </c>
      <c r="J2858"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'Sheet11'!i2847:i2886</v>
      </c>
    </row>
    <row r="2859" spans="1:10" x14ac:dyDescent="0.25">
      <c r="A2859" s="1" t="s">
        <v>224</v>
      </c>
      <c r="B2859"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Airbus Helicopters\AS332C</v>
      </c>
      <c r="C2859" s="1" t="s">
        <v>234</v>
      </c>
      <c r="D2859" s="1" t="str">
        <f>LEFT(Supplemental_Type_Certificates__STC___5[[#This Row],[Column1]],SEARCH("\",Supplemental_Type_Certificates__STC___5[[#This Row],[Column1]])-1)</f>
        <v>Airbus Helicopters</v>
      </c>
      <c r="E2859" s="1" t="str">
        <f>RIGHT(Supplemental_Type_Certificates__STC___5[[#This Row],[Column1]],LEN(Supplemental_Type_Certificates__STC___5[[#This Row],[Column1]])-SEARCH("\",Supplemental_Type_Certificates__STC___5[[#This Row],[Column1]]))</f>
        <v>AS332C</v>
      </c>
      <c r="F2859" s="1" t="str">
        <f>INDEX(Sheet1!A:D,MATCH(Supplemental_Type_Certificates__STC___5[[#This Row],[Make]],Sheet1!D:D,0),1)</f>
        <v>Airbus Helicopters</v>
      </c>
      <c r="G2859"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859"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E2847:E2864</v>
      </c>
      <c r="I2859" s="1" t="str">
        <f ca="1">IF(LEN(Supplemental_Type_Certificates__STC___5[[#This Row],[First]])&lt;&gt;0,Supplemental_Type_Certificates__STC___5[[#This Row],[First]]&amp;": "&amp;_xlfn.TEXTJOIN(", ",TRUE,INDIRECT(Supplemental_Type_Certificates__STC___5[[#This Row],[Range]])),"")</f>
        <v/>
      </c>
      <c r="J2859"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'Sheet11'!i2847:i2886</v>
      </c>
    </row>
    <row r="2860" spans="1:10" x14ac:dyDescent="0.25">
      <c r="A2860" s="1" t="s">
        <v>224</v>
      </c>
      <c r="B2860"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Airbus Helicopters\AS332C1</v>
      </c>
      <c r="C2860" s="1" t="s">
        <v>235</v>
      </c>
      <c r="D2860" s="1" t="str">
        <f>LEFT(Supplemental_Type_Certificates__STC___5[[#This Row],[Column1]],SEARCH("\",Supplemental_Type_Certificates__STC___5[[#This Row],[Column1]])-1)</f>
        <v>Airbus Helicopters</v>
      </c>
      <c r="E2860" s="1" t="str">
        <f>RIGHT(Supplemental_Type_Certificates__STC___5[[#This Row],[Column1]],LEN(Supplemental_Type_Certificates__STC___5[[#This Row],[Column1]])-SEARCH("\",Supplemental_Type_Certificates__STC___5[[#This Row],[Column1]]))</f>
        <v>AS332C1</v>
      </c>
      <c r="F2860" s="1" t="str">
        <f>INDEX(Sheet1!A:D,MATCH(Supplemental_Type_Certificates__STC___5[[#This Row],[Make]],Sheet1!D:D,0),1)</f>
        <v>Airbus Helicopters</v>
      </c>
      <c r="G2860"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860"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E2847:E2864</v>
      </c>
      <c r="I2860" s="1" t="str">
        <f ca="1">IF(LEN(Supplemental_Type_Certificates__STC___5[[#This Row],[First]])&lt;&gt;0,Supplemental_Type_Certificates__STC___5[[#This Row],[First]]&amp;": "&amp;_xlfn.TEXTJOIN(", ",TRUE,INDIRECT(Supplemental_Type_Certificates__STC___5[[#This Row],[Range]])),"")</f>
        <v/>
      </c>
      <c r="J2860"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'Sheet11'!i2847:i2886</v>
      </c>
    </row>
    <row r="2861" spans="1:10" x14ac:dyDescent="0.25">
      <c r="A2861" s="1" t="s">
        <v>224</v>
      </c>
      <c r="B2861"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Airbus Helicopters\AS332L</v>
      </c>
      <c r="C2861" s="1" t="s">
        <v>236</v>
      </c>
      <c r="D2861" s="1" t="str">
        <f>LEFT(Supplemental_Type_Certificates__STC___5[[#This Row],[Column1]],SEARCH("\",Supplemental_Type_Certificates__STC___5[[#This Row],[Column1]])-1)</f>
        <v>Airbus Helicopters</v>
      </c>
      <c r="E2861" s="1" t="str">
        <f>RIGHT(Supplemental_Type_Certificates__STC___5[[#This Row],[Column1]],LEN(Supplemental_Type_Certificates__STC___5[[#This Row],[Column1]])-SEARCH("\",Supplemental_Type_Certificates__STC___5[[#This Row],[Column1]]))</f>
        <v>AS332L</v>
      </c>
      <c r="F2861" s="1" t="str">
        <f>INDEX(Sheet1!A:D,MATCH(Supplemental_Type_Certificates__STC___5[[#This Row],[Make]],Sheet1!D:D,0),1)</f>
        <v>Airbus Helicopters</v>
      </c>
      <c r="G2861"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861"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E2847:E2864</v>
      </c>
      <c r="I2861" s="1" t="str">
        <f ca="1">IF(LEN(Supplemental_Type_Certificates__STC___5[[#This Row],[First]])&lt;&gt;0,Supplemental_Type_Certificates__STC___5[[#This Row],[First]]&amp;": "&amp;_xlfn.TEXTJOIN(", ",TRUE,INDIRECT(Supplemental_Type_Certificates__STC___5[[#This Row],[Range]])),"")</f>
        <v/>
      </c>
      <c r="J2861"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'Sheet11'!i2847:i2886</v>
      </c>
    </row>
    <row r="2862" spans="1:10" x14ac:dyDescent="0.25">
      <c r="A2862" s="1" t="s">
        <v>224</v>
      </c>
      <c r="B2862"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Airbus Helicopters\AS332L1</v>
      </c>
      <c r="C2862" s="1" t="s">
        <v>237</v>
      </c>
      <c r="D2862" s="1" t="str">
        <f>LEFT(Supplemental_Type_Certificates__STC___5[[#This Row],[Column1]],SEARCH("\",Supplemental_Type_Certificates__STC___5[[#This Row],[Column1]])-1)</f>
        <v>Airbus Helicopters</v>
      </c>
      <c r="E2862" s="1" t="str">
        <f>RIGHT(Supplemental_Type_Certificates__STC___5[[#This Row],[Column1]],LEN(Supplemental_Type_Certificates__STC___5[[#This Row],[Column1]])-SEARCH("\",Supplemental_Type_Certificates__STC___5[[#This Row],[Column1]]))</f>
        <v>AS332L1</v>
      </c>
      <c r="F2862" s="1" t="str">
        <f>INDEX(Sheet1!A:D,MATCH(Supplemental_Type_Certificates__STC___5[[#This Row],[Make]],Sheet1!D:D,0),1)</f>
        <v>Airbus Helicopters</v>
      </c>
      <c r="G2862"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862"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E2847:E2864</v>
      </c>
      <c r="I2862" s="1" t="str">
        <f ca="1">IF(LEN(Supplemental_Type_Certificates__STC___5[[#This Row],[First]])&lt;&gt;0,Supplemental_Type_Certificates__STC___5[[#This Row],[First]]&amp;": "&amp;_xlfn.TEXTJOIN(", ",TRUE,INDIRECT(Supplemental_Type_Certificates__STC___5[[#This Row],[Range]])),"")</f>
        <v/>
      </c>
      <c r="J2862"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'Sheet11'!i2847:i2886</v>
      </c>
    </row>
    <row r="2863" spans="1:10" x14ac:dyDescent="0.25">
      <c r="A2863" s="1" t="s">
        <v>224</v>
      </c>
      <c r="B2863"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Airbus Helicopters\AS332L2</v>
      </c>
      <c r="C2863" s="1" t="s">
        <v>238</v>
      </c>
      <c r="D2863" s="1" t="str">
        <f>LEFT(Supplemental_Type_Certificates__STC___5[[#This Row],[Column1]],SEARCH("\",Supplemental_Type_Certificates__STC___5[[#This Row],[Column1]])-1)</f>
        <v>Airbus Helicopters</v>
      </c>
      <c r="E2863" s="1" t="str">
        <f>RIGHT(Supplemental_Type_Certificates__STC___5[[#This Row],[Column1]],LEN(Supplemental_Type_Certificates__STC___5[[#This Row],[Column1]])-SEARCH("\",Supplemental_Type_Certificates__STC___5[[#This Row],[Column1]]))</f>
        <v>AS332L2</v>
      </c>
      <c r="F2863" s="1" t="str">
        <f>INDEX(Sheet1!A:D,MATCH(Supplemental_Type_Certificates__STC___5[[#This Row],[Make]],Sheet1!D:D,0),1)</f>
        <v>Airbus Helicopters</v>
      </c>
      <c r="G2863"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863"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E2847:E2864</v>
      </c>
      <c r="I2863" s="1" t="str">
        <f ca="1">IF(LEN(Supplemental_Type_Certificates__STC___5[[#This Row],[First]])&lt;&gt;0,Supplemental_Type_Certificates__STC___5[[#This Row],[First]]&amp;": "&amp;_xlfn.TEXTJOIN(", ",TRUE,INDIRECT(Supplemental_Type_Certificates__STC___5[[#This Row],[Range]])),"")</f>
        <v/>
      </c>
      <c r="J2863"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'Sheet11'!i2847:i2886</v>
      </c>
    </row>
    <row r="2864" spans="1:10" x14ac:dyDescent="0.25">
      <c r="A2864" s="1" t="s">
        <v>224</v>
      </c>
      <c r="B2864"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Airbus Helicopters\EC225LP</v>
      </c>
      <c r="C2864" s="1" t="s">
        <v>239</v>
      </c>
      <c r="D2864" s="1" t="str">
        <f>LEFT(Supplemental_Type_Certificates__STC___5[[#This Row],[Column1]],SEARCH("\",Supplemental_Type_Certificates__STC___5[[#This Row],[Column1]])-1)</f>
        <v>Airbus Helicopters</v>
      </c>
      <c r="E2864" s="1" t="str">
        <f>RIGHT(Supplemental_Type_Certificates__STC___5[[#This Row],[Column1]],LEN(Supplemental_Type_Certificates__STC___5[[#This Row],[Column1]])-SEARCH("\",Supplemental_Type_Certificates__STC___5[[#This Row],[Column1]]))</f>
        <v>EC225LP</v>
      </c>
      <c r="F2864" s="1" t="str">
        <f>INDEX(Sheet1!A:D,MATCH(Supplemental_Type_Certificates__STC___5[[#This Row],[Make]],Sheet1!D:D,0),1)</f>
        <v>Airbus Helicopters</v>
      </c>
      <c r="G2864"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864"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E2847:E2864</v>
      </c>
      <c r="I2864" s="1" t="str">
        <f ca="1">IF(LEN(Supplemental_Type_Certificates__STC___5[[#This Row],[First]])&lt;&gt;0,Supplemental_Type_Certificates__STC___5[[#This Row],[First]]&amp;": "&amp;_xlfn.TEXTJOIN(", ",TRUE,INDIRECT(Supplemental_Type_Certificates__STC___5[[#This Row],[Range]])),"")</f>
        <v/>
      </c>
      <c r="J2864"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'Sheet11'!i2847:i2886</v>
      </c>
    </row>
    <row r="2865" spans="1:10" x14ac:dyDescent="0.25">
      <c r="A2865" s="1" t="s">
        <v>224</v>
      </c>
      <c r="B2865"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Bell Helicopter Textron, A Division of Textron Canada\222</v>
      </c>
      <c r="C2865" s="1" t="s">
        <v>1647</v>
      </c>
      <c r="D2865" s="1" t="str">
        <f>LEFT(Supplemental_Type_Certificates__STC___5[[#This Row],[Column1]],SEARCH("\",Supplemental_Type_Certificates__STC___5[[#This Row],[Column1]])-1)</f>
        <v>Bell Helicopter Textron, A Division of Textron Canada</v>
      </c>
      <c r="E2865" s="1" t="str">
        <f>RIGHT(Supplemental_Type_Certificates__STC___5[[#This Row],[Column1]],LEN(Supplemental_Type_Certificates__STC___5[[#This Row],[Column1]])-SEARCH("\",Supplemental_Type_Certificates__STC___5[[#This Row],[Column1]]))</f>
        <v>222</v>
      </c>
      <c r="F2865" s="1" t="str">
        <f>INDEX(Sheet1!A:D,MATCH(Supplemental_Type_Certificates__STC___5[[#This Row],[Make]],Sheet1!D:D,0),1)</f>
        <v>Bell</v>
      </c>
      <c r="G2865"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Bell</v>
      </c>
      <c r="H2865"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E2865:E2873</v>
      </c>
      <c r="I2865" s="1" t="str">
        <f ca="1">IF(LEN(Supplemental_Type_Certificates__STC___5[[#This Row],[First]])&lt;&gt;0,Supplemental_Type_Certificates__STC___5[[#This Row],[First]]&amp;": "&amp;_xlfn.TEXTJOIN(", ",TRUE,INDIRECT(Supplemental_Type_Certificates__STC___5[[#This Row],[Range]])),"")</f>
        <v>Bell: 222, 222B, 222U, 230, 430, 205A, 205A-1, 212, 412</v>
      </c>
      <c r="J2865"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'Sheet11'!i2847:i2886</v>
      </c>
    </row>
    <row r="2866" spans="1:10" x14ac:dyDescent="0.25">
      <c r="A2866" s="1" t="s">
        <v>224</v>
      </c>
      <c r="B2866"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Bell Helicopter Textron, A Division of Textron Canada\222B</v>
      </c>
      <c r="C2866" s="1" t="s">
        <v>1648</v>
      </c>
      <c r="D2866" s="1" t="str">
        <f>LEFT(Supplemental_Type_Certificates__STC___5[[#This Row],[Column1]],SEARCH("\",Supplemental_Type_Certificates__STC___5[[#This Row],[Column1]])-1)</f>
        <v>Bell Helicopter Textron, A Division of Textron Canada</v>
      </c>
      <c r="E2866" s="1" t="str">
        <f>RIGHT(Supplemental_Type_Certificates__STC___5[[#This Row],[Column1]],LEN(Supplemental_Type_Certificates__STC___5[[#This Row],[Column1]])-SEARCH("\",Supplemental_Type_Certificates__STC___5[[#This Row],[Column1]]))</f>
        <v>222B</v>
      </c>
      <c r="F2866" s="1" t="str">
        <f>INDEX(Sheet1!A:D,MATCH(Supplemental_Type_Certificates__STC___5[[#This Row],[Make]],Sheet1!D:D,0),1)</f>
        <v>Bell</v>
      </c>
      <c r="G2866"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866"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E2865:E2873</v>
      </c>
      <c r="I2866" s="1" t="str">
        <f ca="1">IF(LEN(Supplemental_Type_Certificates__STC___5[[#This Row],[First]])&lt;&gt;0,Supplemental_Type_Certificates__STC___5[[#This Row],[First]]&amp;": "&amp;_xlfn.TEXTJOIN(", ",TRUE,INDIRECT(Supplemental_Type_Certificates__STC___5[[#This Row],[Range]])),"")</f>
        <v/>
      </c>
      <c r="J2866"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'Sheet11'!i2847:i2886</v>
      </c>
    </row>
    <row r="2867" spans="1:10" x14ac:dyDescent="0.25">
      <c r="A2867" s="1" t="s">
        <v>224</v>
      </c>
      <c r="B2867"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Bell Helicopter Textron, A Division of Textron Canada\222U</v>
      </c>
      <c r="C2867" s="1" t="s">
        <v>1649</v>
      </c>
      <c r="D2867" s="1" t="str">
        <f>LEFT(Supplemental_Type_Certificates__STC___5[[#This Row],[Column1]],SEARCH("\",Supplemental_Type_Certificates__STC___5[[#This Row],[Column1]])-1)</f>
        <v>Bell Helicopter Textron, A Division of Textron Canada</v>
      </c>
      <c r="E2867" s="1" t="str">
        <f>RIGHT(Supplemental_Type_Certificates__STC___5[[#This Row],[Column1]],LEN(Supplemental_Type_Certificates__STC___5[[#This Row],[Column1]])-SEARCH("\",Supplemental_Type_Certificates__STC___5[[#This Row],[Column1]]))</f>
        <v>222U</v>
      </c>
      <c r="F2867" s="1" t="str">
        <f>INDEX(Sheet1!A:D,MATCH(Supplemental_Type_Certificates__STC___5[[#This Row],[Make]],Sheet1!D:D,0),1)</f>
        <v>Bell</v>
      </c>
      <c r="G2867"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867"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E2865:E2873</v>
      </c>
      <c r="I2867" s="1" t="str">
        <f ca="1">IF(LEN(Supplemental_Type_Certificates__STC___5[[#This Row],[First]])&lt;&gt;0,Supplemental_Type_Certificates__STC___5[[#This Row],[First]]&amp;": "&amp;_xlfn.TEXTJOIN(", ",TRUE,INDIRECT(Supplemental_Type_Certificates__STC___5[[#This Row],[Range]])),"")</f>
        <v/>
      </c>
      <c r="J2867"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'Sheet11'!i2847:i2886</v>
      </c>
    </row>
    <row r="2868" spans="1:10" x14ac:dyDescent="0.25">
      <c r="A2868" s="1" t="s">
        <v>224</v>
      </c>
      <c r="B2868"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Bell Helicopter Textron, A Division of Textron Canada\230</v>
      </c>
      <c r="C2868" s="1" t="s">
        <v>1650</v>
      </c>
      <c r="D2868" s="1" t="str">
        <f>LEFT(Supplemental_Type_Certificates__STC___5[[#This Row],[Column1]],SEARCH("\",Supplemental_Type_Certificates__STC___5[[#This Row],[Column1]])-1)</f>
        <v>Bell Helicopter Textron, A Division of Textron Canada</v>
      </c>
      <c r="E2868" s="1" t="str">
        <f>RIGHT(Supplemental_Type_Certificates__STC___5[[#This Row],[Column1]],LEN(Supplemental_Type_Certificates__STC___5[[#This Row],[Column1]])-SEARCH("\",Supplemental_Type_Certificates__STC___5[[#This Row],[Column1]]))</f>
        <v>230</v>
      </c>
      <c r="F2868" s="1" t="str">
        <f>INDEX(Sheet1!A:D,MATCH(Supplemental_Type_Certificates__STC___5[[#This Row],[Make]],Sheet1!D:D,0),1)</f>
        <v>Bell</v>
      </c>
      <c r="G2868"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868"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E2865:E2873</v>
      </c>
      <c r="I2868" s="1" t="str">
        <f ca="1">IF(LEN(Supplemental_Type_Certificates__STC___5[[#This Row],[First]])&lt;&gt;0,Supplemental_Type_Certificates__STC___5[[#This Row],[First]]&amp;": "&amp;_xlfn.TEXTJOIN(", ",TRUE,INDIRECT(Supplemental_Type_Certificates__STC___5[[#This Row],[Range]])),"")</f>
        <v/>
      </c>
      <c r="J2868"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'Sheet11'!i2847:i2886</v>
      </c>
    </row>
    <row r="2869" spans="1:10" x14ac:dyDescent="0.25">
      <c r="A2869" s="1" t="s">
        <v>224</v>
      </c>
      <c r="B2869"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Bell Helicopter Textron, A Division of Textron Canada\430</v>
      </c>
      <c r="C2869" s="1" t="s">
        <v>1651</v>
      </c>
      <c r="D2869" s="1" t="str">
        <f>LEFT(Supplemental_Type_Certificates__STC___5[[#This Row],[Column1]],SEARCH("\",Supplemental_Type_Certificates__STC___5[[#This Row],[Column1]])-1)</f>
        <v>Bell Helicopter Textron, A Division of Textron Canada</v>
      </c>
      <c r="E2869" s="1" t="str">
        <f>RIGHT(Supplemental_Type_Certificates__STC___5[[#This Row],[Column1]],LEN(Supplemental_Type_Certificates__STC___5[[#This Row],[Column1]])-SEARCH("\",Supplemental_Type_Certificates__STC___5[[#This Row],[Column1]]))</f>
        <v>430</v>
      </c>
      <c r="F2869" s="1" t="str">
        <f>INDEX(Sheet1!A:D,MATCH(Supplemental_Type_Certificates__STC___5[[#This Row],[Make]],Sheet1!D:D,0),1)</f>
        <v>Bell</v>
      </c>
      <c r="G2869"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869"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E2865:E2873</v>
      </c>
      <c r="I2869" s="1" t="str">
        <f ca="1">IF(LEN(Supplemental_Type_Certificates__STC___5[[#This Row],[First]])&lt;&gt;0,Supplemental_Type_Certificates__STC___5[[#This Row],[First]]&amp;": "&amp;_xlfn.TEXTJOIN(", ",TRUE,INDIRECT(Supplemental_Type_Certificates__STC___5[[#This Row],[Range]])),"")</f>
        <v/>
      </c>
      <c r="J2869"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'Sheet11'!i2847:i2886</v>
      </c>
    </row>
    <row r="2870" spans="1:10" x14ac:dyDescent="0.25">
      <c r="A2870" s="1" t="s">
        <v>224</v>
      </c>
      <c r="B2870"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Bell Textron, Inc.\205A</v>
      </c>
      <c r="C2870" s="1" t="s">
        <v>1652</v>
      </c>
      <c r="D2870" s="1" t="str">
        <f>LEFT(Supplemental_Type_Certificates__STC___5[[#This Row],[Column1]],SEARCH("\",Supplemental_Type_Certificates__STC___5[[#This Row],[Column1]])-1)</f>
        <v>Bell Textron, Inc.</v>
      </c>
      <c r="E2870" s="1" t="str">
        <f>RIGHT(Supplemental_Type_Certificates__STC___5[[#This Row],[Column1]],LEN(Supplemental_Type_Certificates__STC___5[[#This Row],[Column1]])-SEARCH("\",Supplemental_Type_Certificates__STC___5[[#This Row],[Column1]]))</f>
        <v>205A</v>
      </c>
      <c r="F2870" s="1" t="str">
        <f>INDEX(Sheet1!A:D,MATCH(Supplemental_Type_Certificates__STC___5[[#This Row],[Make]],Sheet1!D:D,0),1)</f>
        <v>Bell</v>
      </c>
      <c r="G2870"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870"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E2865:E2873</v>
      </c>
      <c r="I2870" s="1" t="str">
        <f ca="1">IF(LEN(Supplemental_Type_Certificates__STC___5[[#This Row],[First]])&lt;&gt;0,Supplemental_Type_Certificates__STC___5[[#This Row],[First]]&amp;": "&amp;_xlfn.TEXTJOIN(", ",TRUE,INDIRECT(Supplemental_Type_Certificates__STC___5[[#This Row],[Range]])),"")</f>
        <v/>
      </c>
      <c r="J2870"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'Sheet11'!i2847:i2886</v>
      </c>
    </row>
    <row r="2871" spans="1:10" x14ac:dyDescent="0.25">
      <c r="A2871" s="1" t="s">
        <v>224</v>
      </c>
      <c r="B2871"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Bell Textron, Inc.\205A-1</v>
      </c>
      <c r="C2871" s="1" t="s">
        <v>1653</v>
      </c>
      <c r="D2871" s="1" t="str">
        <f>LEFT(Supplemental_Type_Certificates__STC___5[[#This Row],[Column1]],SEARCH("\",Supplemental_Type_Certificates__STC___5[[#This Row],[Column1]])-1)</f>
        <v>Bell Textron, Inc.</v>
      </c>
      <c r="E2871" s="1" t="str">
        <f>RIGHT(Supplemental_Type_Certificates__STC___5[[#This Row],[Column1]],LEN(Supplemental_Type_Certificates__STC___5[[#This Row],[Column1]])-SEARCH("\",Supplemental_Type_Certificates__STC___5[[#This Row],[Column1]]))</f>
        <v>205A-1</v>
      </c>
      <c r="F2871" s="1" t="str">
        <f>INDEX(Sheet1!A:D,MATCH(Supplemental_Type_Certificates__STC___5[[#This Row],[Make]],Sheet1!D:D,0),1)</f>
        <v>Bell</v>
      </c>
      <c r="G2871"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871"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E2865:E2873</v>
      </c>
      <c r="I2871" s="1" t="str">
        <f ca="1">IF(LEN(Supplemental_Type_Certificates__STC___5[[#This Row],[First]])&lt;&gt;0,Supplemental_Type_Certificates__STC___5[[#This Row],[First]]&amp;": "&amp;_xlfn.TEXTJOIN(", ",TRUE,INDIRECT(Supplemental_Type_Certificates__STC___5[[#This Row],[Range]])),"")</f>
        <v/>
      </c>
      <c r="J2871"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'Sheet11'!i2847:i2886</v>
      </c>
    </row>
    <row r="2872" spans="1:10" x14ac:dyDescent="0.25">
      <c r="A2872" s="1" t="s">
        <v>224</v>
      </c>
      <c r="B2872"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Bell Textron, Inc.\212</v>
      </c>
      <c r="C2872" s="1" t="s">
        <v>1654</v>
      </c>
      <c r="D2872" s="1" t="str">
        <f>LEFT(Supplemental_Type_Certificates__STC___5[[#This Row],[Column1]],SEARCH("\",Supplemental_Type_Certificates__STC___5[[#This Row],[Column1]])-1)</f>
        <v>Bell Textron, Inc.</v>
      </c>
      <c r="E2872" s="1" t="str">
        <f>RIGHT(Supplemental_Type_Certificates__STC___5[[#This Row],[Column1]],LEN(Supplemental_Type_Certificates__STC___5[[#This Row],[Column1]])-SEARCH("\",Supplemental_Type_Certificates__STC___5[[#This Row],[Column1]]))</f>
        <v>212</v>
      </c>
      <c r="F2872" s="1" t="str">
        <f>INDEX(Sheet1!A:D,MATCH(Supplemental_Type_Certificates__STC___5[[#This Row],[Make]],Sheet1!D:D,0),1)</f>
        <v>Bell</v>
      </c>
      <c r="G2872"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872"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E2865:E2873</v>
      </c>
      <c r="I2872" s="1" t="str">
        <f ca="1">IF(LEN(Supplemental_Type_Certificates__STC___5[[#This Row],[First]])&lt;&gt;0,Supplemental_Type_Certificates__STC___5[[#This Row],[First]]&amp;": "&amp;_xlfn.TEXTJOIN(", ",TRUE,INDIRECT(Supplemental_Type_Certificates__STC___5[[#This Row],[Range]])),"")</f>
        <v/>
      </c>
      <c r="J2872"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'Sheet11'!i2847:i2886</v>
      </c>
    </row>
    <row r="2873" spans="1:10" x14ac:dyDescent="0.25">
      <c r="A2873" s="1" t="s">
        <v>224</v>
      </c>
      <c r="B2873"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Bell Textron, Inc.\412</v>
      </c>
      <c r="C2873" s="1" t="s">
        <v>1655</v>
      </c>
      <c r="D2873" s="1" t="str">
        <f>LEFT(Supplemental_Type_Certificates__STC___5[[#This Row],[Column1]],SEARCH("\",Supplemental_Type_Certificates__STC___5[[#This Row],[Column1]])-1)</f>
        <v>Bell Textron, Inc.</v>
      </c>
      <c r="E2873" s="1" t="str">
        <f>RIGHT(Supplemental_Type_Certificates__STC___5[[#This Row],[Column1]],LEN(Supplemental_Type_Certificates__STC___5[[#This Row],[Column1]])-SEARCH("\",Supplemental_Type_Certificates__STC___5[[#This Row],[Column1]]))</f>
        <v>412</v>
      </c>
      <c r="F2873" s="1" t="str">
        <f>INDEX(Sheet1!A:D,MATCH(Supplemental_Type_Certificates__STC___5[[#This Row],[Make]],Sheet1!D:D,0),1)</f>
        <v>Bell</v>
      </c>
      <c r="G2873"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873"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E2865:E2873</v>
      </c>
      <c r="I2873" s="1" t="str">
        <f ca="1">IF(LEN(Supplemental_Type_Certificates__STC___5[[#This Row],[First]])&lt;&gt;0,Supplemental_Type_Certificates__STC___5[[#This Row],[First]]&amp;": "&amp;_xlfn.TEXTJOIN(", ",TRUE,INDIRECT(Supplemental_Type_Certificates__STC___5[[#This Row],[Range]])),"")</f>
        <v/>
      </c>
      <c r="J2873"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'Sheet11'!i2847:i2886</v>
      </c>
    </row>
    <row r="2874" spans="1:10" x14ac:dyDescent="0.25">
      <c r="A2874" s="1" t="s">
        <v>224</v>
      </c>
      <c r="B2874"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Columbia Helicopters, Inc.\107-II</v>
      </c>
      <c r="C2874" s="1" t="s">
        <v>1656</v>
      </c>
      <c r="D2874" s="1" t="str">
        <f>LEFT(Supplemental_Type_Certificates__STC___5[[#This Row],[Column1]],SEARCH("\",Supplemental_Type_Certificates__STC___5[[#This Row],[Column1]])-1)</f>
        <v>Columbia Helicopters, Inc.</v>
      </c>
      <c r="E2874" s="1" t="str">
        <f>RIGHT(Supplemental_Type_Certificates__STC___5[[#This Row],[Column1]],LEN(Supplemental_Type_Certificates__STC___5[[#This Row],[Column1]])-SEARCH("\",Supplemental_Type_Certificates__STC___5[[#This Row],[Column1]]))</f>
        <v>107-II</v>
      </c>
      <c r="F2874" s="1" t="str">
        <f>INDEX(Sheet1!A:D,MATCH(Supplemental_Type_Certificates__STC___5[[#This Row],[Make]],Sheet1!D:D,0),1)</f>
        <v>Columbia Helicopters</v>
      </c>
      <c r="G2874"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Columbia Helicopters</v>
      </c>
      <c r="H2874"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E2874:E2875</v>
      </c>
      <c r="I2874" s="1" t="str">
        <f ca="1">IF(LEN(Supplemental_Type_Certificates__STC___5[[#This Row],[First]])&lt;&gt;0,Supplemental_Type_Certificates__STC___5[[#This Row],[First]]&amp;": "&amp;_xlfn.TEXTJOIN(", ",TRUE,INDIRECT(Supplemental_Type_Certificates__STC___5[[#This Row],[Range]])),"")</f>
        <v>Columbia Helicopters: 107-II, 234</v>
      </c>
      <c r="J2874"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'Sheet11'!i2847:i2886</v>
      </c>
    </row>
    <row r="2875" spans="1:10" x14ac:dyDescent="0.25">
      <c r="A2875" s="1" t="s">
        <v>224</v>
      </c>
      <c r="B2875"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Columbia Helicopters, Inc.\234</v>
      </c>
      <c r="C2875" s="1" t="s">
        <v>1657</v>
      </c>
      <c r="D2875" s="1" t="str">
        <f>LEFT(Supplemental_Type_Certificates__STC___5[[#This Row],[Column1]],SEARCH("\",Supplemental_Type_Certificates__STC___5[[#This Row],[Column1]])-1)</f>
        <v>Columbia Helicopters, Inc.</v>
      </c>
      <c r="E2875" s="1" t="str">
        <f>RIGHT(Supplemental_Type_Certificates__STC___5[[#This Row],[Column1]],LEN(Supplemental_Type_Certificates__STC___5[[#This Row],[Column1]])-SEARCH("\",Supplemental_Type_Certificates__STC___5[[#This Row],[Column1]]))</f>
        <v>234</v>
      </c>
      <c r="F2875" s="1" t="str">
        <f>INDEX(Sheet1!A:D,MATCH(Supplemental_Type_Certificates__STC___5[[#This Row],[Make]],Sheet1!D:D,0),1)</f>
        <v>Columbia Helicopters</v>
      </c>
      <c r="G2875"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875"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E2874:E2875</v>
      </c>
      <c r="I2875" s="1" t="str">
        <f ca="1">IF(LEN(Supplemental_Type_Certificates__STC___5[[#This Row],[First]])&lt;&gt;0,Supplemental_Type_Certificates__STC___5[[#This Row],[First]]&amp;": "&amp;_xlfn.TEXTJOIN(", ",TRUE,INDIRECT(Supplemental_Type_Certificates__STC___5[[#This Row],[Range]])),"")</f>
        <v/>
      </c>
      <c r="J2875"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'Sheet11'!i2847:i2886</v>
      </c>
    </row>
    <row r="2876" spans="1:10" x14ac:dyDescent="0.25">
      <c r="A2876" s="1" t="s">
        <v>224</v>
      </c>
      <c r="B2876"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Erickson Incorporated, DBA Erickson Air-Crane\S-64E</v>
      </c>
      <c r="C2876" s="1" t="s">
        <v>1658</v>
      </c>
      <c r="D2876" s="1" t="str">
        <f>LEFT(Supplemental_Type_Certificates__STC___5[[#This Row],[Column1]],SEARCH("\",Supplemental_Type_Certificates__STC___5[[#This Row],[Column1]])-1)</f>
        <v>Erickson Incorporated, DBA Erickson Air-Crane</v>
      </c>
      <c r="E2876" s="1" t="str">
        <f>RIGHT(Supplemental_Type_Certificates__STC___5[[#This Row],[Column1]],LEN(Supplemental_Type_Certificates__STC___5[[#This Row],[Column1]])-SEARCH("\",Supplemental_Type_Certificates__STC___5[[#This Row],[Column1]]))</f>
        <v>S-64E</v>
      </c>
      <c r="F2876" s="1" t="str">
        <f>INDEX(Sheet1!A:D,MATCH(Supplemental_Type_Certificates__STC___5[[#This Row],[Make]],Sheet1!D:D,0),1)</f>
        <v>Erickson</v>
      </c>
      <c r="G2876"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Erickson</v>
      </c>
      <c r="H2876"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E2876:E2877</v>
      </c>
      <c r="I2876" s="1" t="str">
        <f ca="1">IF(LEN(Supplemental_Type_Certificates__STC___5[[#This Row],[First]])&lt;&gt;0,Supplemental_Type_Certificates__STC___5[[#This Row],[First]]&amp;": "&amp;_xlfn.TEXTJOIN(", ",TRUE,INDIRECT(Supplemental_Type_Certificates__STC___5[[#This Row],[Range]])),"")</f>
        <v>Erickson: S-64E, S-64F</v>
      </c>
      <c r="J2876"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'Sheet11'!i2847:i2886</v>
      </c>
    </row>
    <row r="2877" spans="1:10" x14ac:dyDescent="0.25">
      <c r="A2877" s="1" t="s">
        <v>224</v>
      </c>
      <c r="B2877"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Erickson Incorporated, DBA Erickson Air-Crane\S-64F</v>
      </c>
      <c r="C2877" s="1" t="s">
        <v>1659</v>
      </c>
      <c r="D2877" s="1" t="str">
        <f>LEFT(Supplemental_Type_Certificates__STC___5[[#This Row],[Column1]],SEARCH("\",Supplemental_Type_Certificates__STC___5[[#This Row],[Column1]])-1)</f>
        <v>Erickson Incorporated, DBA Erickson Air-Crane</v>
      </c>
      <c r="E2877" s="1" t="str">
        <f>RIGHT(Supplemental_Type_Certificates__STC___5[[#This Row],[Column1]],LEN(Supplemental_Type_Certificates__STC___5[[#This Row],[Column1]])-SEARCH("\",Supplemental_Type_Certificates__STC___5[[#This Row],[Column1]]))</f>
        <v>S-64F</v>
      </c>
      <c r="F2877" s="1" t="str">
        <f>INDEX(Sheet1!A:D,MATCH(Supplemental_Type_Certificates__STC___5[[#This Row],[Make]],Sheet1!D:D,0),1)</f>
        <v>Erickson</v>
      </c>
      <c r="G2877"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877"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E2876:E2877</v>
      </c>
      <c r="I2877" s="1" t="str">
        <f ca="1">IF(LEN(Supplemental_Type_Certificates__STC___5[[#This Row],[First]])&lt;&gt;0,Supplemental_Type_Certificates__STC___5[[#This Row],[First]]&amp;": "&amp;_xlfn.TEXTJOIN(", ",TRUE,INDIRECT(Supplemental_Type_Certificates__STC___5[[#This Row],[Range]])),"")</f>
        <v/>
      </c>
      <c r="J2877"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'Sheet11'!i2847:i2886</v>
      </c>
    </row>
    <row r="2878" spans="1:10" x14ac:dyDescent="0.25">
      <c r="A2878" s="1" t="s">
        <v>224</v>
      </c>
      <c r="B2878"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Leonardo S.p.a.\AW139</v>
      </c>
      <c r="C2878" s="1" t="s">
        <v>1660</v>
      </c>
      <c r="D2878" s="1" t="str">
        <f>LEFT(Supplemental_Type_Certificates__STC___5[[#This Row],[Column1]],SEARCH("\",Supplemental_Type_Certificates__STC___5[[#This Row],[Column1]])-1)</f>
        <v>Leonardo S.p.a.</v>
      </c>
      <c r="E2878" s="1" t="str">
        <f>RIGHT(Supplemental_Type_Certificates__STC___5[[#This Row],[Column1]],LEN(Supplemental_Type_Certificates__STC___5[[#This Row],[Column1]])-SEARCH("\",Supplemental_Type_Certificates__STC___5[[#This Row],[Column1]]))</f>
        <v>AW139</v>
      </c>
      <c r="F2878" s="1" t="str">
        <f>INDEX(Sheet1!A:D,MATCH(Supplemental_Type_Certificates__STC___5[[#This Row],[Make]],Sheet1!D:D,0),1)</f>
        <v>Leonardo</v>
      </c>
      <c r="G2878"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Leonardo</v>
      </c>
      <c r="H2878"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E2878:E2878</v>
      </c>
      <c r="I2878" s="1" t="str">
        <f ca="1">IF(LEN(Supplemental_Type_Certificates__STC___5[[#This Row],[First]])&lt;&gt;0,Supplemental_Type_Certificates__STC___5[[#This Row],[First]]&amp;": "&amp;_xlfn.TEXTJOIN(", ",TRUE,INDIRECT(Supplemental_Type_Certificates__STC___5[[#This Row],[Range]])),"")</f>
        <v>Leonardo: AW139</v>
      </c>
      <c r="J2878"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'Sheet11'!i2847:i2886</v>
      </c>
    </row>
    <row r="2879" spans="1:10" x14ac:dyDescent="0.25">
      <c r="A2879" s="1" t="s">
        <v>224</v>
      </c>
      <c r="B2879"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Sikorsky Aircraft\S-61L</v>
      </c>
      <c r="C2879" s="1" t="s">
        <v>1661</v>
      </c>
      <c r="D2879" s="1" t="str">
        <f>LEFT(Supplemental_Type_Certificates__STC___5[[#This Row],[Column1]],SEARCH("\",Supplemental_Type_Certificates__STC___5[[#This Row],[Column1]])-1)</f>
        <v>Sikorsky Aircraft</v>
      </c>
      <c r="E2879" s="1" t="str">
        <f>RIGHT(Supplemental_Type_Certificates__STC___5[[#This Row],[Column1]],LEN(Supplemental_Type_Certificates__STC___5[[#This Row],[Column1]])-SEARCH("\",Supplemental_Type_Certificates__STC___5[[#This Row],[Column1]]))</f>
        <v>S-61L</v>
      </c>
      <c r="F2879" s="1" t="str">
        <f>INDEX(Sheet1!A:D,MATCH(Supplemental_Type_Certificates__STC___5[[#This Row],[Make]],Sheet1!D:D,0),1)</f>
        <v>Sikorsky</v>
      </c>
      <c r="G2879"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Sikorsky</v>
      </c>
      <c r="H2879"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E2879:E2886</v>
      </c>
      <c r="I2879" s="1" t="str">
        <f ca="1">IF(LEN(Supplemental_Type_Certificates__STC___5[[#This Row],[First]])&lt;&gt;0,Supplemental_Type_Certificates__STC___5[[#This Row],[First]]&amp;": "&amp;_xlfn.TEXTJOIN(", ",TRUE,INDIRECT(Supplemental_Type_Certificates__STC___5[[#This Row],[Range]])),"")</f>
        <v>Sikorsky: S-61L, S-61N, S-61NM, S-61R, S-76A, S-76B, S-76C, S-92A</v>
      </c>
      <c r="J2879"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'Sheet11'!i2847:i2886</v>
      </c>
    </row>
    <row r="2880" spans="1:10" x14ac:dyDescent="0.25">
      <c r="A2880" s="1" t="s">
        <v>224</v>
      </c>
      <c r="B2880"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Sikorsky Aircraft\S-61N</v>
      </c>
      <c r="C2880" s="1" t="s">
        <v>1662</v>
      </c>
      <c r="D2880" s="1" t="str">
        <f>LEFT(Supplemental_Type_Certificates__STC___5[[#This Row],[Column1]],SEARCH("\",Supplemental_Type_Certificates__STC___5[[#This Row],[Column1]])-1)</f>
        <v>Sikorsky Aircraft</v>
      </c>
      <c r="E2880" s="1" t="str">
        <f>RIGHT(Supplemental_Type_Certificates__STC___5[[#This Row],[Column1]],LEN(Supplemental_Type_Certificates__STC___5[[#This Row],[Column1]])-SEARCH("\",Supplemental_Type_Certificates__STC___5[[#This Row],[Column1]]))</f>
        <v>S-61N</v>
      </c>
      <c r="F2880" s="1" t="str">
        <f>INDEX(Sheet1!A:D,MATCH(Supplemental_Type_Certificates__STC___5[[#This Row],[Make]],Sheet1!D:D,0),1)</f>
        <v>Sikorsky</v>
      </c>
      <c r="G2880"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880"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E2879:E2886</v>
      </c>
      <c r="I2880" s="1" t="str">
        <f ca="1">IF(LEN(Supplemental_Type_Certificates__STC___5[[#This Row],[First]])&lt;&gt;0,Supplemental_Type_Certificates__STC___5[[#This Row],[First]]&amp;": "&amp;_xlfn.TEXTJOIN(", ",TRUE,INDIRECT(Supplemental_Type_Certificates__STC___5[[#This Row],[Range]])),"")</f>
        <v/>
      </c>
      <c r="J2880"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'Sheet11'!i2847:i2886</v>
      </c>
    </row>
    <row r="2881" spans="1:10" x14ac:dyDescent="0.25">
      <c r="A2881" s="1" t="s">
        <v>224</v>
      </c>
      <c r="B2881"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Sikorsky Aircraft\S-61NM</v>
      </c>
      <c r="C2881" s="1" t="s">
        <v>1663</v>
      </c>
      <c r="D2881" s="1" t="str">
        <f>LEFT(Supplemental_Type_Certificates__STC___5[[#This Row],[Column1]],SEARCH("\",Supplemental_Type_Certificates__STC___5[[#This Row],[Column1]])-1)</f>
        <v>Sikorsky Aircraft</v>
      </c>
      <c r="E2881" s="1" t="str">
        <f>RIGHT(Supplemental_Type_Certificates__STC___5[[#This Row],[Column1]],LEN(Supplemental_Type_Certificates__STC___5[[#This Row],[Column1]])-SEARCH("\",Supplemental_Type_Certificates__STC___5[[#This Row],[Column1]]))</f>
        <v>S-61NM</v>
      </c>
      <c r="F2881" s="1" t="str">
        <f>INDEX(Sheet1!A:D,MATCH(Supplemental_Type_Certificates__STC___5[[#This Row],[Make]],Sheet1!D:D,0),1)</f>
        <v>Sikorsky</v>
      </c>
      <c r="G2881"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881"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E2879:E2886</v>
      </c>
      <c r="I2881" s="1" t="str">
        <f ca="1">IF(LEN(Supplemental_Type_Certificates__STC___5[[#This Row],[First]])&lt;&gt;0,Supplemental_Type_Certificates__STC___5[[#This Row],[First]]&amp;": "&amp;_xlfn.TEXTJOIN(", ",TRUE,INDIRECT(Supplemental_Type_Certificates__STC___5[[#This Row],[Range]])),"")</f>
        <v/>
      </c>
      <c r="J2881"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'Sheet11'!i2847:i2886</v>
      </c>
    </row>
    <row r="2882" spans="1:10" x14ac:dyDescent="0.25">
      <c r="A2882" s="1" t="s">
        <v>224</v>
      </c>
      <c r="B2882"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Sikorsky Aircraft\S-61R</v>
      </c>
      <c r="C2882" s="1" t="s">
        <v>1664</v>
      </c>
      <c r="D2882" s="1" t="str">
        <f>LEFT(Supplemental_Type_Certificates__STC___5[[#This Row],[Column1]],SEARCH("\",Supplemental_Type_Certificates__STC___5[[#This Row],[Column1]])-1)</f>
        <v>Sikorsky Aircraft</v>
      </c>
      <c r="E2882" s="1" t="str">
        <f>RIGHT(Supplemental_Type_Certificates__STC___5[[#This Row],[Column1]],LEN(Supplemental_Type_Certificates__STC___5[[#This Row],[Column1]])-SEARCH("\",Supplemental_Type_Certificates__STC___5[[#This Row],[Column1]]))</f>
        <v>S-61R</v>
      </c>
      <c r="F2882" s="1" t="str">
        <f>INDEX(Sheet1!A:D,MATCH(Supplemental_Type_Certificates__STC___5[[#This Row],[Make]],Sheet1!D:D,0),1)</f>
        <v>Sikorsky</v>
      </c>
      <c r="G2882"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882"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E2879:E2886</v>
      </c>
      <c r="I2882" s="1" t="str">
        <f ca="1">IF(LEN(Supplemental_Type_Certificates__STC___5[[#This Row],[First]])&lt;&gt;0,Supplemental_Type_Certificates__STC___5[[#This Row],[First]]&amp;": "&amp;_xlfn.TEXTJOIN(", ",TRUE,INDIRECT(Supplemental_Type_Certificates__STC___5[[#This Row],[Range]])),"")</f>
        <v/>
      </c>
      <c r="J2882"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'Sheet11'!i2847:i2886</v>
      </c>
    </row>
    <row r="2883" spans="1:10" x14ac:dyDescent="0.25">
      <c r="A2883" s="1" t="s">
        <v>224</v>
      </c>
      <c r="B2883"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Sikorsky Aircraft Corporation\S-76A</v>
      </c>
      <c r="C2883" s="1" t="s">
        <v>1665</v>
      </c>
      <c r="D2883" s="1" t="str">
        <f>LEFT(Supplemental_Type_Certificates__STC___5[[#This Row],[Column1]],SEARCH("\",Supplemental_Type_Certificates__STC___5[[#This Row],[Column1]])-1)</f>
        <v>Sikorsky Aircraft Corporation</v>
      </c>
      <c r="E2883" s="1" t="str">
        <f>RIGHT(Supplemental_Type_Certificates__STC___5[[#This Row],[Column1]],LEN(Supplemental_Type_Certificates__STC___5[[#This Row],[Column1]])-SEARCH("\",Supplemental_Type_Certificates__STC___5[[#This Row],[Column1]]))</f>
        <v>S-76A</v>
      </c>
      <c r="F2883" s="1" t="str">
        <f>INDEX(Sheet1!A:D,MATCH(Supplemental_Type_Certificates__STC___5[[#This Row],[Make]],Sheet1!D:D,0),1)</f>
        <v>Sikorsky</v>
      </c>
      <c r="G2883"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883"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E2879:E2886</v>
      </c>
      <c r="I2883" s="1" t="str">
        <f ca="1">IF(LEN(Supplemental_Type_Certificates__STC___5[[#This Row],[First]])&lt;&gt;0,Supplemental_Type_Certificates__STC___5[[#This Row],[First]]&amp;": "&amp;_xlfn.TEXTJOIN(", ",TRUE,INDIRECT(Supplemental_Type_Certificates__STC___5[[#This Row],[Range]])),"")</f>
        <v/>
      </c>
      <c r="J2883"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'Sheet11'!i2847:i2886</v>
      </c>
    </row>
    <row r="2884" spans="1:10" x14ac:dyDescent="0.25">
      <c r="A2884" s="1" t="s">
        <v>224</v>
      </c>
      <c r="B2884"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Sikorsky Aircraft Corporation\S-76B</v>
      </c>
      <c r="C2884" s="1" t="s">
        <v>1666</v>
      </c>
      <c r="D2884" s="1" t="str">
        <f>LEFT(Supplemental_Type_Certificates__STC___5[[#This Row],[Column1]],SEARCH("\",Supplemental_Type_Certificates__STC___5[[#This Row],[Column1]])-1)</f>
        <v>Sikorsky Aircraft Corporation</v>
      </c>
      <c r="E2884" s="1" t="str">
        <f>RIGHT(Supplemental_Type_Certificates__STC___5[[#This Row],[Column1]],LEN(Supplemental_Type_Certificates__STC___5[[#This Row],[Column1]])-SEARCH("\",Supplemental_Type_Certificates__STC___5[[#This Row],[Column1]]))</f>
        <v>S-76B</v>
      </c>
      <c r="F2884" s="1" t="str">
        <f>INDEX(Sheet1!A:D,MATCH(Supplemental_Type_Certificates__STC___5[[#This Row],[Make]],Sheet1!D:D,0),1)</f>
        <v>Sikorsky</v>
      </c>
      <c r="G2884"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884"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E2879:E2886</v>
      </c>
      <c r="I2884" s="1" t="str">
        <f ca="1">IF(LEN(Supplemental_Type_Certificates__STC___5[[#This Row],[First]])&lt;&gt;0,Supplemental_Type_Certificates__STC___5[[#This Row],[First]]&amp;": "&amp;_xlfn.TEXTJOIN(", ",TRUE,INDIRECT(Supplemental_Type_Certificates__STC___5[[#This Row],[Range]])),"")</f>
        <v/>
      </c>
      <c r="J2884"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'Sheet11'!i2847:i2886</v>
      </c>
    </row>
    <row r="2885" spans="1:10" x14ac:dyDescent="0.25">
      <c r="A2885" s="1" t="s">
        <v>224</v>
      </c>
      <c r="B2885"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Sikorsky Aircraft Corporation\S-76C</v>
      </c>
      <c r="C2885" s="1" t="s">
        <v>1667</v>
      </c>
      <c r="D2885" s="1" t="str">
        <f>LEFT(Supplemental_Type_Certificates__STC___5[[#This Row],[Column1]],SEARCH("\",Supplemental_Type_Certificates__STC___5[[#This Row],[Column1]])-1)</f>
        <v>Sikorsky Aircraft Corporation</v>
      </c>
      <c r="E2885" s="1" t="str">
        <f>RIGHT(Supplemental_Type_Certificates__STC___5[[#This Row],[Column1]],LEN(Supplemental_Type_Certificates__STC___5[[#This Row],[Column1]])-SEARCH("\",Supplemental_Type_Certificates__STC___5[[#This Row],[Column1]]))</f>
        <v>S-76C</v>
      </c>
      <c r="F2885" s="1" t="str">
        <f>INDEX(Sheet1!A:D,MATCH(Supplemental_Type_Certificates__STC___5[[#This Row],[Make]],Sheet1!D:D,0),1)</f>
        <v>Sikorsky</v>
      </c>
      <c r="G2885"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885"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E2879:E2886</v>
      </c>
      <c r="I2885" s="1" t="str">
        <f ca="1">IF(LEN(Supplemental_Type_Certificates__STC___5[[#This Row],[First]])&lt;&gt;0,Supplemental_Type_Certificates__STC___5[[#This Row],[First]]&amp;": "&amp;_xlfn.TEXTJOIN(", ",TRUE,INDIRECT(Supplemental_Type_Certificates__STC___5[[#This Row],[Range]])),"")</f>
        <v/>
      </c>
      <c r="J2885"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'Sheet11'!i2847:i2886</v>
      </c>
    </row>
    <row r="2886" spans="1:10" x14ac:dyDescent="0.25">
      <c r="A2886" s="1" t="s">
        <v>224</v>
      </c>
      <c r="B2886"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Sikorsky Aircraft Corporation\S-92A</v>
      </c>
      <c r="C2886" s="1" t="s">
        <v>1668</v>
      </c>
      <c r="D2886" s="1" t="str">
        <f>LEFT(Supplemental_Type_Certificates__STC___5[[#This Row],[Column1]],SEARCH("\",Supplemental_Type_Certificates__STC___5[[#This Row],[Column1]])-1)</f>
        <v>Sikorsky Aircraft Corporation</v>
      </c>
      <c r="E2886" s="1" t="str">
        <f>RIGHT(Supplemental_Type_Certificates__STC___5[[#This Row],[Column1]],LEN(Supplemental_Type_Certificates__STC___5[[#This Row],[Column1]])-SEARCH("\",Supplemental_Type_Certificates__STC___5[[#This Row],[Column1]]))</f>
        <v>S-92A</v>
      </c>
      <c r="F2886" s="1" t="str">
        <f>INDEX(Sheet1!A:D,MATCH(Supplemental_Type_Certificates__STC___5[[#This Row],[Make]],Sheet1!D:D,0),1)</f>
        <v>Sikorsky</v>
      </c>
      <c r="G2886"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886"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E2879:E2886</v>
      </c>
      <c r="I2886" s="1" t="str">
        <f ca="1">IF(LEN(Supplemental_Type_Certificates__STC___5[[#This Row],[First]])&lt;&gt;0,Supplemental_Type_Certificates__STC___5[[#This Row],[First]]&amp;": "&amp;_xlfn.TEXTJOIN(", ",TRUE,INDIRECT(Supplemental_Type_Certificates__STC___5[[#This Row],[Range]])),"")</f>
        <v/>
      </c>
      <c r="J2886"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'Sheet11'!i2847:i2886</v>
      </c>
    </row>
    <row r="2887" spans="1:10" x14ac:dyDescent="0.25">
      <c r="A2887" s="1" t="s">
        <v>247</v>
      </c>
      <c r="B2887"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Beechcraft Corporation\BAe.125 Series 1000A</v>
      </c>
      <c r="C2887" s="1" t="s">
        <v>250</v>
      </c>
      <c r="D2887" s="1" t="str">
        <f>LEFT(Supplemental_Type_Certificates__STC___5[[#This Row],[Column1]],SEARCH("\",Supplemental_Type_Certificates__STC___5[[#This Row],[Column1]])-1)</f>
        <v>Beechcraft Corporation</v>
      </c>
      <c r="E2887" s="1" t="str">
        <f>RIGHT(Supplemental_Type_Certificates__STC___5[[#This Row],[Column1]],LEN(Supplemental_Type_Certificates__STC___5[[#This Row],[Column1]])-SEARCH("\",Supplemental_Type_Certificates__STC___5[[#This Row],[Column1]]))</f>
        <v>BAe.125 Series 1000A</v>
      </c>
      <c r="F2887" s="1" t="str">
        <f>INDEX(Sheet1!A:D,MATCH(Supplemental_Type_Certificates__STC___5[[#This Row],[Make]],Sheet1!D:D,0),1)</f>
        <v>Beechcraft</v>
      </c>
      <c r="G2887"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Beechcraft</v>
      </c>
      <c r="H2887"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E2887:E2897</v>
      </c>
      <c r="I2887" s="1" t="str">
        <f ca="1">IF(LEN(Supplemental_Type_Certificates__STC___5[[#This Row],[First]])&lt;&gt;0,Supplemental_Type_Certificates__STC___5[[#This Row],[First]]&amp;": "&amp;_xlfn.TEXTJOIN(", ",TRUE,INDIRECT(Supplemental_Type_Certificates__STC___5[[#This Row],[Range]])),"")</f>
        <v>Beechcraft: BAe.125 Series 1000A, BAe.125 Series 1000B, BAe.125 Series 800A (C-29A), BAe.125 Series 800A (U-125), BAe.125 Series 800A, BH.125 Series 400A, Hawker 1000, Hawker 800 (U-125A), Hawker 800, Hawker 800XP, HS.125 Series 700A</v>
      </c>
      <c r="J2887"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'Sheet11'!i2887:i2945</v>
      </c>
    </row>
    <row r="2888" spans="1:10" x14ac:dyDescent="0.25">
      <c r="A2888" s="1" t="s">
        <v>247</v>
      </c>
      <c r="B2888"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Beechcraft Corporation\BAe.125 Series 1000B</v>
      </c>
      <c r="C2888" s="1" t="s">
        <v>253</v>
      </c>
      <c r="D2888" s="1" t="str">
        <f>LEFT(Supplemental_Type_Certificates__STC___5[[#This Row],[Column1]],SEARCH("\",Supplemental_Type_Certificates__STC___5[[#This Row],[Column1]])-1)</f>
        <v>Beechcraft Corporation</v>
      </c>
      <c r="E2888" s="1" t="str">
        <f>RIGHT(Supplemental_Type_Certificates__STC___5[[#This Row],[Column1]],LEN(Supplemental_Type_Certificates__STC___5[[#This Row],[Column1]])-SEARCH("\",Supplemental_Type_Certificates__STC___5[[#This Row],[Column1]]))</f>
        <v>BAe.125 Series 1000B</v>
      </c>
      <c r="F2888" s="1" t="str">
        <f>INDEX(Sheet1!A:D,MATCH(Supplemental_Type_Certificates__STC___5[[#This Row],[Make]],Sheet1!D:D,0),1)</f>
        <v>Beechcraft</v>
      </c>
      <c r="G2888"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888"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E2887:E2897</v>
      </c>
      <c r="I2888" s="1" t="str">
        <f ca="1">IF(LEN(Supplemental_Type_Certificates__STC___5[[#This Row],[First]])&lt;&gt;0,Supplemental_Type_Certificates__STC___5[[#This Row],[First]]&amp;": "&amp;_xlfn.TEXTJOIN(", ",TRUE,INDIRECT(Supplemental_Type_Certificates__STC___5[[#This Row],[Range]])),"")</f>
        <v/>
      </c>
      <c r="J2888"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'Sheet11'!i2887:i2945</v>
      </c>
    </row>
    <row r="2889" spans="1:10" x14ac:dyDescent="0.25">
      <c r="A2889" s="1" t="s">
        <v>247</v>
      </c>
      <c r="B2889"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Beechcraft Corporation\BAe.125 Series 800A (C-29A)</v>
      </c>
      <c r="C2889" s="1" t="s">
        <v>254</v>
      </c>
      <c r="D2889" s="1" t="str">
        <f>LEFT(Supplemental_Type_Certificates__STC___5[[#This Row],[Column1]],SEARCH("\",Supplemental_Type_Certificates__STC___5[[#This Row],[Column1]])-1)</f>
        <v>Beechcraft Corporation</v>
      </c>
      <c r="E2889" s="1" t="str">
        <f>RIGHT(Supplemental_Type_Certificates__STC___5[[#This Row],[Column1]],LEN(Supplemental_Type_Certificates__STC___5[[#This Row],[Column1]])-SEARCH("\",Supplemental_Type_Certificates__STC___5[[#This Row],[Column1]]))</f>
        <v>BAe.125 Series 800A (C-29A)</v>
      </c>
      <c r="F2889" s="1" t="str">
        <f>INDEX(Sheet1!A:D,MATCH(Supplemental_Type_Certificates__STC___5[[#This Row],[Make]],Sheet1!D:D,0),1)</f>
        <v>Beechcraft</v>
      </c>
      <c r="G2889"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889"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E2887:E2897</v>
      </c>
      <c r="I2889" s="1" t="str">
        <f ca="1">IF(LEN(Supplemental_Type_Certificates__STC___5[[#This Row],[First]])&lt;&gt;0,Supplemental_Type_Certificates__STC___5[[#This Row],[First]]&amp;": "&amp;_xlfn.TEXTJOIN(", ",TRUE,INDIRECT(Supplemental_Type_Certificates__STC___5[[#This Row],[Range]])),"")</f>
        <v/>
      </c>
      <c r="J2889"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'Sheet11'!i2887:i2945</v>
      </c>
    </row>
    <row r="2890" spans="1:10" x14ac:dyDescent="0.25">
      <c r="A2890" s="1" t="s">
        <v>247</v>
      </c>
      <c r="B2890"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Beechcraft Corporation\BAe.125 Series 800A (U-125)</v>
      </c>
      <c r="C2890" s="1" t="s">
        <v>255</v>
      </c>
      <c r="D2890" s="1" t="str">
        <f>LEFT(Supplemental_Type_Certificates__STC___5[[#This Row],[Column1]],SEARCH("\",Supplemental_Type_Certificates__STC___5[[#This Row],[Column1]])-1)</f>
        <v>Beechcraft Corporation</v>
      </c>
      <c r="E2890" s="1" t="str">
        <f>RIGHT(Supplemental_Type_Certificates__STC___5[[#This Row],[Column1]],LEN(Supplemental_Type_Certificates__STC___5[[#This Row],[Column1]])-SEARCH("\",Supplemental_Type_Certificates__STC___5[[#This Row],[Column1]]))</f>
        <v>BAe.125 Series 800A (U-125)</v>
      </c>
      <c r="F2890" s="1" t="str">
        <f>INDEX(Sheet1!A:D,MATCH(Supplemental_Type_Certificates__STC___5[[#This Row],[Make]],Sheet1!D:D,0),1)</f>
        <v>Beechcraft</v>
      </c>
      <c r="G2890"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890"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E2887:E2897</v>
      </c>
      <c r="I2890" s="1" t="str">
        <f ca="1">IF(LEN(Supplemental_Type_Certificates__STC___5[[#This Row],[First]])&lt;&gt;0,Supplemental_Type_Certificates__STC___5[[#This Row],[First]]&amp;": "&amp;_xlfn.TEXTJOIN(", ",TRUE,INDIRECT(Supplemental_Type_Certificates__STC___5[[#This Row],[Range]])),"")</f>
        <v/>
      </c>
      <c r="J2890"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'Sheet11'!i2887:i2945</v>
      </c>
    </row>
    <row r="2891" spans="1:10" x14ac:dyDescent="0.25">
      <c r="A2891" s="1" t="s">
        <v>247</v>
      </c>
      <c r="B2891"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Beechcraft Corporation\BAe.125 Series 800A</v>
      </c>
      <c r="C2891" s="1" t="s">
        <v>256</v>
      </c>
      <c r="D2891" s="1" t="str">
        <f>LEFT(Supplemental_Type_Certificates__STC___5[[#This Row],[Column1]],SEARCH("\",Supplemental_Type_Certificates__STC___5[[#This Row],[Column1]])-1)</f>
        <v>Beechcraft Corporation</v>
      </c>
      <c r="E2891" s="1" t="str">
        <f>RIGHT(Supplemental_Type_Certificates__STC___5[[#This Row],[Column1]],LEN(Supplemental_Type_Certificates__STC___5[[#This Row],[Column1]])-SEARCH("\",Supplemental_Type_Certificates__STC___5[[#This Row],[Column1]]))</f>
        <v>BAe.125 Series 800A</v>
      </c>
      <c r="F2891" s="1" t="str">
        <f>INDEX(Sheet1!A:D,MATCH(Supplemental_Type_Certificates__STC___5[[#This Row],[Make]],Sheet1!D:D,0),1)</f>
        <v>Beechcraft</v>
      </c>
      <c r="G2891"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891"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E2887:E2897</v>
      </c>
      <c r="I2891" s="1" t="str">
        <f ca="1">IF(LEN(Supplemental_Type_Certificates__STC___5[[#This Row],[First]])&lt;&gt;0,Supplemental_Type_Certificates__STC___5[[#This Row],[First]]&amp;": "&amp;_xlfn.TEXTJOIN(", ",TRUE,INDIRECT(Supplemental_Type_Certificates__STC___5[[#This Row],[Range]])),"")</f>
        <v/>
      </c>
      <c r="J2891"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'Sheet11'!i2887:i2945</v>
      </c>
    </row>
    <row r="2892" spans="1:10" x14ac:dyDescent="0.25">
      <c r="A2892" s="1" t="s">
        <v>247</v>
      </c>
      <c r="B2892"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Beechcraft Corporation\BH.125 Series 400A</v>
      </c>
      <c r="C2892" s="1" t="s">
        <v>257</v>
      </c>
      <c r="D2892" s="1" t="str">
        <f>LEFT(Supplemental_Type_Certificates__STC___5[[#This Row],[Column1]],SEARCH("\",Supplemental_Type_Certificates__STC___5[[#This Row],[Column1]])-1)</f>
        <v>Beechcraft Corporation</v>
      </c>
      <c r="E2892" s="1" t="str">
        <f>RIGHT(Supplemental_Type_Certificates__STC___5[[#This Row],[Column1]],LEN(Supplemental_Type_Certificates__STC___5[[#This Row],[Column1]])-SEARCH("\",Supplemental_Type_Certificates__STC___5[[#This Row],[Column1]]))</f>
        <v>BH.125 Series 400A</v>
      </c>
      <c r="F2892" s="1" t="str">
        <f>INDEX(Sheet1!A:D,MATCH(Supplemental_Type_Certificates__STC___5[[#This Row],[Make]],Sheet1!D:D,0),1)</f>
        <v>Beechcraft</v>
      </c>
      <c r="G2892"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892"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E2887:E2897</v>
      </c>
      <c r="I2892" s="1" t="str">
        <f ca="1">IF(LEN(Supplemental_Type_Certificates__STC___5[[#This Row],[First]])&lt;&gt;0,Supplemental_Type_Certificates__STC___5[[#This Row],[First]]&amp;": "&amp;_xlfn.TEXTJOIN(", ",TRUE,INDIRECT(Supplemental_Type_Certificates__STC___5[[#This Row],[Range]])),"")</f>
        <v/>
      </c>
      <c r="J2892"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'Sheet11'!i2887:i2945</v>
      </c>
    </row>
    <row r="2893" spans="1:10" x14ac:dyDescent="0.25">
      <c r="A2893" s="1" t="s">
        <v>247</v>
      </c>
      <c r="B2893"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Beechcraft Corporation\Hawker 1000</v>
      </c>
      <c r="C2893" s="1" t="s">
        <v>258</v>
      </c>
      <c r="D2893" s="1" t="str">
        <f>LEFT(Supplemental_Type_Certificates__STC___5[[#This Row],[Column1]],SEARCH("\",Supplemental_Type_Certificates__STC___5[[#This Row],[Column1]])-1)</f>
        <v>Beechcraft Corporation</v>
      </c>
      <c r="E2893" s="1" t="str">
        <f>RIGHT(Supplemental_Type_Certificates__STC___5[[#This Row],[Column1]],LEN(Supplemental_Type_Certificates__STC___5[[#This Row],[Column1]])-SEARCH("\",Supplemental_Type_Certificates__STC___5[[#This Row],[Column1]]))</f>
        <v>Hawker 1000</v>
      </c>
      <c r="F2893" s="1" t="str">
        <f>INDEX(Sheet1!A:D,MATCH(Supplemental_Type_Certificates__STC___5[[#This Row],[Make]],Sheet1!D:D,0),1)</f>
        <v>Beechcraft</v>
      </c>
      <c r="G2893"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893"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E2887:E2897</v>
      </c>
      <c r="I2893" s="1" t="str">
        <f ca="1">IF(LEN(Supplemental_Type_Certificates__STC___5[[#This Row],[First]])&lt;&gt;0,Supplemental_Type_Certificates__STC___5[[#This Row],[First]]&amp;": "&amp;_xlfn.TEXTJOIN(", ",TRUE,INDIRECT(Supplemental_Type_Certificates__STC___5[[#This Row],[Range]])),"")</f>
        <v/>
      </c>
      <c r="J2893"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'Sheet11'!i2887:i2945</v>
      </c>
    </row>
    <row r="2894" spans="1:10" x14ac:dyDescent="0.25">
      <c r="A2894" s="1" t="s">
        <v>247</v>
      </c>
      <c r="B2894"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Beechcraft Corporation\Hawker 800 (U-125A)</v>
      </c>
      <c r="C2894" s="1" t="s">
        <v>259</v>
      </c>
      <c r="D2894" s="1" t="str">
        <f>LEFT(Supplemental_Type_Certificates__STC___5[[#This Row],[Column1]],SEARCH("\",Supplemental_Type_Certificates__STC___5[[#This Row],[Column1]])-1)</f>
        <v>Beechcraft Corporation</v>
      </c>
      <c r="E2894" s="1" t="str">
        <f>RIGHT(Supplemental_Type_Certificates__STC___5[[#This Row],[Column1]],LEN(Supplemental_Type_Certificates__STC___5[[#This Row],[Column1]])-SEARCH("\",Supplemental_Type_Certificates__STC___5[[#This Row],[Column1]]))</f>
        <v>Hawker 800 (U-125A)</v>
      </c>
      <c r="F2894" s="1" t="str">
        <f>INDEX(Sheet1!A:D,MATCH(Supplemental_Type_Certificates__STC___5[[#This Row],[Make]],Sheet1!D:D,0),1)</f>
        <v>Beechcraft</v>
      </c>
      <c r="G2894"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894"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E2887:E2897</v>
      </c>
      <c r="I2894" s="1" t="str">
        <f ca="1">IF(LEN(Supplemental_Type_Certificates__STC___5[[#This Row],[First]])&lt;&gt;0,Supplemental_Type_Certificates__STC___5[[#This Row],[First]]&amp;": "&amp;_xlfn.TEXTJOIN(", ",TRUE,INDIRECT(Supplemental_Type_Certificates__STC___5[[#This Row],[Range]])),"")</f>
        <v/>
      </c>
      <c r="J2894"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'Sheet11'!i2887:i2945</v>
      </c>
    </row>
    <row r="2895" spans="1:10" x14ac:dyDescent="0.25">
      <c r="A2895" s="1" t="s">
        <v>247</v>
      </c>
      <c r="B2895"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Beechcraft Corporation\Hawker 800</v>
      </c>
      <c r="C2895" s="1" t="s">
        <v>260</v>
      </c>
      <c r="D2895" s="1" t="str">
        <f>LEFT(Supplemental_Type_Certificates__STC___5[[#This Row],[Column1]],SEARCH("\",Supplemental_Type_Certificates__STC___5[[#This Row],[Column1]])-1)</f>
        <v>Beechcraft Corporation</v>
      </c>
      <c r="E2895" s="1" t="str">
        <f>RIGHT(Supplemental_Type_Certificates__STC___5[[#This Row],[Column1]],LEN(Supplemental_Type_Certificates__STC___5[[#This Row],[Column1]])-SEARCH("\",Supplemental_Type_Certificates__STC___5[[#This Row],[Column1]]))</f>
        <v>Hawker 800</v>
      </c>
      <c r="F2895" s="1" t="str">
        <f>INDEX(Sheet1!A:D,MATCH(Supplemental_Type_Certificates__STC___5[[#This Row],[Make]],Sheet1!D:D,0),1)</f>
        <v>Beechcraft</v>
      </c>
      <c r="G2895"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895"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E2887:E2897</v>
      </c>
      <c r="I2895" s="1" t="str">
        <f ca="1">IF(LEN(Supplemental_Type_Certificates__STC___5[[#This Row],[First]])&lt;&gt;0,Supplemental_Type_Certificates__STC___5[[#This Row],[First]]&amp;": "&amp;_xlfn.TEXTJOIN(", ",TRUE,INDIRECT(Supplemental_Type_Certificates__STC___5[[#This Row],[Range]])),"")</f>
        <v/>
      </c>
      <c r="J2895"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'Sheet11'!i2887:i2945</v>
      </c>
    </row>
    <row r="2896" spans="1:10" x14ac:dyDescent="0.25">
      <c r="A2896" s="1" t="s">
        <v>247</v>
      </c>
      <c r="B2896"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Beechcraft Corporation\Hawker 800XP</v>
      </c>
      <c r="C2896" s="1" t="s">
        <v>261</v>
      </c>
      <c r="D2896" s="1" t="str">
        <f>LEFT(Supplemental_Type_Certificates__STC___5[[#This Row],[Column1]],SEARCH("\",Supplemental_Type_Certificates__STC___5[[#This Row],[Column1]])-1)</f>
        <v>Beechcraft Corporation</v>
      </c>
      <c r="E2896" s="1" t="str">
        <f>RIGHT(Supplemental_Type_Certificates__STC___5[[#This Row],[Column1]],LEN(Supplemental_Type_Certificates__STC___5[[#This Row],[Column1]])-SEARCH("\",Supplemental_Type_Certificates__STC___5[[#This Row],[Column1]]))</f>
        <v>Hawker 800XP</v>
      </c>
      <c r="F2896" s="1" t="str">
        <f>INDEX(Sheet1!A:D,MATCH(Supplemental_Type_Certificates__STC___5[[#This Row],[Make]],Sheet1!D:D,0),1)</f>
        <v>Beechcraft</v>
      </c>
      <c r="G2896"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896"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E2887:E2897</v>
      </c>
      <c r="I2896" s="1" t="str">
        <f ca="1">IF(LEN(Supplemental_Type_Certificates__STC___5[[#This Row],[First]])&lt;&gt;0,Supplemental_Type_Certificates__STC___5[[#This Row],[First]]&amp;": "&amp;_xlfn.TEXTJOIN(", ",TRUE,INDIRECT(Supplemental_Type_Certificates__STC___5[[#This Row],[Range]])),"")</f>
        <v/>
      </c>
      <c r="J2896"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'Sheet11'!i2887:i2945</v>
      </c>
    </row>
    <row r="2897" spans="1:10" x14ac:dyDescent="0.25">
      <c r="A2897" s="1" t="s">
        <v>247</v>
      </c>
      <c r="B2897"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Beechcraft Corporation\HS.125 Series 700A</v>
      </c>
      <c r="C2897" s="1" t="s">
        <v>262</v>
      </c>
      <c r="D2897" s="1" t="str">
        <f>LEFT(Supplemental_Type_Certificates__STC___5[[#This Row],[Column1]],SEARCH("\",Supplemental_Type_Certificates__STC___5[[#This Row],[Column1]])-1)</f>
        <v>Beechcraft Corporation</v>
      </c>
      <c r="E2897" s="1" t="str">
        <f>RIGHT(Supplemental_Type_Certificates__STC___5[[#This Row],[Column1]],LEN(Supplemental_Type_Certificates__STC___5[[#This Row],[Column1]])-SEARCH("\",Supplemental_Type_Certificates__STC___5[[#This Row],[Column1]]))</f>
        <v>HS.125 Series 700A</v>
      </c>
      <c r="F2897" s="1" t="str">
        <f>INDEX(Sheet1!A:D,MATCH(Supplemental_Type_Certificates__STC___5[[#This Row],[Make]],Sheet1!D:D,0),1)</f>
        <v>Beechcraft</v>
      </c>
      <c r="G2897"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897"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E2887:E2897</v>
      </c>
      <c r="I2897" s="1" t="str">
        <f ca="1">IF(LEN(Supplemental_Type_Certificates__STC___5[[#This Row],[First]])&lt;&gt;0,Supplemental_Type_Certificates__STC___5[[#This Row],[First]]&amp;": "&amp;_xlfn.TEXTJOIN(", ",TRUE,INDIRECT(Supplemental_Type_Certificates__STC___5[[#This Row],[Range]])),"")</f>
        <v/>
      </c>
      <c r="J2897"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'Sheet11'!i2887:i2945</v>
      </c>
    </row>
    <row r="2898" spans="1:10" x14ac:dyDescent="0.25">
      <c r="A2898" s="1" t="s">
        <v>247</v>
      </c>
      <c r="B2898"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Bombardier Inc.\CL-600-1A11 (CL-600)</v>
      </c>
      <c r="C2898" s="1" t="s">
        <v>1669</v>
      </c>
      <c r="D2898" s="1" t="str">
        <f>LEFT(Supplemental_Type_Certificates__STC___5[[#This Row],[Column1]],SEARCH("\",Supplemental_Type_Certificates__STC___5[[#This Row],[Column1]])-1)</f>
        <v>Bombardier Inc.</v>
      </c>
      <c r="E2898" s="1" t="str">
        <f>RIGHT(Supplemental_Type_Certificates__STC___5[[#This Row],[Column1]],LEN(Supplemental_Type_Certificates__STC___5[[#This Row],[Column1]])-SEARCH("\",Supplemental_Type_Certificates__STC___5[[#This Row],[Column1]]))</f>
        <v>CL-600-1A11 (CL-600)</v>
      </c>
      <c r="F2898" s="1" t="str">
        <f>INDEX(Sheet1!A:D,MATCH(Supplemental_Type_Certificates__STC___5[[#This Row],[Make]],Sheet1!D:D,0),1)</f>
        <v>Bombardier</v>
      </c>
      <c r="G2898"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Bombardier</v>
      </c>
      <c r="H2898"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E2898:E2912</v>
      </c>
      <c r="I2898" s="1" t="str">
        <f ca="1">IF(LEN(Supplemental_Type_Certificates__STC___5[[#This Row],[First]])&lt;&gt;0,Supplemental_Type_Certificates__STC___5[[#This Row],[First]]&amp;": "&amp;_xlfn.TEXTJOIN(", ",TRUE,INDIRECT(Supplemental_Type_Certificates__STC___5[[#This Row],[Range]])),"")</f>
        <v>Bombardier: CL-600-1A11 (CL-600), CL-600-2A12 (CL-601), CL-600-2B16 (CL-601-3A), CL-600-2B16 (CL-601-3R), CL-600-2B16 (CL-604), DHC-8-101, DHC-8-102, DHC-8-103, DHC-8-106, DHC-8-201, DHC-8-202, DHC-8-301, DHC-8-311, DHC-8-315, DHC-8-402</v>
      </c>
      <c r="J2898"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'Sheet11'!i2887:i2945</v>
      </c>
    </row>
    <row r="2899" spans="1:10" x14ac:dyDescent="0.25">
      <c r="A2899" s="1" t="s">
        <v>247</v>
      </c>
      <c r="B2899"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Bombardier Inc.\CL-600-2A12 (CL-601)</v>
      </c>
      <c r="C2899" s="1" t="s">
        <v>1670</v>
      </c>
      <c r="D2899" s="1" t="str">
        <f>LEFT(Supplemental_Type_Certificates__STC___5[[#This Row],[Column1]],SEARCH("\",Supplemental_Type_Certificates__STC___5[[#This Row],[Column1]])-1)</f>
        <v>Bombardier Inc.</v>
      </c>
      <c r="E2899" s="1" t="str">
        <f>RIGHT(Supplemental_Type_Certificates__STC___5[[#This Row],[Column1]],LEN(Supplemental_Type_Certificates__STC___5[[#This Row],[Column1]])-SEARCH("\",Supplemental_Type_Certificates__STC___5[[#This Row],[Column1]]))</f>
        <v>CL-600-2A12 (CL-601)</v>
      </c>
      <c r="F2899" s="1" t="str">
        <f>INDEX(Sheet1!A:D,MATCH(Supplemental_Type_Certificates__STC___5[[#This Row],[Make]],Sheet1!D:D,0),1)</f>
        <v>Bombardier</v>
      </c>
      <c r="G2899"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899"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E2898:E2912</v>
      </c>
      <c r="I2899" s="1" t="str">
        <f ca="1">IF(LEN(Supplemental_Type_Certificates__STC___5[[#This Row],[First]])&lt;&gt;0,Supplemental_Type_Certificates__STC___5[[#This Row],[First]]&amp;": "&amp;_xlfn.TEXTJOIN(", ",TRUE,INDIRECT(Supplemental_Type_Certificates__STC___5[[#This Row],[Range]])),"")</f>
        <v/>
      </c>
      <c r="J2899"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'Sheet11'!i2887:i2945</v>
      </c>
    </row>
    <row r="2900" spans="1:10" x14ac:dyDescent="0.25">
      <c r="A2900" s="1" t="s">
        <v>247</v>
      </c>
      <c r="B2900"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Bombardier Inc.\CL-600-2B16 (CL-601-3A)</v>
      </c>
      <c r="C2900" s="1" t="s">
        <v>1671</v>
      </c>
      <c r="D2900" s="1" t="str">
        <f>LEFT(Supplemental_Type_Certificates__STC___5[[#This Row],[Column1]],SEARCH("\",Supplemental_Type_Certificates__STC___5[[#This Row],[Column1]])-1)</f>
        <v>Bombardier Inc.</v>
      </c>
      <c r="E2900" s="1" t="str">
        <f>RIGHT(Supplemental_Type_Certificates__STC___5[[#This Row],[Column1]],LEN(Supplemental_Type_Certificates__STC___5[[#This Row],[Column1]])-SEARCH("\",Supplemental_Type_Certificates__STC___5[[#This Row],[Column1]]))</f>
        <v>CL-600-2B16 (CL-601-3A)</v>
      </c>
      <c r="F2900" s="1" t="str">
        <f>INDEX(Sheet1!A:D,MATCH(Supplemental_Type_Certificates__STC___5[[#This Row],[Make]],Sheet1!D:D,0),1)</f>
        <v>Bombardier</v>
      </c>
      <c r="G2900"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900"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E2898:E2912</v>
      </c>
      <c r="I2900" s="1" t="str">
        <f ca="1">IF(LEN(Supplemental_Type_Certificates__STC___5[[#This Row],[First]])&lt;&gt;0,Supplemental_Type_Certificates__STC___5[[#This Row],[First]]&amp;": "&amp;_xlfn.TEXTJOIN(", ",TRUE,INDIRECT(Supplemental_Type_Certificates__STC___5[[#This Row],[Range]])),"")</f>
        <v/>
      </c>
      <c r="J2900"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'Sheet11'!i2887:i2945</v>
      </c>
    </row>
    <row r="2901" spans="1:10" x14ac:dyDescent="0.25">
      <c r="A2901" s="1" t="s">
        <v>247</v>
      </c>
      <c r="B2901"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Bombardier Inc.\CL-600-2B16 (CL-601-3R)</v>
      </c>
      <c r="C2901" s="1" t="s">
        <v>1672</v>
      </c>
      <c r="D2901" s="1" t="str">
        <f>LEFT(Supplemental_Type_Certificates__STC___5[[#This Row],[Column1]],SEARCH("\",Supplemental_Type_Certificates__STC___5[[#This Row],[Column1]])-1)</f>
        <v>Bombardier Inc.</v>
      </c>
      <c r="E2901" s="1" t="str">
        <f>RIGHT(Supplemental_Type_Certificates__STC___5[[#This Row],[Column1]],LEN(Supplemental_Type_Certificates__STC___5[[#This Row],[Column1]])-SEARCH("\",Supplemental_Type_Certificates__STC___5[[#This Row],[Column1]]))</f>
        <v>CL-600-2B16 (CL-601-3R)</v>
      </c>
      <c r="F2901" s="1" t="str">
        <f>INDEX(Sheet1!A:D,MATCH(Supplemental_Type_Certificates__STC___5[[#This Row],[Make]],Sheet1!D:D,0),1)</f>
        <v>Bombardier</v>
      </c>
      <c r="G2901"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901"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E2898:E2912</v>
      </c>
      <c r="I2901" s="1" t="str">
        <f ca="1">IF(LEN(Supplemental_Type_Certificates__STC___5[[#This Row],[First]])&lt;&gt;0,Supplemental_Type_Certificates__STC___5[[#This Row],[First]]&amp;": "&amp;_xlfn.TEXTJOIN(", ",TRUE,INDIRECT(Supplemental_Type_Certificates__STC___5[[#This Row],[Range]])),"")</f>
        <v/>
      </c>
      <c r="J2901"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'Sheet11'!i2887:i2945</v>
      </c>
    </row>
    <row r="2902" spans="1:10" x14ac:dyDescent="0.25">
      <c r="A2902" s="1" t="s">
        <v>247</v>
      </c>
      <c r="B2902"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Bombardier Inc.\CL-600-2B16 (CL-604)</v>
      </c>
      <c r="C2902" s="1" t="s">
        <v>1673</v>
      </c>
      <c r="D2902" s="1" t="str">
        <f>LEFT(Supplemental_Type_Certificates__STC___5[[#This Row],[Column1]],SEARCH("\",Supplemental_Type_Certificates__STC___5[[#This Row],[Column1]])-1)</f>
        <v>Bombardier Inc.</v>
      </c>
      <c r="E2902" s="1" t="str">
        <f>RIGHT(Supplemental_Type_Certificates__STC___5[[#This Row],[Column1]],LEN(Supplemental_Type_Certificates__STC___5[[#This Row],[Column1]])-SEARCH("\",Supplemental_Type_Certificates__STC___5[[#This Row],[Column1]]))</f>
        <v>CL-600-2B16 (CL-604)</v>
      </c>
      <c r="F2902" s="1" t="str">
        <f>INDEX(Sheet1!A:D,MATCH(Supplemental_Type_Certificates__STC___5[[#This Row],[Make]],Sheet1!D:D,0),1)</f>
        <v>Bombardier</v>
      </c>
      <c r="G2902"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902"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E2898:E2912</v>
      </c>
      <c r="I2902" s="1" t="str">
        <f ca="1">IF(LEN(Supplemental_Type_Certificates__STC___5[[#This Row],[First]])&lt;&gt;0,Supplemental_Type_Certificates__STC___5[[#This Row],[First]]&amp;": "&amp;_xlfn.TEXTJOIN(", ",TRUE,INDIRECT(Supplemental_Type_Certificates__STC___5[[#This Row],[Range]])),"")</f>
        <v/>
      </c>
      <c r="J2902"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'Sheet11'!i2887:i2945</v>
      </c>
    </row>
    <row r="2903" spans="1:10" x14ac:dyDescent="0.25">
      <c r="A2903" s="1" t="s">
        <v>247</v>
      </c>
      <c r="B2903"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Bombardier Inc.\DHC-8-101</v>
      </c>
      <c r="C2903" s="1" t="s">
        <v>1674</v>
      </c>
      <c r="D2903" s="1" t="str">
        <f>LEFT(Supplemental_Type_Certificates__STC___5[[#This Row],[Column1]],SEARCH("\",Supplemental_Type_Certificates__STC___5[[#This Row],[Column1]])-1)</f>
        <v>Bombardier Inc.</v>
      </c>
      <c r="E2903" s="1" t="str">
        <f>RIGHT(Supplemental_Type_Certificates__STC___5[[#This Row],[Column1]],LEN(Supplemental_Type_Certificates__STC___5[[#This Row],[Column1]])-SEARCH("\",Supplemental_Type_Certificates__STC___5[[#This Row],[Column1]]))</f>
        <v>DHC-8-101</v>
      </c>
      <c r="F2903" s="1" t="str">
        <f>INDEX(Sheet1!A:D,MATCH(Supplemental_Type_Certificates__STC___5[[#This Row],[Make]],Sheet1!D:D,0),1)</f>
        <v>Bombardier</v>
      </c>
      <c r="G2903"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903"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E2898:E2912</v>
      </c>
      <c r="I2903" s="1" t="str">
        <f ca="1">IF(LEN(Supplemental_Type_Certificates__STC___5[[#This Row],[First]])&lt;&gt;0,Supplemental_Type_Certificates__STC___5[[#This Row],[First]]&amp;": "&amp;_xlfn.TEXTJOIN(", ",TRUE,INDIRECT(Supplemental_Type_Certificates__STC___5[[#This Row],[Range]])),"")</f>
        <v/>
      </c>
      <c r="J2903"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'Sheet11'!i2887:i2945</v>
      </c>
    </row>
    <row r="2904" spans="1:10" x14ac:dyDescent="0.25">
      <c r="A2904" s="1" t="s">
        <v>247</v>
      </c>
      <c r="B2904"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Bombardier Inc.\DHC-8-102</v>
      </c>
      <c r="C2904" s="1" t="s">
        <v>1675</v>
      </c>
      <c r="D2904" s="1" t="str">
        <f>LEFT(Supplemental_Type_Certificates__STC___5[[#This Row],[Column1]],SEARCH("\",Supplemental_Type_Certificates__STC___5[[#This Row],[Column1]])-1)</f>
        <v>Bombardier Inc.</v>
      </c>
      <c r="E2904" s="1" t="str">
        <f>RIGHT(Supplemental_Type_Certificates__STC___5[[#This Row],[Column1]],LEN(Supplemental_Type_Certificates__STC___5[[#This Row],[Column1]])-SEARCH("\",Supplemental_Type_Certificates__STC___5[[#This Row],[Column1]]))</f>
        <v>DHC-8-102</v>
      </c>
      <c r="F2904" s="1" t="str">
        <f>INDEX(Sheet1!A:D,MATCH(Supplemental_Type_Certificates__STC___5[[#This Row],[Make]],Sheet1!D:D,0),1)</f>
        <v>Bombardier</v>
      </c>
      <c r="G2904"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904"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E2898:E2912</v>
      </c>
      <c r="I2904" s="1" t="str">
        <f ca="1">IF(LEN(Supplemental_Type_Certificates__STC___5[[#This Row],[First]])&lt;&gt;0,Supplemental_Type_Certificates__STC___5[[#This Row],[First]]&amp;": "&amp;_xlfn.TEXTJOIN(", ",TRUE,INDIRECT(Supplemental_Type_Certificates__STC___5[[#This Row],[Range]])),"")</f>
        <v/>
      </c>
      <c r="J2904"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'Sheet11'!i2887:i2945</v>
      </c>
    </row>
    <row r="2905" spans="1:10" x14ac:dyDescent="0.25">
      <c r="A2905" s="1" t="s">
        <v>247</v>
      </c>
      <c r="B2905"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Bombardier Inc.\DHC-8-103</v>
      </c>
      <c r="C2905" s="1" t="s">
        <v>1676</v>
      </c>
      <c r="D2905" s="1" t="str">
        <f>LEFT(Supplemental_Type_Certificates__STC___5[[#This Row],[Column1]],SEARCH("\",Supplemental_Type_Certificates__STC___5[[#This Row],[Column1]])-1)</f>
        <v>Bombardier Inc.</v>
      </c>
      <c r="E2905" s="1" t="str">
        <f>RIGHT(Supplemental_Type_Certificates__STC___5[[#This Row],[Column1]],LEN(Supplemental_Type_Certificates__STC___5[[#This Row],[Column1]])-SEARCH("\",Supplemental_Type_Certificates__STC___5[[#This Row],[Column1]]))</f>
        <v>DHC-8-103</v>
      </c>
      <c r="F2905" s="1" t="str">
        <f>INDEX(Sheet1!A:D,MATCH(Supplemental_Type_Certificates__STC___5[[#This Row],[Make]],Sheet1!D:D,0),1)</f>
        <v>Bombardier</v>
      </c>
      <c r="G2905"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905"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E2898:E2912</v>
      </c>
      <c r="I2905" s="1" t="str">
        <f ca="1">IF(LEN(Supplemental_Type_Certificates__STC___5[[#This Row],[First]])&lt;&gt;0,Supplemental_Type_Certificates__STC___5[[#This Row],[First]]&amp;": "&amp;_xlfn.TEXTJOIN(", ",TRUE,INDIRECT(Supplemental_Type_Certificates__STC___5[[#This Row],[Range]])),"")</f>
        <v/>
      </c>
      <c r="J2905"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'Sheet11'!i2887:i2945</v>
      </c>
    </row>
    <row r="2906" spans="1:10" x14ac:dyDescent="0.25">
      <c r="A2906" s="1" t="s">
        <v>247</v>
      </c>
      <c r="B2906"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Bombardier Inc.\DHC-8-106</v>
      </c>
      <c r="C2906" s="1" t="s">
        <v>1677</v>
      </c>
      <c r="D2906" s="1" t="str">
        <f>LEFT(Supplemental_Type_Certificates__STC___5[[#This Row],[Column1]],SEARCH("\",Supplemental_Type_Certificates__STC___5[[#This Row],[Column1]])-1)</f>
        <v>Bombardier Inc.</v>
      </c>
      <c r="E2906" s="1" t="str">
        <f>RIGHT(Supplemental_Type_Certificates__STC___5[[#This Row],[Column1]],LEN(Supplemental_Type_Certificates__STC___5[[#This Row],[Column1]])-SEARCH("\",Supplemental_Type_Certificates__STC___5[[#This Row],[Column1]]))</f>
        <v>DHC-8-106</v>
      </c>
      <c r="F2906" s="1" t="str">
        <f>INDEX(Sheet1!A:D,MATCH(Supplemental_Type_Certificates__STC___5[[#This Row],[Make]],Sheet1!D:D,0),1)</f>
        <v>Bombardier</v>
      </c>
      <c r="G2906"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906"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E2898:E2912</v>
      </c>
      <c r="I2906" s="1" t="str">
        <f ca="1">IF(LEN(Supplemental_Type_Certificates__STC___5[[#This Row],[First]])&lt;&gt;0,Supplemental_Type_Certificates__STC___5[[#This Row],[First]]&amp;": "&amp;_xlfn.TEXTJOIN(", ",TRUE,INDIRECT(Supplemental_Type_Certificates__STC___5[[#This Row],[Range]])),"")</f>
        <v/>
      </c>
      <c r="J2906"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'Sheet11'!i2887:i2945</v>
      </c>
    </row>
    <row r="2907" spans="1:10" x14ac:dyDescent="0.25">
      <c r="A2907" s="1" t="s">
        <v>247</v>
      </c>
      <c r="B2907"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Bombardier Inc.\DHC-8-201</v>
      </c>
      <c r="C2907" s="1" t="s">
        <v>1678</v>
      </c>
      <c r="D2907" s="1" t="str">
        <f>LEFT(Supplemental_Type_Certificates__STC___5[[#This Row],[Column1]],SEARCH("\",Supplemental_Type_Certificates__STC___5[[#This Row],[Column1]])-1)</f>
        <v>Bombardier Inc.</v>
      </c>
      <c r="E2907" s="1" t="str">
        <f>RIGHT(Supplemental_Type_Certificates__STC___5[[#This Row],[Column1]],LEN(Supplemental_Type_Certificates__STC___5[[#This Row],[Column1]])-SEARCH("\",Supplemental_Type_Certificates__STC___5[[#This Row],[Column1]]))</f>
        <v>DHC-8-201</v>
      </c>
      <c r="F2907" s="1" t="str">
        <f>INDEX(Sheet1!A:D,MATCH(Supplemental_Type_Certificates__STC___5[[#This Row],[Make]],Sheet1!D:D,0),1)</f>
        <v>Bombardier</v>
      </c>
      <c r="G2907"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907"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E2898:E2912</v>
      </c>
      <c r="I2907" s="1" t="str">
        <f ca="1">IF(LEN(Supplemental_Type_Certificates__STC___5[[#This Row],[First]])&lt;&gt;0,Supplemental_Type_Certificates__STC___5[[#This Row],[First]]&amp;": "&amp;_xlfn.TEXTJOIN(", ",TRUE,INDIRECT(Supplemental_Type_Certificates__STC___5[[#This Row],[Range]])),"")</f>
        <v/>
      </c>
      <c r="J2907"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'Sheet11'!i2887:i2945</v>
      </c>
    </row>
    <row r="2908" spans="1:10" x14ac:dyDescent="0.25">
      <c r="A2908" s="1" t="s">
        <v>247</v>
      </c>
      <c r="B2908"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Bombardier Inc.\DHC-8-202</v>
      </c>
      <c r="C2908" s="1" t="s">
        <v>1679</v>
      </c>
      <c r="D2908" s="1" t="str">
        <f>LEFT(Supplemental_Type_Certificates__STC___5[[#This Row],[Column1]],SEARCH("\",Supplemental_Type_Certificates__STC___5[[#This Row],[Column1]])-1)</f>
        <v>Bombardier Inc.</v>
      </c>
      <c r="E2908" s="1" t="str">
        <f>RIGHT(Supplemental_Type_Certificates__STC___5[[#This Row],[Column1]],LEN(Supplemental_Type_Certificates__STC___5[[#This Row],[Column1]])-SEARCH("\",Supplemental_Type_Certificates__STC___5[[#This Row],[Column1]]))</f>
        <v>DHC-8-202</v>
      </c>
      <c r="F2908" s="1" t="str">
        <f>INDEX(Sheet1!A:D,MATCH(Supplemental_Type_Certificates__STC___5[[#This Row],[Make]],Sheet1!D:D,0),1)</f>
        <v>Bombardier</v>
      </c>
      <c r="G2908"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908"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E2898:E2912</v>
      </c>
      <c r="I2908" s="1" t="str">
        <f ca="1">IF(LEN(Supplemental_Type_Certificates__STC___5[[#This Row],[First]])&lt;&gt;0,Supplemental_Type_Certificates__STC___5[[#This Row],[First]]&amp;": "&amp;_xlfn.TEXTJOIN(", ",TRUE,INDIRECT(Supplemental_Type_Certificates__STC___5[[#This Row],[Range]])),"")</f>
        <v/>
      </c>
      <c r="J2908"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'Sheet11'!i2887:i2945</v>
      </c>
    </row>
    <row r="2909" spans="1:10" x14ac:dyDescent="0.25">
      <c r="A2909" s="1" t="s">
        <v>247</v>
      </c>
      <c r="B2909"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Bombardier Inc.\DHC-8-301</v>
      </c>
      <c r="C2909" s="1" t="s">
        <v>1680</v>
      </c>
      <c r="D2909" s="1" t="str">
        <f>LEFT(Supplemental_Type_Certificates__STC___5[[#This Row],[Column1]],SEARCH("\",Supplemental_Type_Certificates__STC___5[[#This Row],[Column1]])-1)</f>
        <v>Bombardier Inc.</v>
      </c>
      <c r="E2909" s="1" t="str">
        <f>RIGHT(Supplemental_Type_Certificates__STC___5[[#This Row],[Column1]],LEN(Supplemental_Type_Certificates__STC___5[[#This Row],[Column1]])-SEARCH("\",Supplemental_Type_Certificates__STC___5[[#This Row],[Column1]]))</f>
        <v>DHC-8-301</v>
      </c>
      <c r="F2909" s="1" t="str">
        <f>INDEX(Sheet1!A:D,MATCH(Supplemental_Type_Certificates__STC___5[[#This Row],[Make]],Sheet1!D:D,0),1)</f>
        <v>Bombardier</v>
      </c>
      <c r="G2909"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909"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E2898:E2912</v>
      </c>
      <c r="I2909" s="1" t="str">
        <f ca="1">IF(LEN(Supplemental_Type_Certificates__STC___5[[#This Row],[First]])&lt;&gt;0,Supplemental_Type_Certificates__STC___5[[#This Row],[First]]&amp;": "&amp;_xlfn.TEXTJOIN(", ",TRUE,INDIRECT(Supplemental_Type_Certificates__STC___5[[#This Row],[Range]])),"")</f>
        <v/>
      </c>
      <c r="J2909"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'Sheet11'!i2887:i2945</v>
      </c>
    </row>
    <row r="2910" spans="1:10" x14ac:dyDescent="0.25">
      <c r="A2910" s="1" t="s">
        <v>247</v>
      </c>
      <c r="B2910"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Bombardier Inc.\DHC-8-311</v>
      </c>
      <c r="C2910" s="1" t="s">
        <v>1681</v>
      </c>
      <c r="D2910" s="1" t="str">
        <f>LEFT(Supplemental_Type_Certificates__STC___5[[#This Row],[Column1]],SEARCH("\",Supplemental_Type_Certificates__STC___5[[#This Row],[Column1]])-1)</f>
        <v>Bombardier Inc.</v>
      </c>
      <c r="E2910" s="1" t="str">
        <f>RIGHT(Supplemental_Type_Certificates__STC___5[[#This Row],[Column1]],LEN(Supplemental_Type_Certificates__STC___5[[#This Row],[Column1]])-SEARCH("\",Supplemental_Type_Certificates__STC___5[[#This Row],[Column1]]))</f>
        <v>DHC-8-311</v>
      </c>
      <c r="F2910" s="1" t="str">
        <f>INDEX(Sheet1!A:D,MATCH(Supplemental_Type_Certificates__STC___5[[#This Row],[Make]],Sheet1!D:D,0),1)</f>
        <v>Bombardier</v>
      </c>
      <c r="G2910"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910"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E2898:E2912</v>
      </c>
      <c r="I2910" s="1" t="str">
        <f ca="1">IF(LEN(Supplemental_Type_Certificates__STC___5[[#This Row],[First]])&lt;&gt;0,Supplemental_Type_Certificates__STC___5[[#This Row],[First]]&amp;": "&amp;_xlfn.TEXTJOIN(", ",TRUE,INDIRECT(Supplemental_Type_Certificates__STC___5[[#This Row],[Range]])),"")</f>
        <v/>
      </c>
      <c r="J2910"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'Sheet11'!i2887:i2945</v>
      </c>
    </row>
    <row r="2911" spans="1:10" x14ac:dyDescent="0.25">
      <c r="A2911" s="1" t="s">
        <v>247</v>
      </c>
      <c r="B2911"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Bombardier Inc.\DHC-8-315</v>
      </c>
      <c r="C2911" s="1" t="s">
        <v>1682</v>
      </c>
      <c r="D2911" s="1" t="str">
        <f>LEFT(Supplemental_Type_Certificates__STC___5[[#This Row],[Column1]],SEARCH("\",Supplemental_Type_Certificates__STC___5[[#This Row],[Column1]])-1)</f>
        <v>Bombardier Inc.</v>
      </c>
      <c r="E2911" s="1" t="str">
        <f>RIGHT(Supplemental_Type_Certificates__STC___5[[#This Row],[Column1]],LEN(Supplemental_Type_Certificates__STC___5[[#This Row],[Column1]])-SEARCH("\",Supplemental_Type_Certificates__STC___5[[#This Row],[Column1]]))</f>
        <v>DHC-8-315</v>
      </c>
      <c r="F2911" s="1" t="str">
        <f>INDEX(Sheet1!A:D,MATCH(Supplemental_Type_Certificates__STC___5[[#This Row],[Make]],Sheet1!D:D,0),1)</f>
        <v>Bombardier</v>
      </c>
      <c r="G2911"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911"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E2898:E2912</v>
      </c>
      <c r="I2911" s="1" t="str">
        <f ca="1">IF(LEN(Supplemental_Type_Certificates__STC___5[[#This Row],[First]])&lt;&gt;0,Supplemental_Type_Certificates__STC___5[[#This Row],[First]]&amp;": "&amp;_xlfn.TEXTJOIN(", ",TRUE,INDIRECT(Supplemental_Type_Certificates__STC___5[[#This Row],[Range]])),"")</f>
        <v/>
      </c>
      <c r="J2911"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'Sheet11'!i2887:i2945</v>
      </c>
    </row>
    <row r="2912" spans="1:10" x14ac:dyDescent="0.25">
      <c r="A2912" s="1" t="s">
        <v>247</v>
      </c>
      <c r="B2912"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Bombardier Inc.\DHC-8-402</v>
      </c>
      <c r="C2912" s="1" t="s">
        <v>1683</v>
      </c>
      <c r="D2912" s="1" t="str">
        <f>LEFT(Supplemental_Type_Certificates__STC___5[[#This Row],[Column1]],SEARCH("\",Supplemental_Type_Certificates__STC___5[[#This Row],[Column1]])-1)</f>
        <v>Bombardier Inc.</v>
      </c>
      <c r="E2912" s="1" t="str">
        <f>RIGHT(Supplemental_Type_Certificates__STC___5[[#This Row],[Column1]],LEN(Supplemental_Type_Certificates__STC___5[[#This Row],[Column1]])-SEARCH("\",Supplemental_Type_Certificates__STC___5[[#This Row],[Column1]]))</f>
        <v>DHC-8-402</v>
      </c>
      <c r="F2912" s="1" t="str">
        <f>INDEX(Sheet1!A:D,MATCH(Supplemental_Type_Certificates__STC___5[[#This Row],[Make]],Sheet1!D:D,0),1)</f>
        <v>Bombardier</v>
      </c>
      <c r="G2912"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912"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E2898:E2912</v>
      </c>
      <c r="I2912" s="1" t="str">
        <f ca="1">IF(LEN(Supplemental_Type_Certificates__STC___5[[#This Row],[First]])&lt;&gt;0,Supplemental_Type_Certificates__STC___5[[#This Row],[First]]&amp;": "&amp;_xlfn.TEXTJOIN(", ",TRUE,INDIRECT(Supplemental_Type_Certificates__STC___5[[#This Row],[Range]])),"")</f>
        <v/>
      </c>
      <c r="J2912"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'Sheet11'!i2887:i2945</v>
      </c>
    </row>
    <row r="2913" spans="1:10" x14ac:dyDescent="0.25">
      <c r="A2913" s="1" t="s">
        <v>247</v>
      </c>
      <c r="B2913"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Dassault Aviation\Mystere-Falcon 50</v>
      </c>
      <c r="C2913" s="1" t="s">
        <v>1684</v>
      </c>
      <c r="D2913" s="1" t="str">
        <f>LEFT(Supplemental_Type_Certificates__STC___5[[#This Row],[Column1]],SEARCH("\",Supplemental_Type_Certificates__STC___5[[#This Row],[Column1]])-1)</f>
        <v>Dassault Aviation</v>
      </c>
      <c r="E2913" s="1" t="str">
        <f>RIGHT(Supplemental_Type_Certificates__STC___5[[#This Row],[Column1]],LEN(Supplemental_Type_Certificates__STC___5[[#This Row],[Column1]])-SEARCH("\",Supplemental_Type_Certificates__STC___5[[#This Row],[Column1]]))</f>
        <v>Mystere-Falcon 50</v>
      </c>
      <c r="F2913" s="1" t="str">
        <f>INDEX(Sheet1!A:D,MATCH(Supplemental_Type_Certificates__STC___5[[#This Row],[Make]],Sheet1!D:D,0),1)</f>
        <v>Dassault</v>
      </c>
      <c r="G2913"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Dassault</v>
      </c>
      <c r="H2913"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E2913:E2914</v>
      </c>
      <c r="I2913" s="1" t="str">
        <f ca="1">IF(LEN(Supplemental_Type_Certificates__STC___5[[#This Row],[First]])&lt;&gt;0,Supplemental_Type_Certificates__STC___5[[#This Row],[First]]&amp;": "&amp;_xlfn.TEXTJOIN(", ",TRUE,INDIRECT(Supplemental_Type_Certificates__STC___5[[#This Row],[Range]])),"")</f>
        <v>Dassault: Mystere-Falcon 50, Mystere-Falcon 900</v>
      </c>
      <c r="J2913"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'Sheet11'!i2887:i2945</v>
      </c>
    </row>
    <row r="2914" spans="1:10" x14ac:dyDescent="0.25">
      <c r="A2914" s="1" t="s">
        <v>247</v>
      </c>
      <c r="B2914"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Dassault Aviation\Mystere-Falcon 900</v>
      </c>
      <c r="C2914" s="1" t="s">
        <v>1685</v>
      </c>
      <c r="D2914" s="1" t="str">
        <f>LEFT(Supplemental_Type_Certificates__STC___5[[#This Row],[Column1]],SEARCH("\",Supplemental_Type_Certificates__STC___5[[#This Row],[Column1]])-1)</f>
        <v>Dassault Aviation</v>
      </c>
      <c r="E2914" s="1" t="str">
        <f>RIGHT(Supplemental_Type_Certificates__STC___5[[#This Row],[Column1]],LEN(Supplemental_Type_Certificates__STC___5[[#This Row],[Column1]])-SEARCH("\",Supplemental_Type_Certificates__STC___5[[#This Row],[Column1]]))</f>
        <v>Mystere-Falcon 900</v>
      </c>
      <c r="F2914" s="1" t="str">
        <f>INDEX(Sheet1!A:D,MATCH(Supplemental_Type_Certificates__STC___5[[#This Row],[Make]],Sheet1!D:D,0),1)</f>
        <v>Dassault</v>
      </c>
      <c r="G2914"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914"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E2913:E2914</v>
      </c>
      <c r="I2914" s="1" t="str">
        <f ca="1">IF(LEN(Supplemental_Type_Certificates__STC___5[[#This Row],[First]])&lt;&gt;0,Supplemental_Type_Certificates__STC___5[[#This Row],[First]]&amp;": "&amp;_xlfn.TEXTJOIN(", ",TRUE,INDIRECT(Supplemental_Type_Certificates__STC___5[[#This Row],[Range]])),"")</f>
        <v/>
      </c>
      <c r="J2914"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'Sheet11'!i2887:i2945</v>
      </c>
    </row>
    <row r="2915" spans="1:10" x14ac:dyDescent="0.25">
      <c r="A2915" s="1" t="s">
        <v>247</v>
      </c>
      <c r="B2915"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Gulfstream Aerospace Corporation\G-1159</v>
      </c>
      <c r="C2915" s="1" t="s">
        <v>1686</v>
      </c>
      <c r="D2915" s="1" t="str">
        <f>LEFT(Supplemental_Type_Certificates__STC___5[[#This Row],[Column1]],SEARCH("\",Supplemental_Type_Certificates__STC___5[[#This Row],[Column1]])-1)</f>
        <v>Gulfstream Aerospace Corporation</v>
      </c>
      <c r="E2915" s="1" t="str">
        <f>RIGHT(Supplemental_Type_Certificates__STC___5[[#This Row],[Column1]],LEN(Supplemental_Type_Certificates__STC___5[[#This Row],[Column1]])-SEARCH("\",Supplemental_Type_Certificates__STC___5[[#This Row],[Column1]]))</f>
        <v>G-1159</v>
      </c>
      <c r="F2915" s="1" t="str">
        <f>INDEX(Sheet1!A:D,MATCH(Supplemental_Type_Certificates__STC___5[[#This Row],[Make]],Sheet1!D:D,0),1)</f>
        <v>Gulfstream</v>
      </c>
      <c r="G2915"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Gulfstream</v>
      </c>
      <c r="H2915"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E2915:E2920</v>
      </c>
      <c r="I2915" s="1" t="str">
        <f ca="1">IF(LEN(Supplemental_Type_Certificates__STC___5[[#This Row],[First]])&lt;&gt;0,Supplemental_Type_Certificates__STC___5[[#This Row],[First]]&amp;": "&amp;_xlfn.TEXTJOIN(", ",TRUE,INDIRECT(Supplemental_Type_Certificates__STC___5[[#This Row],[Range]])),"")</f>
        <v>Gulfstream: G-1159, G-1159A, G-1159B, G-IV, GV, 1125 Westwind Astra</v>
      </c>
      <c r="J2915"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'Sheet11'!i2887:i2945</v>
      </c>
    </row>
    <row r="2916" spans="1:10" x14ac:dyDescent="0.25">
      <c r="A2916" s="1" t="s">
        <v>247</v>
      </c>
      <c r="B2916"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Gulfstream Aerospace Corporation\G-1159A</v>
      </c>
      <c r="C2916" s="1" t="s">
        <v>1687</v>
      </c>
      <c r="D2916" s="1" t="str">
        <f>LEFT(Supplemental_Type_Certificates__STC___5[[#This Row],[Column1]],SEARCH("\",Supplemental_Type_Certificates__STC___5[[#This Row],[Column1]])-1)</f>
        <v>Gulfstream Aerospace Corporation</v>
      </c>
      <c r="E2916" s="1" t="str">
        <f>RIGHT(Supplemental_Type_Certificates__STC___5[[#This Row],[Column1]],LEN(Supplemental_Type_Certificates__STC___5[[#This Row],[Column1]])-SEARCH("\",Supplemental_Type_Certificates__STC___5[[#This Row],[Column1]]))</f>
        <v>G-1159A</v>
      </c>
      <c r="F2916" s="1" t="str">
        <f>INDEX(Sheet1!A:D,MATCH(Supplemental_Type_Certificates__STC___5[[#This Row],[Make]],Sheet1!D:D,0),1)</f>
        <v>Gulfstream</v>
      </c>
      <c r="G2916"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916"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E2915:E2920</v>
      </c>
      <c r="I2916" s="1" t="str">
        <f ca="1">IF(LEN(Supplemental_Type_Certificates__STC___5[[#This Row],[First]])&lt;&gt;0,Supplemental_Type_Certificates__STC___5[[#This Row],[First]]&amp;": "&amp;_xlfn.TEXTJOIN(", ",TRUE,INDIRECT(Supplemental_Type_Certificates__STC___5[[#This Row],[Range]])),"")</f>
        <v/>
      </c>
      <c r="J2916"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'Sheet11'!i2887:i2945</v>
      </c>
    </row>
    <row r="2917" spans="1:10" x14ac:dyDescent="0.25">
      <c r="A2917" s="1" t="s">
        <v>247</v>
      </c>
      <c r="B2917"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Gulfstream Aerospace Corporation\G-1159B</v>
      </c>
      <c r="C2917" s="1" t="s">
        <v>1688</v>
      </c>
      <c r="D2917" s="1" t="str">
        <f>LEFT(Supplemental_Type_Certificates__STC___5[[#This Row],[Column1]],SEARCH("\",Supplemental_Type_Certificates__STC___5[[#This Row],[Column1]])-1)</f>
        <v>Gulfstream Aerospace Corporation</v>
      </c>
      <c r="E2917" s="1" t="str">
        <f>RIGHT(Supplemental_Type_Certificates__STC___5[[#This Row],[Column1]],LEN(Supplemental_Type_Certificates__STC___5[[#This Row],[Column1]])-SEARCH("\",Supplemental_Type_Certificates__STC___5[[#This Row],[Column1]]))</f>
        <v>G-1159B</v>
      </c>
      <c r="F2917" s="1" t="str">
        <f>INDEX(Sheet1!A:D,MATCH(Supplemental_Type_Certificates__STC___5[[#This Row],[Make]],Sheet1!D:D,0),1)</f>
        <v>Gulfstream</v>
      </c>
      <c r="G2917"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917"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E2915:E2920</v>
      </c>
      <c r="I2917" s="1" t="str">
        <f ca="1">IF(LEN(Supplemental_Type_Certificates__STC___5[[#This Row],[First]])&lt;&gt;0,Supplemental_Type_Certificates__STC___5[[#This Row],[First]]&amp;": "&amp;_xlfn.TEXTJOIN(", ",TRUE,INDIRECT(Supplemental_Type_Certificates__STC___5[[#This Row],[Range]])),"")</f>
        <v/>
      </c>
      <c r="J2917"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'Sheet11'!i2887:i2945</v>
      </c>
    </row>
    <row r="2918" spans="1:10" x14ac:dyDescent="0.25">
      <c r="A2918" s="1" t="s">
        <v>247</v>
      </c>
      <c r="B2918"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Gulfstream Aerospace Corporation\G-IV</v>
      </c>
      <c r="C2918" s="1" t="s">
        <v>1689</v>
      </c>
      <c r="D2918" s="1" t="str">
        <f>LEFT(Supplemental_Type_Certificates__STC___5[[#This Row],[Column1]],SEARCH("\",Supplemental_Type_Certificates__STC___5[[#This Row],[Column1]])-1)</f>
        <v>Gulfstream Aerospace Corporation</v>
      </c>
      <c r="E2918" s="1" t="str">
        <f>RIGHT(Supplemental_Type_Certificates__STC___5[[#This Row],[Column1]],LEN(Supplemental_Type_Certificates__STC___5[[#This Row],[Column1]])-SEARCH("\",Supplemental_Type_Certificates__STC___5[[#This Row],[Column1]]))</f>
        <v>G-IV</v>
      </c>
      <c r="F2918" s="1" t="str">
        <f>INDEX(Sheet1!A:D,MATCH(Supplemental_Type_Certificates__STC___5[[#This Row],[Make]],Sheet1!D:D,0),1)</f>
        <v>Gulfstream</v>
      </c>
      <c r="G2918"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918"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E2915:E2920</v>
      </c>
      <c r="I2918" s="1" t="str">
        <f ca="1">IF(LEN(Supplemental_Type_Certificates__STC___5[[#This Row],[First]])&lt;&gt;0,Supplemental_Type_Certificates__STC___5[[#This Row],[First]]&amp;": "&amp;_xlfn.TEXTJOIN(", ",TRUE,INDIRECT(Supplemental_Type_Certificates__STC___5[[#This Row],[Range]])),"")</f>
        <v/>
      </c>
      <c r="J2918"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'Sheet11'!i2887:i2945</v>
      </c>
    </row>
    <row r="2919" spans="1:10" x14ac:dyDescent="0.25">
      <c r="A2919" s="1" t="s">
        <v>247</v>
      </c>
      <c r="B2919"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Gulfstream Aerospace Corporation\GV</v>
      </c>
      <c r="C2919" s="1" t="s">
        <v>1690</v>
      </c>
      <c r="D2919" s="1" t="str">
        <f>LEFT(Supplemental_Type_Certificates__STC___5[[#This Row],[Column1]],SEARCH("\",Supplemental_Type_Certificates__STC___5[[#This Row],[Column1]])-1)</f>
        <v>Gulfstream Aerospace Corporation</v>
      </c>
      <c r="E2919" s="1" t="str">
        <f>RIGHT(Supplemental_Type_Certificates__STC___5[[#This Row],[Column1]],LEN(Supplemental_Type_Certificates__STC___5[[#This Row],[Column1]])-SEARCH("\",Supplemental_Type_Certificates__STC___5[[#This Row],[Column1]]))</f>
        <v>GV</v>
      </c>
      <c r="F2919" s="1" t="str">
        <f>INDEX(Sheet1!A:D,MATCH(Supplemental_Type_Certificates__STC___5[[#This Row],[Make]],Sheet1!D:D,0),1)</f>
        <v>Gulfstream</v>
      </c>
      <c r="G2919"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919"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E2915:E2920</v>
      </c>
      <c r="I2919" s="1" t="str">
        <f ca="1">IF(LEN(Supplemental_Type_Certificates__STC___5[[#This Row],[First]])&lt;&gt;0,Supplemental_Type_Certificates__STC___5[[#This Row],[First]]&amp;": "&amp;_xlfn.TEXTJOIN(", ",TRUE,INDIRECT(Supplemental_Type_Certificates__STC___5[[#This Row],[Range]])),"")</f>
        <v/>
      </c>
      <c r="J2919"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'Sheet11'!i2887:i2945</v>
      </c>
    </row>
    <row r="2920" spans="1:10" x14ac:dyDescent="0.25">
      <c r="A2920" s="1" t="s">
        <v>247</v>
      </c>
      <c r="B2920"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Gulfstream Aerospace LP\1125 Westwind Astra</v>
      </c>
      <c r="C2920" s="1" t="s">
        <v>1691</v>
      </c>
      <c r="D2920" s="1" t="str">
        <f>LEFT(Supplemental_Type_Certificates__STC___5[[#This Row],[Column1]],SEARCH("\",Supplemental_Type_Certificates__STC___5[[#This Row],[Column1]])-1)</f>
        <v>Gulfstream Aerospace LP</v>
      </c>
      <c r="E2920" s="1" t="str">
        <f>RIGHT(Supplemental_Type_Certificates__STC___5[[#This Row],[Column1]],LEN(Supplemental_Type_Certificates__STC___5[[#This Row],[Column1]])-SEARCH("\",Supplemental_Type_Certificates__STC___5[[#This Row],[Column1]]))</f>
        <v>1125 Westwind Astra</v>
      </c>
      <c r="F2920" s="1" t="str">
        <f>INDEX(Sheet1!A:D,MATCH(Supplemental_Type_Certificates__STC___5[[#This Row],[Make]],Sheet1!D:D,0),1)</f>
        <v>Gulfstream</v>
      </c>
      <c r="G2920"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920"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E2915:E2920</v>
      </c>
      <c r="I2920" s="1" t="str">
        <f ca="1">IF(LEN(Supplemental_Type_Certificates__STC___5[[#This Row],[First]])&lt;&gt;0,Supplemental_Type_Certificates__STC___5[[#This Row],[First]]&amp;": "&amp;_xlfn.TEXTJOIN(", ",TRUE,INDIRECT(Supplemental_Type_Certificates__STC___5[[#This Row],[Range]])),"")</f>
        <v/>
      </c>
      <c r="J2920"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'Sheet11'!i2887:i2945</v>
      </c>
    </row>
    <row r="2921" spans="1:10" x14ac:dyDescent="0.25">
      <c r="A2921" s="1" t="s">
        <v>247</v>
      </c>
      <c r="B2921"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Israel Aircraft Industries, Ltd.\1124</v>
      </c>
      <c r="C2921" s="1" t="s">
        <v>1692</v>
      </c>
      <c r="D2921" s="1" t="str">
        <f>LEFT(Supplemental_Type_Certificates__STC___5[[#This Row],[Column1]],SEARCH("\",Supplemental_Type_Certificates__STC___5[[#This Row],[Column1]])-1)</f>
        <v>Israel Aircraft Industries, Ltd.</v>
      </c>
      <c r="E2921" s="1" t="str">
        <f>RIGHT(Supplemental_Type_Certificates__STC___5[[#This Row],[Column1]],LEN(Supplemental_Type_Certificates__STC___5[[#This Row],[Column1]])-SEARCH("\",Supplemental_Type_Certificates__STC___5[[#This Row],[Column1]]))</f>
        <v>1124</v>
      </c>
      <c r="F2921" s="1" t="str">
        <f>INDEX(Sheet1!A:D,MATCH(Supplemental_Type_Certificates__STC___5[[#This Row],[Make]],Sheet1!D:D,0),1)</f>
        <v>IAI</v>
      </c>
      <c r="G2921"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IAI</v>
      </c>
      <c r="H2921"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E2921:E2922</v>
      </c>
      <c r="I2921" s="1" t="str">
        <f ca="1">IF(LEN(Supplemental_Type_Certificates__STC___5[[#This Row],[First]])&lt;&gt;0,Supplemental_Type_Certificates__STC___5[[#This Row],[First]]&amp;": "&amp;_xlfn.TEXTJOIN(", ",TRUE,INDIRECT(Supplemental_Type_Certificates__STC___5[[#This Row],[Range]])),"")</f>
        <v>IAI: 1124, 1124A</v>
      </c>
      <c r="J2921"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'Sheet11'!i2887:i2945</v>
      </c>
    </row>
    <row r="2922" spans="1:10" x14ac:dyDescent="0.25">
      <c r="A2922" s="1" t="s">
        <v>247</v>
      </c>
      <c r="B2922"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Israel Aircraft Industries, Ltd.\1124A</v>
      </c>
      <c r="C2922" s="1" t="s">
        <v>1693</v>
      </c>
      <c r="D2922" s="1" t="str">
        <f>LEFT(Supplemental_Type_Certificates__STC___5[[#This Row],[Column1]],SEARCH("\",Supplemental_Type_Certificates__STC___5[[#This Row],[Column1]])-1)</f>
        <v>Israel Aircraft Industries, Ltd.</v>
      </c>
      <c r="E2922" s="1" t="str">
        <f>RIGHT(Supplemental_Type_Certificates__STC___5[[#This Row],[Column1]],LEN(Supplemental_Type_Certificates__STC___5[[#This Row],[Column1]])-SEARCH("\",Supplemental_Type_Certificates__STC___5[[#This Row],[Column1]]))</f>
        <v>1124A</v>
      </c>
      <c r="F2922" s="1" t="str">
        <f>INDEX(Sheet1!A:D,MATCH(Supplemental_Type_Certificates__STC___5[[#This Row],[Make]],Sheet1!D:D,0),1)</f>
        <v>IAI</v>
      </c>
      <c r="G2922"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922"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E2921:E2922</v>
      </c>
      <c r="I2922" s="1" t="str">
        <f ca="1">IF(LEN(Supplemental_Type_Certificates__STC___5[[#This Row],[First]])&lt;&gt;0,Supplemental_Type_Certificates__STC___5[[#This Row],[First]]&amp;": "&amp;_xlfn.TEXTJOIN(", ",TRUE,INDIRECT(Supplemental_Type_Certificates__STC___5[[#This Row],[Range]])),"")</f>
        <v/>
      </c>
      <c r="J2922"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'Sheet11'!i2887:i2945</v>
      </c>
    </row>
    <row r="2923" spans="1:10" x14ac:dyDescent="0.25">
      <c r="A2923" s="1" t="s">
        <v>247</v>
      </c>
      <c r="B2923"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Learjet Inc.\25</v>
      </c>
      <c r="C2923" s="1" t="s">
        <v>1694</v>
      </c>
      <c r="D2923" s="1" t="str">
        <f>LEFT(Supplemental_Type_Certificates__STC___5[[#This Row],[Column1]],SEARCH("\",Supplemental_Type_Certificates__STC___5[[#This Row],[Column1]])-1)</f>
        <v>Learjet Inc.</v>
      </c>
      <c r="E2923" s="1" t="str">
        <f>RIGHT(Supplemental_Type_Certificates__STC___5[[#This Row],[Column1]],LEN(Supplemental_Type_Certificates__STC___5[[#This Row],[Column1]])-SEARCH("\",Supplemental_Type_Certificates__STC___5[[#This Row],[Column1]]))</f>
        <v>25</v>
      </c>
      <c r="F2923" s="1" t="str">
        <f>INDEX(Sheet1!A:D,MATCH(Supplemental_Type_Certificates__STC___5[[#This Row],[Make]],Sheet1!D:D,0),1)</f>
        <v>Learjet</v>
      </c>
      <c r="G2923"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Learjet</v>
      </c>
      <c r="H2923"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E2923:E2938</v>
      </c>
      <c r="I2923" s="1" t="str">
        <f ca="1">IF(LEN(Supplemental_Type_Certificates__STC___5[[#This Row],[First]])&lt;&gt;0,Supplemental_Type_Certificates__STC___5[[#This Row],[First]]&amp;": "&amp;_xlfn.TEXTJOIN(", ",TRUE,INDIRECT(Supplemental_Type_Certificates__STC___5[[#This Row],[Range]])),"")</f>
        <v>Learjet: 25, 25A, 25B, 25C, 25D, 25F, 31, 31A, 35, 35A (C-21A), 36, 36A, 45, 55, 55B, 55C</v>
      </c>
      <c r="J2923"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'Sheet11'!i2887:i2945</v>
      </c>
    </row>
    <row r="2924" spans="1:10" x14ac:dyDescent="0.25">
      <c r="A2924" s="1" t="s">
        <v>247</v>
      </c>
      <c r="B2924"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Learjet Inc.\25A</v>
      </c>
      <c r="C2924" s="1" t="s">
        <v>1695</v>
      </c>
      <c r="D2924" s="1" t="str">
        <f>LEFT(Supplemental_Type_Certificates__STC___5[[#This Row],[Column1]],SEARCH("\",Supplemental_Type_Certificates__STC___5[[#This Row],[Column1]])-1)</f>
        <v>Learjet Inc.</v>
      </c>
      <c r="E2924" s="1" t="str">
        <f>RIGHT(Supplemental_Type_Certificates__STC___5[[#This Row],[Column1]],LEN(Supplemental_Type_Certificates__STC___5[[#This Row],[Column1]])-SEARCH("\",Supplemental_Type_Certificates__STC___5[[#This Row],[Column1]]))</f>
        <v>25A</v>
      </c>
      <c r="F2924" s="1" t="str">
        <f>INDEX(Sheet1!A:D,MATCH(Supplemental_Type_Certificates__STC___5[[#This Row],[Make]],Sheet1!D:D,0),1)</f>
        <v>Learjet</v>
      </c>
      <c r="G2924"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924"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E2923:E2938</v>
      </c>
      <c r="I2924" s="1" t="str">
        <f ca="1">IF(LEN(Supplemental_Type_Certificates__STC___5[[#This Row],[First]])&lt;&gt;0,Supplemental_Type_Certificates__STC___5[[#This Row],[First]]&amp;": "&amp;_xlfn.TEXTJOIN(", ",TRUE,INDIRECT(Supplemental_Type_Certificates__STC___5[[#This Row],[Range]])),"")</f>
        <v/>
      </c>
      <c r="J2924"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'Sheet11'!i2887:i2945</v>
      </c>
    </row>
    <row r="2925" spans="1:10" x14ac:dyDescent="0.25">
      <c r="A2925" s="1" t="s">
        <v>247</v>
      </c>
      <c r="B2925"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Learjet Inc.\25B</v>
      </c>
      <c r="C2925" s="1" t="s">
        <v>1696</v>
      </c>
      <c r="D2925" s="1" t="str">
        <f>LEFT(Supplemental_Type_Certificates__STC___5[[#This Row],[Column1]],SEARCH("\",Supplemental_Type_Certificates__STC___5[[#This Row],[Column1]])-1)</f>
        <v>Learjet Inc.</v>
      </c>
      <c r="E2925" s="1" t="str">
        <f>RIGHT(Supplemental_Type_Certificates__STC___5[[#This Row],[Column1]],LEN(Supplemental_Type_Certificates__STC___5[[#This Row],[Column1]])-SEARCH("\",Supplemental_Type_Certificates__STC___5[[#This Row],[Column1]]))</f>
        <v>25B</v>
      </c>
      <c r="F2925" s="1" t="str">
        <f>INDEX(Sheet1!A:D,MATCH(Supplemental_Type_Certificates__STC___5[[#This Row],[Make]],Sheet1!D:D,0),1)</f>
        <v>Learjet</v>
      </c>
      <c r="G2925"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925"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E2923:E2938</v>
      </c>
      <c r="I2925" s="1" t="str">
        <f ca="1">IF(LEN(Supplemental_Type_Certificates__STC___5[[#This Row],[First]])&lt;&gt;0,Supplemental_Type_Certificates__STC___5[[#This Row],[First]]&amp;": "&amp;_xlfn.TEXTJOIN(", ",TRUE,INDIRECT(Supplemental_Type_Certificates__STC___5[[#This Row],[Range]])),"")</f>
        <v/>
      </c>
      <c r="J2925"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'Sheet11'!i2887:i2945</v>
      </c>
    </row>
    <row r="2926" spans="1:10" x14ac:dyDescent="0.25">
      <c r="A2926" s="1" t="s">
        <v>247</v>
      </c>
      <c r="B2926"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Learjet Inc.\25C</v>
      </c>
      <c r="C2926" s="1" t="s">
        <v>1697</v>
      </c>
      <c r="D2926" s="1" t="str">
        <f>LEFT(Supplemental_Type_Certificates__STC___5[[#This Row],[Column1]],SEARCH("\",Supplemental_Type_Certificates__STC___5[[#This Row],[Column1]])-1)</f>
        <v>Learjet Inc.</v>
      </c>
      <c r="E2926" s="1" t="str">
        <f>RIGHT(Supplemental_Type_Certificates__STC___5[[#This Row],[Column1]],LEN(Supplemental_Type_Certificates__STC___5[[#This Row],[Column1]])-SEARCH("\",Supplemental_Type_Certificates__STC___5[[#This Row],[Column1]]))</f>
        <v>25C</v>
      </c>
      <c r="F2926" s="1" t="str">
        <f>INDEX(Sheet1!A:D,MATCH(Supplemental_Type_Certificates__STC___5[[#This Row],[Make]],Sheet1!D:D,0),1)</f>
        <v>Learjet</v>
      </c>
      <c r="G2926"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926"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E2923:E2938</v>
      </c>
      <c r="I2926" s="1" t="str">
        <f ca="1">IF(LEN(Supplemental_Type_Certificates__STC___5[[#This Row],[First]])&lt;&gt;0,Supplemental_Type_Certificates__STC___5[[#This Row],[First]]&amp;": "&amp;_xlfn.TEXTJOIN(", ",TRUE,INDIRECT(Supplemental_Type_Certificates__STC___5[[#This Row],[Range]])),"")</f>
        <v/>
      </c>
      <c r="J2926"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'Sheet11'!i2887:i2945</v>
      </c>
    </row>
    <row r="2927" spans="1:10" x14ac:dyDescent="0.25">
      <c r="A2927" s="1" t="s">
        <v>247</v>
      </c>
      <c r="B2927"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Learjet Inc.\25D</v>
      </c>
      <c r="C2927" s="1" t="s">
        <v>1698</v>
      </c>
      <c r="D2927" s="1" t="str">
        <f>LEFT(Supplemental_Type_Certificates__STC___5[[#This Row],[Column1]],SEARCH("\",Supplemental_Type_Certificates__STC___5[[#This Row],[Column1]])-1)</f>
        <v>Learjet Inc.</v>
      </c>
      <c r="E2927" s="1" t="str">
        <f>RIGHT(Supplemental_Type_Certificates__STC___5[[#This Row],[Column1]],LEN(Supplemental_Type_Certificates__STC___5[[#This Row],[Column1]])-SEARCH("\",Supplemental_Type_Certificates__STC___5[[#This Row],[Column1]]))</f>
        <v>25D</v>
      </c>
      <c r="F2927" s="1" t="str">
        <f>INDEX(Sheet1!A:D,MATCH(Supplemental_Type_Certificates__STC___5[[#This Row],[Make]],Sheet1!D:D,0),1)</f>
        <v>Learjet</v>
      </c>
      <c r="G2927"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927"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E2923:E2938</v>
      </c>
      <c r="I2927" s="1" t="str">
        <f ca="1">IF(LEN(Supplemental_Type_Certificates__STC___5[[#This Row],[First]])&lt;&gt;0,Supplemental_Type_Certificates__STC___5[[#This Row],[First]]&amp;": "&amp;_xlfn.TEXTJOIN(", ",TRUE,INDIRECT(Supplemental_Type_Certificates__STC___5[[#This Row],[Range]])),"")</f>
        <v/>
      </c>
      <c r="J2927"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'Sheet11'!i2887:i2945</v>
      </c>
    </row>
    <row r="2928" spans="1:10" x14ac:dyDescent="0.25">
      <c r="A2928" s="1" t="s">
        <v>247</v>
      </c>
      <c r="B2928"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Learjet Inc.\25F</v>
      </c>
      <c r="C2928" s="1" t="s">
        <v>1699</v>
      </c>
      <c r="D2928" s="1" t="str">
        <f>LEFT(Supplemental_Type_Certificates__STC___5[[#This Row],[Column1]],SEARCH("\",Supplemental_Type_Certificates__STC___5[[#This Row],[Column1]])-1)</f>
        <v>Learjet Inc.</v>
      </c>
      <c r="E2928" s="1" t="str">
        <f>RIGHT(Supplemental_Type_Certificates__STC___5[[#This Row],[Column1]],LEN(Supplemental_Type_Certificates__STC___5[[#This Row],[Column1]])-SEARCH("\",Supplemental_Type_Certificates__STC___5[[#This Row],[Column1]]))</f>
        <v>25F</v>
      </c>
      <c r="F2928" s="1" t="str">
        <f>INDEX(Sheet1!A:D,MATCH(Supplemental_Type_Certificates__STC___5[[#This Row],[Make]],Sheet1!D:D,0),1)</f>
        <v>Learjet</v>
      </c>
      <c r="G2928"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928"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E2923:E2938</v>
      </c>
      <c r="I2928" s="1" t="str">
        <f ca="1">IF(LEN(Supplemental_Type_Certificates__STC___5[[#This Row],[First]])&lt;&gt;0,Supplemental_Type_Certificates__STC___5[[#This Row],[First]]&amp;": "&amp;_xlfn.TEXTJOIN(", ",TRUE,INDIRECT(Supplemental_Type_Certificates__STC___5[[#This Row],[Range]])),"")</f>
        <v/>
      </c>
      <c r="J2928"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'Sheet11'!i2887:i2945</v>
      </c>
    </row>
    <row r="2929" spans="1:10" x14ac:dyDescent="0.25">
      <c r="A2929" s="1" t="s">
        <v>247</v>
      </c>
      <c r="B2929"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Learjet Inc.\31</v>
      </c>
      <c r="C2929" s="1" t="s">
        <v>1700</v>
      </c>
      <c r="D2929" s="1" t="str">
        <f>LEFT(Supplemental_Type_Certificates__STC___5[[#This Row],[Column1]],SEARCH("\",Supplemental_Type_Certificates__STC___5[[#This Row],[Column1]])-1)</f>
        <v>Learjet Inc.</v>
      </c>
      <c r="E2929" s="1" t="str">
        <f>RIGHT(Supplemental_Type_Certificates__STC___5[[#This Row],[Column1]],LEN(Supplemental_Type_Certificates__STC___5[[#This Row],[Column1]])-SEARCH("\",Supplemental_Type_Certificates__STC___5[[#This Row],[Column1]]))</f>
        <v>31</v>
      </c>
      <c r="F2929" s="1" t="str">
        <f>INDEX(Sheet1!A:D,MATCH(Supplemental_Type_Certificates__STC___5[[#This Row],[Make]],Sheet1!D:D,0),1)</f>
        <v>Learjet</v>
      </c>
      <c r="G2929"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929"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E2923:E2938</v>
      </c>
      <c r="I2929" s="1" t="str">
        <f ca="1">IF(LEN(Supplemental_Type_Certificates__STC___5[[#This Row],[First]])&lt;&gt;0,Supplemental_Type_Certificates__STC___5[[#This Row],[First]]&amp;": "&amp;_xlfn.TEXTJOIN(", ",TRUE,INDIRECT(Supplemental_Type_Certificates__STC___5[[#This Row],[Range]])),"")</f>
        <v/>
      </c>
      <c r="J2929"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'Sheet11'!i2887:i2945</v>
      </c>
    </row>
    <row r="2930" spans="1:10" x14ac:dyDescent="0.25">
      <c r="A2930" s="1" t="s">
        <v>247</v>
      </c>
      <c r="B2930"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Learjet Inc.\31A</v>
      </c>
      <c r="C2930" s="1" t="s">
        <v>1701</v>
      </c>
      <c r="D2930" s="1" t="str">
        <f>LEFT(Supplemental_Type_Certificates__STC___5[[#This Row],[Column1]],SEARCH("\",Supplemental_Type_Certificates__STC___5[[#This Row],[Column1]])-1)</f>
        <v>Learjet Inc.</v>
      </c>
      <c r="E2930" s="1" t="str">
        <f>RIGHT(Supplemental_Type_Certificates__STC___5[[#This Row],[Column1]],LEN(Supplemental_Type_Certificates__STC___5[[#This Row],[Column1]])-SEARCH("\",Supplemental_Type_Certificates__STC___5[[#This Row],[Column1]]))</f>
        <v>31A</v>
      </c>
      <c r="F2930" s="1" t="str">
        <f>INDEX(Sheet1!A:D,MATCH(Supplemental_Type_Certificates__STC___5[[#This Row],[Make]],Sheet1!D:D,0),1)</f>
        <v>Learjet</v>
      </c>
      <c r="G2930"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930"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E2923:E2938</v>
      </c>
      <c r="I2930" s="1" t="str">
        <f ca="1">IF(LEN(Supplemental_Type_Certificates__STC___5[[#This Row],[First]])&lt;&gt;0,Supplemental_Type_Certificates__STC___5[[#This Row],[First]]&amp;": "&amp;_xlfn.TEXTJOIN(", ",TRUE,INDIRECT(Supplemental_Type_Certificates__STC___5[[#This Row],[Range]])),"")</f>
        <v/>
      </c>
      <c r="J2930"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'Sheet11'!i2887:i2945</v>
      </c>
    </row>
    <row r="2931" spans="1:10" x14ac:dyDescent="0.25">
      <c r="A2931" s="1" t="s">
        <v>247</v>
      </c>
      <c r="B2931"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Learjet Inc.\35</v>
      </c>
      <c r="C2931" s="1" t="s">
        <v>1702</v>
      </c>
      <c r="D2931" s="1" t="str">
        <f>LEFT(Supplemental_Type_Certificates__STC___5[[#This Row],[Column1]],SEARCH("\",Supplemental_Type_Certificates__STC___5[[#This Row],[Column1]])-1)</f>
        <v>Learjet Inc.</v>
      </c>
      <c r="E2931" s="1" t="str">
        <f>RIGHT(Supplemental_Type_Certificates__STC___5[[#This Row],[Column1]],LEN(Supplemental_Type_Certificates__STC___5[[#This Row],[Column1]])-SEARCH("\",Supplemental_Type_Certificates__STC___5[[#This Row],[Column1]]))</f>
        <v>35</v>
      </c>
      <c r="F2931" s="1" t="str">
        <f>INDEX(Sheet1!A:D,MATCH(Supplemental_Type_Certificates__STC___5[[#This Row],[Make]],Sheet1!D:D,0),1)</f>
        <v>Learjet</v>
      </c>
      <c r="G2931"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931"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E2923:E2938</v>
      </c>
      <c r="I2931" s="1" t="str">
        <f ca="1">IF(LEN(Supplemental_Type_Certificates__STC___5[[#This Row],[First]])&lt;&gt;0,Supplemental_Type_Certificates__STC___5[[#This Row],[First]]&amp;": "&amp;_xlfn.TEXTJOIN(", ",TRUE,INDIRECT(Supplemental_Type_Certificates__STC___5[[#This Row],[Range]])),"")</f>
        <v/>
      </c>
      <c r="J2931"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'Sheet11'!i2887:i2945</v>
      </c>
    </row>
    <row r="2932" spans="1:10" x14ac:dyDescent="0.25">
      <c r="A2932" s="1" t="s">
        <v>247</v>
      </c>
      <c r="B2932"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Learjet Inc.\35A (C-21A)</v>
      </c>
      <c r="C2932" s="1" t="s">
        <v>1703</v>
      </c>
      <c r="D2932" s="1" t="str">
        <f>LEFT(Supplemental_Type_Certificates__STC___5[[#This Row],[Column1]],SEARCH("\",Supplemental_Type_Certificates__STC___5[[#This Row],[Column1]])-1)</f>
        <v>Learjet Inc.</v>
      </c>
      <c r="E2932" s="1" t="str">
        <f>RIGHT(Supplemental_Type_Certificates__STC___5[[#This Row],[Column1]],LEN(Supplemental_Type_Certificates__STC___5[[#This Row],[Column1]])-SEARCH("\",Supplemental_Type_Certificates__STC___5[[#This Row],[Column1]]))</f>
        <v>35A (C-21A)</v>
      </c>
      <c r="F2932" s="1" t="str">
        <f>INDEX(Sheet1!A:D,MATCH(Supplemental_Type_Certificates__STC___5[[#This Row],[Make]],Sheet1!D:D,0),1)</f>
        <v>Learjet</v>
      </c>
      <c r="G2932"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932"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E2923:E2938</v>
      </c>
      <c r="I2932" s="1" t="str">
        <f ca="1">IF(LEN(Supplemental_Type_Certificates__STC___5[[#This Row],[First]])&lt;&gt;0,Supplemental_Type_Certificates__STC___5[[#This Row],[First]]&amp;": "&amp;_xlfn.TEXTJOIN(", ",TRUE,INDIRECT(Supplemental_Type_Certificates__STC___5[[#This Row],[Range]])),"")</f>
        <v/>
      </c>
      <c r="J2932"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'Sheet11'!i2887:i2945</v>
      </c>
    </row>
    <row r="2933" spans="1:10" x14ac:dyDescent="0.25">
      <c r="A2933" s="1" t="s">
        <v>247</v>
      </c>
      <c r="B2933"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Learjet Inc.\36</v>
      </c>
      <c r="C2933" s="1" t="s">
        <v>1704</v>
      </c>
      <c r="D2933" s="1" t="str">
        <f>LEFT(Supplemental_Type_Certificates__STC___5[[#This Row],[Column1]],SEARCH("\",Supplemental_Type_Certificates__STC___5[[#This Row],[Column1]])-1)</f>
        <v>Learjet Inc.</v>
      </c>
      <c r="E2933" s="1" t="str">
        <f>RIGHT(Supplemental_Type_Certificates__STC___5[[#This Row],[Column1]],LEN(Supplemental_Type_Certificates__STC___5[[#This Row],[Column1]])-SEARCH("\",Supplemental_Type_Certificates__STC___5[[#This Row],[Column1]]))</f>
        <v>36</v>
      </c>
      <c r="F2933" s="1" t="str">
        <f>INDEX(Sheet1!A:D,MATCH(Supplemental_Type_Certificates__STC___5[[#This Row],[Make]],Sheet1!D:D,0),1)</f>
        <v>Learjet</v>
      </c>
      <c r="G2933"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933"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E2923:E2938</v>
      </c>
      <c r="I2933" s="1" t="str">
        <f ca="1">IF(LEN(Supplemental_Type_Certificates__STC___5[[#This Row],[First]])&lt;&gt;0,Supplemental_Type_Certificates__STC___5[[#This Row],[First]]&amp;": "&amp;_xlfn.TEXTJOIN(", ",TRUE,INDIRECT(Supplemental_Type_Certificates__STC___5[[#This Row],[Range]])),"")</f>
        <v/>
      </c>
      <c r="J2933"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'Sheet11'!i2887:i2945</v>
      </c>
    </row>
    <row r="2934" spans="1:10" x14ac:dyDescent="0.25">
      <c r="A2934" s="1" t="s">
        <v>247</v>
      </c>
      <c r="B2934"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Learjet Inc.\36A</v>
      </c>
      <c r="C2934" s="1" t="s">
        <v>1705</v>
      </c>
      <c r="D2934" s="1" t="str">
        <f>LEFT(Supplemental_Type_Certificates__STC___5[[#This Row],[Column1]],SEARCH("\",Supplemental_Type_Certificates__STC___5[[#This Row],[Column1]])-1)</f>
        <v>Learjet Inc.</v>
      </c>
      <c r="E2934" s="1" t="str">
        <f>RIGHT(Supplemental_Type_Certificates__STC___5[[#This Row],[Column1]],LEN(Supplemental_Type_Certificates__STC___5[[#This Row],[Column1]])-SEARCH("\",Supplemental_Type_Certificates__STC___5[[#This Row],[Column1]]))</f>
        <v>36A</v>
      </c>
      <c r="F2934" s="1" t="str">
        <f>INDEX(Sheet1!A:D,MATCH(Supplemental_Type_Certificates__STC___5[[#This Row],[Make]],Sheet1!D:D,0),1)</f>
        <v>Learjet</v>
      </c>
      <c r="G2934"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934"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E2923:E2938</v>
      </c>
      <c r="I2934" s="1" t="str">
        <f ca="1">IF(LEN(Supplemental_Type_Certificates__STC___5[[#This Row],[First]])&lt;&gt;0,Supplemental_Type_Certificates__STC___5[[#This Row],[First]]&amp;": "&amp;_xlfn.TEXTJOIN(", ",TRUE,INDIRECT(Supplemental_Type_Certificates__STC___5[[#This Row],[Range]])),"")</f>
        <v/>
      </c>
      <c r="J2934"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'Sheet11'!i2887:i2945</v>
      </c>
    </row>
    <row r="2935" spans="1:10" x14ac:dyDescent="0.25">
      <c r="A2935" s="1" t="s">
        <v>247</v>
      </c>
      <c r="B2935"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Learjet Inc.\45</v>
      </c>
      <c r="C2935" s="1" t="s">
        <v>1706</v>
      </c>
      <c r="D2935" s="1" t="str">
        <f>LEFT(Supplemental_Type_Certificates__STC___5[[#This Row],[Column1]],SEARCH("\",Supplemental_Type_Certificates__STC___5[[#This Row],[Column1]])-1)</f>
        <v>Learjet Inc.</v>
      </c>
      <c r="E2935" s="1" t="str">
        <f>RIGHT(Supplemental_Type_Certificates__STC___5[[#This Row],[Column1]],LEN(Supplemental_Type_Certificates__STC___5[[#This Row],[Column1]])-SEARCH("\",Supplemental_Type_Certificates__STC___5[[#This Row],[Column1]]))</f>
        <v>45</v>
      </c>
      <c r="F2935" s="1" t="str">
        <f>INDEX(Sheet1!A:D,MATCH(Supplemental_Type_Certificates__STC___5[[#This Row],[Make]],Sheet1!D:D,0),1)</f>
        <v>Learjet</v>
      </c>
      <c r="G2935"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935"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E2923:E2938</v>
      </c>
      <c r="I2935" s="1" t="str">
        <f ca="1">IF(LEN(Supplemental_Type_Certificates__STC___5[[#This Row],[First]])&lt;&gt;0,Supplemental_Type_Certificates__STC___5[[#This Row],[First]]&amp;": "&amp;_xlfn.TEXTJOIN(", ",TRUE,INDIRECT(Supplemental_Type_Certificates__STC___5[[#This Row],[Range]])),"")</f>
        <v/>
      </c>
      <c r="J2935"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'Sheet11'!i2887:i2945</v>
      </c>
    </row>
    <row r="2936" spans="1:10" x14ac:dyDescent="0.25">
      <c r="A2936" s="1" t="s">
        <v>247</v>
      </c>
      <c r="B2936"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Learjet Inc.\55</v>
      </c>
      <c r="C2936" s="1" t="s">
        <v>1707</v>
      </c>
      <c r="D2936" s="1" t="str">
        <f>LEFT(Supplemental_Type_Certificates__STC___5[[#This Row],[Column1]],SEARCH("\",Supplemental_Type_Certificates__STC___5[[#This Row],[Column1]])-1)</f>
        <v>Learjet Inc.</v>
      </c>
      <c r="E2936" s="1" t="str">
        <f>RIGHT(Supplemental_Type_Certificates__STC___5[[#This Row],[Column1]],LEN(Supplemental_Type_Certificates__STC___5[[#This Row],[Column1]])-SEARCH("\",Supplemental_Type_Certificates__STC___5[[#This Row],[Column1]]))</f>
        <v>55</v>
      </c>
      <c r="F2936" s="1" t="str">
        <f>INDEX(Sheet1!A:D,MATCH(Supplemental_Type_Certificates__STC___5[[#This Row],[Make]],Sheet1!D:D,0),1)</f>
        <v>Learjet</v>
      </c>
      <c r="G2936"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936"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E2923:E2938</v>
      </c>
      <c r="I2936" s="1" t="str">
        <f ca="1">IF(LEN(Supplemental_Type_Certificates__STC___5[[#This Row],[First]])&lt;&gt;0,Supplemental_Type_Certificates__STC___5[[#This Row],[First]]&amp;": "&amp;_xlfn.TEXTJOIN(", ",TRUE,INDIRECT(Supplemental_Type_Certificates__STC___5[[#This Row],[Range]])),"")</f>
        <v/>
      </c>
      <c r="J2936"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'Sheet11'!i2887:i2945</v>
      </c>
    </row>
    <row r="2937" spans="1:10" x14ac:dyDescent="0.25">
      <c r="A2937" s="1" t="s">
        <v>247</v>
      </c>
      <c r="B2937"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Learjet Inc.\55B</v>
      </c>
      <c r="C2937" s="1" t="s">
        <v>1708</v>
      </c>
      <c r="D2937" s="1" t="str">
        <f>LEFT(Supplemental_Type_Certificates__STC___5[[#This Row],[Column1]],SEARCH("\",Supplemental_Type_Certificates__STC___5[[#This Row],[Column1]])-1)</f>
        <v>Learjet Inc.</v>
      </c>
      <c r="E2937" s="1" t="str">
        <f>RIGHT(Supplemental_Type_Certificates__STC___5[[#This Row],[Column1]],LEN(Supplemental_Type_Certificates__STC___5[[#This Row],[Column1]])-SEARCH("\",Supplemental_Type_Certificates__STC___5[[#This Row],[Column1]]))</f>
        <v>55B</v>
      </c>
      <c r="F2937" s="1" t="str">
        <f>INDEX(Sheet1!A:D,MATCH(Supplemental_Type_Certificates__STC___5[[#This Row],[Make]],Sheet1!D:D,0),1)</f>
        <v>Learjet</v>
      </c>
      <c r="G2937"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937"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E2923:E2938</v>
      </c>
      <c r="I2937" s="1" t="str">
        <f ca="1">IF(LEN(Supplemental_Type_Certificates__STC___5[[#This Row],[First]])&lt;&gt;0,Supplemental_Type_Certificates__STC___5[[#This Row],[First]]&amp;": "&amp;_xlfn.TEXTJOIN(", ",TRUE,INDIRECT(Supplemental_Type_Certificates__STC___5[[#This Row],[Range]])),"")</f>
        <v/>
      </c>
      <c r="J2937"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'Sheet11'!i2887:i2945</v>
      </c>
    </row>
    <row r="2938" spans="1:10" x14ac:dyDescent="0.25">
      <c r="A2938" s="1" t="s">
        <v>247</v>
      </c>
      <c r="B2938"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Learjet Inc.\55C</v>
      </c>
      <c r="C2938" s="1" t="s">
        <v>1709</v>
      </c>
      <c r="D2938" s="1" t="str">
        <f>LEFT(Supplemental_Type_Certificates__STC___5[[#This Row],[Column1]],SEARCH("\",Supplemental_Type_Certificates__STC___5[[#This Row],[Column1]])-1)</f>
        <v>Learjet Inc.</v>
      </c>
      <c r="E2938" s="1" t="str">
        <f>RIGHT(Supplemental_Type_Certificates__STC___5[[#This Row],[Column1]],LEN(Supplemental_Type_Certificates__STC___5[[#This Row],[Column1]])-SEARCH("\",Supplemental_Type_Certificates__STC___5[[#This Row],[Column1]]))</f>
        <v>55C</v>
      </c>
      <c r="F2938" s="1" t="str">
        <f>INDEX(Sheet1!A:D,MATCH(Supplemental_Type_Certificates__STC___5[[#This Row],[Make]],Sheet1!D:D,0),1)</f>
        <v>Learjet</v>
      </c>
      <c r="G2938"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938"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E2923:E2938</v>
      </c>
      <c r="I2938" s="1" t="str">
        <f ca="1">IF(LEN(Supplemental_Type_Certificates__STC___5[[#This Row],[First]])&lt;&gt;0,Supplemental_Type_Certificates__STC___5[[#This Row],[First]]&amp;": "&amp;_xlfn.TEXTJOIN(", ",TRUE,INDIRECT(Supplemental_Type_Certificates__STC___5[[#This Row],[Range]])),"")</f>
        <v/>
      </c>
      <c r="J2938"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'Sheet11'!i2887:i2945</v>
      </c>
    </row>
    <row r="2939" spans="1:10" x14ac:dyDescent="0.25">
      <c r="A2939" s="1" t="s">
        <v>247</v>
      </c>
      <c r="B2939"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Sabreliner Aviation LLC\NA-265-40</v>
      </c>
      <c r="C2939" s="1" t="s">
        <v>1710</v>
      </c>
      <c r="D2939" s="1" t="str">
        <f>LEFT(Supplemental_Type_Certificates__STC___5[[#This Row],[Column1]],SEARCH("\",Supplemental_Type_Certificates__STC___5[[#This Row],[Column1]])-1)</f>
        <v>Sabreliner Aviation LLC</v>
      </c>
      <c r="E2939" s="1" t="str">
        <f>RIGHT(Supplemental_Type_Certificates__STC___5[[#This Row],[Column1]],LEN(Supplemental_Type_Certificates__STC___5[[#This Row],[Column1]])-SEARCH("\",Supplemental_Type_Certificates__STC___5[[#This Row],[Column1]]))</f>
        <v>NA-265-40</v>
      </c>
      <c r="F2939" s="1" t="str">
        <f>INDEX(Sheet1!A:D,MATCH(Supplemental_Type_Certificates__STC___5[[#This Row],[Make]],Sheet1!D:D,0),1)</f>
        <v>Sabreliner</v>
      </c>
      <c r="G2939"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Sabreliner</v>
      </c>
      <c r="H2939"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E2939:E2941</v>
      </c>
      <c r="I2939" s="1" t="str">
        <f ca="1">IF(LEN(Supplemental_Type_Certificates__STC___5[[#This Row],[First]])&lt;&gt;0,Supplemental_Type_Certificates__STC___5[[#This Row],[First]]&amp;": "&amp;_xlfn.TEXTJOIN(", ",TRUE,INDIRECT(Supplemental_Type_Certificates__STC___5[[#This Row],[Range]])),"")</f>
        <v>Sabreliner: NA-265-40, NA-265-60, NA-265-65</v>
      </c>
      <c r="J2939"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'Sheet11'!i2887:i2945</v>
      </c>
    </row>
    <row r="2940" spans="1:10" x14ac:dyDescent="0.25">
      <c r="A2940" s="1" t="s">
        <v>247</v>
      </c>
      <c r="B2940"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Sabreliner Aviation LLC\NA-265-60</v>
      </c>
      <c r="C2940" s="1" t="s">
        <v>1711</v>
      </c>
      <c r="D2940" s="1" t="str">
        <f>LEFT(Supplemental_Type_Certificates__STC___5[[#This Row],[Column1]],SEARCH("\",Supplemental_Type_Certificates__STC___5[[#This Row],[Column1]])-1)</f>
        <v>Sabreliner Aviation LLC</v>
      </c>
      <c r="E2940" s="1" t="str">
        <f>RIGHT(Supplemental_Type_Certificates__STC___5[[#This Row],[Column1]],LEN(Supplemental_Type_Certificates__STC___5[[#This Row],[Column1]])-SEARCH("\",Supplemental_Type_Certificates__STC___5[[#This Row],[Column1]]))</f>
        <v>NA-265-60</v>
      </c>
      <c r="F2940" s="1" t="str">
        <f>INDEX(Sheet1!A:D,MATCH(Supplemental_Type_Certificates__STC___5[[#This Row],[Make]],Sheet1!D:D,0),1)</f>
        <v>Sabreliner</v>
      </c>
      <c r="G2940"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940"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E2939:E2941</v>
      </c>
      <c r="I2940" s="1" t="str">
        <f ca="1">IF(LEN(Supplemental_Type_Certificates__STC___5[[#This Row],[First]])&lt;&gt;0,Supplemental_Type_Certificates__STC___5[[#This Row],[First]]&amp;": "&amp;_xlfn.TEXTJOIN(", ",TRUE,INDIRECT(Supplemental_Type_Certificates__STC___5[[#This Row],[Range]])),"")</f>
        <v/>
      </c>
      <c r="J2940"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'Sheet11'!i2887:i2945</v>
      </c>
    </row>
    <row r="2941" spans="1:10" x14ac:dyDescent="0.25">
      <c r="A2941" s="1" t="s">
        <v>247</v>
      </c>
      <c r="B2941"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Sabreliner Aviation LLC\NA-265-65</v>
      </c>
      <c r="C2941" s="1" t="s">
        <v>1712</v>
      </c>
      <c r="D2941" s="1" t="str">
        <f>LEFT(Supplemental_Type_Certificates__STC___5[[#This Row],[Column1]],SEARCH("\",Supplemental_Type_Certificates__STC___5[[#This Row],[Column1]])-1)</f>
        <v>Sabreliner Aviation LLC</v>
      </c>
      <c r="E2941" s="1" t="str">
        <f>RIGHT(Supplemental_Type_Certificates__STC___5[[#This Row],[Column1]],LEN(Supplemental_Type_Certificates__STC___5[[#This Row],[Column1]])-SEARCH("\",Supplemental_Type_Certificates__STC___5[[#This Row],[Column1]]))</f>
        <v>NA-265-65</v>
      </c>
      <c r="F2941" s="1" t="str">
        <f>INDEX(Sheet1!A:D,MATCH(Supplemental_Type_Certificates__STC___5[[#This Row],[Make]],Sheet1!D:D,0),1)</f>
        <v>Sabreliner</v>
      </c>
      <c r="G2941"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941"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E2939:E2941</v>
      </c>
      <c r="I2941" s="1" t="str">
        <f ca="1">IF(LEN(Supplemental_Type_Certificates__STC___5[[#This Row],[First]])&lt;&gt;0,Supplemental_Type_Certificates__STC___5[[#This Row],[First]]&amp;": "&amp;_xlfn.TEXTJOIN(", ",TRUE,INDIRECT(Supplemental_Type_Certificates__STC___5[[#This Row],[Range]])),"")</f>
        <v/>
      </c>
      <c r="J2941"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'Sheet11'!i2887:i2945</v>
      </c>
    </row>
    <row r="2942" spans="1:10" x14ac:dyDescent="0.25">
      <c r="A2942" s="1" t="s">
        <v>247</v>
      </c>
      <c r="B2942"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Inc.\550</v>
      </c>
      <c r="C2942" s="1" t="s">
        <v>1713</v>
      </c>
      <c r="D2942" s="1" t="str">
        <f>LEFT(Supplemental_Type_Certificates__STC___5[[#This Row],[Column1]],SEARCH("\",Supplemental_Type_Certificates__STC___5[[#This Row],[Column1]])-1)</f>
        <v>Textron Aviation Inc.</v>
      </c>
      <c r="E2942" s="1" t="str">
        <f>RIGHT(Supplemental_Type_Certificates__STC___5[[#This Row],[Column1]],LEN(Supplemental_Type_Certificates__STC___5[[#This Row],[Column1]])-SEARCH("\",Supplemental_Type_Certificates__STC___5[[#This Row],[Column1]]))</f>
        <v>550</v>
      </c>
      <c r="F2942" s="1" t="str">
        <f>INDEX(Sheet1!A:D,MATCH(Supplemental_Type_Certificates__STC___5[[#This Row],[Make]],Sheet1!D:D,0),1)</f>
        <v>Textron</v>
      </c>
      <c r="G2942"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Textron</v>
      </c>
      <c r="H2942"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E2942:E2945</v>
      </c>
      <c r="I2942" s="1" t="str">
        <f ca="1">IF(LEN(Supplemental_Type_Certificates__STC___5[[#This Row],[First]])&lt;&gt;0,Supplemental_Type_Certificates__STC___5[[#This Row],[First]]&amp;": "&amp;_xlfn.TEXTJOIN(", ",TRUE,INDIRECT(Supplemental_Type_Certificates__STC___5[[#This Row],[Range]])),"")</f>
        <v>Textron: 550, 560, 650, S550</v>
      </c>
      <c r="J2942"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'Sheet11'!i2887:i2945</v>
      </c>
    </row>
    <row r="2943" spans="1:10" x14ac:dyDescent="0.25">
      <c r="A2943" s="1" t="s">
        <v>247</v>
      </c>
      <c r="B2943"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Inc.\560</v>
      </c>
      <c r="C2943" s="1" t="s">
        <v>1714</v>
      </c>
      <c r="D2943" s="1" t="str">
        <f>LEFT(Supplemental_Type_Certificates__STC___5[[#This Row],[Column1]],SEARCH("\",Supplemental_Type_Certificates__STC___5[[#This Row],[Column1]])-1)</f>
        <v>Textron Aviation Inc.</v>
      </c>
      <c r="E2943" s="1" t="str">
        <f>RIGHT(Supplemental_Type_Certificates__STC___5[[#This Row],[Column1]],LEN(Supplemental_Type_Certificates__STC___5[[#This Row],[Column1]])-SEARCH("\",Supplemental_Type_Certificates__STC___5[[#This Row],[Column1]]))</f>
        <v>560</v>
      </c>
      <c r="F2943" s="1" t="str">
        <f>INDEX(Sheet1!A:D,MATCH(Supplemental_Type_Certificates__STC___5[[#This Row],[Make]],Sheet1!D:D,0),1)</f>
        <v>Textron</v>
      </c>
      <c r="G2943"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943"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E2942:E2945</v>
      </c>
      <c r="I2943" s="1" t="str">
        <f ca="1">IF(LEN(Supplemental_Type_Certificates__STC___5[[#This Row],[First]])&lt;&gt;0,Supplemental_Type_Certificates__STC___5[[#This Row],[First]]&amp;": "&amp;_xlfn.TEXTJOIN(", ",TRUE,INDIRECT(Supplemental_Type_Certificates__STC___5[[#This Row],[Range]])),"")</f>
        <v/>
      </c>
      <c r="J2943"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'Sheet11'!i2887:i2945</v>
      </c>
    </row>
    <row r="2944" spans="1:10" x14ac:dyDescent="0.25">
      <c r="A2944" s="1" t="s">
        <v>247</v>
      </c>
      <c r="B2944"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Inc.\650</v>
      </c>
      <c r="C2944" s="1" t="s">
        <v>1715</v>
      </c>
      <c r="D2944" s="1" t="str">
        <f>LEFT(Supplemental_Type_Certificates__STC___5[[#This Row],[Column1]],SEARCH("\",Supplemental_Type_Certificates__STC___5[[#This Row],[Column1]])-1)</f>
        <v>Textron Aviation Inc.</v>
      </c>
      <c r="E2944" s="1" t="str">
        <f>RIGHT(Supplemental_Type_Certificates__STC___5[[#This Row],[Column1]],LEN(Supplemental_Type_Certificates__STC___5[[#This Row],[Column1]])-SEARCH("\",Supplemental_Type_Certificates__STC___5[[#This Row],[Column1]]))</f>
        <v>650</v>
      </c>
      <c r="F2944" s="1" t="str">
        <f>INDEX(Sheet1!A:D,MATCH(Supplemental_Type_Certificates__STC___5[[#This Row],[Make]],Sheet1!D:D,0),1)</f>
        <v>Textron</v>
      </c>
      <c r="G2944"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944"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E2942:E2945</v>
      </c>
      <c r="I2944" s="1" t="str">
        <f ca="1">IF(LEN(Supplemental_Type_Certificates__STC___5[[#This Row],[First]])&lt;&gt;0,Supplemental_Type_Certificates__STC___5[[#This Row],[First]]&amp;": "&amp;_xlfn.TEXTJOIN(", ",TRUE,INDIRECT(Supplemental_Type_Certificates__STC___5[[#This Row],[Range]])),"")</f>
        <v/>
      </c>
      <c r="J2944"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'Sheet11'!i2887:i2945</v>
      </c>
    </row>
    <row r="2945" spans="1:10" x14ac:dyDescent="0.25">
      <c r="A2945" s="1" t="s">
        <v>247</v>
      </c>
      <c r="B2945"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Inc.\S550</v>
      </c>
      <c r="C2945" s="1" t="s">
        <v>1716</v>
      </c>
      <c r="D2945" s="1" t="str">
        <f>LEFT(Supplemental_Type_Certificates__STC___5[[#This Row],[Column1]],SEARCH("\",Supplemental_Type_Certificates__STC___5[[#This Row],[Column1]])-1)</f>
        <v>Textron Aviation Inc.</v>
      </c>
      <c r="E2945" s="1" t="str">
        <f>RIGHT(Supplemental_Type_Certificates__STC___5[[#This Row],[Column1]],LEN(Supplemental_Type_Certificates__STC___5[[#This Row],[Column1]])-SEARCH("\",Supplemental_Type_Certificates__STC___5[[#This Row],[Column1]]))</f>
        <v>S550</v>
      </c>
      <c r="F2945" s="1" t="str">
        <f>INDEX(Sheet1!A:D,MATCH(Supplemental_Type_Certificates__STC___5[[#This Row],[Make]],Sheet1!D:D,0),1)</f>
        <v>Textron</v>
      </c>
      <c r="G2945"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945"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E2942:E2945</v>
      </c>
      <c r="I2945" s="1" t="str">
        <f ca="1">IF(LEN(Supplemental_Type_Certificates__STC___5[[#This Row],[First]])&lt;&gt;0,Supplemental_Type_Certificates__STC___5[[#This Row],[First]]&amp;": "&amp;_xlfn.TEXTJOIN(", ",TRUE,INDIRECT(Supplemental_Type_Certificates__STC___5[[#This Row],[Range]])),"")</f>
        <v/>
      </c>
      <c r="J2945"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'Sheet11'!i2887:i2945</v>
      </c>
    </row>
    <row r="2946" spans="1:10" x14ac:dyDescent="0.25">
      <c r="A2946" s="1" t="s">
        <v>281</v>
      </c>
      <c r="B2946"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Beechcraft Corporation\BAe.125 Series 1000A</v>
      </c>
      <c r="C2946" s="1" t="s">
        <v>250</v>
      </c>
      <c r="D2946" s="1" t="str">
        <f>LEFT(Supplemental_Type_Certificates__STC___5[[#This Row],[Column1]],SEARCH("\",Supplemental_Type_Certificates__STC___5[[#This Row],[Column1]])-1)</f>
        <v>Beechcraft Corporation</v>
      </c>
      <c r="E2946" s="1" t="str">
        <f>RIGHT(Supplemental_Type_Certificates__STC___5[[#This Row],[Column1]],LEN(Supplemental_Type_Certificates__STC___5[[#This Row],[Column1]])-SEARCH("\",Supplemental_Type_Certificates__STC___5[[#This Row],[Column1]]))</f>
        <v>BAe.125 Series 1000A</v>
      </c>
      <c r="F2946" s="1" t="str">
        <f>INDEX(Sheet1!A:D,MATCH(Supplemental_Type_Certificates__STC___5[[#This Row],[Make]],Sheet1!D:D,0),1)</f>
        <v>Beechcraft</v>
      </c>
      <c r="G2946"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Beechcraft</v>
      </c>
      <c r="H2946"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E2946:E2952</v>
      </c>
      <c r="I2946" s="1" t="str">
        <f ca="1">IF(LEN(Supplemental_Type_Certificates__STC___5[[#This Row],[First]])&lt;&gt;0,Supplemental_Type_Certificates__STC___5[[#This Row],[First]]&amp;": "&amp;_xlfn.TEXTJOIN(", ",TRUE,INDIRECT(Supplemental_Type_Certificates__STC___5[[#This Row],[Range]])),"")</f>
        <v>Beechcraft: BAe.125 Series 1000A, BAe.125 Series 1000B, BAe.125 Series 800A, BAe.125 Series 800B, Hawker 1000, Hawker 800, Hawker 800XP</v>
      </c>
      <c r="J2946"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'Sheet11'!i2946:i2969</v>
      </c>
    </row>
    <row r="2947" spans="1:10" x14ac:dyDescent="0.25">
      <c r="A2947" s="1" t="s">
        <v>281</v>
      </c>
      <c r="B2947"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Beechcraft Corporation\BAe.125 Series 1000B</v>
      </c>
      <c r="C2947" s="1" t="s">
        <v>253</v>
      </c>
      <c r="D2947" s="1" t="str">
        <f>LEFT(Supplemental_Type_Certificates__STC___5[[#This Row],[Column1]],SEARCH("\",Supplemental_Type_Certificates__STC___5[[#This Row],[Column1]])-1)</f>
        <v>Beechcraft Corporation</v>
      </c>
      <c r="E2947" s="1" t="str">
        <f>RIGHT(Supplemental_Type_Certificates__STC___5[[#This Row],[Column1]],LEN(Supplemental_Type_Certificates__STC___5[[#This Row],[Column1]])-SEARCH("\",Supplemental_Type_Certificates__STC___5[[#This Row],[Column1]]))</f>
        <v>BAe.125 Series 1000B</v>
      </c>
      <c r="F2947" s="1" t="str">
        <f>INDEX(Sheet1!A:D,MATCH(Supplemental_Type_Certificates__STC___5[[#This Row],[Make]],Sheet1!D:D,0),1)</f>
        <v>Beechcraft</v>
      </c>
      <c r="G2947"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947"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E2946:E2952</v>
      </c>
      <c r="I2947" s="1" t="str">
        <f ca="1">IF(LEN(Supplemental_Type_Certificates__STC___5[[#This Row],[First]])&lt;&gt;0,Supplemental_Type_Certificates__STC___5[[#This Row],[First]]&amp;": "&amp;_xlfn.TEXTJOIN(", ",TRUE,INDIRECT(Supplemental_Type_Certificates__STC___5[[#This Row],[Range]])),"")</f>
        <v/>
      </c>
      <c r="J2947"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'Sheet11'!i2946:i2969</v>
      </c>
    </row>
    <row r="2948" spans="1:10" x14ac:dyDescent="0.25">
      <c r="A2948" s="1" t="s">
        <v>281</v>
      </c>
      <c r="B2948"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Beechcraft Corporation\BAe.125 Series 800A</v>
      </c>
      <c r="C2948" s="1" t="s">
        <v>256</v>
      </c>
      <c r="D2948" s="1" t="str">
        <f>LEFT(Supplemental_Type_Certificates__STC___5[[#This Row],[Column1]],SEARCH("\",Supplemental_Type_Certificates__STC___5[[#This Row],[Column1]])-1)</f>
        <v>Beechcraft Corporation</v>
      </c>
      <c r="E2948" s="1" t="str">
        <f>RIGHT(Supplemental_Type_Certificates__STC___5[[#This Row],[Column1]],LEN(Supplemental_Type_Certificates__STC___5[[#This Row],[Column1]])-SEARCH("\",Supplemental_Type_Certificates__STC___5[[#This Row],[Column1]]))</f>
        <v>BAe.125 Series 800A</v>
      </c>
      <c r="F2948" s="1" t="str">
        <f>INDEX(Sheet1!A:D,MATCH(Supplemental_Type_Certificates__STC___5[[#This Row],[Make]],Sheet1!D:D,0),1)</f>
        <v>Beechcraft</v>
      </c>
      <c r="G2948"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948"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E2946:E2952</v>
      </c>
      <c r="I2948" s="1" t="str">
        <f ca="1">IF(LEN(Supplemental_Type_Certificates__STC___5[[#This Row],[First]])&lt;&gt;0,Supplemental_Type_Certificates__STC___5[[#This Row],[First]]&amp;": "&amp;_xlfn.TEXTJOIN(", ",TRUE,INDIRECT(Supplemental_Type_Certificates__STC___5[[#This Row],[Range]])),"")</f>
        <v/>
      </c>
      <c r="J2948"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'Sheet11'!i2946:i2969</v>
      </c>
    </row>
    <row r="2949" spans="1:10" x14ac:dyDescent="0.25">
      <c r="A2949" s="1" t="s">
        <v>281</v>
      </c>
      <c r="B2949"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Beechcraft Corporation\BAe.125 Series 800B</v>
      </c>
      <c r="C2949" s="1" t="s">
        <v>285</v>
      </c>
      <c r="D2949" s="1" t="str">
        <f>LEFT(Supplemental_Type_Certificates__STC___5[[#This Row],[Column1]],SEARCH("\",Supplemental_Type_Certificates__STC___5[[#This Row],[Column1]])-1)</f>
        <v>Beechcraft Corporation</v>
      </c>
      <c r="E2949" s="1" t="str">
        <f>RIGHT(Supplemental_Type_Certificates__STC___5[[#This Row],[Column1]],LEN(Supplemental_Type_Certificates__STC___5[[#This Row],[Column1]])-SEARCH("\",Supplemental_Type_Certificates__STC___5[[#This Row],[Column1]]))</f>
        <v>BAe.125 Series 800B</v>
      </c>
      <c r="F2949" s="1" t="str">
        <f>INDEX(Sheet1!A:D,MATCH(Supplemental_Type_Certificates__STC___5[[#This Row],[Make]],Sheet1!D:D,0),1)</f>
        <v>Beechcraft</v>
      </c>
      <c r="G2949"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949"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E2946:E2952</v>
      </c>
      <c r="I2949" s="1" t="str">
        <f ca="1">IF(LEN(Supplemental_Type_Certificates__STC___5[[#This Row],[First]])&lt;&gt;0,Supplemental_Type_Certificates__STC___5[[#This Row],[First]]&amp;": "&amp;_xlfn.TEXTJOIN(", ",TRUE,INDIRECT(Supplemental_Type_Certificates__STC___5[[#This Row],[Range]])),"")</f>
        <v/>
      </c>
      <c r="J2949"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'Sheet11'!i2946:i2969</v>
      </c>
    </row>
    <row r="2950" spans="1:10" x14ac:dyDescent="0.25">
      <c r="A2950" s="1" t="s">
        <v>281</v>
      </c>
      <c r="B2950"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Beechcraft Corporation\Hawker 1000</v>
      </c>
      <c r="C2950" s="1" t="s">
        <v>258</v>
      </c>
      <c r="D2950" s="1" t="str">
        <f>LEFT(Supplemental_Type_Certificates__STC___5[[#This Row],[Column1]],SEARCH("\",Supplemental_Type_Certificates__STC___5[[#This Row],[Column1]])-1)</f>
        <v>Beechcraft Corporation</v>
      </c>
      <c r="E2950" s="1" t="str">
        <f>RIGHT(Supplemental_Type_Certificates__STC___5[[#This Row],[Column1]],LEN(Supplemental_Type_Certificates__STC___5[[#This Row],[Column1]])-SEARCH("\",Supplemental_Type_Certificates__STC___5[[#This Row],[Column1]]))</f>
        <v>Hawker 1000</v>
      </c>
      <c r="F2950" s="1" t="str">
        <f>INDEX(Sheet1!A:D,MATCH(Supplemental_Type_Certificates__STC___5[[#This Row],[Make]],Sheet1!D:D,0),1)</f>
        <v>Beechcraft</v>
      </c>
      <c r="G2950"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950"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E2946:E2952</v>
      </c>
      <c r="I2950" s="1" t="str">
        <f ca="1">IF(LEN(Supplemental_Type_Certificates__STC___5[[#This Row],[First]])&lt;&gt;0,Supplemental_Type_Certificates__STC___5[[#This Row],[First]]&amp;": "&amp;_xlfn.TEXTJOIN(", ",TRUE,INDIRECT(Supplemental_Type_Certificates__STC___5[[#This Row],[Range]])),"")</f>
        <v/>
      </c>
      <c r="J2950"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'Sheet11'!i2946:i2969</v>
      </c>
    </row>
    <row r="2951" spans="1:10" x14ac:dyDescent="0.25">
      <c r="A2951" s="1" t="s">
        <v>281</v>
      </c>
      <c r="B2951"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Beechcraft Corporation\Hawker 800</v>
      </c>
      <c r="C2951" s="1" t="s">
        <v>260</v>
      </c>
      <c r="D2951" s="1" t="str">
        <f>LEFT(Supplemental_Type_Certificates__STC___5[[#This Row],[Column1]],SEARCH("\",Supplemental_Type_Certificates__STC___5[[#This Row],[Column1]])-1)</f>
        <v>Beechcraft Corporation</v>
      </c>
      <c r="E2951" s="1" t="str">
        <f>RIGHT(Supplemental_Type_Certificates__STC___5[[#This Row],[Column1]],LEN(Supplemental_Type_Certificates__STC___5[[#This Row],[Column1]])-SEARCH("\",Supplemental_Type_Certificates__STC___5[[#This Row],[Column1]]))</f>
        <v>Hawker 800</v>
      </c>
      <c r="F2951" s="1" t="str">
        <f>INDEX(Sheet1!A:D,MATCH(Supplemental_Type_Certificates__STC___5[[#This Row],[Make]],Sheet1!D:D,0),1)</f>
        <v>Beechcraft</v>
      </c>
      <c r="G2951"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951"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E2946:E2952</v>
      </c>
      <c r="I2951" s="1" t="str">
        <f ca="1">IF(LEN(Supplemental_Type_Certificates__STC___5[[#This Row],[First]])&lt;&gt;0,Supplemental_Type_Certificates__STC___5[[#This Row],[First]]&amp;": "&amp;_xlfn.TEXTJOIN(", ",TRUE,INDIRECT(Supplemental_Type_Certificates__STC___5[[#This Row],[Range]])),"")</f>
        <v/>
      </c>
      <c r="J2951"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'Sheet11'!i2946:i2969</v>
      </c>
    </row>
    <row r="2952" spans="1:10" x14ac:dyDescent="0.25">
      <c r="A2952" s="1" t="s">
        <v>281</v>
      </c>
      <c r="B2952"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Beechcraft Corporation\Hawker 800XP</v>
      </c>
      <c r="C2952" s="1" t="s">
        <v>261</v>
      </c>
      <c r="D2952" s="1" t="str">
        <f>LEFT(Supplemental_Type_Certificates__STC___5[[#This Row],[Column1]],SEARCH("\",Supplemental_Type_Certificates__STC___5[[#This Row],[Column1]])-1)</f>
        <v>Beechcraft Corporation</v>
      </c>
      <c r="E2952" s="1" t="str">
        <f>RIGHT(Supplemental_Type_Certificates__STC___5[[#This Row],[Column1]],LEN(Supplemental_Type_Certificates__STC___5[[#This Row],[Column1]])-SEARCH("\",Supplemental_Type_Certificates__STC___5[[#This Row],[Column1]]))</f>
        <v>Hawker 800XP</v>
      </c>
      <c r="F2952" s="1" t="str">
        <f>INDEX(Sheet1!A:D,MATCH(Supplemental_Type_Certificates__STC___5[[#This Row],[Make]],Sheet1!D:D,0),1)</f>
        <v>Beechcraft</v>
      </c>
      <c r="G2952"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952"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E2946:E2952</v>
      </c>
      <c r="I2952" s="1" t="str">
        <f ca="1">IF(LEN(Supplemental_Type_Certificates__STC___5[[#This Row],[First]])&lt;&gt;0,Supplemental_Type_Certificates__STC___5[[#This Row],[First]]&amp;": "&amp;_xlfn.TEXTJOIN(", ",TRUE,INDIRECT(Supplemental_Type_Certificates__STC___5[[#This Row],[Range]])),"")</f>
        <v/>
      </c>
      <c r="J2952"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'Sheet11'!i2946:i2969</v>
      </c>
    </row>
    <row r="2953" spans="1:10" x14ac:dyDescent="0.25">
      <c r="A2953" s="1" t="s">
        <v>281</v>
      </c>
      <c r="B2953"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Bombardier Inc.\CL-215-6B11 (CL-415 Variant)</v>
      </c>
      <c r="C2953" s="1" t="s">
        <v>1717</v>
      </c>
      <c r="D2953" s="1" t="str">
        <f>LEFT(Supplemental_Type_Certificates__STC___5[[#This Row],[Column1]],SEARCH("\",Supplemental_Type_Certificates__STC___5[[#This Row],[Column1]])-1)</f>
        <v>Bombardier Inc.</v>
      </c>
      <c r="E2953" s="1" t="str">
        <f>RIGHT(Supplemental_Type_Certificates__STC___5[[#This Row],[Column1]],LEN(Supplemental_Type_Certificates__STC___5[[#This Row],[Column1]])-SEARCH("\",Supplemental_Type_Certificates__STC___5[[#This Row],[Column1]]))</f>
        <v>CL-215-6B11 (CL-415 Variant)</v>
      </c>
      <c r="F2953" s="1" t="str">
        <f>INDEX(Sheet1!A:D,MATCH(Supplemental_Type_Certificates__STC___5[[#This Row],[Make]],Sheet1!D:D,0),1)</f>
        <v>Bombardier</v>
      </c>
      <c r="G2953"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Bombardier</v>
      </c>
      <c r="H2953"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E2953:E2965</v>
      </c>
      <c r="I2953" s="1" t="str">
        <f ca="1">IF(LEN(Supplemental_Type_Certificates__STC___5[[#This Row],[First]])&lt;&gt;0,Supplemental_Type_Certificates__STC___5[[#This Row],[First]]&amp;": "&amp;_xlfn.TEXTJOIN(", ",TRUE,INDIRECT(Supplemental_Type_Certificates__STC___5[[#This Row],[Range]])),"")</f>
        <v>Bombardier: CL-215-6B11 (CL-415 Variant), CL-600-2A12 (CL-601), CL-600-2B16 (CL-601-3A), CL-600-2B16 (CL-601-3R), DHC-8-101, DHC-8-102, DHC-8-103, DHC-8-106, DHC-8-201, DHC-8-202, DHC-8-301, DHC-8-311, DHC-8-315</v>
      </c>
      <c r="J2953"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'Sheet11'!i2946:i2969</v>
      </c>
    </row>
    <row r="2954" spans="1:10" x14ac:dyDescent="0.25">
      <c r="A2954" s="1" t="s">
        <v>281</v>
      </c>
      <c r="B2954"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Bombardier Inc.\CL-600-2A12 (CL-601)</v>
      </c>
      <c r="C2954" s="1" t="s">
        <v>1670</v>
      </c>
      <c r="D2954" s="1" t="str">
        <f>LEFT(Supplemental_Type_Certificates__STC___5[[#This Row],[Column1]],SEARCH("\",Supplemental_Type_Certificates__STC___5[[#This Row],[Column1]])-1)</f>
        <v>Bombardier Inc.</v>
      </c>
      <c r="E2954" s="1" t="str">
        <f>RIGHT(Supplemental_Type_Certificates__STC___5[[#This Row],[Column1]],LEN(Supplemental_Type_Certificates__STC___5[[#This Row],[Column1]])-SEARCH("\",Supplemental_Type_Certificates__STC___5[[#This Row],[Column1]]))</f>
        <v>CL-600-2A12 (CL-601)</v>
      </c>
      <c r="F2954" s="1" t="str">
        <f>INDEX(Sheet1!A:D,MATCH(Supplemental_Type_Certificates__STC___5[[#This Row],[Make]],Sheet1!D:D,0),1)</f>
        <v>Bombardier</v>
      </c>
      <c r="G2954"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954"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E2953:E2965</v>
      </c>
      <c r="I2954" s="1" t="str">
        <f ca="1">IF(LEN(Supplemental_Type_Certificates__STC___5[[#This Row],[First]])&lt;&gt;0,Supplemental_Type_Certificates__STC___5[[#This Row],[First]]&amp;": "&amp;_xlfn.TEXTJOIN(", ",TRUE,INDIRECT(Supplemental_Type_Certificates__STC___5[[#This Row],[Range]])),"")</f>
        <v/>
      </c>
      <c r="J2954"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'Sheet11'!i2946:i2969</v>
      </c>
    </row>
    <row r="2955" spans="1:10" x14ac:dyDescent="0.25">
      <c r="A2955" s="1" t="s">
        <v>281</v>
      </c>
      <c r="B2955"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Bombardier Inc.\CL-600-2B16 (CL-601-3A)</v>
      </c>
      <c r="C2955" s="1" t="s">
        <v>1671</v>
      </c>
      <c r="D2955" s="1" t="str">
        <f>LEFT(Supplemental_Type_Certificates__STC___5[[#This Row],[Column1]],SEARCH("\",Supplemental_Type_Certificates__STC___5[[#This Row],[Column1]])-1)</f>
        <v>Bombardier Inc.</v>
      </c>
      <c r="E2955" s="1" t="str">
        <f>RIGHT(Supplemental_Type_Certificates__STC___5[[#This Row],[Column1]],LEN(Supplemental_Type_Certificates__STC___5[[#This Row],[Column1]])-SEARCH("\",Supplemental_Type_Certificates__STC___5[[#This Row],[Column1]]))</f>
        <v>CL-600-2B16 (CL-601-3A)</v>
      </c>
      <c r="F2955" s="1" t="str">
        <f>INDEX(Sheet1!A:D,MATCH(Supplemental_Type_Certificates__STC___5[[#This Row],[Make]],Sheet1!D:D,0),1)</f>
        <v>Bombardier</v>
      </c>
      <c r="G2955"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955"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E2953:E2965</v>
      </c>
      <c r="I2955" s="1" t="str">
        <f ca="1">IF(LEN(Supplemental_Type_Certificates__STC___5[[#This Row],[First]])&lt;&gt;0,Supplemental_Type_Certificates__STC___5[[#This Row],[First]]&amp;": "&amp;_xlfn.TEXTJOIN(", ",TRUE,INDIRECT(Supplemental_Type_Certificates__STC___5[[#This Row],[Range]])),"")</f>
        <v/>
      </c>
      <c r="J2955"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'Sheet11'!i2946:i2969</v>
      </c>
    </row>
    <row r="2956" spans="1:10" x14ac:dyDescent="0.25">
      <c r="A2956" s="1" t="s">
        <v>281</v>
      </c>
      <c r="B2956"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Bombardier Inc.\CL-600-2B16 (CL-601-3R)</v>
      </c>
      <c r="C2956" s="1" t="s">
        <v>1672</v>
      </c>
      <c r="D2956" s="1" t="str">
        <f>LEFT(Supplemental_Type_Certificates__STC___5[[#This Row],[Column1]],SEARCH("\",Supplemental_Type_Certificates__STC___5[[#This Row],[Column1]])-1)</f>
        <v>Bombardier Inc.</v>
      </c>
      <c r="E2956" s="1" t="str">
        <f>RIGHT(Supplemental_Type_Certificates__STC___5[[#This Row],[Column1]],LEN(Supplemental_Type_Certificates__STC___5[[#This Row],[Column1]])-SEARCH("\",Supplemental_Type_Certificates__STC___5[[#This Row],[Column1]]))</f>
        <v>CL-600-2B16 (CL-601-3R)</v>
      </c>
      <c r="F2956" s="1" t="str">
        <f>INDEX(Sheet1!A:D,MATCH(Supplemental_Type_Certificates__STC___5[[#This Row],[Make]],Sheet1!D:D,0),1)</f>
        <v>Bombardier</v>
      </c>
      <c r="G2956"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956"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E2953:E2965</v>
      </c>
      <c r="I2956" s="1" t="str">
        <f ca="1">IF(LEN(Supplemental_Type_Certificates__STC___5[[#This Row],[First]])&lt;&gt;0,Supplemental_Type_Certificates__STC___5[[#This Row],[First]]&amp;": "&amp;_xlfn.TEXTJOIN(", ",TRUE,INDIRECT(Supplemental_Type_Certificates__STC___5[[#This Row],[Range]])),"")</f>
        <v/>
      </c>
      <c r="J2956"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'Sheet11'!i2946:i2969</v>
      </c>
    </row>
    <row r="2957" spans="1:10" x14ac:dyDescent="0.25">
      <c r="A2957" s="1" t="s">
        <v>281</v>
      </c>
      <c r="B2957"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Bombardier Inc.\DHC-8-101</v>
      </c>
      <c r="C2957" s="1" t="s">
        <v>1674</v>
      </c>
      <c r="D2957" s="1" t="str">
        <f>LEFT(Supplemental_Type_Certificates__STC___5[[#This Row],[Column1]],SEARCH("\",Supplemental_Type_Certificates__STC___5[[#This Row],[Column1]])-1)</f>
        <v>Bombardier Inc.</v>
      </c>
      <c r="E2957" s="1" t="str">
        <f>RIGHT(Supplemental_Type_Certificates__STC___5[[#This Row],[Column1]],LEN(Supplemental_Type_Certificates__STC___5[[#This Row],[Column1]])-SEARCH("\",Supplemental_Type_Certificates__STC___5[[#This Row],[Column1]]))</f>
        <v>DHC-8-101</v>
      </c>
      <c r="F2957" s="1" t="str">
        <f>INDEX(Sheet1!A:D,MATCH(Supplemental_Type_Certificates__STC___5[[#This Row],[Make]],Sheet1!D:D,0),1)</f>
        <v>Bombardier</v>
      </c>
      <c r="G2957"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957"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E2953:E2965</v>
      </c>
      <c r="I2957" s="1" t="str">
        <f ca="1">IF(LEN(Supplemental_Type_Certificates__STC___5[[#This Row],[First]])&lt;&gt;0,Supplemental_Type_Certificates__STC___5[[#This Row],[First]]&amp;": "&amp;_xlfn.TEXTJOIN(", ",TRUE,INDIRECT(Supplemental_Type_Certificates__STC___5[[#This Row],[Range]])),"")</f>
        <v/>
      </c>
      <c r="J2957"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'Sheet11'!i2946:i2969</v>
      </c>
    </row>
    <row r="2958" spans="1:10" x14ac:dyDescent="0.25">
      <c r="A2958" s="1" t="s">
        <v>281</v>
      </c>
      <c r="B2958"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Bombardier Inc.\DHC-8-102</v>
      </c>
      <c r="C2958" s="1" t="s">
        <v>1675</v>
      </c>
      <c r="D2958" s="1" t="str">
        <f>LEFT(Supplemental_Type_Certificates__STC___5[[#This Row],[Column1]],SEARCH("\",Supplemental_Type_Certificates__STC___5[[#This Row],[Column1]])-1)</f>
        <v>Bombardier Inc.</v>
      </c>
      <c r="E2958" s="1" t="str">
        <f>RIGHT(Supplemental_Type_Certificates__STC___5[[#This Row],[Column1]],LEN(Supplemental_Type_Certificates__STC___5[[#This Row],[Column1]])-SEARCH("\",Supplemental_Type_Certificates__STC___5[[#This Row],[Column1]]))</f>
        <v>DHC-8-102</v>
      </c>
      <c r="F2958" s="1" t="str">
        <f>INDEX(Sheet1!A:D,MATCH(Supplemental_Type_Certificates__STC___5[[#This Row],[Make]],Sheet1!D:D,0),1)</f>
        <v>Bombardier</v>
      </c>
      <c r="G2958"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958"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E2953:E2965</v>
      </c>
      <c r="I2958" s="1" t="str">
        <f ca="1">IF(LEN(Supplemental_Type_Certificates__STC___5[[#This Row],[First]])&lt;&gt;0,Supplemental_Type_Certificates__STC___5[[#This Row],[First]]&amp;": "&amp;_xlfn.TEXTJOIN(", ",TRUE,INDIRECT(Supplemental_Type_Certificates__STC___5[[#This Row],[Range]])),"")</f>
        <v/>
      </c>
      <c r="J2958"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'Sheet11'!i2946:i2969</v>
      </c>
    </row>
    <row r="2959" spans="1:10" x14ac:dyDescent="0.25">
      <c r="A2959" s="1" t="s">
        <v>281</v>
      </c>
      <c r="B2959"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Bombardier Inc.\DHC-8-103</v>
      </c>
      <c r="C2959" s="1" t="s">
        <v>1676</v>
      </c>
      <c r="D2959" s="1" t="str">
        <f>LEFT(Supplemental_Type_Certificates__STC___5[[#This Row],[Column1]],SEARCH("\",Supplemental_Type_Certificates__STC___5[[#This Row],[Column1]])-1)</f>
        <v>Bombardier Inc.</v>
      </c>
      <c r="E2959" s="1" t="str">
        <f>RIGHT(Supplemental_Type_Certificates__STC___5[[#This Row],[Column1]],LEN(Supplemental_Type_Certificates__STC___5[[#This Row],[Column1]])-SEARCH("\",Supplemental_Type_Certificates__STC___5[[#This Row],[Column1]]))</f>
        <v>DHC-8-103</v>
      </c>
      <c r="F2959" s="1" t="str">
        <f>INDEX(Sheet1!A:D,MATCH(Supplemental_Type_Certificates__STC___5[[#This Row],[Make]],Sheet1!D:D,0),1)</f>
        <v>Bombardier</v>
      </c>
      <c r="G2959"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959"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E2953:E2965</v>
      </c>
      <c r="I2959" s="1" t="str">
        <f ca="1">IF(LEN(Supplemental_Type_Certificates__STC___5[[#This Row],[First]])&lt;&gt;0,Supplemental_Type_Certificates__STC___5[[#This Row],[First]]&amp;": "&amp;_xlfn.TEXTJOIN(", ",TRUE,INDIRECT(Supplemental_Type_Certificates__STC___5[[#This Row],[Range]])),"")</f>
        <v/>
      </c>
      <c r="J2959"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'Sheet11'!i2946:i2969</v>
      </c>
    </row>
    <row r="2960" spans="1:10" x14ac:dyDescent="0.25">
      <c r="A2960" s="1" t="s">
        <v>281</v>
      </c>
      <c r="B2960"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Bombardier Inc.\DHC-8-106</v>
      </c>
      <c r="C2960" s="1" t="s">
        <v>1677</v>
      </c>
      <c r="D2960" s="1" t="str">
        <f>LEFT(Supplemental_Type_Certificates__STC___5[[#This Row],[Column1]],SEARCH("\",Supplemental_Type_Certificates__STC___5[[#This Row],[Column1]])-1)</f>
        <v>Bombardier Inc.</v>
      </c>
      <c r="E2960" s="1" t="str">
        <f>RIGHT(Supplemental_Type_Certificates__STC___5[[#This Row],[Column1]],LEN(Supplemental_Type_Certificates__STC___5[[#This Row],[Column1]])-SEARCH("\",Supplemental_Type_Certificates__STC___5[[#This Row],[Column1]]))</f>
        <v>DHC-8-106</v>
      </c>
      <c r="F2960" s="1" t="str">
        <f>INDEX(Sheet1!A:D,MATCH(Supplemental_Type_Certificates__STC___5[[#This Row],[Make]],Sheet1!D:D,0),1)</f>
        <v>Bombardier</v>
      </c>
      <c r="G2960"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960"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E2953:E2965</v>
      </c>
      <c r="I2960" s="1" t="str">
        <f ca="1">IF(LEN(Supplemental_Type_Certificates__STC___5[[#This Row],[First]])&lt;&gt;0,Supplemental_Type_Certificates__STC___5[[#This Row],[First]]&amp;": "&amp;_xlfn.TEXTJOIN(", ",TRUE,INDIRECT(Supplemental_Type_Certificates__STC___5[[#This Row],[Range]])),"")</f>
        <v/>
      </c>
      <c r="J2960"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'Sheet11'!i2946:i2969</v>
      </c>
    </row>
    <row r="2961" spans="1:10" x14ac:dyDescent="0.25">
      <c r="A2961" s="1" t="s">
        <v>281</v>
      </c>
      <c r="B2961"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Bombardier Inc.\DHC-8-201</v>
      </c>
      <c r="C2961" s="1" t="s">
        <v>1678</v>
      </c>
      <c r="D2961" s="1" t="str">
        <f>LEFT(Supplemental_Type_Certificates__STC___5[[#This Row],[Column1]],SEARCH("\",Supplemental_Type_Certificates__STC___5[[#This Row],[Column1]])-1)</f>
        <v>Bombardier Inc.</v>
      </c>
      <c r="E2961" s="1" t="str">
        <f>RIGHT(Supplemental_Type_Certificates__STC___5[[#This Row],[Column1]],LEN(Supplemental_Type_Certificates__STC___5[[#This Row],[Column1]])-SEARCH("\",Supplemental_Type_Certificates__STC___5[[#This Row],[Column1]]))</f>
        <v>DHC-8-201</v>
      </c>
      <c r="F2961" s="1" t="str">
        <f>INDEX(Sheet1!A:D,MATCH(Supplemental_Type_Certificates__STC___5[[#This Row],[Make]],Sheet1!D:D,0),1)</f>
        <v>Bombardier</v>
      </c>
      <c r="G2961"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961"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E2953:E2965</v>
      </c>
      <c r="I2961" s="1" t="str">
        <f ca="1">IF(LEN(Supplemental_Type_Certificates__STC___5[[#This Row],[First]])&lt;&gt;0,Supplemental_Type_Certificates__STC___5[[#This Row],[First]]&amp;": "&amp;_xlfn.TEXTJOIN(", ",TRUE,INDIRECT(Supplemental_Type_Certificates__STC___5[[#This Row],[Range]])),"")</f>
        <v/>
      </c>
      <c r="J2961"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'Sheet11'!i2946:i2969</v>
      </c>
    </row>
    <row r="2962" spans="1:10" x14ac:dyDescent="0.25">
      <c r="A2962" s="1" t="s">
        <v>281</v>
      </c>
      <c r="B2962"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Bombardier Inc.\DHC-8-202</v>
      </c>
      <c r="C2962" s="1" t="s">
        <v>1679</v>
      </c>
      <c r="D2962" s="1" t="str">
        <f>LEFT(Supplemental_Type_Certificates__STC___5[[#This Row],[Column1]],SEARCH("\",Supplemental_Type_Certificates__STC___5[[#This Row],[Column1]])-1)</f>
        <v>Bombardier Inc.</v>
      </c>
      <c r="E2962" s="1" t="str">
        <f>RIGHT(Supplemental_Type_Certificates__STC___5[[#This Row],[Column1]],LEN(Supplemental_Type_Certificates__STC___5[[#This Row],[Column1]])-SEARCH("\",Supplemental_Type_Certificates__STC___5[[#This Row],[Column1]]))</f>
        <v>DHC-8-202</v>
      </c>
      <c r="F2962" s="1" t="str">
        <f>INDEX(Sheet1!A:D,MATCH(Supplemental_Type_Certificates__STC___5[[#This Row],[Make]],Sheet1!D:D,0),1)</f>
        <v>Bombardier</v>
      </c>
      <c r="G2962"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962"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E2953:E2965</v>
      </c>
      <c r="I2962" s="1" t="str">
        <f ca="1">IF(LEN(Supplemental_Type_Certificates__STC___5[[#This Row],[First]])&lt;&gt;0,Supplemental_Type_Certificates__STC___5[[#This Row],[First]]&amp;": "&amp;_xlfn.TEXTJOIN(", ",TRUE,INDIRECT(Supplemental_Type_Certificates__STC___5[[#This Row],[Range]])),"")</f>
        <v/>
      </c>
      <c r="J2962"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'Sheet11'!i2946:i2969</v>
      </c>
    </row>
    <row r="2963" spans="1:10" x14ac:dyDescent="0.25">
      <c r="A2963" s="1" t="s">
        <v>281</v>
      </c>
      <c r="B2963"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Bombardier Inc.\DHC-8-301</v>
      </c>
      <c r="C2963" s="1" t="s">
        <v>1680</v>
      </c>
      <c r="D2963" s="1" t="str">
        <f>LEFT(Supplemental_Type_Certificates__STC___5[[#This Row],[Column1]],SEARCH("\",Supplemental_Type_Certificates__STC___5[[#This Row],[Column1]])-1)</f>
        <v>Bombardier Inc.</v>
      </c>
      <c r="E2963" s="1" t="str">
        <f>RIGHT(Supplemental_Type_Certificates__STC___5[[#This Row],[Column1]],LEN(Supplemental_Type_Certificates__STC___5[[#This Row],[Column1]])-SEARCH("\",Supplemental_Type_Certificates__STC___5[[#This Row],[Column1]]))</f>
        <v>DHC-8-301</v>
      </c>
      <c r="F2963" s="1" t="str">
        <f>INDEX(Sheet1!A:D,MATCH(Supplemental_Type_Certificates__STC___5[[#This Row],[Make]],Sheet1!D:D,0),1)</f>
        <v>Bombardier</v>
      </c>
      <c r="G2963"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963"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E2953:E2965</v>
      </c>
      <c r="I2963" s="1" t="str">
        <f ca="1">IF(LEN(Supplemental_Type_Certificates__STC___5[[#This Row],[First]])&lt;&gt;0,Supplemental_Type_Certificates__STC___5[[#This Row],[First]]&amp;": "&amp;_xlfn.TEXTJOIN(", ",TRUE,INDIRECT(Supplemental_Type_Certificates__STC___5[[#This Row],[Range]])),"")</f>
        <v/>
      </c>
      <c r="J2963"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'Sheet11'!i2946:i2969</v>
      </c>
    </row>
    <row r="2964" spans="1:10" x14ac:dyDescent="0.25">
      <c r="A2964" s="1" t="s">
        <v>281</v>
      </c>
      <c r="B2964"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Bombardier Inc.\DHC-8-311</v>
      </c>
      <c r="C2964" s="1" t="s">
        <v>1681</v>
      </c>
      <c r="D2964" s="1" t="str">
        <f>LEFT(Supplemental_Type_Certificates__STC___5[[#This Row],[Column1]],SEARCH("\",Supplemental_Type_Certificates__STC___5[[#This Row],[Column1]])-1)</f>
        <v>Bombardier Inc.</v>
      </c>
      <c r="E2964" s="1" t="str">
        <f>RIGHT(Supplemental_Type_Certificates__STC___5[[#This Row],[Column1]],LEN(Supplemental_Type_Certificates__STC___5[[#This Row],[Column1]])-SEARCH("\",Supplemental_Type_Certificates__STC___5[[#This Row],[Column1]]))</f>
        <v>DHC-8-311</v>
      </c>
      <c r="F2964" s="1" t="str">
        <f>INDEX(Sheet1!A:D,MATCH(Supplemental_Type_Certificates__STC___5[[#This Row],[Make]],Sheet1!D:D,0),1)</f>
        <v>Bombardier</v>
      </c>
      <c r="G2964"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964"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E2953:E2965</v>
      </c>
      <c r="I2964" s="1" t="str">
        <f ca="1">IF(LEN(Supplemental_Type_Certificates__STC___5[[#This Row],[First]])&lt;&gt;0,Supplemental_Type_Certificates__STC___5[[#This Row],[First]]&amp;": "&amp;_xlfn.TEXTJOIN(", ",TRUE,INDIRECT(Supplemental_Type_Certificates__STC___5[[#This Row],[Range]])),"")</f>
        <v/>
      </c>
      <c r="J2964"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'Sheet11'!i2946:i2969</v>
      </c>
    </row>
    <row r="2965" spans="1:10" x14ac:dyDescent="0.25">
      <c r="A2965" s="1" t="s">
        <v>281</v>
      </c>
      <c r="B2965"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Bombardier Inc.\DHC-8-315</v>
      </c>
      <c r="C2965" s="1" t="s">
        <v>1682</v>
      </c>
      <c r="D2965" s="1" t="str">
        <f>LEFT(Supplemental_Type_Certificates__STC___5[[#This Row],[Column1]],SEARCH("\",Supplemental_Type_Certificates__STC___5[[#This Row],[Column1]])-1)</f>
        <v>Bombardier Inc.</v>
      </c>
      <c r="E2965" s="1" t="str">
        <f>RIGHT(Supplemental_Type_Certificates__STC___5[[#This Row],[Column1]],LEN(Supplemental_Type_Certificates__STC___5[[#This Row],[Column1]])-SEARCH("\",Supplemental_Type_Certificates__STC___5[[#This Row],[Column1]]))</f>
        <v>DHC-8-315</v>
      </c>
      <c r="F2965" s="1" t="str">
        <f>INDEX(Sheet1!A:D,MATCH(Supplemental_Type_Certificates__STC___5[[#This Row],[Make]],Sheet1!D:D,0),1)</f>
        <v>Bombardier</v>
      </c>
      <c r="G2965"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965"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E2953:E2965</v>
      </c>
      <c r="I2965" s="1" t="str">
        <f ca="1">IF(LEN(Supplemental_Type_Certificates__STC___5[[#This Row],[First]])&lt;&gt;0,Supplemental_Type_Certificates__STC___5[[#This Row],[First]]&amp;": "&amp;_xlfn.TEXTJOIN(", ",TRUE,INDIRECT(Supplemental_Type_Certificates__STC___5[[#This Row],[Range]])),"")</f>
        <v/>
      </c>
      <c r="J2965"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'Sheet11'!i2946:i2969</v>
      </c>
    </row>
    <row r="2966" spans="1:10" x14ac:dyDescent="0.25">
      <c r="A2966" s="1" t="s">
        <v>281</v>
      </c>
      <c r="B2966"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Dassault Aviation\Mystere-Falcon 900</v>
      </c>
      <c r="C2966" s="1" t="s">
        <v>1685</v>
      </c>
      <c r="D2966" s="1" t="str">
        <f>LEFT(Supplemental_Type_Certificates__STC___5[[#This Row],[Column1]],SEARCH("\",Supplemental_Type_Certificates__STC___5[[#This Row],[Column1]])-1)</f>
        <v>Dassault Aviation</v>
      </c>
      <c r="E2966" s="1" t="str">
        <f>RIGHT(Supplemental_Type_Certificates__STC___5[[#This Row],[Column1]],LEN(Supplemental_Type_Certificates__STC___5[[#This Row],[Column1]])-SEARCH("\",Supplemental_Type_Certificates__STC___5[[#This Row],[Column1]]))</f>
        <v>Mystere-Falcon 900</v>
      </c>
      <c r="F2966" s="1" t="str">
        <f>INDEX(Sheet1!A:D,MATCH(Supplemental_Type_Certificates__STC___5[[#This Row],[Make]],Sheet1!D:D,0),1)</f>
        <v>Dassault</v>
      </c>
      <c r="G2966"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Dassault</v>
      </c>
      <c r="H2966"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E2966:E2966</v>
      </c>
      <c r="I2966" s="1" t="str">
        <f ca="1">IF(LEN(Supplemental_Type_Certificates__STC___5[[#This Row],[First]])&lt;&gt;0,Supplemental_Type_Certificates__STC___5[[#This Row],[First]]&amp;": "&amp;_xlfn.TEXTJOIN(", ",TRUE,INDIRECT(Supplemental_Type_Certificates__STC___5[[#This Row],[Range]])),"")</f>
        <v>Dassault: Mystere-Falcon 900</v>
      </c>
      <c r="J2966"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'Sheet11'!i2946:i2969</v>
      </c>
    </row>
    <row r="2967" spans="1:10" x14ac:dyDescent="0.25">
      <c r="A2967" s="1" t="s">
        <v>281</v>
      </c>
      <c r="B2967"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Fokker Services B.V.\F27 Mark 050</v>
      </c>
      <c r="C2967" s="1" t="s">
        <v>1718</v>
      </c>
      <c r="D2967" s="1" t="str">
        <f>LEFT(Supplemental_Type_Certificates__STC___5[[#This Row],[Column1]],SEARCH("\",Supplemental_Type_Certificates__STC___5[[#This Row],[Column1]])-1)</f>
        <v>Fokker Services B.V.</v>
      </c>
      <c r="E2967" s="1" t="str">
        <f>RIGHT(Supplemental_Type_Certificates__STC___5[[#This Row],[Column1]],LEN(Supplemental_Type_Certificates__STC___5[[#This Row],[Column1]])-SEARCH("\",Supplemental_Type_Certificates__STC___5[[#This Row],[Column1]]))</f>
        <v>F27 Mark 050</v>
      </c>
      <c r="F2967" s="1" t="str">
        <f>INDEX(Sheet1!A:D,MATCH(Supplemental_Type_Certificates__STC___5[[#This Row],[Make]],Sheet1!D:D,0),1)</f>
        <v>Fokker</v>
      </c>
      <c r="G2967"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Fokker</v>
      </c>
      <c r="H2967"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E2967:E2967</v>
      </c>
      <c r="I2967" s="1" t="str">
        <f ca="1">IF(LEN(Supplemental_Type_Certificates__STC___5[[#This Row],[First]])&lt;&gt;0,Supplemental_Type_Certificates__STC___5[[#This Row],[First]]&amp;": "&amp;_xlfn.TEXTJOIN(", ",TRUE,INDIRECT(Supplemental_Type_Certificates__STC___5[[#This Row],[Range]])),"")</f>
        <v>Fokker: F27 Mark 050</v>
      </c>
      <c r="J2967"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'Sheet11'!i2946:i2969</v>
      </c>
    </row>
    <row r="2968" spans="1:10" x14ac:dyDescent="0.25">
      <c r="A2968" s="1" t="s">
        <v>281</v>
      </c>
      <c r="B2968"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Gulfstream Aerospace Corporation\G-1159A</v>
      </c>
      <c r="C2968" s="1" t="s">
        <v>1687</v>
      </c>
      <c r="D2968" s="1" t="str">
        <f>LEFT(Supplemental_Type_Certificates__STC___5[[#This Row],[Column1]],SEARCH("\",Supplemental_Type_Certificates__STC___5[[#This Row],[Column1]])-1)</f>
        <v>Gulfstream Aerospace Corporation</v>
      </c>
      <c r="E2968" s="1" t="str">
        <f>RIGHT(Supplemental_Type_Certificates__STC___5[[#This Row],[Column1]],LEN(Supplemental_Type_Certificates__STC___5[[#This Row],[Column1]])-SEARCH("\",Supplemental_Type_Certificates__STC___5[[#This Row],[Column1]]))</f>
        <v>G-1159A</v>
      </c>
      <c r="F2968" s="1" t="str">
        <f>INDEX(Sheet1!A:D,MATCH(Supplemental_Type_Certificates__STC___5[[#This Row],[Make]],Sheet1!D:D,0),1)</f>
        <v>Gulfstream</v>
      </c>
      <c r="G2968"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Gulfstream</v>
      </c>
      <c r="H2968"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E2968:E2968</v>
      </c>
      <c r="I2968" s="1" t="str">
        <f ca="1">IF(LEN(Supplemental_Type_Certificates__STC___5[[#This Row],[First]])&lt;&gt;0,Supplemental_Type_Certificates__STC___5[[#This Row],[First]]&amp;": "&amp;_xlfn.TEXTJOIN(", ",TRUE,INDIRECT(Supplemental_Type_Certificates__STC___5[[#This Row],[Range]])),"")</f>
        <v>Gulfstream: G-1159A</v>
      </c>
      <c r="J2968"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'Sheet11'!i2946:i2969</v>
      </c>
    </row>
    <row r="2969" spans="1:10" x14ac:dyDescent="0.25">
      <c r="A2969" s="1" t="s">
        <v>281</v>
      </c>
      <c r="B2969"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Inc.\650</v>
      </c>
      <c r="C2969" s="1" t="s">
        <v>1715</v>
      </c>
      <c r="D2969" s="1" t="str">
        <f>LEFT(Supplemental_Type_Certificates__STC___5[[#This Row],[Column1]],SEARCH("\",Supplemental_Type_Certificates__STC___5[[#This Row],[Column1]])-1)</f>
        <v>Textron Aviation Inc.</v>
      </c>
      <c r="E2969" s="1" t="str">
        <f>RIGHT(Supplemental_Type_Certificates__STC___5[[#This Row],[Column1]],LEN(Supplemental_Type_Certificates__STC___5[[#This Row],[Column1]])-SEARCH("\",Supplemental_Type_Certificates__STC___5[[#This Row],[Column1]]))</f>
        <v>650</v>
      </c>
      <c r="F2969" s="1" t="str">
        <f>INDEX(Sheet1!A:D,MATCH(Supplemental_Type_Certificates__STC___5[[#This Row],[Make]],Sheet1!D:D,0),1)</f>
        <v>Textron</v>
      </c>
      <c r="G2969"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Textron</v>
      </c>
      <c r="H2969"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E2969:E2969</v>
      </c>
      <c r="I2969" s="1" t="str">
        <f ca="1">IF(LEN(Supplemental_Type_Certificates__STC___5[[#This Row],[First]])&lt;&gt;0,Supplemental_Type_Certificates__STC___5[[#This Row],[First]]&amp;": "&amp;_xlfn.TEXTJOIN(", ",TRUE,INDIRECT(Supplemental_Type_Certificates__STC___5[[#This Row],[Range]])),"")</f>
        <v>Textron: 650</v>
      </c>
      <c r="J2969"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'Sheet11'!i2946:i2969</v>
      </c>
    </row>
    <row r="2970" spans="1:10" x14ac:dyDescent="0.25">
      <c r="A2970" s="1" t="s">
        <v>287</v>
      </c>
      <c r="B2970"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Beechcraft Corporation\400</v>
      </c>
      <c r="C2970" s="1" t="s">
        <v>48</v>
      </c>
      <c r="D2970" s="1" t="str">
        <f>LEFT(Supplemental_Type_Certificates__STC___5[[#This Row],[Column1]],SEARCH("\",Supplemental_Type_Certificates__STC___5[[#This Row],[Column1]])-1)</f>
        <v>Beechcraft Corporation</v>
      </c>
      <c r="E2970" s="1" t="str">
        <f>RIGHT(Supplemental_Type_Certificates__STC___5[[#This Row],[Column1]],LEN(Supplemental_Type_Certificates__STC___5[[#This Row],[Column1]])-SEARCH("\",Supplemental_Type_Certificates__STC___5[[#This Row],[Column1]]))</f>
        <v>400</v>
      </c>
      <c r="F2970" s="1" t="str">
        <f>INDEX(Sheet1!A:D,MATCH(Supplemental_Type_Certificates__STC___5[[#This Row],[Make]],Sheet1!D:D,0),1)</f>
        <v>Beechcraft</v>
      </c>
      <c r="G2970"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Beechcraft</v>
      </c>
      <c r="H2970"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E2970:E2986</v>
      </c>
      <c r="I2970" s="1" t="str">
        <f ca="1">IF(LEN(Supplemental_Type_Certificates__STC___5[[#This Row],[First]])&lt;&gt;0,Supplemental_Type_Certificates__STC___5[[#This Row],[First]]&amp;": "&amp;_xlfn.TEXTJOIN(", ",TRUE,INDIRECT(Supplemental_Type_Certificates__STC___5[[#This Row],[Range]])),"")</f>
        <v>Beechcraft: 400, 400A, 400T, BAe.125 Series 800A, BAe.125 Series 800B, BH.125 Series 600A, Hawker 800, Hawker 800XP, HS.125 Series 600A, HS.125 Series 600B, HS.125 Series 600B/1, HS.125 Series 600B/2, HS.125 Series 600B/3, HS.125 Series 700A, HS.125 Series 700B, HS.125 Series F600B, MU-300-10</v>
      </c>
      <c r="J2970"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'Sheet11'!i2970:i3041</v>
      </c>
    </row>
    <row r="2971" spans="1:10" x14ac:dyDescent="0.25">
      <c r="A2971" s="1" t="s">
        <v>287</v>
      </c>
      <c r="B2971"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Beechcraft Corporation\400A</v>
      </c>
      <c r="C2971" s="1" t="s">
        <v>292</v>
      </c>
      <c r="D2971" s="1" t="str">
        <f>LEFT(Supplemental_Type_Certificates__STC___5[[#This Row],[Column1]],SEARCH("\",Supplemental_Type_Certificates__STC___5[[#This Row],[Column1]])-1)</f>
        <v>Beechcraft Corporation</v>
      </c>
      <c r="E2971" s="1" t="str">
        <f>RIGHT(Supplemental_Type_Certificates__STC___5[[#This Row],[Column1]],LEN(Supplemental_Type_Certificates__STC___5[[#This Row],[Column1]])-SEARCH("\",Supplemental_Type_Certificates__STC___5[[#This Row],[Column1]]))</f>
        <v>400A</v>
      </c>
      <c r="F2971" s="1" t="str">
        <f>INDEX(Sheet1!A:D,MATCH(Supplemental_Type_Certificates__STC___5[[#This Row],[Make]],Sheet1!D:D,0),1)</f>
        <v>Beechcraft</v>
      </c>
      <c r="G2971"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971"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E2970:E2986</v>
      </c>
      <c r="I2971" s="1" t="str">
        <f ca="1">IF(LEN(Supplemental_Type_Certificates__STC___5[[#This Row],[First]])&lt;&gt;0,Supplemental_Type_Certificates__STC___5[[#This Row],[First]]&amp;": "&amp;_xlfn.TEXTJOIN(", ",TRUE,INDIRECT(Supplemental_Type_Certificates__STC___5[[#This Row],[Range]])),"")</f>
        <v/>
      </c>
      <c r="J2971"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'Sheet11'!i2970:i3041</v>
      </c>
    </row>
    <row r="2972" spans="1:10" x14ac:dyDescent="0.25">
      <c r="A2972" s="1" t="s">
        <v>287</v>
      </c>
      <c r="B2972"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Beechcraft Corporation\400T</v>
      </c>
      <c r="C2972" s="1" t="s">
        <v>293</v>
      </c>
      <c r="D2972" s="1" t="str">
        <f>LEFT(Supplemental_Type_Certificates__STC___5[[#This Row],[Column1]],SEARCH("\",Supplemental_Type_Certificates__STC___5[[#This Row],[Column1]])-1)</f>
        <v>Beechcraft Corporation</v>
      </c>
      <c r="E2972" s="1" t="str">
        <f>RIGHT(Supplemental_Type_Certificates__STC___5[[#This Row],[Column1]],LEN(Supplemental_Type_Certificates__STC___5[[#This Row],[Column1]])-SEARCH("\",Supplemental_Type_Certificates__STC___5[[#This Row],[Column1]]))</f>
        <v>400T</v>
      </c>
      <c r="F2972" s="1" t="str">
        <f>INDEX(Sheet1!A:D,MATCH(Supplemental_Type_Certificates__STC___5[[#This Row],[Make]],Sheet1!D:D,0),1)</f>
        <v>Beechcraft</v>
      </c>
      <c r="G2972"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972"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E2970:E2986</v>
      </c>
      <c r="I2972" s="1" t="str">
        <f ca="1">IF(LEN(Supplemental_Type_Certificates__STC___5[[#This Row],[First]])&lt;&gt;0,Supplemental_Type_Certificates__STC___5[[#This Row],[First]]&amp;": "&amp;_xlfn.TEXTJOIN(", ",TRUE,INDIRECT(Supplemental_Type_Certificates__STC___5[[#This Row],[Range]])),"")</f>
        <v/>
      </c>
      <c r="J2972"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'Sheet11'!i2970:i3041</v>
      </c>
    </row>
    <row r="2973" spans="1:10" x14ac:dyDescent="0.25">
      <c r="A2973" s="1" t="s">
        <v>287</v>
      </c>
      <c r="B2973"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Beechcraft Corporation\BAe.125 Series 800A</v>
      </c>
      <c r="C2973" s="1" t="s">
        <v>256</v>
      </c>
      <c r="D2973" s="1" t="str">
        <f>LEFT(Supplemental_Type_Certificates__STC___5[[#This Row],[Column1]],SEARCH("\",Supplemental_Type_Certificates__STC___5[[#This Row],[Column1]])-1)</f>
        <v>Beechcraft Corporation</v>
      </c>
      <c r="E2973" s="1" t="str">
        <f>RIGHT(Supplemental_Type_Certificates__STC___5[[#This Row],[Column1]],LEN(Supplemental_Type_Certificates__STC___5[[#This Row],[Column1]])-SEARCH("\",Supplemental_Type_Certificates__STC___5[[#This Row],[Column1]]))</f>
        <v>BAe.125 Series 800A</v>
      </c>
      <c r="F2973" s="1" t="str">
        <f>INDEX(Sheet1!A:D,MATCH(Supplemental_Type_Certificates__STC___5[[#This Row],[Make]],Sheet1!D:D,0),1)</f>
        <v>Beechcraft</v>
      </c>
      <c r="G2973"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973"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E2970:E2986</v>
      </c>
      <c r="I2973" s="1" t="str">
        <f ca="1">IF(LEN(Supplemental_Type_Certificates__STC___5[[#This Row],[First]])&lt;&gt;0,Supplemental_Type_Certificates__STC___5[[#This Row],[First]]&amp;": "&amp;_xlfn.TEXTJOIN(", ",TRUE,INDIRECT(Supplemental_Type_Certificates__STC___5[[#This Row],[Range]])),"")</f>
        <v/>
      </c>
      <c r="J2973"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'Sheet11'!i2970:i3041</v>
      </c>
    </row>
    <row r="2974" spans="1:10" x14ac:dyDescent="0.25">
      <c r="A2974" s="1" t="s">
        <v>287</v>
      </c>
      <c r="B2974"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Beechcraft Corporation\BAe.125 Series 800B</v>
      </c>
      <c r="C2974" s="1" t="s">
        <v>285</v>
      </c>
      <c r="D2974" s="1" t="str">
        <f>LEFT(Supplemental_Type_Certificates__STC___5[[#This Row],[Column1]],SEARCH("\",Supplemental_Type_Certificates__STC___5[[#This Row],[Column1]])-1)</f>
        <v>Beechcraft Corporation</v>
      </c>
      <c r="E2974" s="1" t="str">
        <f>RIGHT(Supplemental_Type_Certificates__STC___5[[#This Row],[Column1]],LEN(Supplemental_Type_Certificates__STC___5[[#This Row],[Column1]])-SEARCH("\",Supplemental_Type_Certificates__STC___5[[#This Row],[Column1]]))</f>
        <v>BAe.125 Series 800B</v>
      </c>
      <c r="F2974" s="1" t="str">
        <f>INDEX(Sheet1!A:D,MATCH(Supplemental_Type_Certificates__STC___5[[#This Row],[Make]],Sheet1!D:D,0),1)</f>
        <v>Beechcraft</v>
      </c>
      <c r="G2974"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974"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E2970:E2986</v>
      </c>
      <c r="I2974" s="1" t="str">
        <f ca="1">IF(LEN(Supplemental_Type_Certificates__STC___5[[#This Row],[First]])&lt;&gt;0,Supplemental_Type_Certificates__STC___5[[#This Row],[First]]&amp;": "&amp;_xlfn.TEXTJOIN(", ",TRUE,INDIRECT(Supplemental_Type_Certificates__STC___5[[#This Row],[Range]])),"")</f>
        <v/>
      </c>
      <c r="J2974"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'Sheet11'!i2970:i3041</v>
      </c>
    </row>
    <row r="2975" spans="1:10" x14ac:dyDescent="0.25">
      <c r="A2975" s="1" t="s">
        <v>287</v>
      </c>
      <c r="B2975"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Beechcraft Corporation\BH.125 Series 600A</v>
      </c>
      <c r="C2975" s="1" t="s">
        <v>294</v>
      </c>
      <c r="D2975" s="1" t="str">
        <f>LEFT(Supplemental_Type_Certificates__STC___5[[#This Row],[Column1]],SEARCH("\",Supplemental_Type_Certificates__STC___5[[#This Row],[Column1]])-1)</f>
        <v>Beechcraft Corporation</v>
      </c>
      <c r="E2975" s="1" t="str">
        <f>RIGHT(Supplemental_Type_Certificates__STC___5[[#This Row],[Column1]],LEN(Supplemental_Type_Certificates__STC___5[[#This Row],[Column1]])-SEARCH("\",Supplemental_Type_Certificates__STC___5[[#This Row],[Column1]]))</f>
        <v>BH.125 Series 600A</v>
      </c>
      <c r="F2975" s="1" t="str">
        <f>INDEX(Sheet1!A:D,MATCH(Supplemental_Type_Certificates__STC___5[[#This Row],[Make]],Sheet1!D:D,0),1)</f>
        <v>Beechcraft</v>
      </c>
      <c r="G2975"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975"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E2970:E2986</v>
      </c>
      <c r="I2975" s="1" t="str">
        <f ca="1">IF(LEN(Supplemental_Type_Certificates__STC___5[[#This Row],[First]])&lt;&gt;0,Supplemental_Type_Certificates__STC___5[[#This Row],[First]]&amp;": "&amp;_xlfn.TEXTJOIN(", ",TRUE,INDIRECT(Supplemental_Type_Certificates__STC___5[[#This Row],[Range]])),"")</f>
        <v/>
      </c>
      <c r="J2975"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'Sheet11'!i2970:i3041</v>
      </c>
    </row>
    <row r="2976" spans="1:10" x14ac:dyDescent="0.25">
      <c r="A2976" s="1" t="s">
        <v>287</v>
      </c>
      <c r="B2976"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Beechcraft Corporation\Hawker 800</v>
      </c>
      <c r="C2976" s="1" t="s">
        <v>260</v>
      </c>
      <c r="D2976" s="1" t="str">
        <f>LEFT(Supplemental_Type_Certificates__STC___5[[#This Row],[Column1]],SEARCH("\",Supplemental_Type_Certificates__STC___5[[#This Row],[Column1]])-1)</f>
        <v>Beechcraft Corporation</v>
      </c>
      <c r="E2976" s="1" t="str">
        <f>RIGHT(Supplemental_Type_Certificates__STC___5[[#This Row],[Column1]],LEN(Supplemental_Type_Certificates__STC___5[[#This Row],[Column1]])-SEARCH("\",Supplemental_Type_Certificates__STC___5[[#This Row],[Column1]]))</f>
        <v>Hawker 800</v>
      </c>
      <c r="F2976" s="1" t="str">
        <f>INDEX(Sheet1!A:D,MATCH(Supplemental_Type_Certificates__STC___5[[#This Row],[Make]],Sheet1!D:D,0),1)</f>
        <v>Beechcraft</v>
      </c>
      <c r="G2976"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976"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E2970:E2986</v>
      </c>
      <c r="I2976" s="1" t="str">
        <f ca="1">IF(LEN(Supplemental_Type_Certificates__STC___5[[#This Row],[First]])&lt;&gt;0,Supplemental_Type_Certificates__STC___5[[#This Row],[First]]&amp;": "&amp;_xlfn.TEXTJOIN(", ",TRUE,INDIRECT(Supplemental_Type_Certificates__STC___5[[#This Row],[Range]])),"")</f>
        <v/>
      </c>
      <c r="J2976"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'Sheet11'!i2970:i3041</v>
      </c>
    </row>
    <row r="2977" spans="1:10" x14ac:dyDescent="0.25">
      <c r="A2977" s="1" t="s">
        <v>287</v>
      </c>
      <c r="B2977"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Beechcraft Corporation\Hawker 800XP</v>
      </c>
      <c r="C2977" s="1" t="s">
        <v>261</v>
      </c>
      <c r="D2977" s="1" t="str">
        <f>LEFT(Supplemental_Type_Certificates__STC___5[[#This Row],[Column1]],SEARCH("\",Supplemental_Type_Certificates__STC___5[[#This Row],[Column1]])-1)</f>
        <v>Beechcraft Corporation</v>
      </c>
      <c r="E2977" s="1" t="str">
        <f>RIGHT(Supplemental_Type_Certificates__STC___5[[#This Row],[Column1]],LEN(Supplemental_Type_Certificates__STC___5[[#This Row],[Column1]])-SEARCH("\",Supplemental_Type_Certificates__STC___5[[#This Row],[Column1]]))</f>
        <v>Hawker 800XP</v>
      </c>
      <c r="F2977" s="1" t="str">
        <f>INDEX(Sheet1!A:D,MATCH(Supplemental_Type_Certificates__STC___5[[#This Row],[Make]],Sheet1!D:D,0),1)</f>
        <v>Beechcraft</v>
      </c>
      <c r="G2977"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977"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E2970:E2986</v>
      </c>
      <c r="I2977" s="1" t="str">
        <f ca="1">IF(LEN(Supplemental_Type_Certificates__STC___5[[#This Row],[First]])&lt;&gt;0,Supplemental_Type_Certificates__STC___5[[#This Row],[First]]&amp;": "&amp;_xlfn.TEXTJOIN(", ",TRUE,INDIRECT(Supplemental_Type_Certificates__STC___5[[#This Row],[Range]])),"")</f>
        <v/>
      </c>
      <c r="J2977"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'Sheet11'!i2970:i3041</v>
      </c>
    </row>
    <row r="2978" spans="1:10" x14ac:dyDescent="0.25">
      <c r="A2978" s="1" t="s">
        <v>287</v>
      </c>
      <c r="B2978"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Beechcraft Corporation\HS.125 Series 600A</v>
      </c>
      <c r="C2978" s="1" t="s">
        <v>295</v>
      </c>
      <c r="D2978" s="1" t="str">
        <f>LEFT(Supplemental_Type_Certificates__STC___5[[#This Row],[Column1]],SEARCH("\",Supplemental_Type_Certificates__STC___5[[#This Row],[Column1]])-1)</f>
        <v>Beechcraft Corporation</v>
      </c>
      <c r="E2978" s="1" t="str">
        <f>RIGHT(Supplemental_Type_Certificates__STC___5[[#This Row],[Column1]],LEN(Supplemental_Type_Certificates__STC___5[[#This Row],[Column1]])-SEARCH("\",Supplemental_Type_Certificates__STC___5[[#This Row],[Column1]]))</f>
        <v>HS.125 Series 600A</v>
      </c>
      <c r="F2978" s="1" t="str">
        <f>INDEX(Sheet1!A:D,MATCH(Supplemental_Type_Certificates__STC___5[[#This Row],[Make]],Sheet1!D:D,0),1)</f>
        <v>Beechcraft</v>
      </c>
      <c r="G2978"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978"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E2970:E2986</v>
      </c>
      <c r="I2978" s="1" t="str">
        <f ca="1">IF(LEN(Supplemental_Type_Certificates__STC___5[[#This Row],[First]])&lt;&gt;0,Supplemental_Type_Certificates__STC___5[[#This Row],[First]]&amp;": "&amp;_xlfn.TEXTJOIN(", ",TRUE,INDIRECT(Supplemental_Type_Certificates__STC___5[[#This Row],[Range]])),"")</f>
        <v/>
      </c>
      <c r="J2978"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'Sheet11'!i2970:i3041</v>
      </c>
    </row>
    <row r="2979" spans="1:10" x14ac:dyDescent="0.25">
      <c r="A2979" s="1" t="s">
        <v>287</v>
      </c>
      <c r="B2979"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Beechcraft Corporation\HS.125 Series 600B</v>
      </c>
      <c r="C2979" s="1" t="s">
        <v>296</v>
      </c>
      <c r="D2979" s="1" t="str">
        <f>LEFT(Supplemental_Type_Certificates__STC___5[[#This Row],[Column1]],SEARCH("\",Supplemental_Type_Certificates__STC___5[[#This Row],[Column1]])-1)</f>
        <v>Beechcraft Corporation</v>
      </c>
      <c r="E2979" s="1" t="str">
        <f>RIGHT(Supplemental_Type_Certificates__STC___5[[#This Row],[Column1]],LEN(Supplemental_Type_Certificates__STC___5[[#This Row],[Column1]])-SEARCH("\",Supplemental_Type_Certificates__STC___5[[#This Row],[Column1]]))</f>
        <v>HS.125 Series 600B</v>
      </c>
      <c r="F2979" s="1" t="str">
        <f>INDEX(Sheet1!A:D,MATCH(Supplemental_Type_Certificates__STC___5[[#This Row],[Make]],Sheet1!D:D,0),1)</f>
        <v>Beechcraft</v>
      </c>
      <c r="G2979"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979"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E2970:E2986</v>
      </c>
      <c r="I2979" s="1" t="str">
        <f ca="1">IF(LEN(Supplemental_Type_Certificates__STC___5[[#This Row],[First]])&lt;&gt;0,Supplemental_Type_Certificates__STC___5[[#This Row],[First]]&amp;": "&amp;_xlfn.TEXTJOIN(", ",TRUE,INDIRECT(Supplemental_Type_Certificates__STC___5[[#This Row],[Range]])),"")</f>
        <v/>
      </c>
      <c r="J2979"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'Sheet11'!i2970:i3041</v>
      </c>
    </row>
    <row r="2980" spans="1:10" x14ac:dyDescent="0.25">
      <c r="A2980" s="1" t="s">
        <v>287</v>
      </c>
      <c r="B2980"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Beechcraft Corporation\HS.125 Series 600B/1</v>
      </c>
      <c r="C2980" s="1" t="s">
        <v>297</v>
      </c>
      <c r="D2980" s="1" t="str">
        <f>LEFT(Supplemental_Type_Certificates__STC___5[[#This Row],[Column1]],SEARCH("\",Supplemental_Type_Certificates__STC___5[[#This Row],[Column1]])-1)</f>
        <v>Beechcraft Corporation</v>
      </c>
      <c r="E2980" s="1" t="str">
        <f>RIGHT(Supplemental_Type_Certificates__STC___5[[#This Row],[Column1]],LEN(Supplemental_Type_Certificates__STC___5[[#This Row],[Column1]])-SEARCH("\",Supplemental_Type_Certificates__STC___5[[#This Row],[Column1]]))</f>
        <v>HS.125 Series 600B/1</v>
      </c>
      <c r="F2980" s="1" t="str">
        <f>INDEX(Sheet1!A:D,MATCH(Supplemental_Type_Certificates__STC___5[[#This Row],[Make]],Sheet1!D:D,0),1)</f>
        <v>Beechcraft</v>
      </c>
      <c r="G2980"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980"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E2970:E2986</v>
      </c>
      <c r="I2980" s="1" t="str">
        <f ca="1">IF(LEN(Supplemental_Type_Certificates__STC___5[[#This Row],[First]])&lt;&gt;0,Supplemental_Type_Certificates__STC___5[[#This Row],[First]]&amp;": "&amp;_xlfn.TEXTJOIN(", ",TRUE,INDIRECT(Supplemental_Type_Certificates__STC___5[[#This Row],[Range]])),"")</f>
        <v/>
      </c>
      <c r="J2980"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'Sheet11'!i2970:i3041</v>
      </c>
    </row>
    <row r="2981" spans="1:10" x14ac:dyDescent="0.25">
      <c r="A2981" s="1" t="s">
        <v>287</v>
      </c>
      <c r="B2981"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Beechcraft Corporation\HS.125 Series 600B/2</v>
      </c>
      <c r="C2981" s="1" t="s">
        <v>298</v>
      </c>
      <c r="D2981" s="1" t="str">
        <f>LEFT(Supplemental_Type_Certificates__STC___5[[#This Row],[Column1]],SEARCH("\",Supplemental_Type_Certificates__STC___5[[#This Row],[Column1]])-1)</f>
        <v>Beechcraft Corporation</v>
      </c>
      <c r="E2981" s="1" t="str">
        <f>RIGHT(Supplemental_Type_Certificates__STC___5[[#This Row],[Column1]],LEN(Supplemental_Type_Certificates__STC___5[[#This Row],[Column1]])-SEARCH("\",Supplemental_Type_Certificates__STC___5[[#This Row],[Column1]]))</f>
        <v>HS.125 Series 600B/2</v>
      </c>
      <c r="F2981" s="1" t="str">
        <f>INDEX(Sheet1!A:D,MATCH(Supplemental_Type_Certificates__STC___5[[#This Row],[Make]],Sheet1!D:D,0),1)</f>
        <v>Beechcraft</v>
      </c>
      <c r="G2981"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981"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E2970:E2986</v>
      </c>
      <c r="I2981" s="1" t="str">
        <f ca="1">IF(LEN(Supplemental_Type_Certificates__STC___5[[#This Row],[First]])&lt;&gt;0,Supplemental_Type_Certificates__STC___5[[#This Row],[First]]&amp;": "&amp;_xlfn.TEXTJOIN(", ",TRUE,INDIRECT(Supplemental_Type_Certificates__STC___5[[#This Row],[Range]])),"")</f>
        <v/>
      </c>
      <c r="J2981"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'Sheet11'!i2970:i3041</v>
      </c>
    </row>
    <row r="2982" spans="1:10" x14ac:dyDescent="0.25">
      <c r="A2982" s="1" t="s">
        <v>287</v>
      </c>
      <c r="B2982"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Beechcraft Corporation\HS.125 Series 600B/3</v>
      </c>
      <c r="C2982" s="1" t="s">
        <v>299</v>
      </c>
      <c r="D2982" s="1" t="str">
        <f>LEFT(Supplemental_Type_Certificates__STC___5[[#This Row],[Column1]],SEARCH("\",Supplemental_Type_Certificates__STC___5[[#This Row],[Column1]])-1)</f>
        <v>Beechcraft Corporation</v>
      </c>
      <c r="E2982" s="1" t="str">
        <f>RIGHT(Supplemental_Type_Certificates__STC___5[[#This Row],[Column1]],LEN(Supplemental_Type_Certificates__STC___5[[#This Row],[Column1]])-SEARCH("\",Supplemental_Type_Certificates__STC___5[[#This Row],[Column1]]))</f>
        <v>HS.125 Series 600B/3</v>
      </c>
      <c r="F2982" s="1" t="str">
        <f>INDEX(Sheet1!A:D,MATCH(Supplemental_Type_Certificates__STC___5[[#This Row],[Make]],Sheet1!D:D,0),1)</f>
        <v>Beechcraft</v>
      </c>
      <c r="G2982"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982"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E2970:E2986</v>
      </c>
      <c r="I2982" s="1" t="str">
        <f ca="1">IF(LEN(Supplemental_Type_Certificates__STC___5[[#This Row],[First]])&lt;&gt;0,Supplemental_Type_Certificates__STC___5[[#This Row],[First]]&amp;": "&amp;_xlfn.TEXTJOIN(", ",TRUE,INDIRECT(Supplemental_Type_Certificates__STC___5[[#This Row],[Range]])),"")</f>
        <v/>
      </c>
      <c r="J2982"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'Sheet11'!i2970:i3041</v>
      </c>
    </row>
    <row r="2983" spans="1:10" x14ac:dyDescent="0.25">
      <c r="A2983" s="1" t="s">
        <v>287</v>
      </c>
      <c r="B2983"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Beechcraft Corporation\HS.125 Series 700A</v>
      </c>
      <c r="C2983" s="1" t="s">
        <v>262</v>
      </c>
      <c r="D2983" s="1" t="str">
        <f>LEFT(Supplemental_Type_Certificates__STC___5[[#This Row],[Column1]],SEARCH("\",Supplemental_Type_Certificates__STC___5[[#This Row],[Column1]])-1)</f>
        <v>Beechcraft Corporation</v>
      </c>
      <c r="E2983" s="1" t="str">
        <f>RIGHT(Supplemental_Type_Certificates__STC___5[[#This Row],[Column1]],LEN(Supplemental_Type_Certificates__STC___5[[#This Row],[Column1]])-SEARCH("\",Supplemental_Type_Certificates__STC___5[[#This Row],[Column1]]))</f>
        <v>HS.125 Series 700A</v>
      </c>
      <c r="F2983" s="1" t="str">
        <f>INDEX(Sheet1!A:D,MATCH(Supplemental_Type_Certificates__STC___5[[#This Row],[Make]],Sheet1!D:D,0),1)</f>
        <v>Beechcraft</v>
      </c>
      <c r="G2983"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983"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E2970:E2986</v>
      </c>
      <c r="I2983" s="1" t="str">
        <f ca="1">IF(LEN(Supplemental_Type_Certificates__STC___5[[#This Row],[First]])&lt;&gt;0,Supplemental_Type_Certificates__STC___5[[#This Row],[First]]&amp;": "&amp;_xlfn.TEXTJOIN(", ",TRUE,INDIRECT(Supplemental_Type_Certificates__STC___5[[#This Row],[Range]])),"")</f>
        <v/>
      </c>
      <c r="J2983"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'Sheet11'!i2970:i3041</v>
      </c>
    </row>
    <row r="2984" spans="1:10" x14ac:dyDescent="0.25">
      <c r="A2984" s="1" t="s">
        <v>287</v>
      </c>
      <c r="B2984"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Beechcraft Corporation\HS.125 Series 700B</v>
      </c>
      <c r="C2984" s="1" t="s">
        <v>300</v>
      </c>
      <c r="D2984" s="1" t="str">
        <f>LEFT(Supplemental_Type_Certificates__STC___5[[#This Row],[Column1]],SEARCH("\",Supplemental_Type_Certificates__STC___5[[#This Row],[Column1]])-1)</f>
        <v>Beechcraft Corporation</v>
      </c>
      <c r="E2984" s="1" t="str">
        <f>RIGHT(Supplemental_Type_Certificates__STC___5[[#This Row],[Column1]],LEN(Supplemental_Type_Certificates__STC___5[[#This Row],[Column1]])-SEARCH("\",Supplemental_Type_Certificates__STC___5[[#This Row],[Column1]]))</f>
        <v>HS.125 Series 700B</v>
      </c>
      <c r="F2984" s="1" t="str">
        <f>INDEX(Sheet1!A:D,MATCH(Supplemental_Type_Certificates__STC___5[[#This Row],[Make]],Sheet1!D:D,0),1)</f>
        <v>Beechcraft</v>
      </c>
      <c r="G2984"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984"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E2970:E2986</v>
      </c>
      <c r="I2984" s="1" t="str">
        <f ca="1">IF(LEN(Supplemental_Type_Certificates__STC___5[[#This Row],[First]])&lt;&gt;0,Supplemental_Type_Certificates__STC___5[[#This Row],[First]]&amp;": "&amp;_xlfn.TEXTJOIN(", ",TRUE,INDIRECT(Supplemental_Type_Certificates__STC___5[[#This Row],[Range]])),"")</f>
        <v/>
      </c>
      <c r="J2984"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'Sheet11'!i2970:i3041</v>
      </c>
    </row>
    <row r="2985" spans="1:10" x14ac:dyDescent="0.25">
      <c r="A2985" s="1" t="s">
        <v>287</v>
      </c>
      <c r="B2985"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Beechcraft Corporation\HS.125 Series F600B</v>
      </c>
      <c r="C2985" s="1" t="s">
        <v>301</v>
      </c>
      <c r="D2985" s="1" t="str">
        <f>LEFT(Supplemental_Type_Certificates__STC___5[[#This Row],[Column1]],SEARCH("\",Supplemental_Type_Certificates__STC___5[[#This Row],[Column1]])-1)</f>
        <v>Beechcraft Corporation</v>
      </c>
      <c r="E2985" s="1" t="str">
        <f>RIGHT(Supplemental_Type_Certificates__STC___5[[#This Row],[Column1]],LEN(Supplemental_Type_Certificates__STC___5[[#This Row],[Column1]])-SEARCH("\",Supplemental_Type_Certificates__STC___5[[#This Row],[Column1]]))</f>
        <v>HS.125 Series F600B</v>
      </c>
      <c r="F2985" s="1" t="str">
        <f>INDEX(Sheet1!A:D,MATCH(Supplemental_Type_Certificates__STC___5[[#This Row],[Make]],Sheet1!D:D,0),1)</f>
        <v>Beechcraft</v>
      </c>
      <c r="G2985"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985"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E2970:E2986</v>
      </c>
      <c r="I2985" s="1" t="str">
        <f ca="1">IF(LEN(Supplemental_Type_Certificates__STC___5[[#This Row],[First]])&lt;&gt;0,Supplemental_Type_Certificates__STC___5[[#This Row],[First]]&amp;": "&amp;_xlfn.TEXTJOIN(", ",TRUE,INDIRECT(Supplemental_Type_Certificates__STC___5[[#This Row],[Range]])),"")</f>
        <v/>
      </c>
      <c r="J2985"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'Sheet11'!i2970:i3041</v>
      </c>
    </row>
    <row r="2986" spans="1:10" x14ac:dyDescent="0.25">
      <c r="A2986" s="1" t="s">
        <v>287</v>
      </c>
      <c r="B2986"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Beechcraft Corporation\MU-300-10</v>
      </c>
      <c r="C2986" s="1" t="s">
        <v>302</v>
      </c>
      <c r="D2986" s="1" t="str">
        <f>LEFT(Supplemental_Type_Certificates__STC___5[[#This Row],[Column1]],SEARCH("\",Supplemental_Type_Certificates__STC___5[[#This Row],[Column1]])-1)</f>
        <v>Beechcraft Corporation</v>
      </c>
      <c r="E2986" s="1" t="str">
        <f>RIGHT(Supplemental_Type_Certificates__STC___5[[#This Row],[Column1]],LEN(Supplemental_Type_Certificates__STC___5[[#This Row],[Column1]])-SEARCH("\",Supplemental_Type_Certificates__STC___5[[#This Row],[Column1]]))</f>
        <v>MU-300-10</v>
      </c>
      <c r="F2986" s="1" t="str">
        <f>INDEX(Sheet1!A:D,MATCH(Supplemental_Type_Certificates__STC___5[[#This Row],[Make]],Sheet1!D:D,0),1)</f>
        <v>Beechcraft</v>
      </c>
      <c r="G2986"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986"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E2970:E2986</v>
      </c>
      <c r="I2986" s="1" t="str">
        <f ca="1">IF(LEN(Supplemental_Type_Certificates__STC___5[[#This Row],[First]])&lt;&gt;0,Supplemental_Type_Certificates__STC___5[[#This Row],[First]]&amp;": "&amp;_xlfn.TEXTJOIN(", ",TRUE,INDIRECT(Supplemental_Type_Certificates__STC___5[[#This Row],[Range]])),"")</f>
        <v/>
      </c>
      <c r="J2986"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'Sheet11'!i2970:i3041</v>
      </c>
    </row>
    <row r="2987" spans="1:10" x14ac:dyDescent="0.25">
      <c r="A2987" s="1" t="s">
        <v>287</v>
      </c>
      <c r="B2987"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Dassault Aviation\Falcon 10</v>
      </c>
      <c r="C2987" s="1" t="s">
        <v>1719</v>
      </c>
      <c r="D2987" s="1" t="str">
        <f>LEFT(Supplemental_Type_Certificates__STC___5[[#This Row],[Column1]],SEARCH("\",Supplemental_Type_Certificates__STC___5[[#This Row],[Column1]])-1)</f>
        <v>Dassault Aviation</v>
      </c>
      <c r="E2987" s="1" t="str">
        <f>RIGHT(Supplemental_Type_Certificates__STC___5[[#This Row],[Column1]],LEN(Supplemental_Type_Certificates__STC___5[[#This Row],[Column1]])-SEARCH("\",Supplemental_Type_Certificates__STC___5[[#This Row],[Column1]]))</f>
        <v>Falcon 10</v>
      </c>
      <c r="F2987" s="1" t="str">
        <f>INDEX(Sheet1!A:D,MATCH(Supplemental_Type_Certificates__STC___5[[#This Row],[Make]],Sheet1!D:D,0),1)</f>
        <v>Dassault</v>
      </c>
      <c r="G2987"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Dassault</v>
      </c>
      <c r="H2987"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E2987:E3000</v>
      </c>
      <c r="I2987" s="1" t="str">
        <f ca="1">IF(LEN(Supplemental_Type_Certificates__STC___5[[#This Row],[First]])&lt;&gt;0,Supplemental_Type_Certificates__STC___5[[#This Row],[First]]&amp;": "&amp;_xlfn.TEXTJOIN(", ",TRUE,INDIRECT(Supplemental_Type_Certificates__STC___5[[#This Row],[Range]])),"")</f>
        <v>Dassault: Falcon 10, Fan Jet Falcon, Fan Jet Falcon Series C, Fan Jet Falcon Series D, Fan Jet Falcon Series E, Fan Jet Falcon Series F, Fan Jet Falcon Series G, Mystere-Falcon 20 - C5, Mystere-Falcon 20 - D5, Mystere-Falcon 20 - E5, Mystere-Falcon 20 - F5, Mystere-Falcon 200, Mystere-Falcon 50, Mystere-Falcon 900</v>
      </c>
      <c r="J2987"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'Sheet11'!i2970:i3041</v>
      </c>
    </row>
    <row r="2988" spans="1:10" x14ac:dyDescent="0.25">
      <c r="A2988" s="1" t="s">
        <v>287</v>
      </c>
      <c r="B2988"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Dassault Aviation\Fan Jet Falcon</v>
      </c>
      <c r="C2988" s="1" t="s">
        <v>1720</v>
      </c>
      <c r="D2988" s="1" t="str">
        <f>LEFT(Supplemental_Type_Certificates__STC___5[[#This Row],[Column1]],SEARCH("\",Supplemental_Type_Certificates__STC___5[[#This Row],[Column1]])-1)</f>
        <v>Dassault Aviation</v>
      </c>
      <c r="E2988" s="1" t="str">
        <f>RIGHT(Supplemental_Type_Certificates__STC___5[[#This Row],[Column1]],LEN(Supplemental_Type_Certificates__STC___5[[#This Row],[Column1]])-SEARCH("\",Supplemental_Type_Certificates__STC___5[[#This Row],[Column1]]))</f>
        <v>Fan Jet Falcon</v>
      </c>
      <c r="F2988" s="1" t="str">
        <f>INDEX(Sheet1!A:D,MATCH(Supplemental_Type_Certificates__STC___5[[#This Row],[Make]],Sheet1!D:D,0),1)</f>
        <v>Dassault</v>
      </c>
      <c r="G2988"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988"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E2987:E3000</v>
      </c>
      <c r="I2988" s="1" t="str">
        <f ca="1">IF(LEN(Supplemental_Type_Certificates__STC___5[[#This Row],[First]])&lt;&gt;0,Supplemental_Type_Certificates__STC___5[[#This Row],[First]]&amp;": "&amp;_xlfn.TEXTJOIN(", ",TRUE,INDIRECT(Supplemental_Type_Certificates__STC___5[[#This Row],[Range]])),"")</f>
        <v/>
      </c>
      <c r="J2988"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'Sheet11'!i2970:i3041</v>
      </c>
    </row>
    <row r="2989" spans="1:10" x14ac:dyDescent="0.25">
      <c r="A2989" s="1" t="s">
        <v>287</v>
      </c>
      <c r="B2989"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Dassault Aviation\Fan Jet Falcon Series C</v>
      </c>
      <c r="C2989" s="1" t="s">
        <v>1721</v>
      </c>
      <c r="D2989" s="1" t="str">
        <f>LEFT(Supplemental_Type_Certificates__STC___5[[#This Row],[Column1]],SEARCH("\",Supplemental_Type_Certificates__STC___5[[#This Row],[Column1]])-1)</f>
        <v>Dassault Aviation</v>
      </c>
      <c r="E2989" s="1" t="str">
        <f>RIGHT(Supplemental_Type_Certificates__STC___5[[#This Row],[Column1]],LEN(Supplemental_Type_Certificates__STC___5[[#This Row],[Column1]])-SEARCH("\",Supplemental_Type_Certificates__STC___5[[#This Row],[Column1]]))</f>
        <v>Fan Jet Falcon Series C</v>
      </c>
      <c r="F2989" s="1" t="str">
        <f>INDEX(Sheet1!A:D,MATCH(Supplemental_Type_Certificates__STC___5[[#This Row],[Make]],Sheet1!D:D,0),1)</f>
        <v>Dassault</v>
      </c>
      <c r="G2989"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989"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E2987:E3000</v>
      </c>
      <c r="I2989" s="1" t="str">
        <f ca="1">IF(LEN(Supplemental_Type_Certificates__STC___5[[#This Row],[First]])&lt;&gt;0,Supplemental_Type_Certificates__STC___5[[#This Row],[First]]&amp;": "&amp;_xlfn.TEXTJOIN(", ",TRUE,INDIRECT(Supplemental_Type_Certificates__STC___5[[#This Row],[Range]])),"")</f>
        <v/>
      </c>
      <c r="J2989"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'Sheet11'!i2970:i3041</v>
      </c>
    </row>
    <row r="2990" spans="1:10" x14ac:dyDescent="0.25">
      <c r="A2990" s="1" t="s">
        <v>287</v>
      </c>
      <c r="B2990"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Dassault Aviation\Fan Jet Falcon Series D</v>
      </c>
      <c r="C2990" s="1" t="s">
        <v>1722</v>
      </c>
      <c r="D2990" s="1" t="str">
        <f>LEFT(Supplemental_Type_Certificates__STC___5[[#This Row],[Column1]],SEARCH("\",Supplemental_Type_Certificates__STC___5[[#This Row],[Column1]])-1)</f>
        <v>Dassault Aviation</v>
      </c>
      <c r="E2990" s="1" t="str">
        <f>RIGHT(Supplemental_Type_Certificates__STC___5[[#This Row],[Column1]],LEN(Supplemental_Type_Certificates__STC___5[[#This Row],[Column1]])-SEARCH("\",Supplemental_Type_Certificates__STC___5[[#This Row],[Column1]]))</f>
        <v>Fan Jet Falcon Series D</v>
      </c>
      <c r="F2990" s="1" t="str">
        <f>INDEX(Sheet1!A:D,MATCH(Supplemental_Type_Certificates__STC___5[[#This Row],[Make]],Sheet1!D:D,0),1)</f>
        <v>Dassault</v>
      </c>
      <c r="G2990"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990"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E2987:E3000</v>
      </c>
      <c r="I2990" s="1" t="str">
        <f ca="1">IF(LEN(Supplemental_Type_Certificates__STC___5[[#This Row],[First]])&lt;&gt;0,Supplemental_Type_Certificates__STC___5[[#This Row],[First]]&amp;": "&amp;_xlfn.TEXTJOIN(", ",TRUE,INDIRECT(Supplemental_Type_Certificates__STC___5[[#This Row],[Range]])),"")</f>
        <v/>
      </c>
      <c r="J2990"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'Sheet11'!i2970:i3041</v>
      </c>
    </row>
    <row r="2991" spans="1:10" x14ac:dyDescent="0.25">
      <c r="A2991" s="1" t="s">
        <v>287</v>
      </c>
      <c r="B2991"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Dassault Aviation\Fan Jet Falcon Series E</v>
      </c>
      <c r="C2991" s="1" t="s">
        <v>1723</v>
      </c>
      <c r="D2991" s="1" t="str">
        <f>LEFT(Supplemental_Type_Certificates__STC___5[[#This Row],[Column1]],SEARCH("\",Supplemental_Type_Certificates__STC___5[[#This Row],[Column1]])-1)</f>
        <v>Dassault Aviation</v>
      </c>
      <c r="E2991" s="1" t="str">
        <f>RIGHT(Supplemental_Type_Certificates__STC___5[[#This Row],[Column1]],LEN(Supplemental_Type_Certificates__STC___5[[#This Row],[Column1]])-SEARCH("\",Supplemental_Type_Certificates__STC___5[[#This Row],[Column1]]))</f>
        <v>Fan Jet Falcon Series E</v>
      </c>
      <c r="F2991" s="1" t="str">
        <f>INDEX(Sheet1!A:D,MATCH(Supplemental_Type_Certificates__STC___5[[#This Row],[Make]],Sheet1!D:D,0),1)</f>
        <v>Dassault</v>
      </c>
      <c r="G2991"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991"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E2987:E3000</v>
      </c>
      <c r="I2991" s="1" t="str">
        <f ca="1">IF(LEN(Supplemental_Type_Certificates__STC___5[[#This Row],[First]])&lt;&gt;0,Supplemental_Type_Certificates__STC___5[[#This Row],[First]]&amp;": "&amp;_xlfn.TEXTJOIN(", ",TRUE,INDIRECT(Supplemental_Type_Certificates__STC___5[[#This Row],[Range]])),"")</f>
        <v/>
      </c>
      <c r="J2991"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'Sheet11'!i2970:i3041</v>
      </c>
    </row>
    <row r="2992" spans="1:10" x14ac:dyDescent="0.25">
      <c r="A2992" s="1" t="s">
        <v>287</v>
      </c>
      <c r="B2992"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Dassault Aviation\Fan Jet Falcon Series F</v>
      </c>
      <c r="C2992" s="1" t="s">
        <v>1724</v>
      </c>
      <c r="D2992" s="1" t="str">
        <f>LEFT(Supplemental_Type_Certificates__STC___5[[#This Row],[Column1]],SEARCH("\",Supplemental_Type_Certificates__STC___5[[#This Row],[Column1]])-1)</f>
        <v>Dassault Aviation</v>
      </c>
      <c r="E2992" s="1" t="str">
        <f>RIGHT(Supplemental_Type_Certificates__STC___5[[#This Row],[Column1]],LEN(Supplemental_Type_Certificates__STC___5[[#This Row],[Column1]])-SEARCH("\",Supplemental_Type_Certificates__STC___5[[#This Row],[Column1]]))</f>
        <v>Fan Jet Falcon Series F</v>
      </c>
      <c r="F2992" s="1" t="str">
        <f>INDEX(Sheet1!A:D,MATCH(Supplemental_Type_Certificates__STC___5[[#This Row],[Make]],Sheet1!D:D,0),1)</f>
        <v>Dassault</v>
      </c>
      <c r="G2992"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992"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E2987:E3000</v>
      </c>
      <c r="I2992" s="1" t="str">
        <f ca="1">IF(LEN(Supplemental_Type_Certificates__STC___5[[#This Row],[First]])&lt;&gt;0,Supplemental_Type_Certificates__STC___5[[#This Row],[First]]&amp;": "&amp;_xlfn.TEXTJOIN(", ",TRUE,INDIRECT(Supplemental_Type_Certificates__STC___5[[#This Row],[Range]])),"")</f>
        <v/>
      </c>
      <c r="J2992"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'Sheet11'!i2970:i3041</v>
      </c>
    </row>
    <row r="2993" spans="1:10" x14ac:dyDescent="0.25">
      <c r="A2993" s="1" t="s">
        <v>287</v>
      </c>
      <c r="B2993"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Dassault Aviation\Fan Jet Falcon Series G</v>
      </c>
      <c r="C2993" s="1" t="s">
        <v>1725</v>
      </c>
      <c r="D2993" s="1" t="str">
        <f>LEFT(Supplemental_Type_Certificates__STC___5[[#This Row],[Column1]],SEARCH("\",Supplemental_Type_Certificates__STC___5[[#This Row],[Column1]])-1)</f>
        <v>Dassault Aviation</v>
      </c>
      <c r="E2993" s="1" t="str">
        <f>RIGHT(Supplemental_Type_Certificates__STC___5[[#This Row],[Column1]],LEN(Supplemental_Type_Certificates__STC___5[[#This Row],[Column1]])-SEARCH("\",Supplemental_Type_Certificates__STC___5[[#This Row],[Column1]]))</f>
        <v>Fan Jet Falcon Series G</v>
      </c>
      <c r="F2993" s="1" t="str">
        <f>INDEX(Sheet1!A:D,MATCH(Supplemental_Type_Certificates__STC___5[[#This Row],[Make]],Sheet1!D:D,0),1)</f>
        <v>Dassault</v>
      </c>
      <c r="G2993"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993"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E2987:E3000</v>
      </c>
      <c r="I2993" s="1" t="str">
        <f ca="1">IF(LEN(Supplemental_Type_Certificates__STC___5[[#This Row],[First]])&lt;&gt;0,Supplemental_Type_Certificates__STC___5[[#This Row],[First]]&amp;": "&amp;_xlfn.TEXTJOIN(", ",TRUE,INDIRECT(Supplemental_Type_Certificates__STC___5[[#This Row],[Range]])),"")</f>
        <v/>
      </c>
      <c r="J2993"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'Sheet11'!i2970:i3041</v>
      </c>
    </row>
    <row r="2994" spans="1:10" x14ac:dyDescent="0.25">
      <c r="A2994" s="1" t="s">
        <v>287</v>
      </c>
      <c r="B2994"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Dassault Aviation\Mystere-Falcon 20 - C5</v>
      </c>
      <c r="C2994" s="1" t="s">
        <v>1726</v>
      </c>
      <c r="D2994" s="1" t="str">
        <f>LEFT(Supplemental_Type_Certificates__STC___5[[#This Row],[Column1]],SEARCH("\",Supplemental_Type_Certificates__STC___5[[#This Row],[Column1]])-1)</f>
        <v>Dassault Aviation</v>
      </c>
      <c r="E2994" s="1" t="str">
        <f>RIGHT(Supplemental_Type_Certificates__STC___5[[#This Row],[Column1]],LEN(Supplemental_Type_Certificates__STC___5[[#This Row],[Column1]])-SEARCH("\",Supplemental_Type_Certificates__STC___5[[#This Row],[Column1]]))</f>
        <v>Mystere-Falcon 20 - C5</v>
      </c>
      <c r="F2994" s="1" t="str">
        <f>INDEX(Sheet1!A:D,MATCH(Supplemental_Type_Certificates__STC___5[[#This Row],[Make]],Sheet1!D:D,0),1)</f>
        <v>Dassault</v>
      </c>
      <c r="G2994"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994"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E2987:E3000</v>
      </c>
      <c r="I2994" s="1" t="str">
        <f ca="1">IF(LEN(Supplemental_Type_Certificates__STC___5[[#This Row],[First]])&lt;&gt;0,Supplemental_Type_Certificates__STC___5[[#This Row],[First]]&amp;": "&amp;_xlfn.TEXTJOIN(", ",TRUE,INDIRECT(Supplemental_Type_Certificates__STC___5[[#This Row],[Range]])),"")</f>
        <v/>
      </c>
      <c r="J2994"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'Sheet11'!i2970:i3041</v>
      </c>
    </row>
    <row r="2995" spans="1:10" x14ac:dyDescent="0.25">
      <c r="A2995" s="1" t="s">
        <v>287</v>
      </c>
      <c r="B2995"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Dassault Aviation\Mystere-Falcon 20 - D5</v>
      </c>
      <c r="C2995" s="1" t="s">
        <v>1727</v>
      </c>
      <c r="D2995" s="1" t="str">
        <f>LEFT(Supplemental_Type_Certificates__STC___5[[#This Row],[Column1]],SEARCH("\",Supplemental_Type_Certificates__STC___5[[#This Row],[Column1]])-1)</f>
        <v>Dassault Aviation</v>
      </c>
      <c r="E2995" s="1" t="str">
        <f>RIGHT(Supplemental_Type_Certificates__STC___5[[#This Row],[Column1]],LEN(Supplemental_Type_Certificates__STC___5[[#This Row],[Column1]])-SEARCH("\",Supplemental_Type_Certificates__STC___5[[#This Row],[Column1]]))</f>
        <v>Mystere-Falcon 20 - D5</v>
      </c>
      <c r="F2995" s="1" t="str">
        <f>INDEX(Sheet1!A:D,MATCH(Supplemental_Type_Certificates__STC___5[[#This Row],[Make]],Sheet1!D:D,0),1)</f>
        <v>Dassault</v>
      </c>
      <c r="G2995"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995"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E2987:E3000</v>
      </c>
      <c r="I2995" s="1" t="str">
        <f ca="1">IF(LEN(Supplemental_Type_Certificates__STC___5[[#This Row],[First]])&lt;&gt;0,Supplemental_Type_Certificates__STC___5[[#This Row],[First]]&amp;": "&amp;_xlfn.TEXTJOIN(", ",TRUE,INDIRECT(Supplemental_Type_Certificates__STC___5[[#This Row],[Range]])),"")</f>
        <v/>
      </c>
      <c r="J2995"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'Sheet11'!i2970:i3041</v>
      </c>
    </row>
    <row r="2996" spans="1:10" x14ac:dyDescent="0.25">
      <c r="A2996" s="1" t="s">
        <v>287</v>
      </c>
      <c r="B2996"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Dassault Aviation\Mystere-Falcon 20 - E5</v>
      </c>
      <c r="C2996" s="1" t="s">
        <v>1728</v>
      </c>
      <c r="D2996" s="1" t="str">
        <f>LEFT(Supplemental_Type_Certificates__STC___5[[#This Row],[Column1]],SEARCH("\",Supplemental_Type_Certificates__STC___5[[#This Row],[Column1]])-1)</f>
        <v>Dassault Aviation</v>
      </c>
      <c r="E2996" s="1" t="str">
        <f>RIGHT(Supplemental_Type_Certificates__STC___5[[#This Row],[Column1]],LEN(Supplemental_Type_Certificates__STC___5[[#This Row],[Column1]])-SEARCH("\",Supplemental_Type_Certificates__STC___5[[#This Row],[Column1]]))</f>
        <v>Mystere-Falcon 20 - E5</v>
      </c>
      <c r="F2996" s="1" t="str">
        <f>INDEX(Sheet1!A:D,MATCH(Supplemental_Type_Certificates__STC___5[[#This Row],[Make]],Sheet1!D:D,0),1)</f>
        <v>Dassault</v>
      </c>
      <c r="G2996"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996"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E2987:E3000</v>
      </c>
      <c r="I2996" s="1" t="str">
        <f ca="1">IF(LEN(Supplemental_Type_Certificates__STC___5[[#This Row],[First]])&lt;&gt;0,Supplemental_Type_Certificates__STC___5[[#This Row],[First]]&amp;": "&amp;_xlfn.TEXTJOIN(", ",TRUE,INDIRECT(Supplemental_Type_Certificates__STC___5[[#This Row],[Range]])),"")</f>
        <v/>
      </c>
      <c r="J2996"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'Sheet11'!i2970:i3041</v>
      </c>
    </row>
    <row r="2997" spans="1:10" x14ac:dyDescent="0.25">
      <c r="A2997" s="1" t="s">
        <v>287</v>
      </c>
      <c r="B2997"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Dassault Aviation\Mystere-Falcon 20 - F5</v>
      </c>
      <c r="C2997" s="1" t="s">
        <v>1729</v>
      </c>
      <c r="D2997" s="1" t="str">
        <f>LEFT(Supplemental_Type_Certificates__STC___5[[#This Row],[Column1]],SEARCH("\",Supplemental_Type_Certificates__STC___5[[#This Row],[Column1]])-1)</f>
        <v>Dassault Aviation</v>
      </c>
      <c r="E2997" s="1" t="str">
        <f>RIGHT(Supplemental_Type_Certificates__STC___5[[#This Row],[Column1]],LEN(Supplemental_Type_Certificates__STC___5[[#This Row],[Column1]])-SEARCH("\",Supplemental_Type_Certificates__STC___5[[#This Row],[Column1]]))</f>
        <v>Mystere-Falcon 20 - F5</v>
      </c>
      <c r="F2997" s="1" t="str">
        <f>INDEX(Sheet1!A:D,MATCH(Supplemental_Type_Certificates__STC___5[[#This Row],[Make]],Sheet1!D:D,0),1)</f>
        <v>Dassault</v>
      </c>
      <c r="G2997"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997"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E2987:E3000</v>
      </c>
      <c r="I2997" s="1" t="str">
        <f ca="1">IF(LEN(Supplemental_Type_Certificates__STC___5[[#This Row],[First]])&lt;&gt;0,Supplemental_Type_Certificates__STC___5[[#This Row],[First]]&amp;": "&amp;_xlfn.TEXTJOIN(", ",TRUE,INDIRECT(Supplemental_Type_Certificates__STC___5[[#This Row],[Range]])),"")</f>
        <v/>
      </c>
      <c r="J2997"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'Sheet11'!i2970:i3041</v>
      </c>
    </row>
    <row r="2998" spans="1:10" x14ac:dyDescent="0.25">
      <c r="A2998" s="1" t="s">
        <v>287</v>
      </c>
      <c r="B2998"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Dassault Aviation\Mystere-Falcon 200</v>
      </c>
      <c r="C2998" s="1" t="s">
        <v>1730</v>
      </c>
      <c r="D2998" s="1" t="str">
        <f>LEFT(Supplemental_Type_Certificates__STC___5[[#This Row],[Column1]],SEARCH("\",Supplemental_Type_Certificates__STC___5[[#This Row],[Column1]])-1)</f>
        <v>Dassault Aviation</v>
      </c>
      <c r="E2998" s="1" t="str">
        <f>RIGHT(Supplemental_Type_Certificates__STC___5[[#This Row],[Column1]],LEN(Supplemental_Type_Certificates__STC___5[[#This Row],[Column1]])-SEARCH("\",Supplemental_Type_Certificates__STC___5[[#This Row],[Column1]]))</f>
        <v>Mystere-Falcon 200</v>
      </c>
      <c r="F2998" s="1" t="str">
        <f>INDEX(Sheet1!A:D,MATCH(Supplemental_Type_Certificates__STC___5[[#This Row],[Make]],Sheet1!D:D,0),1)</f>
        <v>Dassault</v>
      </c>
      <c r="G2998"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998"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E2987:E3000</v>
      </c>
      <c r="I2998" s="1" t="str">
        <f ca="1">IF(LEN(Supplemental_Type_Certificates__STC___5[[#This Row],[First]])&lt;&gt;0,Supplemental_Type_Certificates__STC___5[[#This Row],[First]]&amp;": "&amp;_xlfn.TEXTJOIN(", ",TRUE,INDIRECT(Supplemental_Type_Certificates__STC___5[[#This Row],[Range]])),"")</f>
        <v/>
      </c>
      <c r="J2998"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'Sheet11'!i2970:i3041</v>
      </c>
    </row>
    <row r="2999" spans="1:10" x14ac:dyDescent="0.25">
      <c r="A2999" s="1" t="s">
        <v>287</v>
      </c>
      <c r="B2999"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Dassault Aviation\Mystere-Falcon 50</v>
      </c>
      <c r="C2999" s="1" t="s">
        <v>1684</v>
      </c>
      <c r="D2999" s="1" t="str">
        <f>LEFT(Supplemental_Type_Certificates__STC___5[[#This Row],[Column1]],SEARCH("\",Supplemental_Type_Certificates__STC___5[[#This Row],[Column1]])-1)</f>
        <v>Dassault Aviation</v>
      </c>
      <c r="E2999" s="1" t="str">
        <f>RIGHT(Supplemental_Type_Certificates__STC___5[[#This Row],[Column1]],LEN(Supplemental_Type_Certificates__STC___5[[#This Row],[Column1]])-SEARCH("\",Supplemental_Type_Certificates__STC___5[[#This Row],[Column1]]))</f>
        <v>Mystere-Falcon 50</v>
      </c>
      <c r="F2999" s="1" t="str">
        <f>INDEX(Sheet1!A:D,MATCH(Supplemental_Type_Certificates__STC___5[[#This Row],[Make]],Sheet1!D:D,0),1)</f>
        <v>Dassault</v>
      </c>
      <c r="G2999"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2999"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E2987:E3000</v>
      </c>
      <c r="I2999" s="1" t="str">
        <f ca="1">IF(LEN(Supplemental_Type_Certificates__STC___5[[#This Row],[First]])&lt;&gt;0,Supplemental_Type_Certificates__STC___5[[#This Row],[First]]&amp;": "&amp;_xlfn.TEXTJOIN(", ",TRUE,INDIRECT(Supplemental_Type_Certificates__STC___5[[#This Row],[Range]])),"")</f>
        <v/>
      </c>
      <c r="J2999"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'Sheet11'!i2970:i3041</v>
      </c>
    </row>
    <row r="3000" spans="1:10" x14ac:dyDescent="0.25">
      <c r="A3000" s="1" t="s">
        <v>287</v>
      </c>
      <c r="B3000"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Dassault Aviation\Mystere-Falcon 900</v>
      </c>
      <c r="C3000" s="1" t="s">
        <v>1685</v>
      </c>
      <c r="D3000" s="1" t="str">
        <f>LEFT(Supplemental_Type_Certificates__STC___5[[#This Row],[Column1]],SEARCH("\",Supplemental_Type_Certificates__STC___5[[#This Row],[Column1]])-1)</f>
        <v>Dassault Aviation</v>
      </c>
      <c r="E3000" s="1" t="str">
        <f>RIGHT(Supplemental_Type_Certificates__STC___5[[#This Row],[Column1]],LEN(Supplemental_Type_Certificates__STC___5[[#This Row],[Column1]])-SEARCH("\",Supplemental_Type_Certificates__STC___5[[#This Row],[Column1]]))</f>
        <v>Mystere-Falcon 900</v>
      </c>
      <c r="F3000" s="1" t="str">
        <f>INDEX(Sheet1!A:D,MATCH(Supplemental_Type_Certificates__STC___5[[#This Row],[Make]],Sheet1!D:D,0),1)</f>
        <v>Dassault</v>
      </c>
      <c r="G3000"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3000"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E2987:E3000</v>
      </c>
      <c r="I3000" s="1" t="str">
        <f ca="1">IF(LEN(Supplemental_Type_Certificates__STC___5[[#This Row],[First]])&lt;&gt;0,Supplemental_Type_Certificates__STC___5[[#This Row],[First]]&amp;": "&amp;_xlfn.TEXTJOIN(", ",TRUE,INDIRECT(Supplemental_Type_Certificates__STC___5[[#This Row],[Range]])),"")</f>
        <v/>
      </c>
      <c r="J3000"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'Sheet11'!i2970:i3041</v>
      </c>
    </row>
    <row r="3001" spans="1:10" x14ac:dyDescent="0.25">
      <c r="A3001" s="1" t="s">
        <v>287</v>
      </c>
      <c r="B3001"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Gulfstream Aerospace LP\1125 Westwind Astra</v>
      </c>
      <c r="C3001" s="1" t="s">
        <v>1691</v>
      </c>
      <c r="D3001" s="1" t="str">
        <f>LEFT(Supplemental_Type_Certificates__STC___5[[#This Row],[Column1]],SEARCH("\",Supplemental_Type_Certificates__STC___5[[#This Row],[Column1]])-1)</f>
        <v>Gulfstream Aerospace LP</v>
      </c>
      <c r="E3001" s="1" t="str">
        <f>RIGHT(Supplemental_Type_Certificates__STC___5[[#This Row],[Column1]],LEN(Supplemental_Type_Certificates__STC___5[[#This Row],[Column1]])-SEARCH("\",Supplemental_Type_Certificates__STC___5[[#This Row],[Column1]]))</f>
        <v>1125 Westwind Astra</v>
      </c>
      <c r="F3001" s="1" t="str">
        <f>INDEX(Sheet1!A:D,MATCH(Supplemental_Type_Certificates__STC___5[[#This Row],[Make]],Sheet1!D:D,0),1)</f>
        <v>Gulfstream</v>
      </c>
      <c r="G3001"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Gulfstream</v>
      </c>
      <c r="H3001"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E3001:E3002</v>
      </c>
      <c r="I3001" s="1" t="str">
        <f ca="1">IF(LEN(Supplemental_Type_Certificates__STC___5[[#This Row],[First]])&lt;&gt;0,Supplemental_Type_Certificates__STC___5[[#This Row],[First]]&amp;": "&amp;_xlfn.TEXTJOIN(", ",TRUE,INDIRECT(Supplemental_Type_Certificates__STC___5[[#This Row],[Range]])),"")</f>
        <v>Gulfstream: 1125 Westwind Astra, Astra SPX</v>
      </c>
      <c r="J3001"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'Sheet11'!i2970:i3041</v>
      </c>
    </row>
    <row r="3002" spans="1:10" x14ac:dyDescent="0.25">
      <c r="A3002" s="1" t="s">
        <v>287</v>
      </c>
      <c r="B3002"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Gulfstream Aerospace LP\Astra SPX</v>
      </c>
      <c r="C3002" s="1" t="s">
        <v>1731</v>
      </c>
      <c r="D3002" s="1" t="str">
        <f>LEFT(Supplemental_Type_Certificates__STC___5[[#This Row],[Column1]],SEARCH("\",Supplemental_Type_Certificates__STC___5[[#This Row],[Column1]])-1)</f>
        <v>Gulfstream Aerospace LP</v>
      </c>
      <c r="E3002" s="1" t="str">
        <f>RIGHT(Supplemental_Type_Certificates__STC___5[[#This Row],[Column1]],LEN(Supplemental_Type_Certificates__STC___5[[#This Row],[Column1]])-SEARCH("\",Supplemental_Type_Certificates__STC___5[[#This Row],[Column1]]))</f>
        <v>Astra SPX</v>
      </c>
      <c r="F3002" s="1" t="str">
        <f>INDEX(Sheet1!A:D,MATCH(Supplemental_Type_Certificates__STC___5[[#This Row],[Make]],Sheet1!D:D,0),1)</f>
        <v>Gulfstream</v>
      </c>
      <c r="G3002"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3002"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E3001:E3002</v>
      </c>
      <c r="I3002" s="1" t="str">
        <f ca="1">IF(LEN(Supplemental_Type_Certificates__STC___5[[#This Row],[First]])&lt;&gt;0,Supplemental_Type_Certificates__STC___5[[#This Row],[First]]&amp;": "&amp;_xlfn.TEXTJOIN(", ",TRUE,INDIRECT(Supplemental_Type_Certificates__STC___5[[#This Row],[Range]])),"")</f>
        <v/>
      </c>
      <c r="J3002"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'Sheet11'!i2970:i3041</v>
      </c>
    </row>
    <row r="3003" spans="1:10" x14ac:dyDescent="0.25">
      <c r="A3003" s="1" t="s">
        <v>287</v>
      </c>
      <c r="B3003"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Israel Aircraft Industries, Ltd.\1121</v>
      </c>
      <c r="C3003" s="1" t="s">
        <v>1732</v>
      </c>
      <c r="D3003" s="1" t="str">
        <f>LEFT(Supplemental_Type_Certificates__STC___5[[#This Row],[Column1]],SEARCH("\",Supplemental_Type_Certificates__STC___5[[#This Row],[Column1]])-1)</f>
        <v>Israel Aircraft Industries, Ltd.</v>
      </c>
      <c r="E3003" s="1" t="str">
        <f>RIGHT(Supplemental_Type_Certificates__STC___5[[#This Row],[Column1]],LEN(Supplemental_Type_Certificates__STC___5[[#This Row],[Column1]])-SEARCH("\",Supplemental_Type_Certificates__STC___5[[#This Row],[Column1]]))</f>
        <v>1121</v>
      </c>
      <c r="F3003" s="1" t="str">
        <f>INDEX(Sheet1!A:D,MATCH(Supplemental_Type_Certificates__STC___5[[#This Row],[Make]],Sheet1!D:D,0),1)</f>
        <v>IAI</v>
      </c>
      <c r="G3003"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IAI</v>
      </c>
      <c r="H3003"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E3003:E3008</v>
      </c>
      <c r="I3003" s="1" t="str">
        <f ca="1">IF(LEN(Supplemental_Type_Certificates__STC___5[[#This Row],[First]])&lt;&gt;0,Supplemental_Type_Certificates__STC___5[[#This Row],[First]]&amp;": "&amp;_xlfn.TEXTJOIN(", ",TRUE,INDIRECT(Supplemental_Type_Certificates__STC___5[[#This Row],[Range]])),"")</f>
        <v>IAI: 1121, 1121A, 1121B, 1123, 1124, 1124A</v>
      </c>
      <c r="J3003"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'Sheet11'!i2970:i3041</v>
      </c>
    </row>
    <row r="3004" spans="1:10" x14ac:dyDescent="0.25">
      <c r="A3004" s="1" t="s">
        <v>287</v>
      </c>
      <c r="B3004"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Israel Aircraft Industries, Ltd.\1121A</v>
      </c>
      <c r="C3004" s="1" t="s">
        <v>1733</v>
      </c>
      <c r="D3004" s="1" t="str">
        <f>LEFT(Supplemental_Type_Certificates__STC___5[[#This Row],[Column1]],SEARCH("\",Supplemental_Type_Certificates__STC___5[[#This Row],[Column1]])-1)</f>
        <v>Israel Aircraft Industries, Ltd.</v>
      </c>
      <c r="E3004" s="1" t="str">
        <f>RIGHT(Supplemental_Type_Certificates__STC___5[[#This Row],[Column1]],LEN(Supplemental_Type_Certificates__STC___5[[#This Row],[Column1]])-SEARCH("\",Supplemental_Type_Certificates__STC___5[[#This Row],[Column1]]))</f>
        <v>1121A</v>
      </c>
      <c r="F3004" s="1" t="str">
        <f>INDEX(Sheet1!A:D,MATCH(Supplemental_Type_Certificates__STC___5[[#This Row],[Make]],Sheet1!D:D,0),1)</f>
        <v>IAI</v>
      </c>
      <c r="G3004"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3004"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E3003:E3008</v>
      </c>
      <c r="I3004" s="1" t="str">
        <f ca="1">IF(LEN(Supplemental_Type_Certificates__STC___5[[#This Row],[First]])&lt;&gt;0,Supplemental_Type_Certificates__STC___5[[#This Row],[First]]&amp;": "&amp;_xlfn.TEXTJOIN(", ",TRUE,INDIRECT(Supplemental_Type_Certificates__STC___5[[#This Row],[Range]])),"")</f>
        <v/>
      </c>
      <c r="J3004"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'Sheet11'!i2970:i3041</v>
      </c>
    </row>
    <row r="3005" spans="1:10" x14ac:dyDescent="0.25">
      <c r="A3005" s="1" t="s">
        <v>287</v>
      </c>
      <c r="B3005"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Israel Aircraft Industries, Ltd.\1121B</v>
      </c>
      <c r="C3005" s="1" t="s">
        <v>1734</v>
      </c>
      <c r="D3005" s="1" t="str">
        <f>LEFT(Supplemental_Type_Certificates__STC___5[[#This Row],[Column1]],SEARCH("\",Supplemental_Type_Certificates__STC___5[[#This Row],[Column1]])-1)</f>
        <v>Israel Aircraft Industries, Ltd.</v>
      </c>
      <c r="E3005" s="1" t="str">
        <f>RIGHT(Supplemental_Type_Certificates__STC___5[[#This Row],[Column1]],LEN(Supplemental_Type_Certificates__STC___5[[#This Row],[Column1]])-SEARCH("\",Supplemental_Type_Certificates__STC___5[[#This Row],[Column1]]))</f>
        <v>1121B</v>
      </c>
      <c r="F3005" s="1" t="str">
        <f>INDEX(Sheet1!A:D,MATCH(Supplemental_Type_Certificates__STC___5[[#This Row],[Make]],Sheet1!D:D,0),1)</f>
        <v>IAI</v>
      </c>
      <c r="G3005"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3005"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E3003:E3008</v>
      </c>
      <c r="I3005" s="1" t="str">
        <f ca="1">IF(LEN(Supplemental_Type_Certificates__STC___5[[#This Row],[First]])&lt;&gt;0,Supplemental_Type_Certificates__STC___5[[#This Row],[First]]&amp;": "&amp;_xlfn.TEXTJOIN(", ",TRUE,INDIRECT(Supplemental_Type_Certificates__STC___5[[#This Row],[Range]])),"")</f>
        <v/>
      </c>
      <c r="J3005"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'Sheet11'!i2970:i3041</v>
      </c>
    </row>
    <row r="3006" spans="1:10" x14ac:dyDescent="0.25">
      <c r="A3006" s="1" t="s">
        <v>287</v>
      </c>
      <c r="B3006"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Israel Aircraft Industries, Ltd.\1123</v>
      </c>
      <c r="C3006" s="1" t="s">
        <v>1735</v>
      </c>
      <c r="D3006" s="1" t="str">
        <f>LEFT(Supplemental_Type_Certificates__STC___5[[#This Row],[Column1]],SEARCH("\",Supplemental_Type_Certificates__STC___5[[#This Row],[Column1]])-1)</f>
        <v>Israel Aircraft Industries, Ltd.</v>
      </c>
      <c r="E3006" s="1" t="str">
        <f>RIGHT(Supplemental_Type_Certificates__STC___5[[#This Row],[Column1]],LEN(Supplemental_Type_Certificates__STC___5[[#This Row],[Column1]])-SEARCH("\",Supplemental_Type_Certificates__STC___5[[#This Row],[Column1]]))</f>
        <v>1123</v>
      </c>
      <c r="F3006" s="1" t="str">
        <f>INDEX(Sheet1!A:D,MATCH(Supplemental_Type_Certificates__STC___5[[#This Row],[Make]],Sheet1!D:D,0),1)</f>
        <v>IAI</v>
      </c>
      <c r="G3006"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3006"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E3003:E3008</v>
      </c>
      <c r="I3006" s="1" t="str">
        <f ca="1">IF(LEN(Supplemental_Type_Certificates__STC___5[[#This Row],[First]])&lt;&gt;0,Supplemental_Type_Certificates__STC___5[[#This Row],[First]]&amp;": "&amp;_xlfn.TEXTJOIN(", ",TRUE,INDIRECT(Supplemental_Type_Certificates__STC___5[[#This Row],[Range]])),"")</f>
        <v/>
      </c>
      <c r="J3006"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'Sheet11'!i2970:i3041</v>
      </c>
    </row>
    <row r="3007" spans="1:10" x14ac:dyDescent="0.25">
      <c r="A3007" s="1" t="s">
        <v>287</v>
      </c>
      <c r="B3007"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Israel Aircraft Industries, Ltd.\1124</v>
      </c>
      <c r="C3007" s="1" t="s">
        <v>1692</v>
      </c>
      <c r="D3007" s="1" t="str">
        <f>LEFT(Supplemental_Type_Certificates__STC___5[[#This Row],[Column1]],SEARCH("\",Supplemental_Type_Certificates__STC___5[[#This Row],[Column1]])-1)</f>
        <v>Israel Aircraft Industries, Ltd.</v>
      </c>
      <c r="E3007" s="1" t="str">
        <f>RIGHT(Supplemental_Type_Certificates__STC___5[[#This Row],[Column1]],LEN(Supplemental_Type_Certificates__STC___5[[#This Row],[Column1]])-SEARCH("\",Supplemental_Type_Certificates__STC___5[[#This Row],[Column1]]))</f>
        <v>1124</v>
      </c>
      <c r="F3007" s="1" t="str">
        <f>INDEX(Sheet1!A:D,MATCH(Supplemental_Type_Certificates__STC___5[[#This Row],[Make]],Sheet1!D:D,0),1)</f>
        <v>IAI</v>
      </c>
      <c r="G3007"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3007"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E3003:E3008</v>
      </c>
      <c r="I3007" s="1" t="str">
        <f ca="1">IF(LEN(Supplemental_Type_Certificates__STC___5[[#This Row],[First]])&lt;&gt;0,Supplemental_Type_Certificates__STC___5[[#This Row],[First]]&amp;": "&amp;_xlfn.TEXTJOIN(", ",TRUE,INDIRECT(Supplemental_Type_Certificates__STC___5[[#This Row],[Range]])),"")</f>
        <v/>
      </c>
      <c r="J3007"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'Sheet11'!i2970:i3041</v>
      </c>
    </row>
    <row r="3008" spans="1:10" x14ac:dyDescent="0.25">
      <c r="A3008" s="1" t="s">
        <v>287</v>
      </c>
      <c r="B3008"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Israel Aircraft Industries, Ltd.\1124A</v>
      </c>
      <c r="C3008" s="1" t="s">
        <v>1693</v>
      </c>
      <c r="D3008" s="1" t="str">
        <f>LEFT(Supplemental_Type_Certificates__STC___5[[#This Row],[Column1]],SEARCH("\",Supplemental_Type_Certificates__STC___5[[#This Row],[Column1]])-1)</f>
        <v>Israel Aircraft Industries, Ltd.</v>
      </c>
      <c r="E3008" s="1" t="str">
        <f>RIGHT(Supplemental_Type_Certificates__STC___5[[#This Row],[Column1]],LEN(Supplemental_Type_Certificates__STC___5[[#This Row],[Column1]])-SEARCH("\",Supplemental_Type_Certificates__STC___5[[#This Row],[Column1]]))</f>
        <v>1124A</v>
      </c>
      <c r="F3008" s="1" t="str">
        <f>INDEX(Sheet1!A:D,MATCH(Supplemental_Type_Certificates__STC___5[[#This Row],[Make]],Sheet1!D:D,0),1)</f>
        <v>IAI</v>
      </c>
      <c r="G3008"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3008"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E3003:E3008</v>
      </c>
      <c r="I3008" s="1" t="str">
        <f ca="1">IF(LEN(Supplemental_Type_Certificates__STC___5[[#This Row],[First]])&lt;&gt;0,Supplemental_Type_Certificates__STC___5[[#This Row],[First]]&amp;": "&amp;_xlfn.TEXTJOIN(", ",TRUE,INDIRECT(Supplemental_Type_Certificates__STC___5[[#This Row],[Range]])),"")</f>
        <v/>
      </c>
      <c r="J3008"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'Sheet11'!i2970:i3041</v>
      </c>
    </row>
    <row r="3009" spans="1:10" x14ac:dyDescent="0.25">
      <c r="A3009" s="1" t="s">
        <v>287</v>
      </c>
      <c r="B3009"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Learjet Inc.\24</v>
      </c>
      <c r="C3009" s="1" t="s">
        <v>1736</v>
      </c>
      <c r="D3009" s="1" t="str">
        <f>LEFT(Supplemental_Type_Certificates__STC___5[[#This Row],[Column1]],SEARCH("\",Supplemental_Type_Certificates__STC___5[[#This Row],[Column1]])-1)</f>
        <v>Learjet Inc.</v>
      </c>
      <c r="E3009" s="1" t="str">
        <f>RIGHT(Supplemental_Type_Certificates__STC___5[[#This Row],[Column1]],LEN(Supplemental_Type_Certificates__STC___5[[#This Row],[Column1]])-SEARCH("\",Supplemental_Type_Certificates__STC___5[[#This Row],[Column1]]))</f>
        <v>24</v>
      </c>
      <c r="F3009" s="1" t="str">
        <f>INDEX(Sheet1!A:D,MATCH(Supplemental_Type_Certificates__STC___5[[#This Row],[Make]],Sheet1!D:D,0),1)</f>
        <v>Learjet</v>
      </c>
      <c r="G3009"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Learjet</v>
      </c>
      <c r="H3009"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E3009:E3035</v>
      </c>
      <c r="I3009" s="1" t="str">
        <f ca="1">IF(LEN(Supplemental_Type_Certificates__STC___5[[#This Row],[First]])&lt;&gt;0,Supplemental_Type_Certificates__STC___5[[#This Row],[First]]&amp;": "&amp;_xlfn.TEXTJOIN(", ",TRUE,INDIRECT(Supplemental_Type_Certificates__STC___5[[#This Row],[Range]])),"")</f>
        <v>Learjet: 24, 24A, 24B-A, 24B, 24C, 24D-A, 24D, 24E, 24F-A, 24F, 25, 25A, 25B, 25C, 25D, 25F, 28, 29, 31, 31A, 35, 35A (C-21A), 36, 36A, 55, 55B, 55C</v>
      </c>
      <c r="J3009"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'Sheet11'!i2970:i3041</v>
      </c>
    </row>
    <row r="3010" spans="1:10" x14ac:dyDescent="0.25">
      <c r="A3010" s="1" t="s">
        <v>287</v>
      </c>
      <c r="B3010"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Learjet Inc.\24A</v>
      </c>
      <c r="C3010" s="1" t="s">
        <v>1737</v>
      </c>
      <c r="D3010" s="1" t="str">
        <f>LEFT(Supplemental_Type_Certificates__STC___5[[#This Row],[Column1]],SEARCH("\",Supplemental_Type_Certificates__STC___5[[#This Row],[Column1]])-1)</f>
        <v>Learjet Inc.</v>
      </c>
      <c r="E3010" s="1" t="str">
        <f>RIGHT(Supplemental_Type_Certificates__STC___5[[#This Row],[Column1]],LEN(Supplemental_Type_Certificates__STC___5[[#This Row],[Column1]])-SEARCH("\",Supplemental_Type_Certificates__STC___5[[#This Row],[Column1]]))</f>
        <v>24A</v>
      </c>
      <c r="F3010" s="1" t="str">
        <f>INDEX(Sheet1!A:D,MATCH(Supplemental_Type_Certificates__STC___5[[#This Row],[Make]],Sheet1!D:D,0),1)</f>
        <v>Learjet</v>
      </c>
      <c r="G3010"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3010"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E3009:E3035</v>
      </c>
      <c r="I3010" s="1" t="str">
        <f ca="1">IF(LEN(Supplemental_Type_Certificates__STC___5[[#This Row],[First]])&lt;&gt;0,Supplemental_Type_Certificates__STC___5[[#This Row],[First]]&amp;": "&amp;_xlfn.TEXTJOIN(", ",TRUE,INDIRECT(Supplemental_Type_Certificates__STC___5[[#This Row],[Range]])),"")</f>
        <v/>
      </c>
      <c r="J3010"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'Sheet11'!i2970:i3041</v>
      </c>
    </row>
    <row r="3011" spans="1:10" x14ac:dyDescent="0.25">
      <c r="A3011" s="1" t="s">
        <v>287</v>
      </c>
      <c r="B3011"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Learjet Inc.\24B-A</v>
      </c>
      <c r="C3011" s="1" t="s">
        <v>1738</v>
      </c>
      <c r="D3011" s="1" t="str">
        <f>LEFT(Supplemental_Type_Certificates__STC___5[[#This Row],[Column1]],SEARCH("\",Supplemental_Type_Certificates__STC___5[[#This Row],[Column1]])-1)</f>
        <v>Learjet Inc.</v>
      </c>
      <c r="E3011" s="1" t="str">
        <f>RIGHT(Supplemental_Type_Certificates__STC___5[[#This Row],[Column1]],LEN(Supplemental_Type_Certificates__STC___5[[#This Row],[Column1]])-SEARCH("\",Supplemental_Type_Certificates__STC___5[[#This Row],[Column1]]))</f>
        <v>24B-A</v>
      </c>
      <c r="F3011" s="1" t="str">
        <f>INDEX(Sheet1!A:D,MATCH(Supplemental_Type_Certificates__STC___5[[#This Row],[Make]],Sheet1!D:D,0),1)</f>
        <v>Learjet</v>
      </c>
      <c r="G3011"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3011"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E3009:E3035</v>
      </c>
      <c r="I3011" s="1" t="str">
        <f ca="1">IF(LEN(Supplemental_Type_Certificates__STC___5[[#This Row],[First]])&lt;&gt;0,Supplemental_Type_Certificates__STC___5[[#This Row],[First]]&amp;": "&amp;_xlfn.TEXTJOIN(", ",TRUE,INDIRECT(Supplemental_Type_Certificates__STC___5[[#This Row],[Range]])),"")</f>
        <v/>
      </c>
      <c r="J3011"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'Sheet11'!i2970:i3041</v>
      </c>
    </row>
    <row r="3012" spans="1:10" x14ac:dyDescent="0.25">
      <c r="A3012" s="1" t="s">
        <v>287</v>
      </c>
      <c r="B3012"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Learjet Inc.\24B</v>
      </c>
      <c r="C3012" s="1" t="s">
        <v>1739</v>
      </c>
      <c r="D3012" s="1" t="str">
        <f>LEFT(Supplemental_Type_Certificates__STC___5[[#This Row],[Column1]],SEARCH("\",Supplemental_Type_Certificates__STC___5[[#This Row],[Column1]])-1)</f>
        <v>Learjet Inc.</v>
      </c>
      <c r="E3012" s="1" t="str">
        <f>RIGHT(Supplemental_Type_Certificates__STC___5[[#This Row],[Column1]],LEN(Supplemental_Type_Certificates__STC___5[[#This Row],[Column1]])-SEARCH("\",Supplemental_Type_Certificates__STC___5[[#This Row],[Column1]]))</f>
        <v>24B</v>
      </c>
      <c r="F3012" s="1" t="str">
        <f>INDEX(Sheet1!A:D,MATCH(Supplemental_Type_Certificates__STC___5[[#This Row],[Make]],Sheet1!D:D,0),1)</f>
        <v>Learjet</v>
      </c>
      <c r="G3012"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3012"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E3009:E3035</v>
      </c>
      <c r="I3012" s="1" t="str">
        <f ca="1">IF(LEN(Supplemental_Type_Certificates__STC___5[[#This Row],[First]])&lt;&gt;0,Supplemental_Type_Certificates__STC___5[[#This Row],[First]]&amp;": "&amp;_xlfn.TEXTJOIN(", ",TRUE,INDIRECT(Supplemental_Type_Certificates__STC___5[[#This Row],[Range]])),"")</f>
        <v/>
      </c>
      <c r="J3012"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'Sheet11'!i2970:i3041</v>
      </c>
    </row>
    <row r="3013" spans="1:10" x14ac:dyDescent="0.25">
      <c r="A3013" s="1" t="s">
        <v>287</v>
      </c>
      <c r="B3013"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Learjet Inc.\24C</v>
      </c>
      <c r="C3013" s="1" t="s">
        <v>1740</v>
      </c>
      <c r="D3013" s="1" t="str">
        <f>LEFT(Supplemental_Type_Certificates__STC___5[[#This Row],[Column1]],SEARCH("\",Supplemental_Type_Certificates__STC___5[[#This Row],[Column1]])-1)</f>
        <v>Learjet Inc.</v>
      </c>
      <c r="E3013" s="1" t="str">
        <f>RIGHT(Supplemental_Type_Certificates__STC___5[[#This Row],[Column1]],LEN(Supplemental_Type_Certificates__STC___5[[#This Row],[Column1]])-SEARCH("\",Supplemental_Type_Certificates__STC___5[[#This Row],[Column1]]))</f>
        <v>24C</v>
      </c>
      <c r="F3013" s="1" t="str">
        <f>INDEX(Sheet1!A:D,MATCH(Supplemental_Type_Certificates__STC___5[[#This Row],[Make]],Sheet1!D:D,0),1)</f>
        <v>Learjet</v>
      </c>
      <c r="G3013"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3013"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E3009:E3035</v>
      </c>
      <c r="I3013" s="1" t="str">
        <f ca="1">IF(LEN(Supplemental_Type_Certificates__STC___5[[#This Row],[First]])&lt;&gt;0,Supplemental_Type_Certificates__STC___5[[#This Row],[First]]&amp;": "&amp;_xlfn.TEXTJOIN(", ",TRUE,INDIRECT(Supplemental_Type_Certificates__STC___5[[#This Row],[Range]])),"")</f>
        <v/>
      </c>
      <c r="J3013"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'Sheet11'!i2970:i3041</v>
      </c>
    </row>
    <row r="3014" spans="1:10" x14ac:dyDescent="0.25">
      <c r="A3014" s="1" t="s">
        <v>287</v>
      </c>
      <c r="B3014"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Learjet Inc.\24D-A</v>
      </c>
      <c r="C3014" s="1" t="s">
        <v>1741</v>
      </c>
      <c r="D3014" s="1" t="str">
        <f>LEFT(Supplemental_Type_Certificates__STC___5[[#This Row],[Column1]],SEARCH("\",Supplemental_Type_Certificates__STC___5[[#This Row],[Column1]])-1)</f>
        <v>Learjet Inc.</v>
      </c>
      <c r="E3014" s="1" t="str">
        <f>RIGHT(Supplemental_Type_Certificates__STC___5[[#This Row],[Column1]],LEN(Supplemental_Type_Certificates__STC___5[[#This Row],[Column1]])-SEARCH("\",Supplemental_Type_Certificates__STC___5[[#This Row],[Column1]]))</f>
        <v>24D-A</v>
      </c>
      <c r="F3014" s="1" t="str">
        <f>INDEX(Sheet1!A:D,MATCH(Supplemental_Type_Certificates__STC___5[[#This Row],[Make]],Sheet1!D:D,0),1)</f>
        <v>Learjet</v>
      </c>
      <c r="G3014"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3014"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E3009:E3035</v>
      </c>
      <c r="I3014" s="1" t="str">
        <f ca="1">IF(LEN(Supplemental_Type_Certificates__STC___5[[#This Row],[First]])&lt;&gt;0,Supplemental_Type_Certificates__STC___5[[#This Row],[First]]&amp;": "&amp;_xlfn.TEXTJOIN(", ",TRUE,INDIRECT(Supplemental_Type_Certificates__STC___5[[#This Row],[Range]])),"")</f>
        <v/>
      </c>
      <c r="J3014"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'Sheet11'!i2970:i3041</v>
      </c>
    </row>
    <row r="3015" spans="1:10" x14ac:dyDescent="0.25">
      <c r="A3015" s="1" t="s">
        <v>287</v>
      </c>
      <c r="B3015"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Learjet Inc.\24D</v>
      </c>
      <c r="C3015" s="1" t="s">
        <v>1742</v>
      </c>
      <c r="D3015" s="1" t="str">
        <f>LEFT(Supplemental_Type_Certificates__STC___5[[#This Row],[Column1]],SEARCH("\",Supplemental_Type_Certificates__STC___5[[#This Row],[Column1]])-1)</f>
        <v>Learjet Inc.</v>
      </c>
      <c r="E3015" s="1" t="str">
        <f>RIGHT(Supplemental_Type_Certificates__STC___5[[#This Row],[Column1]],LEN(Supplemental_Type_Certificates__STC___5[[#This Row],[Column1]])-SEARCH("\",Supplemental_Type_Certificates__STC___5[[#This Row],[Column1]]))</f>
        <v>24D</v>
      </c>
      <c r="F3015" s="1" t="str">
        <f>INDEX(Sheet1!A:D,MATCH(Supplemental_Type_Certificates__STC___5[[#This Row],[Make]],Sheet1!D:D,0),1)</f>
        <v>Learjet</v>
      </c>
      <c r="G3015"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3015"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E3009:E3035</v>
      </c>
      <c r="I3015" s="1" t="str">
        <f ca="1">IF(LEN(Supplemental_Type_Certificates__STC___5[[#This Row],[First]])&lt;&gt;0,Supplemental_Type_Certificates__STC___5[[#This Row],[First]]&amp;": "&amp;_xlfn.TEXTJOIN(", ",TRUE,INDIRECT(Supplemental_Type_Certificates__STC___5[[#This Row],[Range]])),"")</f>
        <v/>
      </c>
      <c r="J3015"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'Sheet11'!i2970:i3041</v>
      </c>
    </row>
    <row r="3016" spans="1:10" x14ac:dyDescent="0.25">
      <c r="A3016" s="1" t="s">
        <v>287</v>
      </c>
      <c r="B3016"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Learjet Inc.\24E</v>
      </c>
      <c r="C3016" s="1" t="s">
        <v>1743</v>
      </c>
      <c r="D3016" s="1" t="str">
        <f>LEFT(Supplemental_Type_Certificates__STC___5[[#This Row],[Column1]],SEARCH("\",Supplemental_Type_Certificates__STC___5[[#This Row],[Column1]])-1)</f>
        <v>Learjet Inc.</v>
      </c>
      <c r="E3016" s="1" t="str">
        <f>RIGHT(Supplemental_Type_Certificates__STC___5[[#This Row],[Column1]],LEN(Supplemental_Type_Certificates__STC___5[[#This Row],[Column1]])-SEARCH("\",Supplemental_Type_Certificates__STC___5[[#This Row],[Column1]]))</f>
        <v>24E</v>
      </c>
      <c r="F3016" s="1" t="str">
        <f>INDEX(Sheet1!A:D,MATCH(Supplemental_Type_Certificates__STC___5[[#This Row],[Make]],Sheet1!D:D,0),1)</f>
        <v>Learjet</v>
      </c>
      <c r="G3016"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3016"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E3009:E3035</v>
      </c>
      <c r="I3016" s="1" t="str">
        <f ca="1">IF(LEN(Supplemental_Type_Certificates__STC___5[[#This Row],[First]])&lt;&gt;0,Supplemental_Type_Certificates__STC___5[[#This Row],[First]]&amp;": "&amp;_xlfn.TEXTJOIN(", ",TRUE,INDIRECT(Supplemental_Type_Certificates__STC___5[[#This Row],[Range]])),"")</f>
        <v/>
      </c>
      <c r="J3016"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'Sheet11'!i2970:i3041</v>
      </c>
    </row>
    <row r="3017" spans="1:10" x14ac:dyDescent="0.25">
      <c r="A3017" s="1" t="s">
        <v>287</v>
      </c>
      <c r="B3017"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Learjet Inc.\24F-A</v>
      </c>
      <c r="C3017" s="1" t="s">
        <v>1744</v>
      </c>
      <c r="D3017" s="1" t="str">
        <f>LEFT(Supplemental_Type_Certificates__STC___5[[#This Row],[Column1]],SEARCH("\",Supplemental_Type_Certificates__STC___5[[#This Row],[Column1]])-1)</f>
        <v>Learjet Inc.</v>
      </c>
      <c r="E3017" s="1" t="str">
        <f>RIGHT(Supplemental_Type_Certificates__STC___5[[#This Row],[Column1]],LEN(Supplemental_Type_Certificates__STC___5[[#This Row],[Column1]])-SEARCH("\",Supplemental_Type_Certificates__STC___5[[#This Row],[Column1]]))</f>
        <v>24F-A</v>
      </c>
      <c r="F3017" s="1" t="str">
        <f>INDEX(Sheet1!A:D,MATCH(Supplemental_Type_Certificates__STC___5[[#This Row],[Make]],Sheet1!D:D,0),1)</f>
        <v>Learjet</v>
      </c>
      <c r="G3017"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3017"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E3009:E3035</v>
      </c>
      <c r="I3017" s="1" t="str">
        <f ca="1">IF(LEN(Supplemental_Type_Certificates__STC___5[[#This Row],[First]])&lt;&gt;0,Supplemental_Type_Certificates__STC___5[[#This Row],[First]]&amp;": "&amp;_xlfn.TEXTJOIN(", ",TRUE,INDIRECT(Supplemental_Type_Certificates__STC___5[[#This Row],[Range]])),"")</f>
        <v/>
      </c>
      <c r="J3017"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'Sheet11'!i2970:i3041</v>
      </c>
    </row>
    <row r="3018" spans="1:10" x14ac:dyDescent="0.25">
      <c r="A3018" s="1" t="s">
        <v>287</v>
      </c>
      <c r="B3018"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Learjet Inc.\24F</v>
      </c>
      <c r="C3018" s="1" t="s">
        <v>1745</v>
      </c>
      <c r="D3018" s="1" t="str">
        <f>LEFT(Supplemental_Type_Certificates__STC___5[[#This Row],[Column1]],SEARCH("\",Supplemental_Type_Certificates__STC___5[[#This Row],[Column1]])-1)</f>
        <v>Learjet Inc.</v>
      </c>
      <c r="E3018" s="1" t="str">
        <f>RIGHT(Supplemental_Type_Certificates__STC___5[[#This Row],[Column1]],LEN(Supplemental_Type_Certificates__STC___5[[#This Row],[Column1]])-SEARCH("\",Supplemental_Type_Certificates__STC___5[[#This Row],[Column1]]))</f>
        <v>24F</v>
      </c>
      <c r="F3018" s="1" t="str">
        <f>INDEX(Sheet1!A:D,MATCH(Supplemental_Type_Certificates__STC___5[[#This Row],[Make]],Sheet1!D:D,0),1)</f>
        <v>Learjet</v>
      </c>
      <c r="G3018"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3018"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E3009:E3035</v>
      </c>
      <c r="I3018" s="1" t="str">
        <f ca="1">IF(LEN(Supplemental_Type_Certificates__STC___5[[#This Row],[First]])&lt;&gt;0,Supplemental_Type_Certificates__STC___5[[#This Row],[First]]&amp;": "&amp;_xlfn.TEXTJOIN(", ",TRUE,INDIRECT(Supplemental_Type_Certificates__STC___5[[#This Row],[Range]])),"")</f>
        <v/>
      </c>
      <c r="J3018"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'Sheet11'!i2970:i3041</v>
      </c>
    </row>
    <row r="3019" spans="1:10" x14ac:dyDescent="0.25">
      <c r="A3019" s="1" t="s">
        <v>287</v>
      </c>
      <c r="B3019"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Learjet Inc.\25</v>
      </c>
      <c r="C3019" s="1" t="s">
        <v>1694</v>
      </c>
      <c r="D3019" s="1" t="str">
        <f>LEFT(Supplemental_Type_Certificates__STC___5[[#This Row],[Column1]],SEARCH("\",Supplemental_Type_Certificates__STC___5[[#This Row],[Column1]])-1)</f>
        <v>Learjet Inc.</v>
      </c>
      <c r="E3019" s="1" t="str">
        <f>RIGHT(Supplemental_Type_Certificates__STC___5[[#This Row],[Column1]],LEN(Supplemental_Type_Certificates__STC___5[[#This Row],[Column1]])-SEARCH("\",Supplemental_Type_Certificates__STC___5[[#This Row],[Column1]]))</f>
        <v>25</v>
      </c>
      <c r="F3019" s="1" t="str">
        <f>INDEX(Sheet1!A:D,MATCH(Supplemental_Type_Certificates__STC___5[[#This Row],[Make]],Sheet1!D:D,0),1)</f>
        <v>Learjet</v>
      </c>
      <c r="G3019"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3019"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E3009:E3035</v>
      </c>
      <c r="I3019" s="1" t="str">
        <f ca="1">IF(LEN(Supplemental_Type_Certificates__STC___5[[#This Row],[First]])&lt;&gt;0,Supplemental_Type_Certificates__STC___5[[#This Row],[First]]&amp;": "&amp;_xlfn.TEXTJOIN(", ",TRUE,INDIRECT(Supplemental_Type_Certificates__STC___5[[#This Row],[Range]])),"")</f>
        <v/>
      </c>
      <c r="J3019"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'Sheet11'!i2970:i3041</v>
      </c>
    </row>
    <row r="3020" spans="1:10" x14ac:dyDescent="0.25">
      <c r="A3020" s="1" t="s">
        <v>287</v>
      </c>
      <c r="B3020"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Learjet Inc.\25A</v>
      </c>
      <c r="C3020" s="1" t="s">
        <v>1695</v>
      </c>
      <c r="D3020" s="1" t="str">
        <f>LEFT(Supplemental_Type_Certificates__STC___5[[#This Row],[Column1]],SEARCH("\",Supplemental_Type_Certificates__STC___5[[#This Row],[Column1]])-1)</f>
        <v>Learjet Inc.</v>
      </c>
      <c r="E3020" s="1" t="str">
        <f>RIGHT(Supplemental_Type_Certificates__STC___5[[#This Row],[Column1]],LEN(Supplemental_Type_Certificates__STC___5[[#This Row],[Column1]])-SEARCH("\",Supplemental_Type_Certificates__STC___5[[#This Row],[Column1]]))</f>
        <v>25A</v>
      </c>
      <c r="F3020" s="1" t="str">
        <f>INDEX(Sheet1!A:D,MATCH(Supplemental_Type_Certificates__STC___5[[#This Row],[Make]],Sheet1!D:D,0),1)</f>
        <v>Learjet</v>
      </c>
      <c r="G3020"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3020"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E3009:E3035</v>
      </c>
      <c r="I3020" s="1" t="str">
        <f ca="1">IF(LEN(Supplemental_Type_Certificates__STC___5[[#This Row],[First]])&lt;&gt;0,Supplemental_Type_Certificates__STC___5[[#This Row],[First]]&amp;": "&amp;_xlfn.TEXTJOIN(", ",TRUE,INDIRECT(Supplemental_Type_Certificates__STC___5[[#This Row],[Range]])),"")</f>
        <v/>
      </c>
      <c r="J3020"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'Sheet11'!i2970:i3041</v>
      </c>
    </row>
    <row r="3021" spans="1:10" x14ac:dyDescent="0.25">
      <c r="A3021" s="1" t="s">
        <v>287</v>
      </c>
      <c r="B3021"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Learjet Inc.\25B</v>
      </c>
      <c r="C3021" s="1" t="s">
        <v>1696</v>
      </c>
      <c r="D3021" s="1" t="str">
        <f>LEFT(Supplemental_Type_Certificates__STC___5[[#This Row],[Column1]],SEARCH("\",Supplemental_Type_Certificates__STC___5[[#This Row],[Column1]])-1)</f>
        <v>Learjet Inc.</v>
      </c>
      <c r="E3021" s="1" t="str">
        <f>RIGHT(Supplemental_Type_Certificates__STC___5[[#This Row],[Column1]],LEN(Supplemental_Type_Certificates__STC___5[[#This Row],[Column1]])-SEARCH("\",Supplemental_Type_Certificates__STC___5[[#This Row],[Column1]]))</f>
        <v>25B</v>
      </c>
      <c r="F3021" s="1" t="str">
        <f>INDEX(Sheet1!A:D,MATCH(Supplemental_Type_Certificates__STC___5[[#This Row],[Make]],Sheet1!D:D,0),1)</f>
        <v>Learjet</v>
      </c>
      <c r="G3021"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3021"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E3009:E3035</v>
      </c>
      <c r="I3021" s="1" t="str">
        <f ca="1">IF(LEN(Supplemental_Type_Certificates__STC___5[[#This Row],[First]])&lt;&gt;0,Supplemental_Type_Certificates__STC___5[[#This Row],[First]]&amp;": "&amp;_xlfn.TEXTJOIN(", ",TRUE,INDIRECT(Supplemental_Type_Certificates__STC___5[[#This Row],[Range]])),"")</f>
        <v/>
      </c>
      <c r="J3021"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'Sheet11'!i2970:i3041</v>
      </c>
    </row>
    <row r="3022" spans="1:10" x14ac:dyDescent="0.25">
      <c r="A3022" s="1" t="s">
        <v>287</v>
      </c>
      <c r="B3022"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Learjet Inc.\25C</v>
      </c>
      <c r="C3022" s="1" t="s">
        <v>1697</v>
      </c>
      <c r="D3022" s="1" t="str">
        <f>LEFT(Supplemental_Type_Certificates__STC___5[[#This Row],[Column1]],SEARCH("\",Supplemental_Type_Certificates__STC___5[[#This Row],[Column1]])-1)</f>
        <v>Learjet Inc.</v>
      </c>
      <c r="E3022" s="1" t="str">
        <f>RIGHT(Supplemental_Type_Certificates__STC___5[[#This Row],[Column1]],LEN(Supplemental_Type_Certificates__STC___5[[#This Row],[Column1]])-SEARCH("\",Supplemental_Type_Certificates__STC___5[[#This Row],[Column1]]))</f>
        <v>25C</v>
      </c>
      <c r="F3022" s="1" t="str">
        <f>INDEX(Sheet1!A:D,MATCH(Supplemental_Type_Certificates__STC___5[[#This Row],[Make]],Sheet1!D:D,0),1)</f>
        <v>Learjet</v>
      </c>
      <c r="G3022"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3022"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E3009:E3035</v>
      </c>
      <c r="I3022" s="1" t="str">
        <f ca="1">IF(LEN(Supplemental_Type_Certificates__STC___5[[#This Row],[First]])&lt;&gt;0,Supplemental_Type_Certificates__STC___5[[#This Row],[First]]&amp;": "&amp;_xlfn.TEXTJOIN(", ",TRUE,INDIRECT(Supplemental_Type_Certificates__STC___5[[#This Row],[Range]])),"")</f>
        <v/>
      </c>
      <c r="J3022"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'Sheet11'!i2970:i3041</v>
      </c>
    </row>
    <row r="3023" spans="1:10" x14ac:dyDescent="0.25">
      <c r="A3023" s="1" t="s">
        <v>287</v>
      </c>
      <c r="B3023"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Learjet Inc.\25D</v>
      </c>
      <c r="C3023" s="1" t="s">
        <v>1698</v>
      </c>
      <c r="D3023" s="1" t="str">
        <f>LEFT(Supplemental_Type_Certificates__STC___5[[#This Row],[Column1]],SEARCH("\",Supplemental_Type_Certificates__STC___5[[#This Row],[Column1]])-1)</f>
        <v>Learjet Inc.</v>
      </c>
      <c r="E3023" s="1" t="str">
        <f>RIGHT(Supplemental_Type_Certificates__STC___5[[#This Row],[Column1]],LEN(Supplemental_Type_Certificates__STC___5[[#This Row],[Column1]])-SEARCH("\",Supplemental_Type_Certificates__STC___5[[#This Row],[Column1]]))</f>
        <v>25D</v>
      </c>
      <c r="F3023" s="1" t="str">
        <f>INDEX(Sheet1!A:D,MATCH(Supplemental_Type_Certificates__STC___5[[#This Row],[Make]],Sheet1!D:D,0),1)</f>
        <v>Learjet</v>
      </c>
      <c r="G3023"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3023"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E3009:E3035</v>
      </c>
      <c r="I3023" s="1" t="str">
        <f ca="1">IF(LEN(Supplemental_Type_Certificates__STC___5[[#This Row],[First]])&lt;&gt;0,Supplemental_Type_Certificates__STC___5[[#This Row],[First]]&amp;": "&amp;_xlfn.TEXTJOIN(", ",TRUE,INDIRECT(Supplemental_Type_Certificates__STC___5[[#This Row],[Range]])),"")</f>
        <v/>
      </c>
      <c r="J3023"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'Sheet11'!i2970:i3041</v>
      </c>
    </row>
    <row r="3024" spans="1:10" x14ac:dyDescent="0.25">
      <c r="A3024" s="1" t="s">
        <v>287</v>
      </c>
      <c r="B3024"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Learjet Inc.\25F</v>
      </c>
      <c r="C3024" s="1" t="s">
        <v>1699</v>
      </c>
      <c r="D3024" s="1" t="str">
        <f>LEFT(Supplemental_Type_Certificates__STC___5[[#This Row],[Column1]],SEARCH("\",Supplemental_Type_Certificates__STC___5[[#This Row],[Column1]])-1)</f>
        <v>Learjet Inc.</v>
      </c>
      <c r="E3024" s="1" t="str">
        <f>RIGHT(Supplemental_Type_Certificates__STC___5[[#This Row],[Column1]],LEN(Supplemental_Type_Certificates__STC___5[[#This Row],[Column1]])-SEARCH("\",Supplemental_Type_Certificates__STC___5[[#This Row],[Column1]]))</f>
        <v>25F</v>
      </c>
      <c r="F3024" s="1" t="str">
        <f>INDEX(Sheet1!A:D,MATCH(Supplemental_Type_Certificates__STC___5[[#This Row],[Make]],Sheet1!D:D,0),1)</f>
        <v>Learjet</v>
      </c>
      <c r="G3024"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3024"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E3009:E3035</v>
      </c>
      <c r="I3024" s="1" t="str">
        <f ca="1">IF(LEN(Supplemental_Type_Certificates__STC___5[[#This Row],[First]])&lt;&gt;0,Supplemental_Type_Certificates__STC___5[[#This Row],[First]]&amp;": "&amp;_xlfn.TEXTJOIN(", ",TRUE,INDIRECT(Supplemental_Type_Certificates__STC___5[[#This Row],[Range]])),"")</f>
        <v/>
      </c>
      <c r="J3024"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'Sheet11'!i2970:i3041</v>
      </c>
    </row>
    <row r="3025" spans="1:10" x14ac:dyDescent="0.25">
      <c r="A3025" s="1" t="s">
        <v>287</v>
      </c>
      <c r="B3025"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Learjet Inc.\28</v>
      </c>
      <c r="C3025" s="1" t="s">
        <v>1746</v>
      </c>
      <c r="D3025" s="1" t="str">
        <f>LEFT(Supplemental_Type_Certificates__STC___5[[#This Row],[Column1]],SEARCH("\",Supplemental_Type_Certificates__STC___5[[#This Row],[Column1]])-1)</f>
        <v>Learjet Inc.</v>
      </c>
      <c r="E3025" s="1" t="str">
        <f>RIGHT(Supplemental_Type_Certificates__STC___5[[#This Row],[Column1]],LEN(Supplemental_Type_Certificates__STC___5[[#This Row],[Column1]])-SEARCH("\",Supplemental_Type_Certificates__STC___5[[#This Row],[Column1]]))</f>
        <v>28</v>
      </c>
      <c r="F3025" s="1" t="str">
        <f>INDEX(Sheet1!A:D,MATCH(Supplemental_Type_Certificates__STC___5[[#This Row],[Make]],Sheet1!D:D,0),1)</f>
        <v>Learjet</v>
      </c>
      <c r="G3025"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3025"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E3009:E3035</v>
      </c>
      <c r="I3025" s="1" t="str">
        <f ca="1">IF(LEN(Supplemental_Type_Certificates__STC___5[[#This Row],[First]])&lt;&gt;0,Supplemental_Type_Certificates__STC___5[[#This Row],[First]]&amp;": "&amp;_xlfn.TEXTJOIN(", ",TRUE,INDIRECT(Supplemental_Type_Certificates__STC___5[[#This Row],[Range]])),"")</f>
        <v/>
      </c>
      <c r="J3025"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'Sheet11'!i2970:i3041</v>
      </c>
    </row>
    <row r="3026" spans="1:10" x14ac:dyDescent="0.25">
      <c r="A3026" s="1" t="s">
        <v>287</v>
      </c>
      <c r="B3026"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Learjet Inc.\29</v>
      </c>
      <c r="C3026" s="1" t="s">
        <v>1747</v>
      </c>
      <c r="D3026" s="1" t="str">
        <f>LEFT(Supplemental_Type_Certificates__STC___5[[#This Row],[Column1]],SEARCH("\",Supplemental_Type_Certificates__STC___5[[#This Row],[Column1]])-1)</f>
        <v>Learjet Inc.</v>
      </c>
      <c r="E3026" s="1" t="str">
        <f>RIGHT(Supplemental_Type_Certificates__STC___5[[#This Row],[Column1]],LEN(Supplemental_Type_Certificates__STC___5[[#This Row],[Column1]])-SEARCH("\",Supplemental_Type_Certificates__STC___5[[#This Row],[Column1]]))</f>
        <v>29</v>
      </c>
      <c r="F3026" s="1" t="str">
        <f>INDEX(Sheet1!A:D,MATCH(Supplemental_Type_Certificates__STC___5[[#This Row],[Make]],Sheet1!D:D,0),1)</f>
        <v>Learjet</v>
      </c>
      <c r="G3026"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3026"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E3009:E3035</v>
      </c>
      <c r="I3026" s="1" t="str">
        <f ca="1">IF(LEN(Supplemental_Type_Certificates__STC___5[[#This Row],[First]])&lt;&gt;0,Supplemental_Type_Certificates__STC___5[[#This Row],[First]]&amp;": "&amp;_xlfn.TEXTJOIN(", ",TRUE,INDIRECT(Supplemental_Type_Certificates__STC___5[[#This Row],[Range]])),"")</f>
        <v/>
      </c>
      <c r="J3026"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'Sheet11'!i2970:i3041</v>
      </c>
    </row>
    <row r="3027" spans="1:10" x14ac:dyDescent="0.25">
      <c r="A3027" s="1" t="s">
        <v>287</v>
      </c>
      <c r="B3027"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Learjet Inc.\31</v>
      </c>
      <c r="C3027" s="1" t="s">
        <v>1700</v>
      </c>
      <c r="D3027" s="1" t="str">
        <f>LEFT(Supplemental_Type_Certificates__STC___5[[#This Row],[Column1]],SEARCH("\",Supplemental_Type_Certificates__STC___5[[#This Row],[Column1]])-1)</f>
        <v>Learjet Inc.</v>
      </c>
      <c r="E3027" s="1" t="str">
        <f>RIGHT(Supplemental_Type_Certificates__STC___5[[#This Row],[Column1]],LEN(Supplemental_Type_Certificates__STC___5[[#This Row],[Column1]])-SEARCH("\",Supplemental_Type_Certificates__STC___5[[#This Row],[Column1]]))</f>
        <v>31</v>
      </c>
      <c r="F3027" s="1" t="str">
        <f>INDEX(Sheet1!A:D,MATCH(Supplemental_Type_Certificates__STC___5[[#This Row],[Make]],Sheet1!D:D,0),1)</f>
        <v>Learjet</v>
      </c>
      <c r="G3027"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3027"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E3009:E3035</v>
      </c>
      <c r="I3027" s="1" t="str">
        <f ca="1">IF(LEN(Supplemental_Type_Certificates__STC___5[[#This Row],[First]])&lt;&gt;0,Supplemental_Type_Certificates__STC___5[[#This Row],[First]]&amp;": "&amp;_xlfn.TEXTJOIN(", ",TRUE,INDIRECT(Supplemental_Type_Certificates__STC___5[[#This Row],[Range]])),"")</f>
        <v/>
      </c>
      <c r="J3027"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'Sheet11'!i2970:i3041</v>
      </c>
    </row>
    <row r="3028" spans="1:10" x14ac:dyDescent="0.25">
      <c r="A3028" s="1" t="s">
        <v>287</v>
      </c>
      <c r="B3028"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Learjet Inc.\31A</v>
      </c>
      <c r="C3028" s="1" t="s">
        <v>1701</v>
      </c>
      <c r="D3028" s="1" t="str">
        <f>LEFT(Supplemental_Type_Certificates__STC___5[[#This Row],[Column1]],SEARCH("\",Supplemental_Type_Certificates__STC___5[[#This Row],[Column1]])-1)</f>
        <v>Learjet Inc.</v>
      </c>
      <c r="E3028" s="1" t="str">
        <f>RIGHT(Supplemental_Type_Certificates__STC___5[[#This Row],[Column1]],LEN(Supplemental_Type_Certificates__STC___5[[#This Row],[Column1]])-SEARCH("\",Supplemental_Type_Certificates__STC___5[[#This Row],[Column1]]))</f>
        <v>31A</v>
      </c>
      <c r="F3028" s="1" t="str">
        <f>INDEX(Sheet1!A:D,MATCH(Supplemental_Type_Certificates__STC___5[[#This Row],[Make]],Sheet1!D:D,0),1)</f>
        <v>Learjet</v>
      </c>
      <c r="G3028"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3028"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E3009:E3035</v>
      </c>
      <c r="I3028" s="1" t="str">
        <f ca="1">IF(LEN(Supplemental_Type_Certificates__STC___5[[#This Row],[First]])&lt;&gt;0,Supplemental_Type_Certificates__STC___5[[#This Row],[First]]&amp;": "&amp;_xlfn.TEXTJOIN(", ",TRUE,INDIRECT(Supplemental_Type_Certificates__STC___5[[#This Row],[Range]])),"")</f>
        <v/>
      </c>
      <c r="J3028"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'Sheet11'!i2970:i3041</v>
      </c>
    </row>
    <row r="3029" spans="1:10" x14ac:dyDescent="0.25">
      <c r="A3029" s="1" t="s">
        <v>287</v>
      </c>
      <c r="B3029"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Learjet Inc.\35</v>
      </c>
      <c r="C3029" s="1" t="s">
        <v>1702</v>
      </c>
      <c r="D3029" s="1" t="str">
        <f>LEFT(Supplemental_Type_Certificates__STC___5[[#This Row],[Column1]],SEARCH("\",Supplemental_Type_Certificates__STC___5[[#This Row],[Column1]])-1)</f>
        <v>Learjet Inc.</v>
      </c>
      <c r="E3029" s="1" t="str">
        <f>RIGHT(Supplemental_Type_Certificates__STC___5[[#This Row],[Column1]],LEN(Supplemental_Type_Certificates__STC___5[[#This Row],[Column1]])-SEARCH("\",Supplemental_Type_Certificates__STC___5[[#This Row],[Column1]]))</f>
        <v>35</v>
      </c>
      <c r="F3029" s="1" t="str">
        <f>INDEX(Sheet1!A:D,MATCH(Supplemental_Type_Certificates__STC___5[[#This Row],[Make]],Sheet1!D:D,0),1)</f>
        <v>Learjet</v>
      </c>
      <c r="G3029"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3029"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E3009:E3035</v>
      </c>
      <c r="I3029" s="1" t="str">
        <f ca="1">IF(LEN(Supplemental_Type_Certificates__STC___5[[#This Row],[First]])&lt;&gt;0,Supplemental_Type_Certificates__STC___5[[#This Row],[First]]&amp;": "&amp;_xlfn.TEXTJOIN(", ",TRUE,INDIRECT(Supplemental_Type_Certificates__STC___5[[#This Row],[Range]])),"")</f>
        <v/>
      </c>
      <c r="J3029"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'Sheet11'!i2970:i3041</v>
      </c>
    </row>
    <row r="3030" spans="1:10" x14ac:dyDescent="0.25">
      <c r="A3030" s="1" t="s">
        <v>287</v>
      </c>
      <c r="B3030"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Learjet Inc.\35A (C-21A)</v>
      </c>
      <c r="C3030" s="1" t="s">
        <v>1703</v>
      </c>
      <c r="D3030" s="1" t="str">
        <f>LEFT(Supplemental_Type_Certificates__STC___5[[#This Row],[Column1]],SEARCH("\",Supplemental_Type_Certificates__STC___5[[#This Row],[Column1]])-1)</f>
        <v>Learjet Inc.</v>
      </c>
      <c r="E3030" s="1" t="str">
        <f>RIGHT(Supplemental_Type_Certificates__STC___5[[#This Row],[Column1]],LEN(Supplemental_Type_Certificates__STC___5[[#This Row],[Column1]])-SEARCH("\",Supplemental_Type_Certificates__STC___5[[#This Row],[Column1]]))</f>
        <v>35A (C-21A)</v>
      </c>
      <c r="F3030" s="1" t="str">
        <f>INDEX(Sheet1!A:D,MATCH(Supplemental_Type_Certificates__STC___5[[#This Row],[Make]],Sheet1!D:D,0),1)</f>
        <v>Learjet</v>
      </c>
      <c r="G3030"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3030"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E3009:E3035</v>
      </c>
      <c r="I3030" s="1" t="str">
        <f ca="1">IF(LEN(Supplemental_Type_Certificates__STC___5[[#This Row],[First]])&lt;&gt;0,Supplemental_Type_Certificates__STC___5[[#This Row],[First]]&amp;": "&amp;_xlfn.TEXTJOIN(", ",TRUE,INDIRECT(Supplemental_Type_Certificates__STC___5[[#This Row],[Range]])),"")</f>
        <v/>
      </c>
      <c r="J3030"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'Sheet11'!i2970:i3041</v>
      </c>
    </row>
    <row r="3031" spans="1:10" x14ac:dyDescent="0.25">
      <c r="A3031" s="1" t="s">
        <v>287</v>
      </c>
      <c r="B3031"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Learjet Inc.\36</v>
      </c>
      <c r="C3031" s="1" t="s">
        <v>1704</v>
      </c>
      <c r="D3031" s="1" t="str">
        <f>LEFT(Supplemental_Type_Certificates__STC___5[[#This Row],[Column1]],SEARCH("\",Supplemental_Type_Certificates__STC___5[[#This Row],[Column1]])-1)</f>
        <v>Learjet Inc.</v>
      </c>
      <c r="E3031" s="1" t="str">
        <f>RIGHT(Supplemental_Type_Certificates__STC___5[[#This Row],[Column1]],LEN(Supplemental_Type_Certificates__STC___5[[#This Row],[Column1]])-SEARCH("\",Supplemental_Type_Certificates__STC___5[[#This Row],[Column1]]))</f>
        <v>36</v>
      </c>
      <c r="F3031" s="1" t="str">
        <f>INDEX(Sheet1!A:D,MATCH(Supplemental_Type_Certificates__STC___5[[#This Row],[Make]],Sheet1!D:D,0),1)</f>
        <v>Learjet</v>
      </c>
      <c r="G3031"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3031"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E3009:E3035</v>
      </c>
      <c r="I3031" s="1" t="str">
        <f ca="1">IF(LEN(Supplemental_Type_Certificates__STC___5[[#This Row],[First]])&lt;&gt;0,Supplemental_Type_Certificates__STC___5[[#This Row],[First]]&amp;": "&amp;_xlfn.TEXTJOIN(", ",TRUE,INDIRECT(Supplemental_Type_Certificates__STC___5[[#This Row],[Range]])),"")</f>
        <v/>
      </c>
      <c r="J3031"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'Sheet11'!i2970:i3041</v>
      </c>
    </row>
    <row r="3032" spans="1:10" x14ac:dyDescent="0.25">
      <c r="A3032" s="1" t="s">
        <v>287</v>
      </c>
      <c r="B3032"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Learjet Inc.\36A</v>
      </c>
      <c r="C3032" s="1" t="s">
        <v>1705</v>
      </c>
      <c r="D3032" s="1" t="str">
        <f>LEFT(Supplemental_Type_Certificates__STC___5[[#This Row],[Column1]],SEARCH("\",Supplemental_Type_Certificates__STC___5[[#This Row],[Column1]])-1)</f>
        <v>Learjet Inc.</v>
      </c>
      <c r="E3032" s="1" t="str">
        <f>RIGHT(Supplemental_Type_Certificates__STC___5[[#This Row],[Column1]],LEN(Supplemental_Type_Certificates__STC___5[[#This Row],[Column1]])-SEARCH("\",Supplemental_Type_Certificates__STC___5[[#This Row],[Column1]]))</f>
        <v>36A</v>
      </c>
      <c r="F3032" s="1" t="str">
        <f>INDEX(Sheet1!A:D,MATCH(Supplemental_Type_Certificates__STC___5[[#This Row],[Make]],Sheet1!D:D,0),1)</f>
        <v>Learjet</v>
      </c>
      <c r="G3032"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3032"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E3009:E3035</v>
      </c>
      <c r="I3032" s="1" t="str">
        <f ca="1">IF(LEN(Supplemental_Type_Certificates__STC___5[[#This Row],[First]])&lt;&gt;0,Supplemental_Type_Certificates__STC___5[[#This Row],[First]]&amp;": "&amp;_xlfn.TEXTJOIN(", ",TRUE,INDIRECT(Supplemental_Type_Certificates__STC___5[[#This Row],[Range]])),"")</f>
        <v/>
      </c>
      <c r="J3032"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'Sheet11'!i2970:i3041</v>
      </c>
    </row>
    <row r="3033" spans="1:10" x14ac:dyDescent="0.25">
      <c r="A3033" s="1" t="s">
        <v>287</v>
      </c>
      <c r="B3033"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Learjet Inc.\55</v>
      </c>
      <c r="C3033" s="1" t="s">
        <v>1707</v>
      </c>
      <c r="D3033" s="1" t="str">
        <f>LEFT(Supplemental_Type_Certificates__STC___5[[#This Row],[Column1]],SEARCH("\",Supplemental_Type_Certificates__STC___5[[#This Row],[Column1]])-1)</f>
        <v>Learjet Inc.</v>
      </c>
      <c r="E3033" s="1" t="str">
        <f>RIGHT(Supplemental_Type_Certificates__STC___5[[#This Row],[Column1]],LEN(Supplemental_Type_Certificates__STC___5[[#This Row],[Column1]])-SEARCH("\",Supplemental_Type_Certificates__STC___5[[#This Row],[Column1]]))</f>
        <v>55</v>
      </c>
      <c r="F3033" s="1" t="str">
        <f>INDEX(Sheet1!A:D,MATCH(Supplemental_Type_Certificates__STC___5[[#This Row],[Make]],Sheet1!D:D,0),1)</f>
        <v>Learjet</v>
      </c>
      <c r="G3033"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3033"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E3009:E3035</v>
      </c>
      <c r="I3033" s="1" t="str">
        <f ca="1">IF(LEN(Supplemental_Type_Certificates__STC___5[[#This Row],[First]])&lt;&gt;0,Supplemental_Type_Certificates__STC___5[[#This Row],[First]]&amp;": "&amp;_xlfn.TEXTJOIN(", ",TRUE,INDIRECT(Supplemental_Type_Certificates__STC___5[[#This Row],[Range]])),"")</f>
        <v/>
      </c>
      <c r="J3033"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'Sheet11'!i2970:i3041</v>
      </c>
    </row>
    <row r="3034" spans="1:10" x14ac:dyDescent="0.25">
      <c r="A3034" s="1" t="s">
        <v>287</v>
      </c>
      <c r="B3034"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Learjet Inc.\55B</v>
      </c>
      <c r="C3034" s="1" t="s">
        <v>1708</v>
      </c>
      <c r="D3034" s="1" t="str">
        <f>LEFT(Supplemental_Type_Certificates__STC___5[[#This Row],[Column1]],SEARCH("\",Supplemental_Type_Certificates__STC___5[[#This Row],[Column1]])-1)</f>
        <v>Learjet Inc.</v>
      </c>
      <c r="E3034" s="1" t="str">
        <f>RIGHT(Supplemental_Type_Certificates__STC___5[[#This Row],[Column1]],LEN(Supplemental_Type_Certificates__STC___5[[#This Row],[Column1]])-SEARCH("\",Supplemental_Type_Certificates__STC___5[[#This Row],[Column1]]))</f>
        <v>55B</v>
      </c>
      <c r="F3034" s="1" t="str">
        <f>INDEX(Sheet1!A:D,MATCH(Supplemental_Type_Certificates__STC___5[[#This Row],[Make]],Sheet1!D:D,0),1)</f>
        <v>Learjet</v>
      </c>
      <c r="G3034"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3034"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E3009:E3035</v>
      </c>
      <c r="I3034" s="1" t="str">
        <f ca="1">IF(LEN(Supplemental_Type_Certificates__STC___5[[#This Row],[First]])&lt;&gt;0,Supplemental_Type_Certificates__STC___5[[#This Row],[First]]&amp;": "&amp;_xlfn.TEXTJOIN(", ",TRUE,INDIRECT(Supplemental_Type_Certificates__STC___5[[#This Row],[Range]])),"")</f>
        <v/>
      </c>
      <c r="J3034"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'Sheet11'!i2970:i3041</v>
      </c>
    </row>
    <row r="3035" spans="1:10" x14ac:dyDescent="0.25">
      <c r="A3035" s="1" t="s">
        <v>287</v>
      </c>
      <c r="B3035"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Learjet Inc.\55C</v>
      </c>
      <c r="C3035" s="1" t="s">
        <v>1709</v>
      </c>
      <c r="D3035" s="1" t="str">
        <f>LEFT(Supplemental_Type_Certificates__STC___5[[#This Row],[Column1]],SEARCH("\",Supplemental_Type_Certificates__STC___5[[#This Row],[Column1]])-1)</f>
        <v>Learjet Inc.</v>
      </c>
      <c r="E3035" s="1" t="str">
        <f>RIGHT(Supplemental_Type_Certificates__STC___5[[#This Row],[Column1]],LEN(Supplemental_Type_Certificates__STC___5[[#This Row],[Column1]])-SEARCH("\",Supplemental_Type_Certificates__STC___5[[#This Row],[Column1]]))</f>
        <v>55C</v>
      </c>
      <c r="F3035" s="1" t="str">
        <f>INDEX(Sheet1!A:D,MATCH(Supplemental_Type_Certificates__STC___5[[#This Row],[Make]],Sheet1!D:D,0),1)</f>
        <v>Learjet</v>
      </c>
      <c r="G3035"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3035"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E3009:E3035</v>
      </c>
      <c r="I3035" s="1" t="str">
        <f ca="1">IF(LEN(Supplemental_Type_Certificates__STC___5[[#This Row],[First]])&lt;&gt;0,Supplemental_Type_Certificates__STC___5[[#This Row],[First]]&amp;": "&amp;_xlfn.TEXTJOIN(", ",TRUE,INDIRECT(Supplemental_Type_Certificates__STC___5[[#This Row],[Range]])),"")</f>
        <v/>
      </c>
      <c r="J3035"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'Sheet11'!i2970:i3041</v>
      </c>
    </row>
    <row r="3036" spans="1:10" x14ac:dyDescent="0.25">
      <c r="A3036" s="1" t="s">
        <v>287</v>
      </c>
      <c r="B3036"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Inc.\500</v>
      </c>
      <c r="C3036" s="1" t="s">
        <v>1748</v>
      </c>
      <c r="D3036" s="1" t="str">
        <f>LEFT(Supplemental_Type_Certificates__STC___5[[#This Row],[Column1]],SEARCH("\",Supplemental_Type_Certificates__STC___5[[#This Row],[Column1]])-1)</f>
        <v>Textron Aviation Inc.</v>
      </c>
      <c r="E3036" s="1" t="str">
        <f>RIGHT(Supplemental_Type_Certificates__STC___5[[#This Row],[Column1]],LEN(Supplemental_Type_Certificates__STC___5[[#This Row],[Column1]])-SEARCH("\",Supplemental_Type_Certificates__STC___5[[#This Row],[Column1]]))</f>
        <v>500</v>
      </c>
      <c r="F3036" s="1" t="str">
        <f>INDEX(Sheet1!A:D,MATCH(Supplemental_Type_Certificates__STC___5[[#This Row],[Make]],Sheet1!D:D,0),1)</f>
        <v>Textron</v>
      </c>
      <c r="G3036"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Textron</v>
      </c>
      <c r="H3036"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E3036:E3041</v>
      </c>
      <c r="I3036" s="1" t="str">
        <f ca="1">IF(LEN(Supplemental_Type_Certificates__STC___5[[#This Row],[First]])&lt;&gt;0,Supplemental_Type_Certificates__STC___5[[#This Row],[First]]&amp;": "&amp;_xlfn.TEXTJOIN(", ",TRUE,INDIRECT(Supplemental_Type_Certificates__STC___5[[#This Row],[Range]])),"")</f>
        <v>Textron: 500, 550, 552, 560, 650, S550</v>
      </c>
      <c r="J3036"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'Sheet11'!i2970:i3041</v>
      </c>
    </row>
    <row r="3037" spans="1:10" x14ac:dyDescent="0.25">
      <c r="A3037" s="1" t="s">
        <v>287</v>
      </c>
      <c r="B3037"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Inc.\550</v>
      </c>
      <c r="C3037" s="1" t="s">
        <v>1713</v>
      </c>
      <c r="D3037" s="1" t="str">
        <f>LEFT(Supplemental_Type_Certificates__STC___5[[#This Row],[Column1]],SEARCH("\",Supplemental_Type_Certificates__STC___5[[#This Row],[Column1]])-1)</f>
        <v>Textron Aviation Inc.</v>
      </c>
      <c r="E3037" s="1" t="str">
        <f>RIGHT(Supplemental_Type_Certificates__STC___5[[#This Row],[Column1]],LEN(Supplemental_Type_Certificates__STC___5[[#This Row],[Column1]])-SEARCH("\",Supplemental_Type_Certificates__STC___5[[#This Row],[Column1]]))</f>
        <v>550</v>
      </c>
      <c r="F3037" s="1" t="str">
        <f>INDEX(Sheet1!A:D,MATCH(Supplemental_Type_Certificates__STC___5[[#This Row],[Make]],Sheet1!D:D,0),1)</f>
        <v>Textron</v>
      </c>
      <c r="G3037"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3037"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E3036:E3041</v>
      </c>
      <c r="I3037" s="1" t="str">
        <f ca="1">IF(LEN(Supplemental_Type_Certificates__STC___5[[#This Row],[First]])&lt;&gt;0,Supplemental_Type_Certificates__STC___5[[#This Row],[First]]&amp;": "&amp;_xlfn.TEXTJOIN(", ",TRUE,INDIRECT(Supplemental_Type_Certificates__STC___5[[#This Row],[Range]])),"")</f>
        <v/>
      </c>
      <c r="J3037"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'Sheet11'!i2970:i3041</v>
      </c>
    </row>
    <row r="3038" spans="1:10" x14ac:dyDescent="0.25">
      <c r="A3038" s="1" t="s">
        <v>287</v>
      </c>
      <c r="B3038"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Inc.\552</v>
      </c>
      <c r="C3038" s="1" t="s">
        <v>1749</v>
      </c>
      <c r="D3038" s="1" t="str">
        <f>LEFT(Supplemental_Type_Certificates__STC___5[[#This Row],[Column1]],SEARCH("\",Supplemental_Type_Certificates__STC___5[[#This Row],[Column1]])-1)</f>
        <v>Textron Aviation Inc.</v>
      </c>
      <c r="E3038" s="1" t="str">
        <f>RIGHT(Supplemental_Type_Certificates__STC___5[[#This Row],[Column1]],LEN(Supplemental_Type_Certificates__STC___5[[#This Row],[Column1]])-SEARCH("\",Supplemental_Type_Certificates__STC___5[[#This Row],[Column1]]))</f>
        <v>552</v>
      </c>
      <c r="F3038" s="1" t="str">
        <f>INDEX(Sheet1!A:D,MATCH(Supplemental_Type_Certificates__STC___5[[#This Row],[Make]],Sheet1!D:D,0),1)</f>
        <v>Textron</v>
      </c>
      <c r="G3038"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3038"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E3036:E3041</v>
      </c>
      <c r="I3038" s="1" t="str">
        <f ca="1">IF(LEN(Supplemental_Type_Certificates__STC___5[[#This Row],[First]])&lt;&gt;0,Supplemental_Type_Certificates__STC___5[[#This Row],[First]]&amp;": "&amp;_xlfn.TEXTJOIN(", ",TRUE,INDIRECT(Supplemental_Type_Certificates__STC___5[[#This Row],[Range]])),"")</f>
        <v/>
      </c>
      <c r="J3038"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'Sheet11'!i2970:i3041</v>
      </c>
    </row>
    <row r="3039" spans="1:10" x14ac:dyDescent="0.25">
      <c r="A3039" s="1" t="s">
        <v>287</v>
      </c>
      <c r="B3039"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Inc.\560</v>
      </c>
      <c r="C3039" s="1" t="s">
        <v>1714</v>
      </c>
      <c r="D3039" s="1" t="str">
        <f>LEFT(Supplemental_Type_Certificates__STC___5[[#This Row],[Column1]],SEARCH("\",Supplemental_Type_Certificates__STC___5[[#This Row],[Column1]])-1)</f>
        <v>Textron Aviation Inc.</v>
      </c>
      <c r="E3039" s="1" t="str">
        <f>RIGHT(Supplemental_Type_Certificates__STC___5[[#This Row],[Column1]],LEN(Supplemental_Type_Certificates__STC___5[[#This Row],[Column1]])-SEARCH("\",Supplemental_Type_Certificates__STC___5[[#This Row],[Column1]]))</f>
        <v>560</v>
      </c>
      <c r="F3039" s="1" t="str">
        <f>INDEX(Sheet1!A:D,MATCH(Supplemental_Type_Certificates__STC___5[[#This Row],[Make]],Sheet1!D:D,0),1)</f>
        <v>Textron</v>
      </c>
      <c r="G3039"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3039"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E3036:E3041</v>
      </c>
      <c r="I3039" s="1" t="str">
        <f ca="1">IF(LEN(Supplemental_Type_Certificates__STC___5[[#This Row],[First]])&lt;&gt;0,Supplemental_Type_Certificates__STC___5[[#This Row],[First]]&amp;": "&amp;_xlfn.TEXTJOIN(", ",TRUE,INDIRECT(Supplemental_Type_Certificates__STC___5[[#This Row],[Range]])),"")</f>
        <v/>
      </c>
      <c r="J3039"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'Sheet11'!i2970:i3041</v>
      </c>
    </row>
    <row r="3040" spans="1:10" x14ac:dyDescent="0.25">
      <c r="A3040" s="1" t="s">
        <v>287</v>
      </c>
      <c r="B3040"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Inc.\650</v>
      </c>
      <c r="C3040" s="1" t="s">
        <v>1715</v>
      </c>
      <c r="D3040" s="1" t="str">
        <f>LEFT(Supplemental_Type_Certificates__STC___5[[#This Row],[Column1]],SEARCH("\",Supplemental_Type_Certificates__STC___5[[#This Row],[Column1]])-1)</f>
        <v>Textron Aviation Inc.</v>
      </c>
      <c r="E3040" s="1" t="str">
        <f>RIGHT(Supplemental_Type_Certificates__STC___5[[#This Row],[Column1]],LEN(Supplemental_Type_Certificates__STC___5[[#This Row],[Column1]])-SEARCH("\",Supplemental_Type_Certificates__STC___5[[#This Row],[Column1]]))</f>
        <v>650</v>
      </c>
      <c r="F3040" s="1" t="str">
        <f>INDEX(Sheet1!A:D,MATCH(Supplemental_Type_Certificates__STC___5[[#This Row],[Make]],Sheet1!D:D,0),1)</f>
        <v>Textron</v>
      </c>
      <c r="G3040"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3040"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E3036:E3041</v>
      </c>
      <c r="I3040" s="1" t="str">
        <f ca="1">IF(LEN(Supplemental_Type_Certificates__STC___5[[#This Row],[First]])&lt;&gt;0,Supplemental_Type_Certificates__STC___5[[#This Row],[First]]&amp;": "&amp;_xlfn.TEXTJOIN(", ",TRUE,INDIRECT(Supplemental_Type_Certificates__STC___5[[#This Row],[Range]])),"")</f>
        <v/>
      </c>
      <c r="J3040"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'Sheet11'!i2970:i3041</v>
      </c>
    </row>
    <row r="3041" spans="1:10" x14ac:dyDescent="0.25">
      <c r="A3041" s="1" t="s">
        <v>287</v>
      </c>
      <c r="B3041"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Inc.\S550</v>
      </c>
      <c r="C3041" s="1" t="s">
        <v>1716</v>
      </c>
      <c r="D3041" s="1" t="str">
        <f>LEFT(Supplemental_Type_Certificates__STC___5[[#This Row],[Column1]],SEARCH("\",Supplemental_Type_Certificates__STC___5[[#This Row],[Column1]])-1)</f>
        <v>Textron Aviation Inc.</v>
      </c>
      <c r="E3041" s="1" t="str">
        <f>RIGHT(Supplemental_Type_Certificates__STC___5[[#This Row],[Column1]],LEN(Supplemental_Type_Certificates__STC___5[[#This Row],[Column1]])-SEARCH("\",Supplemental_Type_Certificates__STC___5[[#This Row],[Column1]]))</f>
        <v>S550</v>
      </c>
      <c r="F3041" s="1" t="str">
        <f>INDEX(Sheet1!A:D,MATCH(Supplemental_Type_Certificates__STC___5[[#This Row],[Make]],Sheet1!D:D,0),1)</f>
        <v>Textron</v>
      </c>
      <c r="G3041"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3041"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E3036:E3041</v>
      </c>
      <c r="I3041" s="1" t="str">
        <f ca="1">IF(LEN(Supplemental_Type_Certificates__STC___5[[#This Row],[First]])&lt;&gt;0,Supplemental_Type_Certificates__STC___5[[#This Row],[First]]&amp;": "&amp;_xlfn.TEXTJOIN(", ",TRUE,INDIRECT(Supplemental_Type_Certificates__STC___5[[#This Row],[Range]])),"")</f>
        <v/>
      </c>
      <c r="J3041"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'Sheet11'!i2970:i3041</v>
      </c>
    </row>
    <row r="3042" spans="1:10" x14ac:dyDescent="0.25">
      <c r="A3042" s="1" t="s">
        <v>305</v>
      </c>
      <c r="B3042"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Bombardier Inc.\CL-600-2B16 (CL-601-3A)</v>
      </c>
      <c r="C3042" s="1" t="s">
        <v>266</v>
      </c>
      <c r="D3042" s="1" t="str">
        <f>LEFT(Supplemental_Type_Certificates__STC___5[[#This Row],[Column1]],SEARCH("\",Supplemental_Type_Certificates__STC___5[[#This Row],[Column1]])-1)</f>
        <v>Bombardier Inc.</v>
      </c>
      <c r="E3042" s="1" t="str">
        <f>RIGHT(Supplemental_Type_Certificates__STC___5[[#This Row],[Column1]],LEN(Supplemental_Type_Certificates__STC___5[[#This Row],[Column1]])-SEARCH("\",Supplemental_Type_Certificates__STC___5[[#This Row],[Column1]]))</f>
        <v>CL-600-2B16 (CL-601-3A)</v>
      </c>
      <c r="F3042" s="1" t="str">
        <f>INDEX(Sheet1!A:D,MATCH(Supplemental_Type_Certificates__STC___5[[#This Row],[Make]],Sheet1!D:D,0),1)</f>
        <v>Bombardier</v>
      </c>
      <c r="G3042"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Bombardier</v>
      </c>
      <c r="H3042"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E3042:E3044</v>
      </c>
      <c r="I3042" s="1" t="str">
        <f ca="1">IF(LEN(Supplemental_Type_Certificates__STC___5[[#This Row],[First]])&lt;&gt;0,Supplemental_Type_Certificates__STC___5[[#This Row],[First]]&amp;": "&amp;_xlfn.TEXTJOIN(", ",TRUE,INDIRECT(Supplemental_Type_Certificates__STC___5[[#This Row],[Range]])),"")</f>
        <v>Bombardier: CL-600-2B16 (CL-601-3A), CL-600-2B16 (CL-601-3R), CL-600-2B16 (CL-604)</v>
      </c>
      <c r="J3042"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'Sheet11'!i3042:i3044</v>
      </c>
    </row>
    <row r="3043" spans="1:10" x14ac:dyDescent="0.25">
      <c r="A3043" s="1" t="s">
        <v>305</v>
      </c>
      <c r="B3043"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Bombardier Inc.\CL-600-2B16 (CL-601-3R)</v>
      </c>
      <c r="C3043" s="1" t="s">
        <v>267</v>
      </c>
      <c r="D3043" s="1" t="str">
        <f>LEFT(Supplemental_Type_Certificates__STC___5[[#This Row],[Column1]],SEARCH("\",Supplemental_Type_Certificates__STC___5[[#This Row],[Column1]])-1)</f>
        <v>Bombardier Inc.</v>
      </c>
      <c r="E3043" s="1" t="str">
        <f>RIGHT(Supplemental_Type_Certificates__STC___5[[#This Row],[Column1]],LEN(Supplemental_Type_Certificates__STC___5[[#This Row],[Column1]])-SEARCH("\",Supplemental_Type_Certificates__STC___5[[#This Row],[Column1]]))</f>
        <v>CL-600-2B16 (CL-601-3R)</v>
      </c>
      <c r="F3043" s="1" t="str">
        <f>INDEX(Sheet1!A:D,MATCH(Supplemental_Type_Certificates__STC___5[[#This Row],[Make]],Sheet1!D:D,0),1)</f>
        <v>Bombardier</v>
      </c>
      <c r="G3043"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3043"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E3042:E3044</v>
      </c>
      <c r="I3043" s="1" t="str">
        <f ca="1">IF(LEN(Supplemental_Type_Certificates__STC___5[[#This Row],[First]])&lt;&gt;0,Supplemental_Type_Certificates__STC___5[[#This Row],[First]]&amp;": "&amp;_xlfn.TEXTJOIN(", ",TRUE,INDIRECT(Supplemental_Type_Certificates__STC___5[[#This Row],[Range]])),"")</f>
        <v/>
      </c>
      <c r="J3043"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'Sheet11'!i3042:i3044</v>
      </c>
    </row>
    <row r="3044" spans="1:10" x14ac:dyDescent="0.25">
      <c r="A3044" s="1" t="s">
        <v>305</v>
      </c>
      <c r="B3044"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Bombardier Inc.\CL-600-2B16 (CL-604)</v>
      </c>
      <c r="C3044" s="1" t="s">
        <v>268</v>
      </c>
      <c r="D3044" s="1" t="str">
        <f>LEFT(Supplemental_Type_Certificates__STC___5[[#This Row],[Column1]],SEARCH("\",Supplemental_Type_Certificates__STC___5[[#This Row],[Column1]])-1)</f>
        <v>Bombardier Inc.</v>
      </c>
      <c r="E3044" s="1" t="str">
        <f>RIGHT(Supplemental_Type_Certificates__STC___5[[#This Row],[Column1]],LEN(Supplemental_Type_Certificates__STC___5[[#This Row],[Column1]])-SEARCH("\",Supplemental_Type_Certificates__STC___5[[#This Row],[Column1]]))</f>
        <v>CL-600-2B16 (CL-604)</v>
      </c>
      <c r="F3044" s="1" t="str">
        <f>INDEX(Sheet1!A:D,MATCH(Supplemental_Type_Certificates__STC___5[[#This Row],[Make]],Sheet1!D:D,0),1)</f>
        <v>Bombardier</v>
      </c>
      <c r="G3044"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3044"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E3042:E3044</v>
      </c>
      <c r="I3044" s="1" t="str">
        <f ca="1">IF(LEN(Supplemental_Type_Certificates__STC___5[[#This Row],[First]])&lt;&gt;0,Supplemental_Type_Certificates__STC___5[[#This Row],[First]]&amp;": "&amp;_xlfn.TEXTJOIN(", ",TRUE,INDIRECT(Supplemental_Type_Certificates__STC___5[[#This Row],[Range]])),"")</f>
        <v/>
      </c>
      <c r="J3044"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'Sheet11'!i3042:i3044</v>
      </c>
    </row>
    <row r="3045" spans="1:10" x14ac:dyDescent="0.25">
      <c r="A3045" s="1" t="s">
        <v>310</v>
      </c>
      <c r="B3045"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Beechcraft Corporation\BAe.125 Series 800A</v>
      </c>
      <c r="C3045" s="1" t="s">
        <v>256</v>
      </c>
      <c r="D3045" s="1" t="str">
        <f>LEFT(Supplemental_Type_Certificates__STC___5[[#This Row],[Column1]],SEARCH("\",Supplemental_Type_Certificates__STC___5[[#This Row],[Column1]])-1)</f>
        <v>Beechcraft Corporation</v>
      </c>
      <c r="E3045" s="1" t="str">
        <f>RIGHT(Supplemental_Type_Certificates__STC___5[[#This Row],[Column1]],LEN(Supplemental_Type_Certificates__STC___5[[#This Row],[Column1]])-SEARCH("\",Supplemental_Type_Certificates__STC___5[[#This Row],[Column1]]))</f>
        <v>BAe.125 Series 800A</v>
      </c>
      <c r="F3045" s="1" t="str">
        <f>INDEX(Sheet1!A:D,MATCH(Supplemental_Type_Certificates__STC___5[[#This Row],[Make]],Sheet1!D:D,0),1)</f>
        <v>Beechcraft</v>
      </c>
      <c r="G3045"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Beechcraft</v>
      </c>
      <c r="H3045"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E3045:E3045</v>
      </c>
      <c r="I3045" s="1" t="str">
        <f ca="1">IF(LEN(Supplemental_Type_Certificates__STC___5[[#This Row],[First]])&lt;&gt;0,Supplemental_Type_Certificates__STC___5[[#This Row],[First]]&amp;": "&amp;_xlfn.TEXTJOIN(", ",TRUE,INDIRECT(Supplemental_Type_Certificates__STC___5[[#This Row],[Range]])),"")</f>
        <v>Beechcraft: BAe.125 Series 800A</v>
      </c>
      <c r="J3045"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'Sheet11'!i3045:i3046</v>
      </c>
    </row>
    <row r="3046" spans="1:10" x14ac:dyDescent="0.25">
      <c r="A3046" s="1" t="s">
        <v>310</v>
      </c>
      <c r="B3046"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Inc.\650</v>
      </c>
      <c r="C3046" s="1" t="s">
        <v>1715</v>
      </c>
      <c r="D3046" s="1" t="str">
        <f>LEFT(Supplemental_Type_Certificates__STC___5[[#This Row],[Column1]],SEARCH("\",Supplemental_Type_Certificates__STC___5[[#This Row],[Column1]])-1)</f>
        <v>Textron Aviation Inc.</v>
      </c>
      <c r="E3046" s="1" t="str">
        <f>RIGHT(Supplemental_Type_Certificates__STC___5[[#This Row],[Column1]],LEN(Supplemental_Type_Certificates__STC___5[[#This Row],[Column1]])-SEARCH("\",Supplemental_Type_Certificates__STC___5[[#This Row],[Column1]]))</f>
        <v>650</v>
      </c>
      <c r="F3046" s="1" t="str">
        <f>INDEX(Sheet1!A:D,MATCH(Supplemental_Type_Certificates__STC___5[[#This Row],[Make]],Sheet1!D:D,0),1)</f>
        <v>Textron</v>
      </c>
      <c r="G3046"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Textron</v>
      </c>
      <c r="H3046"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E3046:E3046</v>
      </c>
      <c r="I3046" s="1" t="str">
        <f ca="1">IF(LEN(Supplemental_Type_Certificates__STC___5[[#This Row],[First]])&lt;&gt;0,Supplemental_Type_Certificates__STC___5[[#This Row],[First]]&amp;": "&amp;_xlfn.TEXTJOIN(", ",TRUE,INDIRECT(Supplemental_Type_Certificates__STC___5[[#This Row],[Range]])),"")</f>
        <v>Textron: 650</v>
      </c>
      <c r="J3046"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'Sheet11'!i3045:i3046</v>
      </c>
    </row>
    <row r="3047" spans="1:10" x14ac:dyDescent="0.25">
      <c r="A3047" s="1" t="s">
        <v>314</v>
      </c>
      <c r="B3047"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Bombardier Inc.\CL-600-2A12 (CL-601)</v>
      </c>
      <c r="C3047" s="1" t="s">
        <v>265</v>
      </c>
      <c r="D3047" s="1" t="str">
        <f>LEFT(Supplemental_Type_Certificates__STC___5[[#This Row],[Column1]],SEARCH("\",Supplemental_Type_Certificates__STC___5[[#This Row],[Column1]])-1)</f>
        <v>Bombardier Inc.</v>
      </c>
      <c r="E3047" s="1" t="str">
        <f>RIGHT(Supplemental_Type_Certificates__STC___5[[#This Row],[Column1]],LEN(Supplemental_Type_Certificates__STC___5[[#This Row],[Column1]])-SEARCH("\",Supplemental_Type_Certificates__STC___5[[#This Row],[Column1]]))</f>
        <v>CL-600-2A12 (CL-601)</v>
      </c>
      <c r="F3047" s="1" t="str">
        <f>INDEX(Sheet1!A:D,MATCH(Supplemental_Type_Certificates__STC___5[[#This Row],[Make]],Sheet1!D:D,0),1)</f>
        <v>Bombardier</v>
      </c>
      <c r="G3047"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Bombardier</v>
      </c>
      <c r="H3047"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E3047:E3049</v>
      </c>
      <c r="I3047" s="1" t="str">
        <f ca="1">IF(LEN(Supplemental_Type_Certificates__STC___5[[#This Row],[First]])&lt;&gt;0,Supplemental_Type_Certificates__STC___5[[#This Row],[First]]&amp;": "&amp;_xlfn.TEXTJOIN(", ",TRUE,INDIRECT(Supplemental_Type_Certificates__STC___5[[#This Row],[Range]])),"")</f>
        <v>Bombardier: CL-600-2A12 (CL-601), CL-600-2B16 (CL-601-3A), CL-600-2B16 (CL-601-3R)</v>
      </c>
      <c r="J3047"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'Sheet11'!i3047:i3068</v>
      </c>
    </row>
    <row r="3048" spans="1:10" x14ac:dyDescent="0.25">
      <c r="A3048" s="1" t="s">
        <v>314</v>
      </c>
      <c r="B3048"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Bombardier Inc.\CL-600-2B16 (CL-601-3A)</v>
      </c>
      <c r="C3048" s="1" t="s">
        <v>266</v>
      </c>
      <c r="D3048" s="1" t="str">
        <f>LEFT(Supplemental_Type_Certificates__STC___5[[#This Row],[Column1]],SEARCH("\",Supplemental_Type_Certificates__STC___5[[#This Row],[Column1]])-1)</f>
        <v>Bombardier Inc.</v>
      </c>
      <c r="E3048" s="1" t="str">
        <f>RIGHT(Supplemental_Type_Certificates__STC___5[[#This Row],[Column1]],LEN(Supplemental_Type_Certificates__STC___5[[#This Row],[Column1]])-SEARCH("\",Supplemental_Type_Certificates__STC___5[[#This Row],[Column1]]))</f>
        <v>CL-600-2B16 (CL-601-3A)</v>
      </c>
      <c r="F3048" s="1" t="str">
        <f>INDEX(Sheet1!A:D,MATCH(Supplemental_Type_Certificates__STC___5[[#This Row],[Make]],Sheet1!D:D,0),1)</f>
        <v>Bombardier</v>
      </c>
      <c r="G3048"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3048"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E3047:E3049</v>
      </c>
      <c r="I3048" s="1" t="str">
        <f ca="1">IF(LEN(Supplemental_Type_Certificates__STC___5[[#This Row],[First]])&lt;&gt;0,Supplemental_Type_Certificates__STC___5[[#This Row],[First]]&amp;": "&amp;_xlfn.TEXTJOIN(", ",TRUE,INDIRECT(Supplemental_Type_Certificates__STC___5[[#This Row],[Range]])),"")</f>
        <v/>
      </c>
      <c r="J3048"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'Sheet11'!i3047:i3068</v>
      </c>
    </row>
    <row r="3049" spans="1:10" x14ac:dyDescent="0.25">
      <c r="A3049" s="1" t="s">
        <v>314</v>
      </c>
      <c r="B3049"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Bombardier Inc.\CL-600-2B16 (CL-601-3R)</v>
      </c>
      <c r="C3049" s="1" t="s">
        <v>267</v>
      </c>
      <c r="D3049" s="1" t="str">
        <f>LEFT(Supplemental_Type_Certificates__STC___5[[#This Row],[Column1]],SEARCH("\",Supplemental_Type_Certificates__STC___5[[#This Row],[Column1]])-1)</f>
        <v>Bombardier Inc.</v>
      </c>
      <c r="E3049" s="1" t="str">
        <f>RIGHT(Supplemental_Type_Certificates__STC___5[[#This Row],[Column1]],LEN(Supplemental_Type_Certificates__STC___5[[#This Row],[Column1]])-SEARCH("\",Supplemental_Type_Certificates__STC___5[[#This Row],[Column1]]))</f>
        <v>CL-600-2B16 (CL-601-3R)</v>
      </c>
      <c r="F3049" s="1" t="str">
        <f>INDEX(Sheet1!A:D,MATCH(Supplemental_Type_Certificates__STC___5[[#This Row],[Make]],Sheet1!D:D,0),1)</f>
        <v>Bombardier</v>
      </c>
      <c r="G3049"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3049"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E3047:E3049</v>
      </c>
      <c r="I3049" s="1" t="str">
        <f ca="1">IF(LEN(Supplemental_Type_Certificates__STC___5[[#This Row],[First]])&lt;&gt;0,Supplemental_Type_Certificates__STC___5[[#This Row],[First]]&amp;": "&amp;_xlfn.TEXTJOIN(", ",TRUE,INDIRECT(Supplemental_Type_Certificates__STC___5[[#This Row],[Range]])),"")</f>
        <v/>
      </c>
      <c r="J3049"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'Sheet11'!i3047:i3068</v>
      </c>
    </row>
    <row r="3050" spans="1:10" x14ac:dyDescent="0.25">
      <c r="A3050" s="1" t="s">
        <v>314</v>
      </c>
      <c r="B3050"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Dassault Aviation\Mystere-Falcon 900</v>
      </c>
      <c r="C3050" s="1" t="s">
        <v>1685</v>
      </c>
      <c r="D3050" s="1" t="str">
        <f>LEFT(Supplemental_Type_Certificates__STC___5[[#This Row],[Column1]],SEARCH("\",Supplemental_Type_Certificates__STC___5[[#This Row],[Column1]])-1)</f>
        <v>Dassault Aviation</v>
      </c>
      <c r="E3050" s="1" t="str">
        <f>RIGHT(Supplemental_Type_Certificates__STC___5[[#This Row],[Column1]],LEN(Supplemental_Type_Certificates__STC___5[[#This Row],[Column1]])-SEARCH("\",Supplemental_Type_Certificates__STC___5[[#This Row],[Column1]]))</f>
        <v>Mystere-Falcon 900</v>
      </c>
      <c r="F3050" s="1" t="str">
        <f>INDEX(Sheet1!A:D,MATCH(Supplemental_Type_Certificates__STC___5[[#This Row],[Make]],Sheet1!D:D,0),1)</f>
        <v>Dassault</v>
      </c>
      <c r="G3050"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Dassault</v>
      </c>
      <c r="H3050"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E3050:E3050</v>
      </c>
      <c r="I3050" s="1" t="str">
        <f ca="1">IF(LEN(Supplemental_Type_Certificates__STC___5[[#This Row],[First]])&lt;&gt;0,Supplemental_Type_Certificates__STC___5[[#This Row],[First]]&amp;": "&amp;_xlfn.TEXTJOIN(", ",TRUE,INDIRECT(Supplemental_Type_Certificates__STC___5[[#This Row],[Range]])),"")</f>
        <v>Dassault: Mystere-Falcon 900</v>
      </c>
      <c r="J3050"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'Sheet11'!i3047:i3068</v>
      </c>
    </row>
    <row r="3051" spans="1:10" x14ac:dyDescent="0.25">
      <c r="A3051" s="1" t="s">
        <v>314</v>
      </c>
      <c r="B3051"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Gulfstream Aerospace Corporation\G-1159A</v>
      </c>
      <c r="C3051" s="1" t="s">
        <v>1687</v>
      </c>
      <c r="D3051" s="1" t="str">
        <f>LEFT(Supplemental_Type_Certificates__STC___5[[#This Row],[Column1]],SEARCH("\",Supplemental_Type_Certificates__STC___5[[#This Row],[Column1]])-1)</f>
        <v>Gulfstream Aerospace Corporation</v>
      </c>
      <c r="E3051" s="1" t="str">
        <f>RIGHT(Supplemental_Type_Certificates__STC___5[[#This Row],[Column1]],LEN(Supplemental_Type_Certificates__STC___5[[#This Row],[Column1]])-SEARCH("\",Supplemental_Type_Certificates__STC___5[[#This Row],[Column1]]))</f>
        <v>G-1159A</v>
      </c>
      <c r="F3051" s="1" t="str">
        <f>INDEX(Sheet1!A:D,MATCH(Supplemental_Type_Certificates__STC___5[[#This Row],[Make]],Sheet1!D:D,0),1)</f>
        <v>Gulfstream</v>
      </c>
      <c r="G3051"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Gulfstream</v>
      </c>
      <c r="H3051"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E3051:E3053</v>
      </c>
      <c r="I3051" s="1" t="str">
        <f ca="1">IF(LEN(Supplemental_Type_Certificates__STC___5[[#This Row],[First]])&lt;&gt;0,Supplemental_Type_Certificates__STC___5[[#This Row],[First]]&amp;": "&amp;_xlfn.TEXTJOIN(", ",TRUE,INDIRECT(Supplemental_Type_Certificates__STC___5[[#This Row],[Range]])),"")</f>
        <v>Gulfstream: G-1159A, G-IV, 1125 Westwind Astra</v>
      </c>
      <c r="J3051"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'Sheet11'!i3047:i3068</v>
      </c>
    </row>
    <row r="3052" spans="1:10" x14ac:dyDescent="0.25">
      <c r="A3052" s="1" t="s">
        <v>314</v>
      </c>
      <c r="B3052"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Gulfstream Aerospace Corporation\G-IV</v>
      </c>
      <c r="C3052" s="1" t="s">
        <v>1689</v>
      </c>
      <c r="D3052" s="1" t="str">
        <f>LEFT(Supplemental_Type_Certificates__STC___5[[#This Row],[Column1]],SEARCH("\",Supplemental_Type_Certificates__STC___5[[#This Row],[Column1]])-1)</f>
        <v>Gulfstream Aerospace Corporation</v>
      </c>
      <c r="E3052" s="1" t="str">
        <f>RIGHT(Supplemental_Type_Certificates__STC___5[[#This Row],[Column1]],LEN(Supplemental_Type_Certificates__STC___5[[#This Row],[Column1]])-SEARCH("\",Supplemental_Type_Certificates__STC___5[[#This Row],[Column1]]))</f>
        <v>G-IV</v>
      </c>
      <c r="F3052" s="1" t="str">
        <f>INDEX(Sheet1!A:D,MATCH(Supplemental_Type_Certificates__STC___5[[#This Row],[Make]],Sheet1!D:D,0),1)</f>
        <v>Gulfstream</v>
      </c>
      <c r="G3052"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3052"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E3051:E3053</v>
      </c>
      <c r="I3052" s="1" t="str">
        <f ca="1">IF(LEN(Supplemental_Type_Certificates__STC___5[[#This Row],[First]])&lt;&gt;0,Supplemental_Type_Certificates__STC___5[[#This Row],[First]]&amp;": "&amp;_xlfn.TEXTJOIN(", ",TRUE,INDIRECT(Supplemental_Type_Certificates__STC___5[[#This Row],[Range]])),"")</f>
        <v/>
      </c>
      <c r="J3052"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'Sheet11'!i3047:i3068</v>
      </c>
    </row>
    <row r="3053" spans="1:10" x14ac:dyDescent="0.25">
      <c r="A3053" s="1" t="s">
        <v>314</v>
      </c>
      <c r="B3053"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Gulfstream Aerospace LP\1125 Westwind Astra</v>
      </c>
      <c r="C3053" s="1" t="s">
        <v>1691</v>
      </c>
      <c r="D3053" s="1" t="str">
        <f>LEFT(Supplemental_Type_Certificates__STC___5[[#This Row],[Column1]],SEARCH("\",Supplemental_Type_Certificates__STC___5[[#This Row],[Column1]])-1)</f>
        <v>Gulfstream Aerospace LP</v>
      </c>
      <c r="E3053" s="1" t="str">
        <f>RIGHT(Supplemental_Type_Certificates__STC___5[[#This Row],[Column1]],LEN(Supplemental_Type_Certificates__STC___5[[#This Row],[Column1]])-SEARCH("\",Supplemental_Type_Certificates__STC___5[[#This Row],[Column1]]))</f>
        <v>1125 Westwind Astra</v>
      </c>
      <c r="F3053" s="1" t="str">
        <f>INDEX(Sheet1!A:D,MATCH(Supplemental_Type_Certificates__STC___5[[#This Row],[Make]],Sheet1!D:D,0),1)</f>
        <v>Gulfstream</v>
      </c>
      <c r="G3053"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3053"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E3051:E3053</v>
      </c>
      <c r="I3053" s="1" t="str">
        <f ca="1">IF(LEN(Supplemental_Type_Certificates__STC___5[[#This Row],[First]])&lt;&gt;0,Supplemental_Type_Certificates__STC___5[[#This Row],[First]]&amp;": "&amp;_xlfn.TEXTJOIN(", ",TRUE,INDIRECT(Supplemental_Type_Certificates__STC___5[[#This Row],[Range]])),"")</f>
        <v/>
      </c>
      <c r="J3053"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'Sheet11'!i3047:i3068</v>
      </c>
    </row>
    <row r="3054" spans="1:10" x14ac:dyDescent="0.25">
      <c r="A3054" s="1" t="s">
        <v>314</v>
      </c>
      <c r="B3054"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Learjet Inc.\31</v>
      </c>
      <c r="C3054" s="1" t="s">
        <v>1700</v>
      </c>
      <c r="D3054" s="1" t="str">
        <f>LEFT(Supplemental_Type_Certificates__STC___5[[#This Row],[Column1]],SEARCH("\",Supplemental_Type_Certificates__STC___5[[#This Row],[Column1]])-1)</f>
        <v>Learjet Inc.</v>
      </c>
      <c r="E3054" s="1" t="str">
        <f>RIGHT(Supplemental_Type_Certificates__STC___5[[#This Row],[Column1]],LEN(Supplemental_Type_Certificates__STC___5[[#This Row],[Column1]])-SEARCH("\",Supplemental_Type_Certificates__STC___5[[#This Row],[Column1]]))</f>
        <v>31</v>
      </c>
      <c r="F3054" s="1" t="str">
        <f>INDEX(Sheet1!A:D,MATCH(Supplemental_Type_Certificates__STC___5[[#This Row],[Make]],Sheet1!D:D,0),1)</f>
        <v>Learjet</v>
      </c>
      <c r="G3054"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Learjet</v>
      </c>
      <c r="H3054"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E3054:E3062</v>
      </c>
      <c r="I3054" s="1" t="str">
        <f ca="1">IF(LEN(Supplemental_Type_Certificates__STC___5[[#This Row],[First]])&lt;&gt;0,Supplemental_Type_Certificates__STC___5[[#This Row],[First]]&amp;": "&amp;_xlfn.TEXTJOIN(", ",TRUE,INDIRECT(Supplemental_Type_Certificates__STC___5[[#This Row],[Range]])),"")</f>
        <v>Learjet: 31, 31A, 35, 35A (C-21A), 36, 36A, 55, 55B, 55C</v>
      </c>
      <c r="J3054"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'Sheet11'!i3047:i3068</v>
      </c>
    </row>
    <row r="3055" spans="1:10" x14ac:dyDescent="0.25">
      <c r="A3055" s="1" t="s">
        <v>314</v>
      </c>
      <c r="B3055"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Learjet Inc.\31A</v>
      </c>
      <c r="C3055" s="1" t="s">
        <v>1701</v>
      </c>
      <c r="D3055" s="1" t="str">
        <f>LEFT(Supplemental_Type_Certificates__STC___5[[#This Row],[Column1]],SEARCH("\",Supplemental_Type_Certificates__STC___5[[#This Row],[Column1]])-1)</f>
        <v>Learjet Inc.</v>
      </c>
      <c r="E3055" s="1" t="str">
        <f>RIGHT(Supplemental_Type_Certificates__STC___5[[#This Row],[Column1]],LEN(Supplemental_Type_Certificates__STC___5[[#This Row],[Column1]])-SEARCH("\",Supplemental_Type_Certificates__STC___5[[#This Row],[Column1]]))</f>
        <v>31A</v>
      </c>
      <c r="F3055" s="1" t="str">
        <f>INDEX(Sheet1!A:D,MATCH(Supplemental_Type_Certificates__STC___5[[#This Row],[Make]],Sheet1!D:D,0),1)</f>
        <v>Learjet</v>
      </c>
      <c r="G3055"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3055"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E3054:E3062</v>
      </c>
      <c r="I3055" s="1" t="str">
        <f ca="1">IF(LEN(Supplemental_Type_Certificates__STC___5[[#This Row],[First]])&lt;&gt;0,Supplemental_Type_Certificates__STC___5[[#This Row],[First]]&amp;": "&amp;_xlfn.TEXTJOIN(", ",TRUE,INDIRECT(Supplemental_Type_Certificates__STC___5[[#This Row],[Range]])),"")</f>
        <v/>
      </c>
      <c r="J3055"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'Sheet11'!i3047:i3068</v>
      </c>
    </row>
    <row r="3056" spans="1:10" x14ac:dyDescent="0.25">
      <c r="A3056" s="1" t="s">
        <v>314</v>
      </c>
      <c r="B3056"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Learjet Inc.\35</v>
      </c>
      <c r="C3056" s="1" t="s">
        <v>1702</v>
      </c>
      <c r="D3056" s="1" t="str">
        <f>LEFT(Supplemental_Type_Certificates__STC___5[[#This Row],[Column1]],SEARCH("\",Supplemental_Type_Certificates__STC___5[[#This Row],[Column1]])-1)</f>
        <v>Learjet Inc.</v>
      </c>
      <c r="E3056" s="1" t="str">
        <f>RIGHT(Supplemental_Type_Certificates__STC___5[[#This Row],[Column1]],LEN(Supplemental_Type_Certificates__STC___5[[#This Row],[Column1]])-SEARCH("\",Supplemental_Type_Certificates__STC___5[[#This Row],[Column1]]))</f>
        <v>35</v>
      </c>
      <c r="F3056" s="1" t="str">
        <f>INDEX(Sheet1!A:D,MATCH(Supplemental_Type_Certificates__STC___5[[#This Row],[Make]],Sheet1!D:D,0),1)</f>
        <v>Learjet</v>
      </c>
      <c r="G3056"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3056"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E3054:E3062</v>
      </c>
      <c r="I3056" s="1" t="str">
        <f ca="1">IF(LEN(Supplemental_Type_Certificates__STC___5[[#This Row],[First]])&lt;&gt;0,Supplemental_Type_Certificates__STC___5[[#This Row],[First]]&amp;": "&amp;_xlfn.TEXTJOIN(", ",TRUE,INDIRECT(Supplemental_Type_Certificates__STC___5[[#This Row],[Range]])),"")</f>
        <v/>
      </c>
      <c r="J3056"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'Sheet11'!i3047:i3068</v>
      </c>
    </row>
    <row r="3057" spans="1:10" x14ac:dyDescent="0.25">
      <c r="A3057" s="1" t="s">
        <v>314</v>
      </c>
      <c r="B3057"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Learjet Inc.\35A (C-21A)</v>
      </c>
      <c r="C3057" s="1" t="s">
        <v>1703</v>
      </c>
      <c r="D3057" s="1" t="str">
        <f>LEFT(Supplemental_Type_Certificates__STC___5[[#This Row],[Column1]],SEARCH("\",Supplemental_Type_Certificates__STC___5[[#This Row],[Column1]])-1)</f>
        <v>Learjet Inc.</v>
      </c>
      <c r="E3057" s="1" t="str">
        <f>RIGHT(Supplemental_Type_Certificates__STC___5[[#This Row],[Column1]],LEN(Supplemental_Type_Certificates__STC___5[[#This Row],[Column1]])-SEARCH("\",Supplemental_Type_Certificates__STC___5[[#This Row],[Column1]]))</f>
        <v>35A (C-21A)</v>
      </c>
      <c r="F3057" s="1" t="str">
        <f>INDEX(Sheet1!A:D,MATCH(Supplemental_Type_Certificates__STC___5[[#This Row],[Make]],Sheet1!D:D,0),1)</f>
        <v>Learjet</v>
      </c>
      <c r="G3057"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3057"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E3054:E3062</v>
      </c>
      <c r="I3057" s="1" t="str">
        <f ca="1">IF(LEN(Supplemental_Type_Certificates__STC___5[[#This Row],[First]])&lt;&gt;0,Supplemental_Type_Certificates__STC___5[[#This Row],[First]]&amp;": "&amp;_xlfn.TEXTJOIN(", ",TRUE,INDIRECT(Supplemental_Type_Certificates__STC___5[[#This Row],[Range]])),"")</f>
        <v/>
      </c>
      <c r="J3057"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'Sheet11'!i3047:i3068</v>
      </c>
    </row>
    <row r="3058" spans="1:10" x14ac:dyDescent="0.25">
      <c r="A3058" s="1" t="s">
        <v>314</v>
      </c>
      <c r="B3058"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Learjet Inc.\36</v>
      </c>
      <c r="C3058" s="1" t="s">
        <v>1704</v>
      </c>
      <c r="D3058" s="1" t="str">
        <f>LEFT(Supplemental_Type_Certificates__STC___5[[#This Row],[Column1]],SEARCH("\",Supplemental_Type_Certificates__STC___5[[#This Row],[Column1]])-1)</f>
        <v>Learjet Inc.</v>
      </c>
      <c r="E3058" s="1" t="str">
        <f>RIGHT(Supplemental_Type_Certificates__STC___5[[#This Row],[Column1]],LEN(Supplemental_Type_Certificates__STC___5[[#This Row],[Column1]])-SEARCH("\",Supplemental_Type_Certificates__STC___5[[#This Row],[Column1]]))</f>
        <v>36</v>
      </c>
      <c r="F3058" s="1" t="str">
        <f>INDEX(Sheet1!A:D,MATCH(Supplemental_Type_Certificates__STC___5[[#This Row],[Make]],Sheet1!D:D,0),1)</f>
        <v>Learjet</v>
      </c>
      <c r="G3058"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3058"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E3054:E3062</v>
      </c>
      <c r="I3058" s="1" t="str">
        <f ca="1">IF(LEN(Supplemental_Type_Certificates__STC___5[[#This Row],[First]])&lt;&gt;0,Supplemental_Type_Certificates__STC___5[[#This Row],[First]]&amp;": "&amp;_xlfn.TEXTJOIN(", ",TRUE,INDIRECT(Supplemental_Type_Certificates__STC___5[[#This Row],[Range]])),"")</f>
        <v/>
      </c>
      <c r="J3058"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'Sheet11'!i3047:i3068</v>
      </c>
    </row>
    <row r="3059" spans="1:10" x14ac:dyDescent="0.25">
      <c r="A3059" s="1" t="s">
        <v>314</v>
      </c>
      <c r="B3059"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Learjet Inc.\36A</v>
      </c>
      <c r="C3059" s="1" t="s">
        <v>1705</v>
      </c>
      <c r="D3059" s="1" t="str">
        <f>LEFT(Supplemental_Type_Certificates__STC___5[[#This Row],[Column1]],SEARCH("\",Supplemental_Type_Certificates__STC___5[[#This Row],[Column1]])-1)</f>
        <v>Learjet Inc.</v>
      </c>
      <c r="E3059" s="1" t="str">
        <f>RIGHT(Supplemental_Type_Certificates__STC___5[[#This Row],[Column1]],LEN(Supplemental_Type_Certificates__STC___5[[#This Row],[Column1]])-SEARCH("\",Supplemental_Type_Certificates__STC___5[[#This Row],[Column1]]))</f>
        <v>36A</v>
      </c>
      <c r="F3059" s="1" t="str">
        <f>INDEX(Sheet1!A:D,MATCH(Supplemental_Type_Certificates__STC___5[[#This Row],[Make]],Sheet1!D:D,0),1)</f>
        <v>Learjet</v>
      </c>
      <c r="G3059"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3059"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E3054:E3062</v>
      </c>
      <c r="I3059" s="1" t="str">
        <f ca="1">IF(LEN(Supplemental_Type_Certificates__STC___5[[#This Row],[First]])&lt;&gt;0,Supplemental_Type_Certificates__STC___5[[#This Row],[First]]&amp;": "&amp;_xlfn.TEXTJOIN(", ",TRUE,INDIRECT(Supplemental_Type_Certificates__STC___5[[#This Row],[Range]])),"")</f>
        <v/>
      </c>
      <c r="J3059"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'Sheet11'!i3047:i3068</v>
      </c>
    </row>
    <row r="3060" spans="1:10" x14ac:dyDescent="0.25">
      <c r="A3060" s="1" t="s">
        <v>314</v>
      </c>
      <c r="B3060"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Learjet Inc.\55</v>
      </c>
      <c r="C3060" s="1" t="s">
        <v>1707</v>
      </c>
      <c r="D3060" s="1" t="str">
        <f>LEFT(Supplemental_Type_Certificates__STC___5[[#This Row],[Column1]],SEARCH("\",Supplemental_Type_Certificates__STC___5[[#This Row],[Column1]])-1)</f>
        <v>Learjet Inc.</v>
      </c>
      <c r="E3060" s="1" t="str">
        <f>RIGHT(Supplemental_Type_Certificates__STC___5[[#This Row],[Column1]],LEN(Supplemental_Type_Certificates__STC___5[[#This Row],[Column1]])-SEARCH("\",Supplemental_Type_Certificates__STC___5[[#This Row],[Column1]]))</f>
        <v>55</v>
      </c>
      <c r="F3060" s="1" t="str">
        <f>INDEX(Sheet1!A:D,MATCH(Supplemental_Type_Certificates__STC___5[[#This Row],[Make]],Sheet1!D:D,0),1)</f>
        <v>Learjet</v>
      </c>
      <c r="G3060"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3060"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E3054:E3062</v>
      </c>
      <c r="I3060" s="1" t="str">
        <f ca="1">IF(LEN(Supplemental_Type_Certificates__STC___5[[#This Row],[First]])&lt;&gt;0,Supplemental_Type_Certificates__STC___5[[#This Row],[First]]&amp;": "&amp;_xlfn.TEXTJOIN(", ",TRUE,INDIRECT(Supplemental_Type_Certificates__STC___5[[#This Row],[Range]])),"")</f>
        <v/>
      </c>
      <c r="J3060"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'Sheet11'!i3047:i3068</v>
      </c>
    </row>
    <row r="3061" spans="1:10" x14ac:dyDescent="0.25">
      <c r="A3061" s="1" t="s">
        <v>314</v>
      </c>
      <c r="B3061"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Learjet Inc.\55B</v>
      </c>
      <c r="C3061" s="1" t="s">
        <v>1708</v>
      </c>
      <c r="D3061" s="1" t="str">
        <f>LEFT(Supplemental_Type_Certificates__STC___5[[#This Row],[Column1]],SEARCH("\",Supplemental_Type_Certificates__STC___5[[#This Row],[Column1]])-1)</f>
        <v>Learjet Inc.</v>
      </c>
      <c r="E3061" s="1" t="str">
        <f>RIGHT(Supplemental_Type_Certificates__STC___5[[#This Row],[Column1]],LEN(Supplemental_Type_Certificates__STC___5[[#This Row],[Column1]])-SEARCH("\",Supplemental_Type_Certificates__STC___5[[#This Row],[Column1]]))</f>
        <v>55B</v>
      </c>
      <c r="F3061" s="1" t="str">
        <f>INDEX(Sheet1!A:D,MATCH(Supplemental_Type_Certificates__STC___5[[#This Row],[Make]],Sheet1!D:D,0),1)</f>
        <v>Learjet</v>
      </c>
      <c r="G3061"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3061"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E3054:E3062</v>
      </c>
      <c r="I3061" s="1" t="str">
        <f ca="1">IF(LEN(Supplemental_Type_Certificates__STC___5[[#This Row],[First]])&lt;&gt;0,Supplemental_Type_Certificates__STC___5[[#This Row],[First]]&amp;": "&amp;_xlfn.TEXTJOIN(", ",TRUE,INDIRECT(Supplemental_Type_Certificates__STC___5[[#This Row],[Range]])),"")</f>
        <v/>
      </c>
      <c r="J3061"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'Sheet11'!i3047:i3068</v>
      </c>
    </row>
    <row r="3062" spans="1:10" x14ac:dyDescent="0.25">
      <c r="A3062" s="1" t="s">
        <v>314</v>
      </c>
      <c r="B3062"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Learjet Inc.\55C</v>
      </c>
      <c r="C3062" s="1" t="s">
        <v>1709</v>
      </c>
      <c r="D3062" s="1" t="str">
        <f>LEFT(Supplemental_Type_Certificates__STC___5[[#This Row],[Column1]],SEARCH("\",Supplemental_Type_Certificates__STC___5[[#This Row],[Column1]])-1)</f>
        <v>Learjet Inc.</v>
      </c>
      <c r="E3062" s="1" t="str">
        <f>RIGHT(Supplemental_Type_Certificates__STC___5[[#This Row],[Column1]],LEN(Supplemental_Type_Certificates__STC___5[[#This Row],[Column1]])-SEARCH("\",Supplemental_Type_Certificates__STC___5[[#This Row],[Column1]]))</f>
        <v>55C</v>
      </c>
      <c r="F3062" s="1" t="str">
        <f>INDEX(Sheet1!A:D,MATCH(Supplemental_Type_Certificates__STC___5[[#This Row],[Make]],Sheet1!D:D,0),1)</f>
        <v>Learjet</v>
      </c>
      <c r="G3062"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3062"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E3054:E3062</v>
      </c>
      <c r="I3062" s="1" t="str">
        <f ca="1">IF(LEN(Supplemental_Type_Certificates__STC___5[[#This Row],[First]])&lt;&gt;0,Supplemental_Type_Certificates__STC___5[[#This Row],[First]]&amp;": "&amp;_xlfn.TEXTJOIN(", ",TRUE,INDIRECT(Supplemental_Type_Certificates__STC___5[[#This Row],[Range]])),"")</f>
        <v/>
      </c>
      <c r="J3062"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'Sheet11'!i3047:i3068</v>
      </c>
    </row>
    <row r="3063" spans="1:10" x14ac:dyDescent="0.25">
      <c r="A3063" s="1" t="s">
        <v>314</v>
      </c>
      <c r="B3063"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Inc.\550</v>
      </c>
      <c r="C3063" s="1" t="s">
        <v>1713</v>
      </c>
      <c r="D3063" s="1" t="str">
        <f>LEFT(Supplemental_Type_Certificates__STC___5[[#This Row],[Column1]],SEARCH("\",Supplemental_Type_Certificates__STC___5[[#This Row],[Column1]])-1)</f>
        <v>Textron Aviation Inc.</v>
      </c>
      <c r="E3063" s="1" t="str">
        <f>RIGHT(Supplemental_Type_Certificates__STC___5[[#This Row],[Column1]],LEN(Supplemental_Type_Certificates__STC___5[[#This Row],[Column1]])-SEARCH("\",Supplemental_Type_Certificates__STC___5[[#This Row],[Column1]]))</f>
        <v>550</v>
      </c>
      <c r="F3063" s="1" t="str">
        <f>INDEX(Sheet1!A:D,MATCH(Supplemental_Type_Certificates__STC___5[[#This Row],[Make]],Sheet1!D:D,0),1)</f>
        <v>Textron</v>
      </c>
      <c r="G3063"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Textron</v>
      </c>
      <c r="H3063"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E3063:E3068</v>
      </c>
      <c r="I3063" s="1" t="str">
        <f ca="1">IF(LEN(Supplemental_Type_Certificates__STC___5[[#This Row],[First]])&lt;&gt;0,Supplemental_Type_Certificates__STC___5[[#This Row],[First]]&amp;": "&amp;_xlfn.TEXTJOIN(", ",TRUE,INDIRECT(Supplemental_Type_Certificates__STC___5[[#This Row],[Range]])),"")</f>
        <v>Textron: 550, BAe.125 Series 800A, BAe.125 Series 800B, Hawker 800, Hawker 800XP, 650</v>
      </c>
      <c r="J3063"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'Sheet11'!i3047:i3068</v>
      </c>
    </row>
    <row r="3064" spans="1:10" x14ac:dyDescent="0.25">
      <c r="A3064" s="1" t="s">
        <v>314</v>
      </c>
      <c r="B3064"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Inc.\BAe.125 Series 800A</v>
      </c>
      <c r="C3064" s="1" t="s">
        <v>1750</v>
      </c>
      <c r="D3064" s="1" t="str">
        <f>LEFT(Supplemental_Type_Certificates__STC___5[[#This Row],[Column1]],SEARCH("\",Supplemental_Type_Certificates__STC___5[[#This Row],[Column1]])-1)</f>
        <v>Textron Aviation Inc.</v>
      </c>
      <c r="E3064" s="1" t="str">
        <f>RIGHT(Supplemental_Type_Certificates__STC___5[[#This Row],[Column1]],LEN(Supplemental_Type_Certificates__STC___5[[#This Row],[Column1]])-SEARCH("\",Supplemental_Type_Certificates__STC___5[[#This Row],[Column1]]))</f>
        <v>BAe.125 Series 800A</v>
      </c>
      <c r="F3064" s="1" t="str">
        <f>INDEX(Sheet1!A:D,MATCH(Supplemental_Type_Certificates__STC___5[[#This Row],[Make]],Sheet1!D:D,0),1)</f>
        <v>Textron</v>
      </c>
      <c r="G3064"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3064"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E3063:E3068</v>
      </c>
      <c r="I3064" s="1" t="str">
        <f ca="1">IF(LEN(Supplemental_Type_Certificates__STC___5[[#This Row],[First]])&lt;&gt;0,Supplemental_Type_Certificates__STC___5[[#This Row],[First]]&amp;": "&amp;_xlfn.TEXTJOIN(", ",TRUE,INDIRECT(Supplemental_Type_Certificates__STC___5[[#This Row],[Range]])),"")</f>
        <v/>
      </c>
      <c r="J3064"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'Sheet11'!i3047:i3068</v>
      </c>
    </row>
    <row r="3065" spans="1:10" x14ac:dyDescent="0.25">
      <c r="A3065" s="1" t="s">
        <v>314</v>
      </c>
      <c r="B3065"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Inc.\BAe.125 Series 800B</v>
      </c>
      <c r="C3065" s="1" t="s">
        <v>1751</v>
      </c>
      <c r="D3065" s="1" t="str">
        <f>LEFT(Supplemental_Type_Certificates__STC___5[[#This Row],[Column1]],SEARCH("\",Supplemental_Type_Certificates__STC___5[[#This Row],[Column1]])-1)</f>
        <v>Textron Aviation Inc.</v>
      </c>
      <c r="E3065" s="1" t="str">
        <f>RIGHT(Supplemental_Type_Certificates__STC___5[[#This Row],[Column1]],LEN(Supplemental_Type_Certificates__STC___5[[#This Row],[Column1]])-SEARCH("\",Supplemental_Type_Certificates__STC___5[[#This Row],[Column1]]))</f>
        <v>BAe.125 Series 800B</v>
      </c>
      <c r="F3065" s="1" t="str">
        <f>INDEX(Sheet1!A:D,MATCH(Supplemental_Type_Certificates__STC___5[[#This Row],[Make]],Sheet1!D:D,0),1)</f>
        <v>Textron</v>
      </c>
      <c r="G3065"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3065"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E3063:E3068</v>
      </c>
      <c r="I3065" s="1" t="str">
        <f ca="1">IF(LEN(Supplemental_Type_Certificates__STC___5[[#This Row],[First]])&lt;&gt;0,Supplemental_Type_Certificates__STC___5[[#This Row],[First]]&amp;": "&amp;_xlfn.TEXTJOIN(", ",TRUE,INDIRECT(Supplemental_Type_Certificates__STC___5[[#This Row],[Range]])),"")</f>
        <v/>
      </c>
      <c r="J3065"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'Sheet11'!i3047:i3068</v>
      </c>
    </row>
    <row r="3066" spans="1:10" x14ac:dyDescent="0.25">
      <c r="A3066" s="1" t="s">
        <v>314</v>
      </c>
      <c r="B3066"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Inc.\Hawker 800</v>
      </c>
      <c r="C3066" s="1" t="s">
        <v>1752</v>
      </c>
      <c r="D3066" s="1" t="str">
        <f>LEFT(Supplemental_Type_Certificates__STC___5[[#This Row],[Column1]],SEARCH("\",Supplemental_Type_Certificates__STC___5[[#This Row],[Column1]])-1)</f>
        <v>Textron Aviation Inc.</v>
      </c>
      <c r="E3066" s="1" t="str">
        <f>RIGHT(Supplemental_Type_Certificates__STC___5[[#This Row],[Column1]],LEN(Supplemental_Type_Certificates__STC___5[[#This Row],[Column1]])-SEARCH("\",Supplemental_Type_Certificates__STC___5[[#This Row],[Column1]]))</f>
        <v>Hawker 800</v>
      </c>
      <c r="F3066" s="1" t="str">
        <f>INDEX(Sheet1!A:D,MATCH(Supplemental_Type_Certificates__STC___5[[#This Row],[Make]],Sheet1!D:D,0),1)</f>
        <v>Textron</v>
      </c>
      <c r="G3066"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3066"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E3063:E3068</v>
      </c>
      <c r="I3066" s="1" t="str">
        <f ca="1">IF(LEN(Supplemental_Type_Certificates__STC___5[[#This Row],[First]])&lt;&gt;0,Supplemental_Type_Certificates__STC___5[[#This Row],[First]]&amp;": "&amp;_xlfn.TEXTJOIN(", ",TRUE,INDIRECT(Supplemental_Type_Certificates__STC___5[[#This Row],[Range]])),"")</f>
        <v/>
      </c>
      <c r="J3066"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'Sheet11'!i3047:i3068</v>
      </c>
    </row>
    <row r="3067" spans="1:10" x14ac:dyDescent="0.25">
      <c r="A3067" s="1" t="s">
        <v>314</v>
      </c>
      <c r="B3067"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Inc.\Hawker 800XP</v>
      </c>
      <c r="C3067" s="1" t="s">
        <v>1753</v>
      </c>
      <c r="D3067" s="1" t="str">
        <f>LEFT(Supplemental_Type_Certificates__STC___5[[#This Row],[Column1]],SEARCH("\",Supplemental_Type_Certificates__STC___5[[#This Row],[Column1]])-1)</f>
        <v>Textron Aviation Inc.</v>
      </c>
      <c r="E3067" s="1" t="str">
        <f>RIGHT(Supplemental_Type_Certificates__STC___5[[#This Row],[Column1]],LEN(Supplemental_Type_Certificates__STC___5[[#This Row],[Column1]])-SEARCH("\",Supplemental_Type_Certificates__STC___5[[#This Row],[Column1]]))</f>
        <v>Hawker 800XP</v>
      </c>
      <c r="F3067" s="1" t="str">
        <f>INDEX(Sheet1!A:D,MATCH(Supplemental_Type_Certificates__STC___5[[#This Row],[Make]],Sheet1!D:D,0),1)</f>
        <v>Textron</v>
      </c>
      <c r="G3067"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3067"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E3063:E3068</v>
      </c>
      <c r="I3067" s="1" t="str">
        <f ca="1">IF(LEN(Supplemental_Type_Certificates__STC___5[[#This Row],[First]])&lt;&gt;0,Supplemental_Type_Certificates__STC___5[[#This Row],[First]]&amp;": "&amp;_xlfn.TEXTJOIN(", ",TRUE,INDIRECT(Supplemental_Type_Certificates__STC___5[[#This Row],[Range]])),"")</f>
        <v/>
      </c>
      <c r="J3067"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'Sheet11'!i3047:i3068</v>
      </c>
    </row>
    <row r="3068" spans="1:10" x14ac:dyDescent="0.25">
      <c r="A3068" s="1" t="s">
        <v>314</v>
      </c>
      <c r="B3068"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Inc.\650</v>
      </c>
      <c r="C3068" s="1" t="s">
        <v>1715</v>
      </c>
      <c r="D3068" s="1" t="str">
        <f>LEFT(Supplemental_Type_Certificates__STC___5[[#This Row],[Column1]],SEARCH("\",Supplemental_Type_Certificates__STC___5[[#This Row],[Column1]])-1)</f>
        <v>Textron Aviation Inc.</v>
      </c>
      <c r="E3068" s="1" t="str">
        <f>RIGHT(Supplemental_Type_Certificates__STC___5[[#This Row],[Column1]],LEN(Supplemental_Type_Certificates__STC___5[[#This Row],[Column1]])-SEARCH("\",Supplemental_Type_Certificates__STC___5[[#This Row],[Column1]]))</f>
        <v>650</v>
      </c>
      <c r="F3068" s="1" t="str">
        <f>INDEX(Sheet1!A:D,MATCH(Supplemental_Type_Certificates__STC___5[[#This Row],[Make]],Sheet1!D:D,0),1)</f>
        <v>Textron</v>
      </c>
      <c r="G3068"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3068"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E3063:E3068</v>
      </c>
      <c r="I3068" s="1" t="str">
        <f ca="1">IF(LEN(Supplemental_Type_Certificates__STC___5[[#This Row],[First]])&lt;&gt;0,Supplemental_Type_Certificates__STC___5[[#This Row],[First]]&amp;": "&amp;_xlfn.TEXTJOIN(", ",TRUE,INDIRECT(Supplemental_Type_Certificates__STC___5[[#This Row],[Range]])),"")</f>
        <v/>
      </c>
      <c r="J3068"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'Sheet11'!i3047:i3068</v>
      </c>
    </row>
    <row r="3069" spans="1:10" x14ac:dyDescent="0.25">
      <c r="A3069" s="1" t="s">
        <v>318</v>
      </c>
      <c r="B3069"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Inc.\560XL</v>
      </c>
      <c r="C3069" s="1" t="s">
        <v>321</v>
      </c>
      <c r="D3069" s="1" t="str">
        <f>LEFT(Supplemental_Type_Certificates__STC___5[[#This Row],[Column1]],SEARCH("\",Supplemental_Type_Certificates__STC___5[[#This Row],[Column1]])-1)</f>
        <v>Textron Aviation Inc.</v>
      </c>
      <c r="E3069" s="1" t="str">
        <f>RIGHT(Supplemental_Type_Certificates__STC___5[[#This Row],[Column1]],LEN(Supplemental_Type_Certificates__STC___5[[#This Row],[Column1]])-SEARCH("\",Supplemental_Type_Certificates__STC___5[[#This Row],[Column1]]))</f>
        <v>560XL</v>
      </c>
      <c r="F3069" s="1" t="str">
        <f>INDEX(Sheet1!A:D,MATCH(Supplemental_Type_Certificates__STC___5[[#This Row],[Make]],Sheet1!D:D,0),1)</f>
        <v>Textron</v>
      </c>
      <c r="G3069"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Textron</v>
      </c>
      <c r="H3069"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E3069:E3069</v>
      </c>
      <c r="I3069" s="1" t="str">
        <f ca="1">IF(LEN(Supplemental_Type_Certificates__STC___5[[#This Row],[First]])&lt;&gt;0,Supplemental_Type_Certificates__STC___5[[#This Row],[First]]&amp;": "&amp;_xlfn.TEXTJOIN(", ",TRUE,INDIRECT(Supplemental_Type_Certificates__STC___5[[#This Row],[Range]])),"")</f>
        <v>Textron: 560XL</v>
      </c>
      <c r="J3069"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'Sheet11'!i3069:i3069</v>
      </c>
    </row>
    <row r="3070" spans="1:10" x14ac:dyDescent="0.25">
      <c r="A3070" s="1" t="s">
        <v>323</v>
      </c>
      <c r="B3070"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Inc.\550</v>
      </c>
      <c r="C3070" s="1" t="s">
        <v>280</v>
      </c>
      <c r="D3070" s="1" t="str">
        <f>LEFT(Supplemental_Type_Certificates__STC___5[[#This Row],[Column1]],SEARCH("\",Supplemental_Type_Certificates__STC___5[[#This Row],[Column1]])-1)</f>
        <v>Textron Aviation Inc.</v>
      </c>
      <c r="E3070" s="1" t="str">
        <f>RIGHT(Supplemental_Type_Certificates__STC___5[[#This Row],[Column1]],LEN(Supplemental_Type_Certificates__STC___5[[#This Row],[Column1]])-SEARCH("\",Supplemental_Type_Certificates__STC___5[[#This Row],[Column1]]))</f>
        <v>550</v>
      </c>
      <c r="F3070" s="1" t="str">
        <f>INDEX(Sheet1!A:D,MATCH(Supplemental_Type_Certificates__STC___5[[#This Row],[Make]],Sheet1!D:D,0),1)</f>
        <v>Textron</v>
      </c>
      <c r="G3070"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Textron</v>
      </c>
      <c r="H3070"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E3070:E3070</v>
      </c>
      <c r="I3070" s="1" t="str">
        <f ca="1">IF(LEN(Supplemental_Type_Certificates__STC___5[[#This Row],[First]])&lt;&gt;0,Supplemental_Type_Certificates__STC___5[[#This Row],[First]]&amp;": "&amp;_xlfn.TEXTJOIN(", ",TRUE,INDIRECT(Supplemental_Type_Certificates__STC___5[[#This Row],[Range]])),"")</f>
        <v>Textron: 550</v>
      </c>
      <c r="J3070"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'Sheet11'!i3070:i3070</v>
      </c>
    </row>
    <row r="3071" spans="1:10" x14ac:dyDescent="0.25">
      <c r="A3071" s="1" t="s">
        <v>326</v>
      </c>
      <c r="B3071"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Yaborã Indústria Aeronáutica S.A.\EMB-120</v>
      </c>
      <c r="C3071" s="1" t="s">
        <v>331</v>
      </c>
      <c r="D3071" s="1" t="str">
        <f>LEFT(Supplemental_Type_Certificates__STC___5[[#This Row],[Column1]],SEARCH("\",Supplemental_Type_Certificates__STC___5[[#This Row],[Column1]])-1)</f>
        <v>Yaborã Indústria Aeronáutica S.A.</v>
      </c>
      <c r="E3071" s="1" t="str">
        <f>RIGHT(Supplemental_Type_Certificates__STC___5[[#This Row],[Column1]],LEN(Supplemental_Type_Certificates__STC___5[[#This Row],[Column1]])-SEARCH("\",Supplemental_Type_Certificates__STC___5[[#This Row],[Column1]]))</f>
        <v>EMB-120</v>
      </c>
      <c r="F3071" s="1" t="str">
        <f>INDEX(Sheet1!A:D,MATCH(Supplemental_Type_Certificates__STC___5[[#This Row],[Make]],Sheet1!D:D,0),1)</f>
        <v>Yaborã</v>
      </c>
      <c r="G3071"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Yaborã</v>
      </c>
      <c r="H3071"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E3071:E3075</v>
      </c>
      <c r="I3071" s="1" t="str">
        <f ca="1">IF(LEN(Supplemental_Type_Certificates__STC___5[[#This Row],[First]])&lt;&gt;0,Supplemental_Type_Certificates__STC___5[[#This Row],[First]]&amp;": "&amp;_xlfn.TEXTJOIN(", ",TRUE,INDIRECT(Supplemental_Type_Certificates__STC___5[[#This Row],[Range]])),"")</f>
        <v>Yaborã: EMB-120, EMB-120ER, EMB-120FC, EMB-120QC, EMB-120RT</v>
      </c>
      <c r="J3071"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'Sheet11'!i3071:i3075</v>
      </c>
    </row>
    <row r="3072" spans="1:10" x14ac:dyDescent="0.25">
      <c r="A3072" s="1" t="s">
        <v>326</v>
      </c>
      <c r="B3072"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Yaborã Indústria Aeronáutica S.A.\EMB-120ER</v>
      </c>
      <c r="C3072" s="1" t="s">
        <v>333</v>
      </c>
      <c r="D3072" s="1" t="str">
        <f>LEFT(Supplemental_Type_Certificates__STC___5[[#This Row],[Column1]],SEARCH("\",Supplemental_Type_Certificates__STC___5[[#This Row],[Column1]])-1)</f>
        <v>Yaborã Indústria Aeronáutica S.A.</v>
      </c>
      <c r="E3072" s="1" t="str">
        <f>RIGHT(Supplemental_Type_Certificates__STC___5[[#This Row],[Column1]],LEN(Supplemental_Type_Certificates__STC___5[[#This Row],[Column1]])-SEARCH("\",Supplemental_Type_Certificates__STC___5[[#This Row],[Column1]]))</f>
        <v>EMB-120ER</v>
      </c>
      <c r="F3072" s="1" t="str">
        <f>INDEX(Sheet1!A:D,MATCH(Supplemental_Type_Certificates__STC___5[[#This Row],[Make]],Sheet1!D:D,0),1)</f>
        <v>Yaborã</v>
      </c>
      <c r="G3072"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3072"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E3071:E3075</v>
      </c>
      <c r="I3072" s="1" t="str">
        <f ca="1">IF(LEN(Supplemental_Type_Certificates__STC___5[[#This Row],[First]])&lt;&gt;0,Supplemental_Type_Certificates__STC___5[[#This Row],[First]]&amp;": "&amp;_xlfn.TEXTJOIN(", ",TRUE,INDIRECT(Supplemental_Type_Certificates__STC___5[[#This Row],[Range]])),"")</f>
        <v/>
      </c>
      <c r="J3072"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'Sheet11'!i3071:i3075</v>
      </c>
    </row>
    <row r="3073" spans="1:10" x14ac:dyDescent="0.25">
      <c r="A3073" s="1" t="s">
        <v>326</v>
      </c>
      <c r="B3073"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Yaborã Indústria Aeronáutica S.A.\EMB-120FC</v>
      </c>
      <c r="C3073" s="1" t="s">
        <v>334</v>
      </c>
      <c r="D3073" s="1" t="str">
        <f>LEFT(Supplemental_Type_Certificates__STC___5[[#This Row],[Column1]],SEARCH("\",Supplemental_Type_Certificates__STC___5[[#This Row],[Column1]])-1)</f>
        <v>Yaborã Indústria Aeronáutica S.A.</v>
      </c>
      <c r="E3073" s="1" t="str">
        <f>RIGHT(Supplemental_Type_Certificates__STC___5[[#This Row],[Column1]],LEN(Supplemental_Type_Certificates__STC___5[[#This Row],[Column1]])-SEARCH("\",Supplemental_Type_Certificates__STC___5[[#This Row],[Column1]]))</f>
        <v>EMB-120FC</v>
      </c>
      <c r="F3073" s="1" t="str">
        <f>INDEX(Sheet1!A:D,MATCH(Supplemental_Type_Certificates__STC___5[[#This Row],[Make]],Sheet1!D:D,0),1)</f>
        <v>Yaborã</v>
      </c>
      <c r="G3073"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3073"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E3071:E3075</v>
      </c>
      <c r="I3073" s="1" t="str">
        <f ca="1">IF(LEN(Supplemental_Type_Certificates__STC___5[[#This Row],[First]])&lt;&gt;0,Supplemental_Type_Certificates__STC___5[[#This Row],[First]]&amp;": "&amp;_xlfn.TEXTJOIN(", ",TRUE,INDIRECT(Supplemental_Type_Certificates__STC___5[[#This Row],[Range]])),"")</f>
        <v/>
      </c>
      <c r="J3073"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'Sheet11'!i3071:i3075</v>
      </c>
    </row>
    <row r="3074" spans="1:10" x14ac:dyDescent="0.25">
      <c r="A3074" s="1" t="s">
        <v>326</v>
      </c>
      <c r="B3074"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Yaborã Indústria Aeronáutica S.A.\EMB-120QC</v>
      </c>
      <c r="C3074" s="1" t="s">
        <v>335</v>
      </c>
      <c r="D3074" s="1" t="str">
        <f>LEFT(Supplemental_Type_Certificates__STC___5[[#This Row],[Column1]],SEARCH("\",Supplemental_Type_Certificates__STC___5[[#This Row],[Column1]])-1)</f>
        <v>Yaborã Indústria Aeronáutica S.A.</v>
      </c>
      <c r="E3074" s="1" t="str">
        <f>RIGHT(Supplemental_Type_Certificates__STC___5[[#This Row],[Column1]],LEN(Supplemental_Type_Certificates__STC___5[[#This Row],[Column1]])-SEARCH("\",Supplemental_Type_Certificates__STC___5[[#This Row],[Column1]]))</f>
        <v>EMB-120QC</v>
      </c>
      <c r="F3074" s="1" t="str">
        <f>INDEX(Sheet1!A:D,MATCH(Supplemental_Type_Certificates__STC___5[[#This Row],[Make]],Sheet1!D:D,0),1)</f>
        <v>Yaborã</v>
      </c>
      <c r="G3074"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3074"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E3071:E3075</v>
      </c>
      <c r="I3074" s="1" t="str">
        <f ca="1">IF(LEN(Supplemental_Type_Certificates__STC___5[[#This Row],[First]])&lt;&gt;0,Supplemental_Type_Certificates__STC___5[[#This Row],[First]]&amp;": "&amp;_xlfn.TEXTJOIN(", ",TRUE,INDIRECT(Supplemental_Type_Certificates__STC___5[[#This Row],[Range]])),"")</f>
        <v/>
      </c>
      <c r="J3074"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'Sheet11'!i3071:i3075</v>
      </c>
    </row>
    <row r="3075" spans="1:10" x14ac:dyDescent="0.25">
      <c r="A3075" s="1" t="s">
        <v>326</v>
      </c>
      <c r="B3075"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Yaborã Indústria Aeronáutica S.A.\EMB-120RT</v>
      </c>
      <c r="C3075" s="1" t="s">
        <v>336</v>
      </c>
      <c r="D3075" s="1" t="str">
        <f>LEFT(Supplemental_Type_Certificates__STC___5[[#This Row],[Column1]],SEARCH("\",Supplemental_Type_Certificates__STC___5[[#This Row],[Column1]])-1)</f>
        <v>Yaborã Indústria Aeronáutica S.A.</v>
      </c>
      <c r="E3075" s="1" t="str">
        <f>RIGHT(Supplemental_Type_Certificates__STC___5[[#This Row],[Column1]],LEN(Supplemental_Type_Certificates__STC___5[[#This Row],[Column1]])-SEARCH("\",Supplemental_Type_Certificates__STC___5[[#This Row],[Column1]]))</f>
        <v>EMB-120RT</v>
      </c>
      <c r="F3075" s="1" t="str">
        <f>INDEX(Sheet1!A:D,MATCH(Supplemental_Type_Certificates__STC___5[[#This Row],[Make]],Sheet1!D:D,0),1)</f>
        <v>Yaborã</v>
      </c>
      <c r="G3075"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3075"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E3071:E3075</v>
      </c>
      <c r="I3075" s="1" t="str">
        <f ca="1">IF(LEN(Supplemental_Type_Certificates__STC___5[[#This Row],[First]])&lt;&gt;0,Supplemental_Type_Certificates__STC___5[[#This Row],[First]]&amp;": "&amp;_xlfn.TEXTJOIN(", ",TRUE,INDIRECT(Supplemental_Type_Certificates__STC___5[[#This Row],[Range]])),"")</f>
        <v/>
      </c>
      <c r="J3075"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'Sheet11'!i3071:i3075</v>
      </c>
    </row>
    <row r="3076" spans="1:10" x14ac:dyDescent="0.25">
      <c r="A3076" s="1" t="s">
        <v>337</v>
      </c>
      <c r="B3076"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Gulfstream Aerospace LP\Galaxy</v>
      </c>
      <c r="C3076" s="1" t="s">
        <v>340</v>
      </c>
      <c r="D3076" s="1" t="str">
        <f>LEFT(Supplemental_Type_Certificates__STC___5[[#This Row],[Column1]],SEARCH("\",Supplemental_Type_Certificates__STC___5[[#This Row],[Column1]])-1)</f>
        <v>Gulfstream Aerospace LP</v>
      </c>
      <c r="E3076" s="1" t="str">
        <f>RIGHT(Supplemental_Type_Certificates__STC___5[[#This Row],[Column1]],LEN(Supplemental_Type_Certificates__STC___5[[#This Row],[Column1]])-SEARCH("\",Supplemental_Type_Certificates__STC___5[[#This Row],[Column1]]))</f>
        <v>Galaxy</v>
      </c>
      <c r="F3076" s="1" t="str">
        <f>INDEX(Sheet1!A:D,MATCH(Supplemental_Type_Certificates__STC___5[[#This Row],[Make]],Sheet1!D:D,0),1)</f>
        <v>Gulfstream</v>
      </c>
      <c r="G3076"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Gulfstream</v>
      </c>
      <c r="H3076"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E3076:E3077</v>
      </c>
      <c r="I3076" s="1" t="str">
        <f ca="1">IF(LEN(Supplemental_Type_Certificates__STC___5[[#This Row],[First]])&lt;&gt;0,Supplemental_Type_Certificates__STC___5[[#This Row],[First]]&amp;": "&amp;_xlfn.TEXTJOIN(", ",TRUE,INDIRECT(Supplemental_Type_Certificates__STC___5[[#This Row],[Range]])),"")</f>
        <v>Gulfstream: Galaxy, Gulfstream 200</v>
      </c>
      <c r="J3076"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'Sheet11'!i3076:i3077</v>
      </c>
    </row>
    <row r="3077" spans="1:10" x14ac:dyDescent="0.25">
      <c r="A3077" s="1" t="s">
        <v>337</v>
      </c>
      <c r="B3077"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Gulfstream Aerospace LP\Gulfstream 200</v>
      </c>
      <c r="C3077" s="1" t="s">
        <v>341</v>
      </c>
      <c r="D3077" s="1" t="str">
        <f>LEFT(Supplemental_Type_Certificates__STC___5[[#This Row],[Column1]],SEARCH("\",Supplemental_Type_Certificates__STC___5[[#This Row],[Column1]])-1)</f>
        <v>Gulfstream Aerospace LP</v>
      </c>
      <c r="E3077" s="1" t="str">
        <f>RIGHT(Supplemental_Type_Certificates__STC___5[[#This Row],[Column1]],LEN(Supplemental_Type_Certificates__STC___5[[#This Row],[Column1]])-SEARCH("\",Supplemental_Type_Certificates__STC___5[[#This Row],[Column1]]))</f>
        <v>Gulfstream 200</v>
      </c>
      <c r="F3077" s="1" t="str">
        <f>INDEX(Sheet1!A:D,MATCH(Supplemental_Type_Certificates__STC___5[[#This Row],[Make]],Sheet1!D:D,0),1)</f>
        <v>Gulfstream</v>
      </c>
      <c r="G3077"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3077"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E3076:E3077</v>
      </c>
      <c r="I3077" s="1" t="str">
        <f ca="1">IF(LEN(Supplemental_Type_Certificates__STC___5[[#This Row],[First]])&lt;&gt;0,Supplemental_Type_Certificates__STC___5[[#This Row],[First]]&amp;": "&amp;_xlfn.TEXTJOIN(", ",TRUE,INDIRECT(Supplemental_Type_Certificates__STC___5[[#This Row],[Range]])),"")</f>
        <v/>
      </c>
      <c r="J3077"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'Sheet11'!i3076:i3077</v>
      </c>
    </row>
    <row r="3078" spans="1:10" x14ac:dyDescent="0.25">
      <c r="A3078" s="1" t="s">
        <v>342</v>
      </c>
      <c r="B3078"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Bombardier Inc.\CL-600-2B16 (CL-601-3A)</v>
      </c>
      <c r="C3078" s="1" t="s">
        <v>266</v>
      </c>
      <c r="D3078" s="1" t="str">
        <f>LEFT(Supplemental_Type_Certificates__STC___5[[#This Row],[Column1]],SEARCH("\",Supplemental_Type_Certificates__STC___5[[#This Row],[Column1]])-1)</f>
        <v>Bombardier Inc.</v>
      </c>
      <c r="E3078" s="1" t="str">
        <f>RIGHT(Supplemental_Type_Certificates__STC___5[[#This Row],[Column1]],LEN(Supplemental_Type_Certificates__STC___5[[#This Row],[Column1]])-SEARCH("\",Supplemental_Type_Certificates__STC___5[[#This Row],[Column1]]))</f>
        <v>CL-600-2B16 (CL-601-3A)</v>
      </c>
      <c r="F3078" s="1" t="str">
        <f>INDEX(Sheet1!A:D,MATCH(Supplemental_Type_Certificates__STC___5[[#This Row],[Make]],Sheet1!D:D,0),1)</f>
        <v>Bombardier</v>
      </c>
      <c r="G3078"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Bombardier</v>
      </c>
      <c r="H3078"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E3078:E3079</v>
      </c>
      <c r="I3078" s="1" t="str">
        <f ca="1">IF(LEN(Supplemental_Type_Certificates__STC___5[[#This Row],[First]])&lt;&gt;0,Supplemental_Type_Certificates__STC___5[[#This Row],[First]]&amp;": "&amp;_xlfn.TEXTJOIN(", ",TRUE,INDIRECT(Supplemental_Type_Certificates__STC___5[[#This Row],[Range]])),"")</f>
        <v>Bombardier: CL-600-2B16 (CL-601-3A), CL-600-2B16 (CL-601-3R)</v>
      </c>
      <c r="J3078"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'Sheet11'!i3078:i3101</v>
      </c>
    </row>
    <row r="3079" spans="1:10" x14ac:dyDescent="0.25">
      <c r="A3079" s="1" t="s">
        <v>342</v>
      </c>
      <c r="B3079"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Bombardier Inc.\CL-600-2B16 (CL-601-3R)</v>
      </c>
      <c r="C3079" s="1" t="s">
        <v>267</v>
      </c>
      <c r="D3079" s="1" t="str">
        <f>LEFT(Supplemental_Type_Certificates__STC___5[[#This Row],[Column1]],SEARCH("\",Supplemental_Type_Certificates__STC___5[[#This Row],[Column1]])-1)</f>
        <v>Bombardier Inc.</v>
      </c>
      <c r="E3079" s="1" t="str">
        <f>RIGHT(Supplemental_Type_Certificates__STC___5[[#This Row],[Column1]],LEN(Supplemental_Type_Certificates__STC___5[[#This Row],[Column1]])-SEARCH("\",Supplemental_Type_Certificates__STC___5[[#This Row],[Column1]]))</f>
        <v>CL-600-2B16 (CL-601-3R)</v>
      </c>
      <c r="F3079" s="1" t="str">
        <f>INDEX(Sheet1!A:D,MATCH(Supplemental_Type_Certificates__STC___5[[#This Row],[Make]],Sheet1!D:D,0),1)</f>
        <v>Bombardier</v>
      </c>
      <c r="G3079"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3079"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E3078:E3079</v>
      </c>
      <c r="I3079" s="1" t="str">
        <f ca="1">IF(LEN(Supplemental_Type_Certificates__STC___5[[#This Row],[First]])&lt;&gt;0,Supplemental_Type_Certificates__STC___5[[#This Row],[First]]&amp;": "&amp;_xlfn.TEXTJOIN(", ",TRUE,INDIRECT(Supplemental_Type_Certificates__STC___5[[#This Row],[Range]])),"")</f>
        <v/>
      </c>
      <c r="J3079"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'Sheet11'!i3078:i3101</v>
      </c>
    </row>
    <row r="3080" spans="1:10" x14ac:dyDescent="0.25">
      <c r="A3080" s="1" t="s">
        <v>342</v>
      </c>
      <c r="B3080"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Dassault Aviation\Falcon 900EX</v>
      </c>
      <c r="C3080" s="1" t="s">
        <v>1754</v>
      </c>
      <c r="D3080" s="1" t="str">
        <f>LEFT(Supplemental_Type_Certificates__STC___5[[#This Row],[Column1]],SEARCH("\",Supplemental_Type_Certificates__STC___5[[#This Row],[Column1]])-1)</f>
        <v>Dassault Aviation</v>
      </c>
      <c r="E3080" s="1" t="str">
        <f>RIGHT(Supplemental_Type_Certificates__STC___5[[#This Row],[Column1]],LEN(Supplemental_Type_Certificates__STC___5[[#This Row],[Column1]])-SEARCH("\",Supplemental_Type_Certificates__STC___5[[#This Row],[Column1]]))</f>
        <v>Falcon 900EX</v>
      </c>
      <c r="F3080" s="1" t="str">
        <f>INDEX(Sheet1!A:D,MATCH(Supplemental_Type_Certificates__STC___5[[#This Row],[Make]],Sheet1!D:D,0),1)</f>
        <v>Dassault</v>
      </c>
      <c r="G3080"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Dassault</v>
      </c>
      <c r="H3080"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E3080:E3080</v>
      </c>
      <c r="I3080" s="1" t="str">
        <f ca="1">IF(LEN(Supplemental_Type_Certificates__STC___5[[#This Row],[First]])&lt;&gt;0,Supplemental_Type_Certificates__STC___5[[#This Row],[First]]&amp;": "&amp;_xlfn.TEXTJOIN(", ",TRUE,INDIRECT(Supplemental_Type_Certificates__STC___5[[#This Row],[Range]])),"")</f>
        <v>Dassault: Falcon 900EX</v>
      </c>
      <c r="J3080"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'Sheet11'!i3078:i3101</v>
      </c>
    </row>
    <row r="3081" spans="1:10" x14ac:dyDescent="0.25">
      <c r="A3081" s="1" t="s">
        <v>342</v>
      </c>
      <c r="B3081"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Embraer S.A.\EMB-135BJ (Legacy 600)</v>
      </c>
      <c r="C3081" s="1" t="s">
        <v>1755</v>
      </c>
      <c r="D3081" s="1" t="str">
        <f>LEFT(Supplemental_Type_Certificates__STC___5[[#This Row],[Column1]],SEARCH("\",Supplemental_Type_Certificates__STC___5[[#This Row],[Column1]])-1)</f>
        <v>Embraer S.A.</v>
      </c>
      <c r="E3081" s="1" t="str">
        <f>RIGHT(Supplemental_Type_Certificates__STC___5[[#This Row],[Column1]],LEN(Supplemental_Type_Certificates__STC___5[[#This Row],[Column1]])-SEARCH("\",Supplemental_Type_Certificates__STC___5[[#This Row],[Column1]]))</f>
        <v>EMB-135BJ (Legacy 600)</v>
      </c>
      <c r="F3081" s="1" t="str">
        <f>INDEX(Sheet1!A:D,MATCH(Supplemental_Type_Certificates__STC___5[[#This Row],[Make]],Sheet1!D:D,0),1)</f>
        <v>Embraer</v>
      </c>
      <c r="G3081"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Embraer</v>
      </c>
      <c r="H3081"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E3081:E3082</v>
      </c>
      <c r="I3081" s="1" t="str">
        <f ca="1">IF(LEN(Supplemental_Type_Certificates__STC___5[[#This Row],[First]])&lt;&gt;0,Supplemental_Type_Certificates__STC___5[[#This Row],[First]]&amp;": "&amp;_xlfn.TEXTJOIN(", ",TRUE,INDIRECT(Supplemental_Type_Certificates__STC___5[[#This Row],[Range]])),"")</f>
        <v>Embraer: EMB-135BJ (Legacy 600), EMB-135BJ (Legacy 650)</v>
      </c>
      <c r="J3081"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'Sheet11'!i3078:i3101</v>
      </c>
    </row>
    <row r="3082" spans="1:10" x14ac:dyDescent="0.25">
      <c r="A3082" s="1" t="s">
        <v>342</v>
      </c>
      <c r="B3082"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Embraer S.A.\EMB-135BJ (Legacy 650)</v>
      </c>
      <c r="C3082" s="1" t="s">
        <v>1756</v>
      </c>
      <c r="D3082" s="1" t="str">
        <f>LEFT(Supplemental_Type_Certificates__STC___5[[#This Row],[Column1]],SEARCH("\",Supplemental_Type_Certificates__STC___5[[#This Row],[Column1]])-1)</f>
        <v>Embraer S.A.</v>
      </c>
      <c r="E3082" s="1" t="str">
        <f>RIGHT(Supplemental_Type_Certificates__STC___5[[#This Row],[Column1]],LEN(Supplemental_Type_Certificates__STC___5[[#This Row],[Column1]])-SEARCH("\",Supplemental_Type_Certificates__STC___5[[#This Row],[Column1]]))</f>
        <v>EMB-135BJ (Legacy 650)</v>
      </c>
      <c r="F3082" s="1" t="str">
        <f>INDEX(Sheet1!A:D,MATCH(Supplemental_Type_Certificates__STC___5[[#This Row],[Make]],Sheet1!D:D,0),1)</f>
        <v>Embraer</v>
      </c>
      <c r="G3082"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3082"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E3081:E3082</v>
      </c>
      <c r="I3082" s="1" t="str">
        <f ca="1">IF(LEN(Supplemental_Type_Certificates__STC___5[[#This Row],[First]])&lt;&gt;0,Supplemental_Type_Certificates__STC___5[[#This Row],[First]]&amp;": "&amp;_xlfn.TEXTJOIN(", ",TRUE,INDIRECT(Supplemental_Type_Certificates__STC___5[[#This Row],[Range]])),"")</f>
        <v/>
      </c>
      <c r="J3082"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'Sheet11'!i3078:i3101</v>
      </c>
    </row>
    <row r="3083" spans="1:10" x14ac:dyDescent="0.25">
      <c r="A3083" s="1" t="s">
        <v>342</v>
      </c>
      <c r="B3083"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Gulfstream Aerospace Corporation\G-IV</v>
      </c>
      <c r="C3083" s="1" t="s">
        <v>1689</v>
      </c>
      <c r="D3083" s="1" t="str">
        <f>LEFT(Supplemental_Type_Certificates__STC___5[[#This Row],[Column1]],SEARCH("\",Supplemental_Type_Certificates__STC___5[[#This Row],[Column1]])-1)</f>
        <v>Gulfstream Aerospace Corporation</v>
      </c>
      <c r="E3083" s="1" t="str">
        <f>RIGHT(Supplemental_Type_Certificates__STC___5[[#This Row],[Column1]],LEN(Supplemental_Type_Certificates__STC___5[[#This Row],[Column1]])-SEARCH("\",Supplemental_Type_Certificates__STC___5[[#This Row],[Column1]]))</f>
        <v>G-IV</v>
      </c>
      <c r="F3083" s="1" t="str">
        <f>INDEX(Sheet1!A:D,MATCH(Supplemental_Type_Certificates__STC___5[[#This Row],[Make]],Sheet1!D:D,0),1)</f>
        <v>Gulfstream</v>
      </c>
      <c r="G3083"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Gulfstream</v>
      </c>
      <c r="H3083"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E3083:E3084</v>
      </c>
      <c r="I3083" s="1" t="str">
        <f ca="1">IF(LEN(Supplemental_Type_Certificates__STC___5[[#This Row],[First]])&lt;&gt;0,Supplemental_Type_Certificates__STC___5[[#This Row],[First]]&amp;": "&amp;_xlfn.TEXTJOIN(", ",TRUE,INDIRECT(Supplemental_Type_Certificates__STC___5[[#This Row],[Range]])),"")</f>
        <v>Gulfstream: G-IV, GIV-X</v>
      </c>
      <c r="J3083"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'Sheet11'!i3078:i3101</v>
      </c>
    </row>
    <row r="3084" spans="1:10" x14ac:dyDescent="0.25">
      <c r="A3084" s="1" t="s">
        <v>342</v>
      </c>
      <c r="B3084"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Gulfstream Aerospace Corporation\GIV-X</v>
      </c>
      <c r="C3084" s="1" t="s">
        <v>1757</v>
      </c>
      <c r="D3084" s="1" t="str">
        <f>LEFT(Supplemental_Type_Certificates__STC___5[[#This Row],[Column1]],SEARCH("\",Supplemental_Type_Certificates__STC___5[[#This Row],[Column1]])-1)</f>
        <v>Gulfstream Aerospace Corporation</v>
      </c>
      <c r="E3084" s="1" t="str">
        <f>RIGHT(Supplemental_Type_Certificates__STC___5[[#This Row],[Column1]],LEN(Supplemental_Type_Certificates__STC___5[[#This Row],[Column1]])-SEARCH("\",Supplemental_Type_Certificates__STC___5[[#This Row],[Column1]]))</f>
        <v>GIV-X</v>
      </c>
      <c r="F3084" s="1" t="str">
        <f>INDEX(Sheet1!A:D,MATCH(Supplemental_Type_Certificates__STC___5[[#This Row],[Make]],Sheet1!D:D,0),1)</f>
        <v>Gulfstream</v>
      </c>
      <c r="G3084"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3084"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E3083:E3084</v>
      </c>
      <c r="I3084" s="1" t="str">
        <f ca="1">IF(LEN(Supplemental_Type_Certificates__STC___5[[#This Row],[First]])&lt;&gt;0,Supplemental_Type_Certificates__STC___5[[#This Row],[First]]&amp;": "&amp;_xlfn.TEXTJOIN(", ",TRUE,INDIRECT(Supplemental_Type_Certificates__STC___5[[#This Row],[Range]])),"")</f>
        <v/>
      </c>
      <c r="J3084"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'Sheet11'!i3078:i3101</v>
      </c>
    </row>
    <row r="3085" spans="1:10" x14ac:dyDescent="0.25">
      <c r="A3085" s="1" t="s">
        <v>342</v>
      </c>
      <c r="B3085"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Learjet Inc.\45</v>
      </c>
      <c r="C3085" s="1" t="s">
        <v>1706</v>
      </c>
      <c r="D3085" s="1" t="str">
        <f>LEFT(Supplemental_Type_Certificates__STC___5[[#This Row],[Column1]],SEARCH("\",Supplemental_Type_Certificates__STC___5[[#This Row],[Column1]])-1)</f>
        <v>Learjet Inc.</v>
      </c>
      <c r="E3085" s="1" t="str">
        <f>RIGHT(Supplemental_Type_Certificates__STC___5[[#This Row],[Column1]],LEN(Supplemental_Type_Certificates__STC___5[[#This Row],[Column1]])-SEARCH("\",Supplemental_Type_Certificates__STC___5[[#This Row],[Column1]]))</f>
        <v>45</v>
      </c>
      <c r="F3085" s="1" t="str">
        <f>INDEX(Sheet1!A:D,MATCH(Supplemental_Type_Certificates__STC___5[[#This Row],[Make]],Sheet1!D:D,0),1)</f>
        <v>Learjet</v>
      </c>
      <c r="G3085"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Learjet</v>
      </c>
      <c r="H3085"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E3085:E3085</v>
      </c>
      <c r="I3085" s="1" t="str">
        <f ca="1">IF(LEN(Supplemental_Type_Certificates__STC___5[[#This Row],[First]])&lt;&gt;0,Supplemental_Type_Certificates__STC___5[[#This Row],[First]]&amp;": "&amp;_xlfn.TEXTJOIN(", ",TRUE,INDIRECT(Supplemental_Type_Certificates__STC___5[[#This Row],[Range]])),"")</f>
        <v>Learjet: 45</v>
      </c>
      <c r="J3085"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'Sheet11'!i3078:i3101</v>
      </c>
    </row>
    <row r="3086" spans="1:10" x14ac:dyDescent="0.25">
      <c r="A3086" s="1" t="s">
        <v>342</v>
      </c>
      <c r="B3086"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Inc.\550</v>
      </c>
      <c r="C3086" s="1" t="s">
        <v>1713</v>
      </c>
      <c r="D3086" s="1" t="str">
        <f>LEFT(Supplemental_Type_Certificates__STC___5[[#This Row],[Column1]],SEARCH("\",Supplemental_Type_Certificates__STC___5[[#This Row],[Column1]])-1)</f>
        <v>Textron Aviation Inc.</v>
      </c>
      <c r="E3086" s="1" t="str">
        <f>RIGHT(Supplemental_Type_Certificates__STC___5[[#This Row],[Column1]],LEN(Supplemental_Type_Certificates__STC___5[[#This Row],[Column1]])-SEARCH("\",Supplemental_Type_Certificates__STC___5[[#This Row],[Column1]]))</f>
        <v>550</v>
      </c>
      <c r="F3086" s="1" t="str">
        <f>INDEX(Sheet1!A:D,MATCH(Supplemental_Type_Certificates__STC___5[[#This Row],[Make]],Sheet1!D:D,0),1)</f>
        <v>Textron</v>
      </c>
      <c r="G3086"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Textron</v>
      </c>
      <c r="H3086"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E3086:E3101</v>
      </c>
      <c r="I3086" s="1" t="str">
        <f ca="1">IF(LEN(Supplemental_Type_Certificates__STC___5[[#This Row],[First]])&lt;&gt;0,Supplemental_Type_Certificates__STC___5[[#This Row],[First]]&amp;": "&amp;_xlfn.TEXTJOIN(", ",TRUE,INDIRECT(Supplemental_Type_Certificates__STC___5[[#This Row],[Range]])),"")</f>
        <v>Textron: 550, 560, 560XL, 650, 680, 750, BAe.125 Series 1000A, BAe.125 Series 1000B, BAe.125 Series 800A (C-29A), BAe.125 Series 800A (U-125), BAe.125 Series 800A, BAe.125 Series 800B, Hawker 1000, Hawker 800 (U-125A), Hawker 800, Hawker 800XP</v>
      </c>
      <c r="J3086"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'Sheet11'!i3078:i3101</v>
      </c>
    </row>
    <row r="3087" spans="1:10" x14ac:dyDescent="0.25">
      <c r="A3087" s="1" t="s">
        <v>342</v>
      </c>
      <c r="B3087"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Inc.\560</v>
      </c>
      <c r="C3087" s="1" t="s">
        <v>1714</v>
      </c>
      <c r="D3087" s="1" t="str">
        <f>LEFT(Supplemental_Type_Certificates__STC___5[[#This Row],[Column1]],SEARCH("\",Supplemental_Type_Certificates__STC___5[[#This Row],[Column1]])-1)</f>
        <v>Textron Aviation Inc.</v>
      </c>
      <c r="E3087" s="1" t="str">
        <f>RIGHT(Supplemental_Type_Certificates__STC___5[[#This Row],[Column1]],LEN(Supplemental_Type_Certificates__STC___5[[#This Row],[Column1]])-SEARCH("\",Supplemental_Type_Certificates__STC___5[[#This Row],[Column1]]))</f>
        <v>560</v>
      </c>
      <c r="F3087" s="1" t="str">
        <f>INDEX(Sheet1!A:D,MATCH(Supplemental_Type_Certificates__STC___5[[#This Row],[Make]],Sheet1!D:D,0),1)</f>
        <v>Textron</v>
      </c>
      <c r="G3087"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3087"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E3086:E3101</v>
      </c>
      <c r="I3087" s="1" t="str">
        <f ca="1">IF(LEN(Supplemental_Type_Certificates__STC___5[[#This Row],[First]])&lt;&gt;0,Supplemental_Type_Certificates__STC___5[[#This Row],[First]]&amp;": "&amp;_xlfn.TEXTJOIN(", ",TRUE,INDIRECT(Supplemental_Type_Certificates__STC___5[[#This Row],[Range]])),"")</f>
        <v/>
      </c>
      <c r="J3087"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'Sheet11'!i3078:i3101</v>
      </c>
    </row>
    <row r="3088" spans="1:10" x14ac:dyDescent="0.25">
      <c r="A3088" s="1" t="s">
        <v>342</v>
      </c>
      <c r="B3088"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Inc.\560XL</v>
      </c>
      <c r="C3088" s="1" t="s">
        <v>1758</v>
      </c>
      <c r="D3088" s="1" t="str">
        <f>LEFT(Supplemental_Type_Certificates__STC___5[[#This Row],[Column1]],SEARCH("\",Supplemental_Type_Certificates__STC___5[[#This Row],[Column1]])-1)</f>
        <v>Textron Aviation Inc.</v>
      </c>
      <c r="E3088" s="1" t="str">
        <f>RIGHT(Supplemental_Type_Certificates__STC___5[[#This Row],[Column1]],LEN(Supplemental_Type_Certificates__STC___5[[#This Row],[Column1]])-SEARCH("\",Supplemental_Type_Certificates__STC___5[[#This Row],[Column1]]))</f>
        <v>560XL</v>
      </c>
      <c r="F3088" s="1" t="str">
        <f>INDEX(Sheet1!A:D,MATCH(Supplemental_Type_Certificates__STC___5[[#This Row],[Make]],Sheet1!D:D,0),1)</f>
        <v>Textron</v>
      </c>
      <c r="G3088"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3088"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E3086:E3101</v>
      </c>
      <c r="I3088" s="1" t="str">
        <f ca="1">IF(LEN(Supplemental_Type_Certificates__STC___5[[#This Row],[First]])&lt;&gt;0,Supplemental_Type_Certificates__STC___5[[#This Row],[First]]&amp;": "&amp;_xlfn.TEXTJOIN(", ",TRUE,INDIRECT(Supplemental_Type_Certificates__STC___5[[#This Row],[Range]])),"")</f>
        <v/>
      </c>
      <c r="J3088"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'Sheet11'!i3078:i3101</v>
      </c>
    </row>
    <row r="3089" spans="1:10" x14ac:dyDescent="0.25">
      <c r="A3089" s="1" t="s">
        <v>342</v>
      </c>
      <c r="B3089"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Inc.\650</v>
      </c>
      <c r="C3089" s="1" t="s">
        <v>1715</v>
      </c>
      <c r="D3089" s="1" t="str">
        <f>LEFT(Supplemental_Type_Certificates__STC___5[[#This Row],[Column1]],SEARCH("\",Supplemental_Type_Certificates__STC___5[[#This Row],[Column1]])-1)</f>
        <v>Textron Aviation Inc.</v>
      </c>
      <c r="E3089" s="1" t="str">
        <f>RIGHT(Supplemental_Type_Certificates__STC___5[[#This Row],[Column1]],LEN(Supplemental_Type_Certificates__STC___5[[#This Row],[Column1]])-SEARCH("\",Supplemental_Type_Certificates__STC___5[[#This Row],[Column1]]))</f>
        <v>650</v>
      </c>
      <c r="F3089" s="1" t="str">
        <f>INDEX(Sheet1!A:D,MATCH(Supplemental_Type_Certificates__STC___5[[#This Row],[Make]],Sheet1!D:D,0),1)</f>
        <v>Textron</v>
      </c>
      <c r="G3089"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3089"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E3086:E3101</v>
      </c>
      <c r="I3089" s="1" t="str">
        <f ca="1">IF(LEN(Supplemental_Type_Certificates__STC___5[[#This Row],[First]])&lt;&gt;0,Supplemental_Type_Certificates__STC___5[[#This Row],[First]]&amp;": "&amp;_xlfn.TEXTJOIN(", ",TRUE,INDIRECT(Supplemental_Type_Certificates__STC___5[[#This Row],[Range]])),"")</f>
        <v/>
      </c>
      <c r="J3089"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'Sheet11'!i3078:i3101</v>
      </c>
    </row>
    <row r="3090" spans="1:10" x14ac:dyDescent="0.25">
      <c r="A3090" s="1" t="s">
        <v>342</v>
      </c>
      <c r="B3090"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Inc.\680</v>
      </c>
      <c r="C3090" s="1" t="s">
        <v>1759</v>
      </c>
      <c r="D3090" s="1" t="str">
        <f>LEFT(Supplemental_Type_Certificates__STC___5[[#This Row],[Column1]],SEARCH("\",Supplemental_Type_Certificates__STC___5[[#This Row],[Column1]])-1)</f>
        <v>Textron Aviation Inc.</v>
      </c>
      <c r="E3090" s="1" t="str">
        <f>RIGHT(Supplemental_Type_Certificates__STC___5[[#This Row],[Column1]],LEN(Supplemental_Type_Certificates__STC___5[[#This Row],[Column1]])-SEARCH("\",Supplemental_Type_Certificates__STC___5[[#This Row],[Column1]]))</f>
        <v>680</v>
      </c>
      <c r="F3090" s="1" t="str">
        <f>INDEX(Sheet1!A:D,MATCH(Supplemental_Type_Certificates__STC___5[[#This Row],[Make]],Sheet1!D:D,0),1)</f>
        <v>Textron</v>
      </c>
      <c r="G3090"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3090"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E3086:E3101</v>
      </c>
      <c r="I3090" s="1" t="str">
        <f ca="1">IF(LEN(Supplemental_Type_Certificates__STC___5[[#This Row],[First]])&lt;&gt;0,Supplemental_Type_Certificates__STC___5[[#This Row],[First]]&amp;": "&amp;_xlfn.TEXTJOIN(", ",TRUE,INDIRECT(Supplemental_Type_Certificates__STC___5[[#This Row],[Range]])),"")</f>
        <v/>
      </c>
      <c r="J3090"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'Sheet11'!i3078:i3101</v>
      </c>
    </row>
    <row r="3091" spans="1:10" x14ac:dyDescent="0.25">
      <c r="A3091" s="1" t="s">
        <v>342</v>
      </c>
      <c r="B3091"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Inc.\750</v>
      </c>
      <c r="C3091" s="1" t="s">
        <v>1760</v>
      </c>
      <c r="D3091" s="1" t="str">
        <f>LEFT(Supplemental_Type_Certificates__STC___5[[#This Row],[Column1]],SEARCH("\",Supplemental_Type_Certificates__STC___5[[#This Row],[Column1]])-1)</f>
        <v>Textron Aviation Inc.</v>
      </c>
      <c r="E3091" s="1" t="str">
        <f>RIGHT(Supplemental_Type_Certificates__STC___5[[#This Row],[Column1]],LEN(Supplemental_Type_Certificates__STC___5[[#This Row],[Column1]])-SEARCH("\",Supplemental_Type_Certificates__STC___5[[#This Row],[Column1]]))</f>
        <v>750</v>
      </c>
      <c r="F3091" s="1" t="str">
        <f>INDEX(Sheet1!A:D,MATCH(Supplemental_Type_Certificates__STC___5[[#This Row],[Make]],Sheet1!D:D,0),1)</f>
        <v>Textron</v>
      </c>
      <c r="G3091"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3091"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E3086:E3101</v>
      </c>
      <c r="I3091" s="1" t="str">
        <f ca="1">IF(LEN(Supplemental_Type_Certificates__STC___5[[#This Row],[First]])&lt;&gt;0,Supplemental_Type_Certificates__STC___5[[#This Row],[First]]&amp;": "&amp;_xlfn.TEXTJOIN(", ",TRUE,INDIRECT(Supplemental_Type_Certificates__STC___5[[#This Row],[Range]])),"")</f>
        <v/>
      </c>
      <c r="J3091"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'Sheet11'!i3078:i3101</v>
      </c>
    </row>
    <row r="3092" spans="1:10" x14ac:dyDescent="0.25">
      <c r="A3092" s="1" t="s">
        <v>342</v>
      </c>
      <c r="B3092"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Inc.\BAe.125 Series 1000A</v>
      </c>
      <c r="C3092" s="1" t="s">
        <v>1761</v>
      </c>
      <c r="D3092" s="1" t="str">
        <f>LEFT(Supplemental_Type_Certificates__STC___5[[#This Row],[Column1]],SEARCH("\",Supplemental_Type_Certificates__STC___5[[#This Row],[Column1]])-1)</f>
        <v>Textron Aviation Inc.</v>
      </c>
      <c r="E3092" s="1" t="str">
        <f>RIGHT(Supplemental_Type_Certificates__STC___5[[#This Row],[Column1]],LEN(Supplemental_Type_Certificates__STC___5[[#This Row],[Column1]])-SEARCH("\",Supplemental_Type_Certificates__STC___5[[#This Row],[Column1]]))</f>
        <v>BAe.125 Series 1000A</v>
      </c>
      <c r="F3092" s="1" t="str">
        <f>INDEX(Sheet1!A:D,MATCH(Supplemental_Type_Certificates__STC___5[[#This Row],[Make]],Sheet1!D:D,0),1)</f>
        <v>Textron</v>
      </c>
      <c r="G3092"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3092"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E3086:E3101</v>
      </c>
      <c r="I3092" s="1" t="str">
        <f ca="1">IF(LEN(Supplemental_Type_Certificates__STC___5[[#This Row],[First]])&lt;&gt;0,Supplemental_Type_Certificates__STC___5[[#This Row],[First]]&amp;": "&amp;_xlfn.TEXTJOIN(", ",TRUE,INDIRECT(Supplemental_Type_Certificates__STC___5[[#This Row],[Range]])),"")</f>
        <v/>
      </c>
      <c r="J3092"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'Sheet11'!i3078:i3101</v>
      </c>
    </row>
    <row r="3093" spans="1:10" x14ac:dyDescent="0.25">
      <c r="A3093" s="1" t="s">
        <v>342</v>
      </c>
      <c r="B3093"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Inc.\BAe.125 Series 1000B</v>
      </c>
      <c r="C3093" s="1" t="s">
        <v>1762</v>
      </c>
      <c r="D3093" s="1" t="str">
        <f>LEFT(Supplemental_Type_Certificates__STC___5[[#This Row],[Column1]],SEARCH("\",Supplemental_Type_Certificates__STC___5[[#This Row],[Column1]])-1)</f>
        <v>Textron Aviation Inc.</v>
      </c>
      <c r="E3093" s="1" t="str">
        <f>RIGHT(Supplemental_Type_Certificates__STC___5[[#This Row],[Column1]],LEN(Supplemental_Type_Certificates__STC___5[[#This Row],[Column1]])-SEARCH("\",Supplemental_Type_Certificates__STC___5[[#This Row],[Column1]]))</f>
        <v>BAe.125 Series 1000B</v>
      </c>
      <c r="F3093" s="1" t="str">
        <f>INDEX(Sheet1!A:D,MATCH(Supplemental_Type_Certificates__STC___5[[#This Row],[Make]],Sheet1!D:D,0),1)</f>
        <v>Textron</v>
      </c>
      <c r="G3093"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3093"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E3086:E3101</v>
      </c>
      <c r="I3093" s="1" t="str">
        <f ca="1">IF(LEN(Supplemental_Type_Certificates__STC___5[[#This Row],[First]])&lt;&gt;0,Supplemental_Type_Certificates__STC___5[[#This Row],[First]]&amp;": "&amp;_xlfn.TEXTJOIN(", ",TRUE,INDIRECT(Supplemental_Type_Certificates__STC___5[[#This Row],[Range]])),"")</f>
        <v/>
      </c>
      <c r="J3093"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'Sheet11'!i3078:i3101</v>
      </c>
    </row>
    <row r="3094" spans="1:10" x14ac:dyDescent="0.25">
      <c r="A3094" s="1" t="s">
        <v>342</v>
      </c>
      <c r="B3094"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Inc.\BAe.125 Series 800A (C-29A)</v>
      </c>
      <c r="C3094" s="1" t="s">
        <v>1763</v>
      </c>
      <c r="D3094" s="1" t="str">
        <f>LEFT(Supplemental_Type_Certificates__STC___5[[#This Row],[Column1]],SEARCH("\",Supplemental_Type_Certificates__STC___5[[#This Row],[Column1]])-1)</f>
        <v>Textron Aviation Inc.</v>
      </c>
      <c r="E3094" s="1" t="str">
        <f>RIGHT(Supplemental_Type_Certificates__STC___5[[#This Row],[Column1]],LEN(Supplemental_Type_Certificates__STC___5[[#This Row],[Column1]])-SEARCH("\",Supplemental_Type_Certificates__STC___5[[#This Row],[Column1]]))</f>
        <v>BAe.125 Series 800A (C-29A)</v>
      </c>
      <c r="F3094" s="1" t="str">
        <f>INDEX(Sheet1!A:D,MATCH(Supplemental_Type_Certificates__STC___5[[#This Row],[Make]],Sheet1!D:D,0),1)</f>
        <v>Textron</v>
      </c>
      <c r="G3094"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3094"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E3086:E3101</v>
      </c>
      <c r="I3094" s="1" t="str">
        <f ca="1">IF(LEN(Supplemental_Type_Certificates__STC___5[[#This Row],[First]])&lt;&gt;0,Supplemental_Type_Certificates__STC___5[[#This Row],[First]]&amp;": "&amp;_xlfn.TEXTJOIN(", ",TRUE,INDIRECT(Supplemental_Type_Certificates__STC___5[[#This Row],[Range]])),"")</f>
        <v/>
      </c>
      <c r="J3094"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'Sheet11'!i3078:i3101</v>
      </c>
    </row>
    <row r="3095" spans="1:10" x14ac:dyDescent="0.25">
      <c r="A3095" s="1" t="s">
        <v>342</v>
      </c>
      <c r="B3095"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Inc.\BAe.125 Series 800A (U-125)</v>
      </c>
      <c r="C3095" s="1" t="s">
        <v>1764</v>
      </c>
      <c r="D3095" s="1" t="str">
        <f>LEFT(Supplemental_Type_Certificates__STC___5[[#This Row],[Column1]],SEARCH("\",Supplemental_Type_Certificates__STC___5[[#This Row],[Column1]])-1)</f>
        <v>Textron Aviation Inc.</v>
      </c>
      <c r="E3095" s="1" t="str">
        <f>RIGHT(Supplemental_Type_Certificates__STC___5[[#This Row],[Column1]],LEN(Supplemental_Type_Certificates__STC___5[[#This Row],[Column1]])-SEARCH("\",Supplemental_Type_Certificates__STC___5[[#This Row],[Column1]]))</f>
        <v>BAe.125 Series 800A (U-125)</v>
      </c>
      <c r="F3095" s="1" t="str">
        <f>INDEX(Sheet1!A:D,MATCH(Supplemental_Type_Certificates__STC___5[[#This Row],[Make]],Sheet1!D:D,0),1)</f>
        <v>Textron</v>
      </c>
      <c r="G3095"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3095"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E3086:E3101</v>
      </c>
      <c r="I3095" s="1" t="str">
        <f ca="1">IF(LEN(Supplemental_Type_Certificates__STC___5[[#This Row],[First]])&lt;&gt;0,Supplemental_Type_Certificates__STC___5[[#This Row],[First]]&amp;": "&amp;_xlfn.TEXTJOIN(", ",TRUE,INDIRECT(Supplemental_Type_Certificates__STC___5[[#This Row],[Range]])),"")</f>
        <v/>
      </c>
      <c r="J3095"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'Sheet11'!i3078:i3101</v>
      </c>
    </row>
    <row r="3096" spans="1:10" x14ac:dyDescent="0.25">
      <c r="A3096" s="1" t="s">
        <v>342</v>
      </c>
      <c r="B3096"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Inc.\BAe.125 Series 800A</v>
      </c>
      <c r="C3096" s="1" t="s">
        <v>1750</v>
      </c>
      <c r="D3096" s="1" t="str">
        <f>LEFT(Supplemental_Type_Certificates__STC___5[[#This Row],[Column1]],SEARCH("\",Supplemental_Type_Certificates__STC___5[[#This Row],[Column1]])-1)</f>
        <v>Textron Aviation Inc.</v>
      </c>
      <c r="E3096" s="1" t="str">
        <f>RIGHT(Supplemental_Type_Certificates__STC___5[[#This Row],[Column1]],LEN(Supplemental_Type_Certificates__STC___5[[#This Row],[Column1]])-SEARCH("\",Supplemental_Type_Certificates__STC___5[[#This Row],[Column1]]))</f>
        <v>BAe.125 Series 800A</v>
      </c>
      <c r="F3096" s="1" t="str">
        <f>INDEX(Sheet1!A:D,MATCH(Supplemental_Type_Certificates__STC___5[[#This Row],[Make]],Sheet1!D:D,0),1)</f>
        <v>Textron</v>
      </c>
      <c r="G3096"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3096"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E3086:E3101</v>
      </c>
      <c r="I3096" s="1" t="str">
        <f ca="1">IF(LEN(Supplemental_Type_Certificates__STC___5[[#This Row],[First]])&lt;&gt;0,Supplemental_Type_Certificates__STC___5[[#This Row],[First]]&amp;": "&amp;_xlfn.TEXTJOIN(", ",TRUE,INDIRECT(Supplemental_Type_Certificates__STC___5[[#This Row],[Range]])),"")</f>
        <v/>
      </c>
      <c r="J3096"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'Sheet11'!i3078:i3101</v>
      </c>
    </row>
    <row r="3097" spans="1:10" x14ac:dyDescent="0.25">
      <c r="A3097" s="1" t="s">
        <v>342</v>
      </c>
      <c r="B3097"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Inc.\BAe.125 Series 800B</v>
      </c>
      <c r="C3097" s="1" t="s">
        <v>1751</v>
      </c>
      <c r="D3097" s="1" t="str">
        <f>LEFT(Supplemental_Type_Certificates__STC___5[[#This Row],[Column1]],SEARCH("\",Supplemental_Type_Certificates__STC___5[[#This Row],[Column1]])-1)</f>
        <v>Textron Aviation Inc.</v>
      </c>
      <c r="E3097" s="1" t="str">
        <f>RIGHT(Supplemental_Type_Certificates__STC___5[[#This Row],[Column1]],LEN(Supplemental_Type_Certificates__STC___5[[#This Row],[Column1]])-SEARCH("\",Supplemental_Type_Certificates__STC___5[[#This Row],[Column1]]))</f>
        <v>BAe.125 Series 800B</v>
      </c>
      <c r="F3097" s="1" t="str">
        <f>INDEX(Sheet1!A:D,MATCH(Supplemental_Type_Certificates__STC___5[[#This Row],[Make]],Sheet1!D:D,0),1)</f>
        <v>Textron</v>
      </c>
      <c r="G3097"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3097"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E3086:E3101</v>
      </c>
      <c r="I3097" s="1" t="str">
        <f ca="1">IF(LEN(Supplemental_Type_Certificates__STC___5[[#This Row],[First]])&lt;&gt;0,Supplemental_Type_Certificates__STC___5[[#This Row],[First]]&amp;": "&amp;_xlfn.TEXTJOIN(", ",TRUE,INDIRECT(Supplemental_Type_Certificates__STC___5[[#This Row],[Range]])),"")</f>
        <v/>
      </c>
      <c r="J3097"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'Sheet11'!i3078:i3101</v>
      </c>
    </row>
    <row r="3098" spans="1:10" x14ac:dyDescent="0.25">
      <c r="A3098" s="1" t="s">
        <v>342</v>
      </c>
      <c r="B3098"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Inc.\Hawker 1000</v>
      </c>
      <c r="C3098" s="1" t="s">
        <v>1765</v>
      </c>
      <c r="D3098" s="1" t="str">
        <f>LEFT(Supplemental_Type_Certificates__STC___5[[#This Row],[Column1]],SEARCH("\",Supplemental_Type_Certificates__STC___5[[#This Row],[Column1]])-1)</f>
        <v>Textron Aviation Inc.</v>
      </c>
      <c r="E3098" s="1" t="str">
        <f>RIGHT(Supplemental_Type_Certificates__STC___5[[#This Row],[Column1]],LEN(Supplemental_Type_Certificates__STC___5[[#This Row],[Column1]])-SEARCH("\",Supplemental_Type_Certificates__STC___5[[#This Row],[Column1]]))</f>
        <v>Hawker 1000</v>
      </c>
      <c r="F3098" s="1" t="str">
        <f>INDEX(Sheet1!A:D,MATCH(Supplemental_Type_Certificates__STC___5[[#This Row],[Make]],Sheet1!D:D,0),1)</f>
        <v>Textron</v>
      </c>
      <c r="G3098"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3098"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E3086:E3101</v>
      </c>
      <c r="I3098" s="1" t="str">
        <f ca="1">IF(LEN(Supplemental_Type_Certificates__STC___5[[#This Row],[First]])&lt;&gt;0,Supplemental_Type_Certificates__STC___5[[#This Row],[First]]&amp;": "&amp;_xlfn.TEXTJOIN(", ",TRUE,INDIRECT(Supplemental_Type_Certificates__STC___5[[#This Row],[Range]])),"")</f>
        <v/>
      </c>
      <c r="J3098"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'Sheet11'!i3078:i3101</v>
      </c>
    </row>
    <row r="3099" spans="1:10" x14ac:dyDescent="0.25">
      <c r="A3099" s="1" t="s">
        <v>342</v>
      </c>
      <c r="B3099"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Inc.\Hawker 800 (U-125A)</v>
      </c>
      <c r="C3099" s="1" t="s">
        <v>1766</v>
      </c>
      <c r="D3099" s="1" t="str">
        <f>LEFT(Supplemental_Type_Certificates__STC___5[[#This Row],[Column1]],SEARCH("\",Supplemental_Type_Certificates__STC___5[[#This Row],[Column1]])-1)</f>
        <v>Textron Aviation Inc.</v>
      </c>
      <c r="E3099" s="1" t="str">
        <f>RIGHT(Supplemental_Type_Certificates__STC___5[[#This Row],[Column1]],LEN(Supplemental_Type_Certificates__STC___5[[#This Row],[Column1]])-SEARCH("\",Supplemental_Type_Certificates__STC___5[[#This Row],[Column1]]))</f>
        <v>Hawker 800 (U-125A)</v>
      </c>
      <c r="F3099" s="1" t="str">
        <f>INDEX(Sheet1!A:D,MATCH(Supplemental_Type_Certificates__STC___5[[#This Row],[Make]],Sheet1!D:D,0),1)</f>
        <v>Textron</v>
      </c>
      <c r="G3099"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3099"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E3086:E3101</v>
      </c>
      <c r="I3099" s="1" t="str">
        <f ca="1">IF(LEN(Supplemental_Type_Certificates__STC___5[[#This Row],[First]])&lt;&gt;0,Supplemental_Type_Certificates__STC___5[[#This Row],[First]]&amp;": "&amp;_xlfn.TEXTJOIN(", ",TRUE,INDIRECT(Supplemental_Type_Certificates__STC___5[[#This Row],[Range]])),"")</f>
        <v/>
      </c>
      <c r="J3099"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'Sheet11'!i3078:i3101</v>
      </c>
    </row>
    <row r="3100" spans="1:10" x14ac:dyDescent="0.25">
      <c r="A3100" s="1" t="s">
        <v>342</v>
      </c>
      <c r="B3100"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Inc.\Hawker 800</v>
      </c>
      <c r="C3100" s="1" t="s">
        <v>1752</v>
      </c>
      <c r="D3100" s="1" t="str">
        <f>LEFT(Supplemental_Type_Certificates__STC___5[[#This Row],[Column1]],SEARCH("\",Supplemental_Type_Certificates__STC___5[[#This Row],[Column1]])-1)</f>
        <v>Textron Aviation Inc.</v>
      </c>
      <c r="E3100" s="1" t="str">
        <f>RIGHT(Supplemental_Type_Certificates__STC___5[[#This Row],[Column1]],LEN(Supplemental_Type_Certificates__STC___5[[#This Row],[Column1]])-SEARCH("\",Supplemental_Type_Certificates__STC___5[[#This Row],[Column1]]))</f>
        <v>Hawker 800</v>
      </c>
      <c r="F3100" s="1" t="str">
        <f>INDEX(Sheet1!A:D,MATCH(Supplemental_Type_Certificates__STC___5[[#This Row],[Make]],Sheet1!D:D,0),1)</f>
        <v>Textron</v>
      </c>
      <c r="G3100"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3100"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E3086:E3101</v>
      </c>
      <c r="I3100" s="1" t="str">
        <f ca="1">IF(LEN(Supplemental_Type_Certificates__STC___5[[#This Row],[First]])&lt;&gt;0,Supplemental_Type_Certificates__STC___5[[#This Row],[First]]&amp;": "&amp;_xlfn.TEXTJOIN(", ",TRUE,INDIRECT(Supplemental_Type_Certificates__STC___5[[#This Row],[Range]])),"")</f>
        <v/>
      </c>
      <c r="J3100"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'Sheet11'!i3078:i3101</v>
      </c>
    </row>
    <row r="3101" spans="1:10" x14ac:dyDescent="0.25">
      <c r="A3101" s="1" t="s">
        <v>342</v>
      </c>
      <c r="B3101"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Inc.\Hawker 800XP</v>
      </c>
      <c r="C3101" s="1" t="s">
        <v>1753</v>
      </c>
      <c r="D3101" s="1" t="str">
        <f>LEFT(Supplemental_Type_Certificates__STC___5[[#This Row],[Column1]],SEARCH("\",Supplemental_Type_Certificates__STC___5[[#This Row],[Column1]])-1)</f>
        <v>Textron Aviation Inc.</v>
      </c>
      <c r="E3101" s="1" t="str">
        <f>RIGHT(Supplemental_Type_Certificates__STC___5[[#This Row],[Column1]],LEN(Supplemental_Type_Certificates__STC___5[[#This Row],[Column1]])-SEARCH("\",Supplemental_Type_Certificates__STC___5[[#This Row],[Column1]]))</f>
        <v>Hawker 800XP</v>
      </c>
      <c r="F3101" s="1" t="str">
        <f>INDEX(Sheet1!A:D,MATCH(Supplemental_Type_Certificates__STC___5[[#This Row],[Make]],Sheet1!D:D,0),1)</f>
        <v>Textron</v>
      </c>
      <c r="G3101"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3101"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E3086:E3101</v>
      </c>
      <c r="I3101" s="1" t="str">
        <f ca="1">IF(LEN(Supplemental_Type_Certificates__STC___5[[#This Row],[First]])&lt;&gt;0,Supplemental_Type_Certificates__STC___5[[#This Row],[First]]&amp;": "&amp;_xlfn.TEXTJOIN(", ",TRUE,INDIRECT(Supplemental_Type_Certificates__STC___5[[#This Row],[Range]])),"")</f>
        <v/>
      </c>
      <c r="J3101"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'Sheet11'!i3078:i3101</v>
      </c>
    </row>
    <row r="3102" spans="1:10" x14ac:dyDescent="0.25">
      <c r="A3102" s="1" t="s">
        <v>346</v>
      </c>
      <c r="B3102"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Inc.\4000</v>
      </c>
      <c r="C3102" s="1" t="s">
        <v>349</v>
      </c>
      <c r="D3102" s="1" t="str">
        <f>LEFT(Supplemental_Type_Certificates__STC___5[[#This Row],[Column1]],SEARCH("\",Supplemental_Type_Certificates__STC___5[[#This Row],[Column1]])-1)</f>
        <v>Textron Aviation Inc.</v>
      </c>
      <c r="E3102" s="1" t="str">
        <f>RIGHT(Supplemental_Type_Certificates__STC___5[[#This Row],[Column1]],LEN(Supplemental_Type_Certificates__STC___5[[#This Row],[Column1]])-SEARCH("\",Supplemental_Type_Certificates__STC___5[[#This Row],[Column1]]))</f>
        <v>4000</v>
      </c>
      <c r="F3102" s="1" t="str">
        <f>INDEX(Sheet1!A:D,MATCH(Supplemental_Type_Certificates__STC___5[[#This Row],[Make]],Sheet1!D:D,0),1)</f>
        <v>Textron</v>
      </c>
      <c r="G3102"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Textron</v>
      </c>
      <c r="H3102"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E3102:E3102</v>
      </c>
      <c r="I3102" s="1" t="str">
        <f ca="1">IF(LEN(Supplemental_Type_Certificates__STC___5[[#This Row],[First]])&lt;&gt;0,Supplemental_Type_Certificates__STC___5[[#This Row],[First]]&amp;": "&amp;_xlfn.TEXTJOIN(", ",TRUE,INDIRECT(Supplemental_Type_Certificates__STC___5[[#This Row],[Range]])),"")</f>
        <v>Textron: 4000</v>
      </c>
      <c r="J3102"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'Sheet11'!i3102:i3102</v>
      </c>
    </row>
    <row r="3103" spans="1:10" x14ac:dyDescent="0.25">
      <c r="A3103" s="1" t="s">
        <v>351</v>
      </c>
      <c r="B3103"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Bombardier Inc.\CL-600-1A11 (CL-600)</v>
      </c>
      <c r="C3103" s="1" t="s">
        <v>264</v>
      </c>
      <c r="D3103" s="1" t="str">
        <f>LEFT(Supplemental_Type_Certificates__STC___5[[#This Row],[Column1]],SEARCH("\",Supplemental_Type_Certificates__STC___5[[#This Row],[Column1]])-1)</f>
        <v>Bombardier Inc.</v>
      </c>
      <c r="E3103" s="1" t="str">
        <f>RIGHT(Supplemental_Type_Certificates__STC___5[[#This Row],[Column1]],LEN(Supplemental_Type_Certificates__STC___5[[#This Row],[Column1]])-SEARCH("\",Supplemental_Type_Certificates__STC___5[[#This Row],[Column1]]))</f>
        <v>CL-600-1A11 (CL-600)</v>
      </c>
      <c r="F3103" s="1" t="str">
        <f>INDEX(Sheet1!A:D,MATCH(Supplemental_Type_Certificates__STC___5[[#This Row],[Make]],Sheet1!D:D,0),1)</f>
        <v>Bombardier</v>
      </c>
      <c r="G3103"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Bombardier</v>
      </c>
      <c r="H3103"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E3103:E3107</v>
      </c>
      <c r="I3103" s="1" t="str">
        <f ca="1">IF(LEN(Supplemental_Type_Certificates__STC___5[[#This Row],[First]])&lt;&gt;0,Supplemental_Type_Certificates__STC___5[[#This Row],[First]]&amp;": "&amp;_xlfn.TEXTJOIN(", ",TRUE,INDIRECT(Supplemental_Type_Certificates__STC___5[[#This Row],[Range]])),"")</f>
        <v>Bombardier: CL-600-1A11 (CL-600), CL-600-2A12 (CL-601), CL-600-2B16 (CL-601-3A), CL-600-2B16 (CL-601-3R), CL-600-2B16 (CL-604)</v>
      </c>
      <c r="J3103"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'Sheet11'!i3103:i3111</v>
      </c>
    </row>
    <row r="3104" spans="1:10" x14ac:dyDescent="0.25">
      <c r="A3104" s="1" t="s">
        <v>351</v>
      </c>
      <c r="B3104"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Bombardier Inc.\CL-600-2A12 (CL-601)</v>
      </c>
      <c r="C3104" s="1" t="s">
        <v>265</v>
      </c>
      <c r="D3104" s="1" t="str">
        <f>LEFT(Supplemental_Type_Certificates__STC___5[[#This Row],[Column1]],SEARCH("\",Supplemental_Type_Certificates__STC___5[[#This Row],[Column1]])-1)</f>
        <v>Bombardier Inc.</v>
      </c>
      <c r="E3104" s="1" t="str">
        <f>RIGHT(Supplemental_Type_Certificates__STC___5[[#This Row],[Column1]],LEN(Supplemental_Type_Certificates__STC___5[[#This Row],[Column1]])-SEARCH("\",Supplemental_Type_Certificates__STC___5[[#This Row],[Column1]]))</f>
        <v>CL-600-2A12 (CL-601)</v>
      </c>
      <c r="F3104" s="1" t="str">
        <f>INDEX(Sheet1!A:D,MATCH(Supplemental_Type_Certificates__STC___5[[#This Row],[Make]],Sheet1!D:D,0),1)</f>
        <v>Bombardier</v>
      </c>
      <c r="G3104"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3104"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E3103:E3107</v>
      </c>
      <c r="I3104" s="1" t="str">
        <f ca="1">IF(LEN(Supplemental_Type_Certificates__STC___5[[#This Row],[First]])&lt;&gt;0,Supplemental_Type_Certificates__STC___5[[#This Row],[First]]&amp;": "&amp;_xlfn.TEXTJOIN(", ",TRUE,INDIRECT(Supplemental_Type_Certificates__STC___5[[#This Row],[Range]])),"")</f>
        <v/>
      </c>
      <c r="J3104"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'Sheet11'!i3103:i3111</v>
      </c>
    </row>
    <row r="3105" spans="1:10" x14ac:dyDescent="0.25">
      <c r="A3105" s="1" t="s">
        <v>351</v>
      </c>
      <c r="B3105"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Bombardier Inc.\CL-600-2B16 (CL-601-3A)</v>
      </c>
      <c r="C3105" s="1" t="s">
        <v>266</v>
      </c>
      <c r="D3105" s="1" t="str">
        <f>LEFT(Supplemental_Type_Certificates__STC___5[[#This Row],[Column1]],SEARCH("\",Supplemental_Type_Certificates__STC___5[[#This Row],[Column1]])-1)</f>
        <v>Bombardier Inc.</v>
      </c>
      <c r="E3105" s="1" t="str">
        <f>RIGHT(Supplemental_Type_Certificates__STC___5[[#This Row],[Column1]],LEN(Supplemental_Type_Certificates__STC___5[[#This Row],[Column1]])-SEARCH("\",Supplemental_Type_Certificates__STC___5[[#This Row],[Column1]]))</f>
        <v>CL-600-2B16 (CL-601-3A)</v>
      </c>
      <c r="F3105" s="1" t="str">
        <f>INDEX(Sheet1!A:D,MATCH(Supplemental_Type_Certificates__STC___5[[#This Row],[Make]],Sheet1!D:D,0),1)</f>
        <v>Bombardier</v>
      </c>
      <c r="G3105"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3105"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E3103:E3107</v>
      </c>
      <c r="I3105" s="1" t="str">
        <f ca="1">IF(LEN(Supplemental_Type_Certificates__STC___5[[#This Row],[First]])&lt;&gt;0,Supplemental_Type_Certificates__STC___5[[#This Row],[First]]&amp;": "&amp;_xlfn.TEXTJOIN(", ",TRUE,INDIRECT(Supplemental_Type_Certificates__STC___5[[#This Row],[Range]])),"")</f>
        <v/>
      </c>
      <c r="J3105"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'Sheet11'!i3103:i3111</v>
      </c>
    </row>
    <row r="3106" spans="1:10" x14ac:dyDescent="0.25">
      <c r="A3106" s="1" t="s">
        <v>351</v>
      </c>
      <c r="B3106"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Bombardier Inc.\CL-600-2B16 (CL-601-3R)</v>
      </c>
      <c r="C3106" s="1" t="s">
        <v>267</v>
      </c>
      <c r="D3106" s="1" t="str">
        <f>LEFT(Supplemental_Type_Certificates__STC___5[[#This Row],[Column1]],SEARCH("\",Supplemental_Type_Certificates__STC___5[[#This Row],[Column1]])-1)</f>
        <v>Bombardier Inc.</v>
      </c>
      <c r="E3106" s="1" t="str">
        <f>RIGHT(Supplemental_Type_Certificates__STC___5[[#This Row],[Column1]],LEN(Supplemental_Type_Certificates__STC___5[[#This Row],[Column1]])-SEARCH("\",Supplemental_Type_Certificates__STC___5[[#This Row],[Column1]]))</f>
        <v>CL-600-2B16 (CL-601-3R)</v>
      </c>
      <c r="F3106" s="1" t="str">
        <f>INDEX(Sheet1!A:D,MATCH(Supplemental_Type_Certificates__STC___5[[#This Row],[Make]],Sheet1!D:D,0),1)</f>
        <v>Bombardier</v>
      </c>
      <c r="G3106"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3106"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E3103:E3107</v>
      </c>
      <c r="I3106" s="1" t="str">
        <f ca="1">IF(LEN(Supplemental_Type_Certificates__STC___5[[#This Row],[First]])&lt;&gt;0,Supplemental_Type_Certificates__STC___5[[#This Row],[First]]&amp;": "&amp;_xlfn.TEXTJOIN(", ",TRUE,INDIRECT(Supplemental_Type_Certificates__STC___5[[#This Row],[Range]])),"")</f>
        <v/>
      </c>
      <c r="J3106"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'Sheet11'!i3103:i3111</v>
      </c>
    </row>
    <row r="3107" spans="1:10" x14ac:dyDescent="0.25">
      <c r="A3107" s="1" t="s">
        <v>351</v>
      </c>
      <c r="B3107"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Bombardier Inc.\CL-600-2B16 (CL-604)</v>
      </c>
      <c r="C3107" s="1" t="s">
        <v>268</v>
      </c>
      <c r="D3107" s="1" t="str">
        <f>LEFT(Supplemental_Type_Certificates__STC___5[[#This Row],[Column1]],SEARCH("\",Supplemental_Type_Certificates__STC___5[[#This Row],[Column1]])-1)</f>
        <v>Bombardier Inc.</v>
      </c>
      <c r="E3107" s="1" t="str">
        <f>RIGHT(Supplemental_Type_Certificates__STC___5[[#This Row],[Column1]],LEN(Supplemental_Type_Certificates__STC___5[[#This Row],[Column1]])-SEARCH("\",Supplemental_Type_Certificates__STC___5[[#This Row],[Column1]]))</f>
        <v>CL-600-2B16 (CL-604)</v>
      </c>
      <c r="F3107" s="1" t="str">
        <f>INDEX(Sheet1!A:D,MATCH(Supplemental_Type_Certificates__STC___5[[#This Row],[Make]],Sheet1!D:D,0),1)</f>
        <v>Bombardier</v>
      </c>
      <c r="G3107"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3107"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E3103:E3107</v>
      </c>
      <c r="I3107" s="1" t="str">
        <f ca="1">IF(LEN(Supplemental_Type_Certificates__STC___5[[#This Row],[First]])&lt;&gt;0,Supplemental_Type_Certificates__STC___5[[#This Row],[First]]&amp;": "&amp;_xlfn.TEXTJOIN(", ",TRUE,INDIRECT(Supplemental_Type_Certificates__STC___5[[#This Row],[Range]])),"")</f>
        <v/>
      </c>
      <c r="J3107"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'Sheet11'!i3103:i3111</v>
      </c>
    </row>
    <row r="3108" spans="1:10" x14ac:dyDescent="0.25">
      <c r="A3108" s="1" t="s">
        <v>351</v>
      </c>
      <c r="B3108"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Dassault Aviation\Falcon 900EX</v>
      </c>
      <c r="C3108" s="1" t="s">
        <v>1754</v>
      </c>
      <c r="D3108" s="1" t="str">
        <f>LEFT(Supplemental_Type_Certificates__STC___5[[#This Row],[Column1]],SEARCH("\",Supplemental_Type_Certificates__STC___5[[#This Row],[Column1]])-1)</f>
        <v>Dassault Aviation</v>
      </c>
      <c r="E3108" s="1" t="str">
        <f>RIGHT(Supplemental_Type_Certificates__STC___5[[#This Row],[Column1]],LEN(Supplemental_Type_Certificates__STC___5[[#This Row],[Column1]])-SEARCH("\",Supplemental_Type_Certificates__STC___5[[#This Row],[Column1]]))</f>
        <v>Falcon 900EX</v>
      </c>
      <c r="F3108" s="1" t="str">
        <f>INDEX(Sheet1!A:D,MATCH(Supplemental_Type_Certificates__STC___5[[#This Row],[Make]],Sheet1!D:D,0),1)</f>
        <v>Dassault</v>
      </c>
      <c r="G3108"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Dassault</v>
      </c>
      <c r="H3108"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E3108:E3110</v>
      </c>
      <c r="I3108" s="1" t="str">
        <f ca="1">IF(LEN(Supplemental_Type_Certificates__STC___5[[#This Row],[First]])&lt;&gt;0,Supplemental_Type_Certificates__STC___5[[#This Row],[First]]&amp;": "&amp;_xlfn.TEXTJOIN(", ",TRUE,INDIRECT(Supplemental_Type_Certificates__STC___5[[#This Row],[Range]])),"")</f>
        <v>Dassault: Falcon 900EX, Mystere-Falcon 50, Mystere-Falcon 900</v>
      </c>
      <c r="J3108"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'Sheet11'!i3103:i3111</v>
      </c>
    </row>
    <row r="3109" spans="1:10" x14ac:dyDescent="0.25">
      <c r="A3109" s="1" t="s">
        <v>351</v>
      </c>
      <c r="B3109"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Dassault Aviation\Mystere-Falcon 50</v>
      </c>
      <c r="C3109" s="1" t="s">
        <v>1684</v>
      </c>
      <c r="D3109" s="1" t="str">
        <f>LEFT(Supplemental_Type_Certificates__STC___5[[#This Row],[Column1]],SEARCH("\",Supplemental_Type_Certificates__STC___5[[#This Row],[Column1]])-1)</f>
        <v>Dassault Aviation</v>
      </c>
      <c r="E3109" s="1" t="str">
        <f>RIGHT(Supplemental_Type_Certificates__STC___5[[#This Row],[Column1]],LEN(Supplemental_Type_Certificates__STC___5[[#This Row],[Column1]])-SEARCH("\",Supplemental_Type_Certificates__STC___5[[#This Row],[Column1]]))</f>
        <v>Mystere-Falcon 50</v>
      </c>
      <c r="F3109" s="1" t="str">
        <f>INDEX(Sheet1!A:D,MATCH(Supplemental_Type_Certificates__STC___5[[#This Row],[Make]],Sheet1!D:D,0),1)</f>
        <v>Dassault</v>
      </c>
      <c r="G3109"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3109"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E3108:E3110</v>
      </c>
      <c r="I3109" s="1" t="str">
        <f ca="1">IF(LEN(Supplemental_Type_Certificates__STC___5[[#This Row],[First]])&lt;&gt;0,Supplemental_Type_Certificates__STC___5[[#This Row],[First]]&amp;": "&amp;_xlfn.TEXTJOIN(", ",TRUE,INDIRECT(Supplemental_Type_Certificates__STC___5[[#This Row],[Range]])),"")</f>
        <v/>
      </c>
      <c r="J3109"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'Sheet11'!i3103:i3111</v>
      </c>
    </row>
    <row r="3110" spans="1:10" x14ac:dyDescent="0.25">
      <c r="A3110" s="1" t="s">
        <v>351</v>
      </c>
      <c r="B3110"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Dassault Aviation\Mystere-Falcon 900</v>
      </c>
      <c r="C3110" s="1" t="s">
        <v>1685</v>
      </c>
      <c r="D3110" s="1" t="str">
        <f>LEFT(Supplemental_Type_Certificates__STC___5[[#This Row],[Column1]],SEARCH("\",Supplemental_Type_Certificates__STC___5[[#This Row],[Column1]])-1)</f>
        <v>Dassault Aviation</v>
      </c>
      <c r="E3110" s="1" t="str">
        <f>RIGHT(Supplemental_Type_Certificates__STC___5[[#This Row],[Column1]],LEN(Supplemental_Type_Certificates__STC___5[[#This Row],[Column1]])-SEARCH("\",Supplemental_Type_Certificates__STC___5[[#This Row],[Column1]]))</f>
        <v>Mystere-Falcon 900</v>
      </c>
      <c r="F3110" s="1" t="str">
        <f>INDEX(Sheet1!A:D,MATCH(Supplemental_Type_Certificates__STC___5[[#This Row],[Make]],Sheet1!D:D,0),1)</f>
        <v>Dassault</v>
      </c>
      <c r="G3110"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3110"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E3108:E3110</v>
      </c>
      <c r="I3110" s="1" t="str">
        <f ca="1">IF(LEN(Supplemental_Type_Certificates__STC___5[[#This Row],[First]])&lt;&gt;0,Supplemental_Type_Certificates__STC___5[[#This Row],[First]]&amp;": "&amp;_xlfn.TEXTJOIN(", ",TRUE,INDIRECT(Supplemental_Type_Certificates__STC___5[[#This Row],[Range]])),"")</f>
        <v/>
      </c>
      <c r="J3110"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'Sheet11'!i3103:i3111</v>
      </c>
    </row>
    <row r="3111" spans="1:10" x14ac:dyDescent="0.25">
      <c r="A3111" s="1" t="s">
        <v>351</v>
      </c>
      <c r="B3111"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Gulfstream Aerospace Corporation\G-IV</v>
      </c>
      <c r="C3111" s="1" t="s">
        <v>1689</v>
      </c>
      <c r="D3111" s="1" t="str">
        <f>LEFT(Supplemental_Type_Certificates__STC___5[[#This Row],[Column1]],SEARCH("\",Supplemental_Type_Certificates__STC___5[[#This Row],[Column1]])-1)</f>
        <v>Gulfstream Aerospace Corporation</v>
      </c>
      <c r="E3111" s="1" t="str">
        <f>RIGHT(Supplemental_Type_Certificates__STC___5[[#This Row],[Column1]],LEN(Supplemental_Type_Certificates__STC___5[[#This Row],[Column1]])-SEARCH("\",Supplemental_Type_Certificates__STC___5[[#This Row],[Column1]]))</f>
        <v>G-IV</v>
      </c>
      <c r="F3111" s="1" t="str">
        <f>INDEX(Sheet1!A:D,MATCH(Supplemental_Type_Certificates__STC___5[[#This Row],[Make]],Sheet1!D:D,0),1)</f>
        <v>Gulfstream</v>
      </c>
      <c r="G3111"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Gulfstream</v>
      </c>
      <c r="H3111"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E3111:E3111</v>
      </c>
      <c r="I3111" s="1" t="str">
        <f ca="1">IF(LEN(Supplemental_Type_Certificates__STC___5[[#This Row],[First]])&lt;&gt;0,Supplemental_Type_Certificates__STC___5[[#This Row],[First]]&amp;": "&amp;_xlfn.TEXTJOIN(", ",TRUE,INDIRECT(Supplemental_Type_Certificates__STC___5[[#This Row],[Range]])),"")</f>
        <v>Gulfstream: G-IV</v>
      </c>
      <c r="J3111"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'Sheet11'!i3103:i3111</v>
      </c>
    </row>
    <row r="3112" spans="1:10" x14ac:dyDescent="0.25">
      <c r="A3112" s="1" t="s">
        <v>355</v>
      </c>
      <c r="B3112"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Learjet Inc.\31</v>
      </c>
      <c r="C3112" s="1" t="s">
        <v>274</v>
      </c>
      <c r="D3112" s="1" t="str">
        <f>LEFT(Supplemental_Type_Certificates__STC___5[[#This Row],[Column1]],SEARCH("\",Supplemental_Type_Certificates__STC___5[[#This Row],[Column1]])-1)</f>
        <v>Learjet Inc.</v>
      </c>
      <c r="E3112" s="1" t="str">
        <f>RIGHT(Supplemental_Type_Certificates__STC___5[[#This Row],[Column1]],LEN(Supplemental_Type_Certificates__STC___5[[#This Row],[Column1]])-SEARCH("\",Supplemental_Type_Certificates__STC___5[[#This Row],[Column1]]))</f>
        <v>31</v>
      </c>
      <c r="F3112" s="1" t="str">
        <f>INDEX(Sheet1!A:D,MATCH(Supplemental_Type_Certificates__STC___5[[#This Row],[Make]],Sheet1!D:D,0),1)</f>
        <v>Learjet</v>
      </c>
      <c r="G3112"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Learjet</v>
      </c>
      <c r="H3112"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E3112:E3118</v>
      </c>
      <c r="I3112" s="1" t="str">
        <f ca="1">IF(LEN(Supplemental_Type_Certificates__STC___5[[#This Row],[First]])&lt;&gt;0,Supplemental_Type_Certificates__STC___5[[#This Row],[First]]&amp;": "&amp;_xlfn.TEXTJOIN(", ",TRUE,INDIRECT(Supplemental_Type_Certificates__STC___5[[#This Row],[Range]])),"")</f>
        <v>Learjet: 31, 31A, 35, 35A (C-21A), 36, 36A, 45</v>
      </c>
      <c r="J3112"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'Sheet11'!i3112:i3129</v>
      </c>
    </row>
    <row r="3113" spans="1:10" x14ac:dyDescent="0.25">
      <c r="A3113" s="1" t="s">
        <v>355</v>
      </c>
      <c r="B3113"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Learjet Inc.\31A</v>
      </c>
      <c r="C3113" s="1" t="s">
        <v>275</v>
      </c>
      <c r="D3113" s="1" t="str">
        <f>LEFT(Supplemental_Type_Certificates__STC___5[[#This Row],[Column1]],SEARCH("\",Supplemental_Type_Certificates__STC___5[[#This Row],[Column1]])-1)</f>
        <v>Learjet Inc.</v>
      </c>
      <c r="E3113" s="1" t="str">
        <f>RIGHT(Supplemental_Type_Certificates__STC___5[[#This Row],[Column1]],LEN(Supplemental_Type_Certificates__STC___5[[#This Row],[Column1]])-SEARCH("\",Supplemental_Type_Certificates__STC___5[[#This Row],[Column1]]))</f>
        <v>31A</v>
      </c>
      <c r="F3113" s="1" t="str">
        <f>INDEX(Sheet1!A:D,MATCH(Supplemental_Type_Certificates__STC___5[[#This Row],[Make]],Sheet1!D:D,0),1)</f>
        <v>Learjet</v>
      </c>
      <c r="G3113"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3113"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E3112:E3118</v>
      </c>
      <c r="I3113" s="1" t="str">
        <f ca="1">IF(LEN(Supplemental_Type_Certificates__STC___5[[#This Row],[First]])&lt;&gt;0,Supplemental_Type_Certificates__STC___5[[#This Row],[First]]&amp;": "&amp;_xlfn.TEXTJOIN(", ",TRUE,INDIRECT(Supplemental_Type_Certificates__STC___5[[#This Row],[Range]])),"")</f>
        <v/>
      </c>
      <c r="J3113"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'Sheet11'!i3112:i3129</v>
      </c>
    </row>
    <row r="3114" spans="1:10" x14ac:dyDescent="0.25">
      <c r="A3114" s="1" t="s">
        <v>355</v>
      </c>
      <c r="B3114"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Learjet Inc.\35</v>
      </c>
      <c r="C3114" s="1" t="s">
        <v>54</v>
      </c>
      <c r="D3114" s="1" t="str">
        <f>LEFT(Supplemental_Type_Certificates__STC___5[[#This Row],[Column1]],SEARCH("\",Supplemental_Type_Certificates__STC___5[[#This Row],[Column1]])-1)</f>
        <v>Learjet Inc.</v>
      </c>
      <c r="E3114" s="1" t="str">
        <f>RIGHT(Supplemental_Type_Certificates__STC___5[[#This Row],[Column1]],LEN(Supplemental_Type_Certificates__STC___5[[#This Row],[Column1]])-SEARCH("\",Supplemental_Type_Certificates__STC___5[[#This Row],[Column1]]))</f>
        <v>35</v>
      </c>
      <c r="F3114" s="1" t="str">
        <f>INDEX(Sheet1!A:D,MATCH(Supplemental_Type_Certificates__STC___5[[#This Row],[Make]],Sheet1!D:D,0),1)</f>
        <v>Learjet</v>
      </c>
      <c r="G3114"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3114"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E3112:E3118</v>
      </c>
      <c r="I3114" s="1" t="str">
        <f ca="1">IF(LEN(Supplemental_Type_Certificates__STC___5[[#This Row],[First]])&lt;&gt;0,Supplemental_Type_Certificates__STC___5[[#This Row],[First]]&amp;": "&amp;_xlfn.TEXTJOIN(", ",TRUE,INDIRECT(Supplemental_Type_Certificates__STC___5[[#This Row],[Range]])),"")</f>
        <v/>
      </c>
      <c r="J3114"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'Sheet11'!i3112:i3129</v>
      </c>
    </row>
    <row r="3115" spans="1:10" x14ac:dyDescent="0.25">
      <c r="A3115" s="1" t="s">
        <v>355</v>
      </c>
      <c r="B3115"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Learjet Inc.\35A (C-21A)</v>
      </c>
      <c r="C3115" s="1" t="s">
        <v>276</v>
      </c>
      <c r="D3115" s="1" t="str">
        <f>LEFT(Supplemental_Type_Certificates__STC___5[[#This Row],[Column1]],SEARCH("\",Supplemental_Type_Certificates__STC___5[[#This Row],[Column1]])-1)</f>
        <v>Learjet Inc.</v>
      </c>
      <c r="E3115" s="1" t="str">
        <f>RIGHT(Supplemental_Type_Certificates__STC___5[[#This Row],[Column1]],LEN(Supplemental_Type_Certificates__STC___5[[#This Row],[Column1]])-SEARCH("\",Supplemental_Type_Certificates__STC___5[[#This Row],[Column1]]))</f>
        <v>35A (C-21A)</v>
      </c>
      <c r="F3115" s="1" t="str">
        <f>INDEX(Sheet1!A:D,MATCH(Supplemental_Type_Certificates__STC___5[[#This Row],[Make]],Sheet1!D:D,0),1)</f>
        <v>Learjet</v>
      </c>
      <c r="G3115"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3115"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E3112:E3118</v>
      </c>
      <c r="I3115" s="1" t="str">
        <f ca="1">IF(LEN(Supplemental_Type_Certificates__STC___5[[#This Row],[First]])&lt;&gt;0,Supplemental_Type_Certificates__STC___5[[#This Row],[First]]&amp;": "&amp;_xlfn.TEXTJOIN(", ",TRUE,INDIRECT(Supplemental_Type_Certificates__STC___5[[#This Row],[Range]])),"")</f>
        <v/>
      </c>
      <c r="J3115"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'Sheet11'!i3112:i3129</v>
      </c>
    </row>
    <row r="3116" spans="1:10" x14ac:dyDescent="0.25">
      <c r="A3116" s="1" t="s">
        <v>355</v>
      </c>
      <c r="B3116"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Learjet Inc.\36</v>
      </c>
      <c r="C3116" s="1" t="s">
        <v>55</v>
      </c>
      <c r="D3116" s="1" t="str">
        <f>LEFT(Supplemental_Type_Certificates__STC___5[[#This Row],[Column1]],SEARCH("\",Supplemental_Type_Certificates__STC___5[[#This Row],[Column1]])-1)</f>
        <v>Learjet Inc.</v>
      </c>
      <c r="E3116" s="1" t="str">
        <f>RIGHT(Supplemental_Type_Certificates__STC___5[[#This Row],[Column1]],LEN(Supplemental_Type_Certificates__STC___5[[#This Row],[Column1]])-SEARCH("\",Supplemental_Type_Certificates__STC___5[[#This Row],[Column1]]))</f>
        <v>36</v>
      </c>
      <c r="F3116" s="1" t="str">
        <f>INDEX(Sheet1!A:D,MATCH(Supplemental_Type_Certificates__STC___5[[#This Row],[Make]],Sheet1!D:D,0),1)</f>
        <v>Learjet</v>
      </c>
      <c r="G3116"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3116"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E3112:E3118</v>
      </c>
      <c r="I3116" s="1" t="str">
        <f ca="1">IF(LEN(Supplemental_Type_Certificates__STC___5[[#This Row],[First]])&lt;&gt;0,Supplemental_Type_Certificates__STC___5[[#This Row],[First]]&amp;": "&amp;_xlfn.TEXTJOIN(", ",TRUE,INDIRECT(Supplemental_Type_Certificates__STC___5[[#This Row],[Range]])),"")</f>
        <v/>
      </c>
      <c r="J3116"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'Sheet11'!i3112:i3129</v>
      </c>
    </row>
    <row r="3117" spans="1:10" x14ac:dyDescent="0.25">
      <c r="A3117" s="1" t="s">
        <v>355</v>
      </c>
      <c r="B3117"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Learjet Inc.\36A</v>
      </c>
      <c r="C3117" s="1" t="s">
        <v>277</v>
      </c>
      <c r="D3117" s="1" t="str">
        <f>LEFT(Supplemental_Type_Certificates__STC___5[[#This Row],[Column1]],SEARCH("\",Supplemental_Type_Certificates__STC___5[[#This Row],[Column1]])-1)</f>
        <v>Learjet Inc.</v>
      </c>
      <c r="E3117" s="1" t="str">
        <f>RIGHT(Supplemental_Type_Certificates__STC___5[[#This Row],[Column1]],LEN(Supplemental_Type_Certificates__STC___5[[#This Row],[Column1]])-SEARCH("\",Supplemental_Type_Certificates__STC___5[[#This Row],[Column1]]))</f>
        <v>36A</v>
      </c>
      <c r="F3117" s="1" t="str">
        <f>INDEX(Sheet1!A:D,MATCH(Supplemental_Type_Certificates__STC___5[[#This Row],[Make]],Sheet1!D:D,0),1)</f>
        <v>Learjet</v>
      </c>
      <c r="G3117"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3117"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E3112:E3118</v>
      </c>
      <c r="I3117" s="1" t="str">
        <f ca="1">IF(LEN(Supplemental_Type_Certificates__STC___5[[#This Row],[First]])&lt;&gt;0,Supplemental_Type_Certificates__STC___5[[#This Row],[First]]&amp;": "&amp;_xlfn.TEXTJOIN(", ",TRUE,INDIRECT(Supplemental_Type_Certificates__STC___5[[#This Row],[Range]])),"")</f>
        <v/>
      </c>
      <c r="J3117"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'Sheet11'!i3112:i3129</v>
      </c>
    </row>
    <row r="3118" spans="1:10" x14ac:dyDescent="0.25">
      <c r="A3118" s="1" t="s">
        <v>355</v>
      </c>
      <c r="B3118"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Learjet Inc.\45</v>
      </c>
      <c r="C3118" s="1" t="s">
        <v>278</v>
      </c>
      <c r="D3118" s="1" t="str">
        <f>LEFT(Supplemental_Type_Certificates__STC___5[[#This Row],[Column1]],SEARCH("\",Supplemental_Type_Certificates__STC___5[[#This Row],[Column1]])-1)</f>
        <v>Learjet Inc.</v>
      </c>
      <c r="E3118" s="1" t="str">
        <f>RIGHT(Supplemental_Type_Certificates__STC___5[[#This Row],[Column1]],LEN(Supplemental_Type_Certificates__STC___5[[#This Row],[Column1]])-SEARCH("\",Supplemental_Type_Certificates__STC___5[[#This Row],[Column1]]))</f>
        <v>45</v>
      </c>
      <c r="F3118" s="1" t="str">
        <f>INDEX(Sheet1!A:D,MATCH(Supplemental_Type_Certificates__STC___5[[#This Row],[Make]],Sheet1!D:D,0),1)</f>
        <v>Learjet</v>
      </c>
      <c r="G3118"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3118"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E3112:E3118</v>
      </c>
      <c r="I3118" s="1" t="str">
        <f ca="1">IF(LEN(Supplemental_Type_Certificates__STC___5[[#This Row],[First]])&lt;&gt;0,Supplemental_Type_Certificates__STC___5[[#This Row],[First]]&amp;": "&amp;_xlfn.TEXTJOIN(", ",TRUE,INDIRECT(Supplemental_Type_Certificates__STC___5[[#This Row],[Range]])),"")</f>
        <v/>
      </c>
      <c r="J3118"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'Sheet11'!i3112:i3129</v>
      </c>
    </row>
    <row r="3119" spans="1:10" x14ac:dyDescent="0.25">
      <c r="A3119" s="1" t="s">
        <v>355</v>
      </c>
      <c r="B3119"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Inc.\BAe.125 Series 1000A</v>
      </c>
      <c r="C3119" s="1" t="s">
        <v>1761</v>
      </c>
      <c r="D3119" s="1" t="str">
        <f>LEFT(Supplemental_Type_Certificates__STC___5[[#This Row],[Column1]],SEARCH("\",Supplemental_Type_Certificates__STC___5[[#This Row],[Column1]])-1)</f>
        <v>Textron Aviation Inc.</v>
      </c>
      <c r="E3119" s="1" t="str">
        <f>RIGHT(Supplemental_Type_Certificates__STC___5[[#This Row],[Column1]],LEN(Supplemental_Type_Certificates__STC___5[[#This Row],[Column1]])-SEARCH("\",Supplemental_Type_Certificates__STC___5[[#This Row],[Column1]]))</f>
        <v>BAe.125 Series 1000A</v>
      </c>
      <c r="F3119" s="1" t="str">
        <f>INDEX(Sheet1!A:D,MATCH(Supplemental_Type_Certificates__STC___5[[#This Row],[Make]],Sheet1!D:D,0),1)</f>
        <v>Textron</v>
      </c>
      <c r="G3119"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Textron</v>
      </c>
      <c r="H3119"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E3119:E3129</v>
      </c>
      <c r="I3119" s="1" t="str">
        <f ca="1">IF(LEN(Supplemental_Type_Certificates__STC___5[[#This Row],[First]])&lt;&gt;0,Supplemental_Type_Certificates__STC___5[[#This Row],[First]]&amp;": "&amp;_xlfn.TEXTJOIN(", ",TRUE,INDIRECT(Supplemental_Type_Certificates__STC___5[[#This Row],[Range]])),"")</f>
        <v>Textron: BAe.125 Series 1000A, BAe.125 Series 1000B, BAe.125 Series 800A, BAe.125 Series 800B, Hawker 1000, Hawker 750, Hawker 800, Hawker 800XP, Hawker 850XP, Hawker 900XP, 750</v>
      </c>
      <c r="J3119"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'Sheet11'!i3112:i3129</v>
      </c>
    </row>
    <row r="3120" spans="1:10" x14ac:dyDescent="0.25">
      <c r="A3120" s="1" t="s">
        <v>355</v>
      </c>
      <c r="B3120"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Inc.\BAe.125 Series 1000B</v>
      </c>
      <c r="C3120" s="1" t="s">
        <v>1762</v>
      </c>
      <c r="D3120" s="1" t="str">
        <f>LEFT(Supplemental_Type_Certificates__STC___5[[#This Row],[Column1]],SEARCH("\",Supplemental_Type_Certificates__STC___5[[#This Row],[Column1]])-1)</f>
        <v>Textron Aviation Inc.</v>
      </c>
      <c r="E3120" s="1" t="str">
        <f>RIGHT(Supplemental_Type_Certificates__STC___5[[#This Row],[Column1]],LEN(Supplemental_Type_Certificates__STC___5[[#This Row],[Column1]])-SEARCH("\",Supplemental_Type_Certificates__STC___5[[#This Row],[Column1]]))</f>
        <v>BAe.125 Series 1000B</v>
      </c>
      <c r="F3120" s="1" t="str">
        <f>INDEX(Sheet1!A:D,MATCH(Supplemental_Type_Certificates__STC___5[[#This Row],[Make]],Sheet1!D:D,0),1)</f>
        <v>Textron</v>
      </c>
      <c r="G3120"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3120"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E3119:E3129</v>
      </c>
      <c r="I3120" s="1" t="str">
        <f ca="1">IF(LEN(Supplemental_Type_Certificates__STC___5[[#This Row],[First]])&lt;&gt;0,Supplemental_Type_Certificates__STC___5[[#This Row],[First]]&amp;": "&amp;_xlfn.TEXTJOIN(", ",TRUE,INDIRECT(Supplemental_Type_Certificates__STC___5[[#This Row],[Range]])),"")</f>
        <v/>
      </c>
      <c r="J3120"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'Sheet11'!i3112:i3129</v>
      </c>
    </row>
    <row r="3121" spans="1:10" x14ac:dyDescent="0.25">
      <c r="A3121" s="1" t="s">
        <v>355</v>
      </c>
      <c r="B3121"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Inc.\BAe.125 Series 800A</v>
      </c>
      <c r="C3121" s="1" t="s">
        <v>1750</v>
      </c>
      <c r="D3121" s="1" t="str">
        <f>LEFT(Supplemental_Type_Certificates__STC___5[[#This Row],[Column1]],SEARCH("\",Supplemental_Type_Certificates__STC___5[[#This Row],[Column1]])-1)</f>
        <v>Textron Aviation Inc.</v>
      </c>
      <c r="E3121" s="1" t="str">
        <f>RIGHT(Supplemental_Type_Certificates__STC___5[[#This Row],[Column1]],LEN(Supplemental_Type_Certificates__STC___5[[#This Row],[Column1]])-SEARCH("\",Supplemental_Type_Certificates__STC___5[[#This Row],[Column1]]))</f>
        <v>BAe.125 Series 800A</v>
      </c>
      <c r="F3121" s="1" t="str">
        <f>INDEX(Sheet1!A:D,MATCH(Supplemental_Type_Certificates__STC___5[[#This Row],[Make]],Sheet1!D:D,0),1)</f>
        <v>Textron</v>
      </c>
      <c r="G3121"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3121"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E3119:E3129</v>
      </c>
      <c r="I3121" s="1" t="str">
        <f ca="1">IF(LEN(Supplemental_Type_Certificates__STC___5[[#This Row],[First]])&lt;&gt;0,Supplemental_Type_Certificates__STC___5[[#This Row],[First]]&amp;": "&amp;_xlfn.TEXTJOIN(", ",TRUE,INDIRECT(Supplemental_Type_Certificates__STC___5[[#This Row],[Range]])),"")</f>
        <v/>
      </c>
      <c r="J3121"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'Sheet11'!i3112:i3129</v>
      </c>
    </row>
    <row r="3122" spans="1:10" x14ac:dyDescent="0.25">
      <c r="A3122" s="1" t="s">
        <v>355</v>
      </c>
      <c r="B3122"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Inc.\BAe.125 Series 800B</v>
      </c>
      <c r="C3122" s="1" t="s">
        <v>1751</v>
      </c>
      <c r="D3122" s="1" t="str">
        <f>LEFT(Supplemental_Type_Certificates__STC___5[[#This Row],[Column1]],SEARCH("\",Supplemental_Type_Certificates__STC___5[[#This Row],[Column1]])-1)</f>
        <v>Textron Aviation Inc.</v>
      </c>
      <c r="E3122" s="1" t="str">
        <f>RIGHT(Supplemental_Type_Certificates__STC___5[[#This Row],[Column1]],LEN(Supplemental_Type_Certificates__STC___5[[#This Row],[Column1]])-SEARCH("\",Supplemental_Type_Certificates__STC___5[[#This Row],[Column1]]))</f>
        <v>BAe.125 Series 800B</v>
      </c>
      <c r="F3122" s="1" t="str">
        <f>INDEX(Sheet1!A:D,MATCH(Supplemental_Type_Certificates__STC___5[[#This Row],[Make]],Sheet1!D:D,0),1)</f>
        <v>Textron</v>
      </c>
      <c r="G3122"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3122"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E3119:E3129</v>
      </c>
      <c r="I3122" s="1" t="str">
        <f ca="1">IF(LEN(Supplemental_Type_Certificates__STC___5[[#This Row],[First]])&lt;&gt;0,Supplemental_Type_Certificates__STC___5[[#This Row],[First]]&amp;": "&amp;_xlfn.TEXTJOIN(", ",TRUE,INDIRECT(Supplemental_Type_Certificates__STC___5[[#This Row],[Range]])),"")</f>
        <v/>
      </c>
      <c r="J3122"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'Sheet11'!i3112:i3129</v>
      </c>
    </row>
    <row r="3123" spans="1:10" x14ac:dyDescent="0.25">
      <c r="A3123" s="1" t="s">
        <v>355</v>
      </c>
      <c r="B3123"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Inc.\Hawker 1000</v>
      </c>
      <c r="C3123" s="1" t="s">
        <v>1765</v>
      </c>
      <c r="D3123" s="1" t="str">
        <f>LEFT(Supplemental_Type_Certificates__STC___5[[#This Row],[Column1]],SEARCH("\",Supplemental_Type_Certificates__STC___5[[#This Row],[Column1]])-1)</f>
        <v>Textron Aviation Inc.</v>
      </c>
      <c r="E3123" s="1" t="str">
        <f>RIGHT(Supplemental_Type_Certificates__STC___5[[#This Row],[Column1]],LEN(Supplemental_Type_Certificates__STC___5[[#This Row],[Column1]])-SEARCH("\",Supplemental_Type_Certificates__STC___5[[#This Row],[Column1]]))</f>
        <v>Hawker 1000</v>
      </c>
      <c r="F3123" s="1" t="str">
        <f>INDEX(Sheet1!A:D,MATCH(Supplemental_Type_Certificates__STC___5[[#This Row],[Make]],Sheet1!D:D,0),1)</f>
        <v>Textron</v>
      </c>
      <c r="G3123"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3123"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E3119:E3129</v>
      </c>
      <c r="I3123" s="1" t="str">
        <f ca="1">IF(LEN(Supplemental_Type_Certificates__STC___5[[#This Row],[First]])&lt;&gt;0,Supplemental_Type_Certificates__STC___5[[#This Row],[First]]&amp;": "&amp;_xlfn.TEXTJOIN(", ",TRUE,INDIRECT(Supplemental_Type_Certificates__STC___5[[#This Row],[Range]])),"")</f>
        <v/>
      </c>
      <c r="J3123"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'Sheet11'!i3112:i3129</v>
      </c>
    </row>
    <row r="3124" spans="1:10" x14ac:dyDescent="0.25">
      <c r="A3124" s="1" t="s">
        <v>355</v>
      </c>
      <c r="B3124"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Inc.\Hawker 750</v>
      </c>
      <c r="C3124" s="1" t="s">
        <v>1767</v>
      </c>
      <c r="D3124" s="1" t="str">
        <f>LEFT(Supplemental_Type_Certificates__STC___5[[#This Row],[Column1]],SEARCH("\",Supplemental_Type_Certificates__STC___5[[#This Row],[Column1]])-1)</f>
        <v>Textron Aviation Inc.</v>
      </c>
      <c r="E3124" s="1" t="str">
        <f>RIGHT(Supplemental_Type_Certificates__STC___5[[#This Row],[Column1]],LEN(Supplemental_Type_Certificates__STC___5[[#This Row],[Column1]])-SEARCH("\",Supplemental_Type_Certificates__STC___5[[#This Row],[Column1]]))</f>
        <v>Hawker 750</v>
      </c>
      <c r="F3124" s="1" t="str">
        <f>INDEX(Sheet1!A:D,MATCH(Supplemental_Type_Certificates__STC___5[[#This Row],[Make]],Sheet1!D:D,0),1)</f>
        <v>Textron</v>
      </c>
      <c r="G3124"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3124"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E3119:E3129</v>
      </c>
      <c r="I3124" s="1" t="str">
        <f ca="1">IF(LEN(Supplemental_Type_Certificates__STC___5[[#This Row],[First]])&lt;&gt;0,Supplemental_Type_Certificates__STC___5[[#This Row],[First]]&amp;": "&amp;_xlfn.TEXTJOIN(", ",TRUE,INDIRECT(Supplemental_Type_Certificates__STC___5[[#This Row],[Range]])),"")</f>
        <v/>
      </c>
      <c r="J3124"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'Sheet11'!i3112:i3129</v>
      </c>
    </row>
    <row r="3125" spans="1:10" x14ac:dyDescent="0.25">
      <c r="A3125" s="1" t="s">
        <v>355</v>
      </c>
      <c r="B3125"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Inc.\Hawker 800</v>
      </c>
      <c r="C3125" s="1" t="s">
        <v>1752</v>
      </c>
      <c r="D3125" s="1" t="str">
        <f>LEFT(Supplemental_Type_Certificates__STC___5[[#This Row],[Column1]],SEARCH("\",Supplemental_Type_Certificates__STC___5[[#This Row],[Column1]])-1)</f>
        <v>Textron Aviation Inc.</v>
      </c>
      <c r="E3125" s="1" t="str">
        <f>RIGHT(Supplemental_Type_Certificates__STC___5[[#This Row],[Column1]],LEN(Supplemental_Type_Certificates__STC___5[[#This Row],[Column1]])-SEARCH("\",Supplemental_Type_Certificates__STC___5[[#This Row],[Column1]]))</f>
        <v>Hawker 800</v>
      </c>
      <c r="F3125" s="1" t="str">
        <f>INDEX(Sheet1!A:D,MATCH(Supplemental_Type_Certificates__STC___5[[#This Row],[Make]],Sheet1!D:D,0),1)</f>
        <v>Textron</v>
      </c>
      <c r="G3125"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3125"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E3119:E3129</v>
      </c>
      <c r="I3125" s="1" t="str">
        <f ca="1">IF(LEN(Supplemental_Type_Certificates__STC___5[[#This Row],[First]])&lt;&gt;0,Supplemental_Type_Certificates__STC___5[[#This Row],[First]]&amp;": "&amp;_xlfn.TEXTJOIN(", ",TRUE,INDIRECT(Supplemental_Type_Certificates__STC___5[[#This Row],[Range]])),"")</f>
        <v/>
      </c>
      <c r="J3125"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'Sheet11'!i3112:i3129</v>
      </c>
    </row>
    <row r="3126" spans="1:10" x14ac:dyDescent="0.25">
      <c r="A3126" s="1" t="s">
        <v>355</v>
      </c>
      <c r="B3126"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Inc.\Hawker 800XP</v>
      </c>
      <c r="C3126" s="1" t="s">
        <v>1753</v>
      </c>
      <c r="D3126" s="1" t="str">
        <f>LEFT(Supplemental_Type_Certificates__STC___5[[#This Row],[Column1]],SEARCH("\",Supplemental_Type_Certificates__STC___5[[#This Row],[Column1]])-1)</f>
        <v>Textron Aviation Inc.</v>
      </c>
      <c r="E3126" s="1" t="str">
        <f>RIGHT(Supplemental_Type_Certificates__STC___5[[#This Row],[Column1]],LEN(Supplemental_Type_Certificates__STC___5[[#This Row],[Column1]])-SEARCH("\",Supplemental_Type_Certificates__STC___5[[#This Row],[Column1]]))</f>
        <v>Hawker 800XP</v>
      </c>
      <c r="F3126" s="1" t="str">
        <f>INDEX(Sheet1!A:D,MATCH(Supplemental_Type_Certificates__STC___5[[#This Row],[Make]],Sheet1!D:D,0),1)</f>
        <v>Textron</v>
      </c>
      <c r="G3126"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3126"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E3119:E3129</v>
      </c>
      <c r="I3126" s="1" t="str">
        <f ca="1">IF(LEN(Supplemental_Type_Certificates__STC___5[[#This Row],[First]])&lt;&gt;0,Supplemental_Type_Certificates__STC___5[[#This Row],[First]]&amp;": "&amp;_xlfn.TEXTJOIN(", ",TRUE,INDIRECT(Supplemental_Type_Certificates__STC___5[[#This Row],[Range]])),"")</f>
        <v/>
      </c>
      <c r="J3126"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'Sheet11'!i3112:i3129</v>
      </c>
    </row>
    <row r="3127" spans="1:10" x14ac:dyDescent="0.25">
      <c r="A3127" s="1" t="s">
        <v>355</v>
      </c>
      <c r="B3127"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Inc.\Hawker 850XP</v>
      </c>
      <c r="C3127" s="1" t="s">
        <v>1768</v>
      </c>
      <c r="D3127" s="1" t="str">
        <f>LEFT(Supplemental_Type_Certificates__STC___5[[#This Row],[Column1]],SEARCH("\",Supplemental_Type_Certificates__STC___5[[#This Row],[Column1]])-1)</f>
        <v>Textron Aviation Inc.</v>
      </c>
      <c r="E3127" s="1" t="str">
        <f>RIGHT(Supplemental_Type_Certificates__STC___5[[#This Row],[Column1]],LEN(Supplemental_Type_Certificates__STC___5[[#This Row],[Column1]])-SEARCH("\",Supplemental_Type_Certificates__STC___5[[#This Row],[Column1]]))</f>
        <v>Hawker 850XP</v>
      </c>
      <c r="F3127" s="1" t="str">
        <f>INDEX(Sheet1!A:D,MATCH(Supplemental_Type_Certificates__STC___5[[#This Row],[Make]],Sheet1!D:D,0),1)</f>
        <v>Textron</v>
      </c>
      <c r="G3127"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3127"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E3119:E3129</v>
      </c>
      <c r="I3127" s="1" t="str">
        <f ca="1">IF(LEN(Supplemental_Type_Certificates__STC___5[[#This Row],[First]])&lt;&gt;0,Supplemental_Type_Certificates__STC___5[[#This Row],[First]]&amp;": "&amp;_xlfn.TEXTJOIN(", ",TRUE,INDIRECT(Supplemental_Type_Certificates__STC___5[[#This Row],[Range]])),"")</f>
        <v/>
      </c>
      <c r="J3127"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'Sheet11'!i3112:i3129</v>
      </c>
    </row>
    <row r="3128" spans="1:10" x14ac:dyDescent="0.25">
      <c r="A3128" s="1" t="s">
        <v>355</v>
      </c>
      <c r="B3128"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Inc.\Hawker 900XP</v>
      </c>
      <c r="C3128" s="1" t="s">
        <v>1769</v>
      </c>
      <c r="D3128" s="1" t="str">
        <f>LEFT(Supplemental_Type_Certificates__STC___5[[#This Row],[Column1]],SEARCH("\",Supplemental_Type_Certificates__STC___5[[#This Row],[Column1]])-1)</f>
        <v>Textron Aviation Inc.</v>
      </c>
      <c r="E3128" s="1" t="str">
        <f>RIGHT(Supplemental_Type_Certificates__STC___5[[#This Row],[Column1]],LEN(Supplemental_Type_Certificates__STC___5[[#This Row],[Column1]])-SEARCH("\",Supplemental_Type_Certificates__STC___5[[#This Row],[Column1]]))</f>
        <v>Hawker 900XP</v>
      </c>
      <c r="F3128" s="1" t="str">
        <f>INDEX(Sheet1!A:D,MATCH(Supplemental_Type_Certificates__STC___5[[#This Row],[Make]],Sheet1!D:D,0),1)</f>
        <v>Textron</v>
      </c>
      <c r="G3128"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3128"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E3119:E3129</v>
      </c>
      <c r="I3128" s="1" t="str">
        <f ca="1">IF(LEN(Supplemental_Type_Certificates__STC___5[[#This Row],[First]])&lt;&gt;0,Supplemental_Type_Certificates__STC___5[[#This Row],[First]]&amp;": "&amp;_xlfn.TEXTJOIN(", ",TRUE,INDIRECT(Supplemental_Type_Certificates__STC___5[[#This Row],[Range]])),"")</f>
        <v/>
      </c>
      <c r="J3128"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'Sheet11'!i3112:i3129</v>
      </c>
    </row>
    <row r="3129" spans="1:10" x14ac:dyDescent="0.25">
      <c r="A3129" s="1" t="s">
        <v>355</v>
      </c>
      <c r="B3129"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Inc.\750</v>
      </c>
      <c r="C3129" s="1" t="s">
        <v>1760</v>
      </c>
      <c r="D3129" s="1" t="str">
        <f>LEFT(Supplemental_Type_Certificates__STC___5[[#This Row],[Column1]],SEARCH("\",Supplemental_Type_Certificates__STC___5[[#This Row],[Column1]])-1)</f>
        <v>Textron Aviation Inc.</v>
      </c>
      <c r="E3129" s="1" t="str">
        <f>RIGHT(Supplemental_Type_Certificates__STC___5[[#This Row],[Column1]],LEN(Supplemental_Type_Certificates__STC___5[[#This Row],[Column1]])-SEARCH("\",Supplemental_Type_Certificates__STC___5[[#This Row],[Column1]]))</f>
        <v>750</v>
      </c>
      <c r="F3129" s="1" t="str">
        <f>INDEX(Sheet1!A:D,MATCH(Supplemental_Type_Certificates__STC___5[[#This Row],[Make]],Sheet1!D:D,0),1)</f>
        <v>Textron</v>
      </c>
      <c r="G3129"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3129"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E3119:E3129</v>
      </c>
      <c r="I3129" s="1" t="str">
        <f ca="1">IF(LEN(Supplemental_Type_Certificates__STC___5[[#This Row],[First]])&lt;&gt;0,Supplemental_Type_Certificates__STC___5[[#This Row],[First]]&amp;": "&amp;_xlfn.TEXTJOIN(", ",TRUE,INDIRECT(Supplemental_Type_Certificates__STC___5[[#This Row],[Range]])),"")</f>
        <v/>
      </c>
      <c r="J3129"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'Sheet11'!i3112:i3129</v>
      </c>
    </row>
    <row r="3130" spans="1:10" x14ac:dyDescent="0.25">
      <c r="A3130" s="1" t="s">
        <v>359</v>
      </c>
      <c r="B3130"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Gulfstream Aerospace LP\G150</v>
      </c>
      <c r="C3130" s="1" t="s">
        <v>362</v>
      </c>
      <c r="D3130" s="1" t="str">
        <f>LEFT(Supplemental_Type_Certificates__STC___5[[#This Row],[Column1]],SEARCH("\",Supplemental_Type_Certificates__STC___5[[#This Row],[Column1]])-1)</f>
        <v>Gulfstream Aerospace LP</v>
      </c>
      <c r="E3130" s="1" t="str">
        <f>RIGHT(Supplemental_Type_Certificates__STC___5[[#This Row],[Column1]],LEN(Supplemental_Type_Certificates__STC___5[[#This Row],[Column1]])-SEARCH("\",Supplemental_Type_Certificates__STC___5[[#This Row],[Column1]]))</f>
        <v>G150</v>
      </c>
      <c r="F3130" s="1" t="str">
        <f>INDEX(Sheet1!A:D,MATCH(Supplemental_Type_Certificates__STC___5[[#This Row],[Make]],Sheet1!D:D,0),1)</f>
        <v>Gulfstream</v>
      </c>
      <c r="G3130"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Gulfstream</v>
      </c>
      <c r="H3130"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E3130:E3130</v>
      </c>
      <c r="I3130" s="1" t="str">
        <f ca="1">IF(LEN(Supplemental_Type_Certificates__STC___5[[#This Row],[First]])&lt;&gt;0,Supplemental_Type_Certificates__STC___5[[#This Row],[First]]&amp;": "&amp;_xlfn.TEXTJOIN(", ",TRUE,INDIRECT(Supplemental_Type_Certificates__STC___5[[#This Row],[Range]])),"")</f>
        <v>Gulfstream: G150</v>
      </c>
      <c r="J3130"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'Sheet11'!i3130:i3130</v>
      </c>
    </row>
    <row r="3131" spans="1:10" x14ac:dyDescent="0.25">
      <c r="A3131" s="1" t="s">
        <v>364</v>
      </c>
      <c r="B3131"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Gulfstream Aerospace LP\G150</v>
      </c>
      <c r="C3131" s="1" t="s">
        <v>362</v>
      </c>
      <c r="D3131" s="1" t="str">
        <f>LEFT(Supplemental_Type_Certificates__STC___5[[#This Row],[Column1]],SEARCH("\",Supplemental_Type_Certificates__STC___5[[#This Row],[Column1]])-1)</f>
        <v>Gulfstream Aerospace LP</v>
      </c>
      <c r="E3131" s="1" t="str">
        <f>RIGHT(Supplemental_Type_Certificates__STC___5[[#This Row],[Column1]],LEN(Supplemental_Type_Certificates__STC___5[[#This Row],[Column1]])-SEARCH("\",Supplemental_Type_Certificates__STC___5[[#This Row],[Column1]]))</f>
        <v>G150</v>
      </c>
      <c r="F3131" s="1" t="str">
        <f>INDEX(Sheet1!A:D,MATCH(Supplemental_Type_Certificates__STC___5[[#This Row],[Make]],Sheet1!D:D,0),1)</f>
        <v>Gulfstream</v>
      </c>
      <c r="G3131"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Gulfstream</v>
      </c>
      <c r="H3131"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E3131:E3131</v>
      </c>
      <c r="I3131" s="1" t="str">
        <f ca="1">IF(LEN(Supplemental_Type_Certificates__STC___5[[#This Row],[First]])&lt;&gt;0,Supplemental_Type_Certificates__STC___5[[#This Row],[First]]&amp;": "&amp;_xlfn.TEXTJOIN(", ",TRUE,INDIRECT(Supplemental_Type_Certificates__STC___5[[#This Row],[Range]])),"")</f>
        <v>Gulfstream: G150</v>
      </c>
      <c r="J3131"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'Sheet11'!i3131:i3136</v>
      </c>
    </row>
    <row r="3132" spans="1:10" x14ac:dyDescent="0.25">
      <c r="A3132" s="1" t="s">
        <v>364</v>
      </c>
      <c r="B3132"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Learjet Inc.\35</v>
      </c>
      <c r="C3132" s="1" t="s">
        <v>1702</v>
      </c>
      <c r="D3132" s="1" t="str">
        <f>LEFT(Supplemental_Type_Certificates__STC___5[[#This Row],[Column1]],SEARCH("\",Supplemental_Type_Certificates__STC___5[[#This Row],[Column1]])-1)</f>
        <v>Learjet Inc.</v>
      </c>
      <c r="E3132" s="1" t="str">
        <f>RIGHT(Supplemental_Type_Certificates__STC___5[[#This Row],[Column1]],LEN(Supplemental_Type_Certificates__STC___5[[#This Row],[Column1]])-SEARCH("\",Supplemental_Type_Certificates__STC___5[[#This Row],[Column1]]))</f>
        <v>35</v>
      </c>
      <c r="F3132" s="1" t="str">
        <f>INDEX(Sheet1!A:D,MATCH(Supplemental_Type_Certificates__STC___5[[#This Row],[Make]],Sheet1!D:D,0),1)</f>
        <v>Learjet</v>
      </c>
      <c r="G3132"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Learjet</v>
      </c>
      <c r="H3132"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E3132:E3135</v>
      </c>
      <c r="I3132" s="1" t="str">
        <f ca="1">IF(LEN(Supplemental_Type_Certificates__STC___5[[#This Row],[First]])&lt;&gt;0,Supplemental_Type_Certificates__STC___5[[#This Row],[First]]&amp;": "&amp;_xlfn.TEXTJOIN(", ",TRUE,INDIRECT(Supplemental_Type_Certificates__STC___5[[#This Row],[Range]])),"")</f>
        <v>Learjet: 35, 35A (C-21A), 36, 36A</v>
      </c>
      <c r="J3132"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'Sheet11'!i3131:i3136</v>
      </c>
    </row>
    <row r="3133" spans="1:10" x14ac:dyDescent="0.25">
      <c r="A3133" s="1" t="s">
        <v>364</v>
      </c>
      <c r="B3133"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Learjet Inc.\35A (C-21A)</v>
      </c>
      <c r="C3133" s="1" t="s">
        <v>1703</v>
      </c>
      <c r="D3133" s="1" t="str">
        <f>LEFT(Supplemental_Type_Certificates__STC___5[[#This Row],[Column1]],SEARCH("\",Supplemental_Type_Certificates__STC___5[[#This Row],[Column1]])-1)</f>
        <v>Learjet Inc.</v>
      </c>
      <c r="E3133" s="1" t="str">
        <f>RIGHT(Supplemental_Type_Certificates__STC___5[[#This Row],[Column1]],LEN(Supplemental_Type_Certificates__STC___5[[#This Row],[Column1]])-SEARCH("\",Supplemental_Type_Certificates__STC___5[[#This Row],[Column1]]))</f>
        <v>35A (C-21A)</v>
      </c>
      <c r="F3133" s="1" t="str">
        <f>INDEX(Sheet1!A:D,MATCH(Supplemental_Type_Certificates__STC___5[[#This Row],[Make]],Sheet1!D:D,0),1)</f>
        <v>Learjet</v>
      </c>
      <c r="G3133"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3133"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E3132:E3135</v>
      </c>
      <c r="I3133" s="1" t="str">
        <f ca="1">IF(LEN(Supplemental_Type_Certificates__STC___5[[#This Row],[First]])&lt;&gt;0,Supplemental_Type_Certificates__STC___5[[#This Row],[First]]&amp;": "&amp;_xlfn.TEXTJOIN(", ",TRUE,INDIRECT(Supplemental_Type_Certificates__STC___5[[#This Row],[Range]])),"")</f>
        <v/>
      </c>
      <c r="J3133"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'Sheet11'!i3131:i3136</v>
      </c>
    </row>
    <row r="3134" spans="1:10" x14ac:dyDescent="0.25">
      <c r="A3134" s="1" t="s">
        <v>364</v>
      </c>
      <c r="B3134"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Learjet Inc.\36</v>
      </c>
      <c r="C3134" s="1" t="s">
        <v>1704</v>
      </c>
      <c r="D3134" s="1" t="str">
        <f>LEFT(Supplemental_Type_Certificates__STC___5[[#This Row],[Column1]],SEARCH("\",Supplemental_Type_Certificates__STC___5[[#This Row],[Column1]])-1)</f>
        <v>Learjet Inc.</v>
      </c>
      <c r="E3134" s="1" t="str">
        <f>RIGHT(Supplemental_Type_Certificates__STC___5[[#This Row],[Column1]],LEN(Supplemental_Type_Certificates__STC___5[[#This Row],[Column1]])-SEARCH("\",Supplemental_Type_Certificates__STC___5[[#This Row],[Column1]]))</f>
        <v>36</v>
      </c>
      <c r="F3134" s="1" t="str">
        <f>INDEX(Sheet1!A:D,MATCH(Supplemental_Type_Certificates__STC___5[[#This Row],[Make]],Sheet1!D:D,0),1)</f>
        <v>Learjet</v>
      </c>
      <c r="G3134"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3134"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E3132:E3135</v>
      </c>
      <c r="I3134" s="1" t="str">
        <f ca="1">IF(LEN(Supplemental_Type_Certificates__STC___5[[#This Row],[First]])&lt;&gt;0,Supplemental_Type_Certificates__STC___5[[#This Row],[First]]&amp;": "&amp;_xlfn.TEXTJOIN(", ",TRUE,INDIRECT(Supplemental_Type_Certificates__STC___5[[#This Row],[Range]])),"")</f>
        <v/>
      </c>
      <c r="J3134"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'Sheet11'!i3131:i3136</v>
      </c>
    </row>
    <row r="3135" spans="1:10" x14ac:dyDescent="0.25">
      <c r="A3135" s="1" t="s">
        <v>364</v>
      </c>
      <c r="B3135"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Learjet Inc.\36A</v>
      </c>
      <c r="C3135" s="1" t="s">
        <v>1705</v>
      </c>
      <c r="D3135" s="1" t="str">
        <f>LEFT(Supplemental_Type_Certificates__STC___5[[#This Row],[Column1]],SEARCH("\",Supplemental_Type_Certificates__STC___5[[#This Row],[Column1]])-1)</f>
        <v>Learjet Inc.</v>
      </c>
      <c r="E3135" s="1" t="str">
        <f>RIGHT(Supplemental_Type_Certificates__STC___5[[#This Row],[Column1]],LEN(Supplemental_Type_Certificates__STC___5[[#This Row],[Column1]])-SEARCH("\",Supplemental_Type_Certificates__STC___5[[#This Row],[Column1]]))</f>
        <v>36A</v>
      </c>
      <c r="F3135" s="1" t="str">
        <f>INDEX(Sheet1!A:D,MATCH(Supplemental_Type_Certificates__STC___5[[#This Row],[Make]],Sheet1!D:D,0),1)</f>
        <v>Learjet</v>
      </c>
      <c r="G3135"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
      </c>
      <c r="H3135"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E3132:E3135</v>
      </c>
      <c r="I3135" s="1" t="str">
        <f ca="1">IF(LEN(Supplemental_Type_Certificates__STC___5[[#This Row],[First]])&lt;&gt;0,Supplemental_Type_Certificates__STC___5[[#This Row],[First]]&amp;": "&amp;_xlfn.TEXTJOIN(", ",TRUE,INDIRECT(Supplemental_Type_Certificates__STC___5[[#This Row],[Range]])),"")</f>
        <v/>
      </c>
      <c r="J3135"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'Sheet11'!i3131:i3136</v>
      </c>
    </row>
    <row r="3136" spans="1:10" x14ac:dyDescent="0.25">
      <c r="A3136" s="1" t="s">
        <v>364</v>
      </c>
      <c r="B3136" s="1" t="str">
        <f>SUBSTITUTE(IFERROR(IF(LEN(Supplemental_Type_Certificates__STC___5[[#This Row],[Model/Series]])=LEN(SUBSTITUTE(Supplemental_Type_Certificates__STC___5[[#This Row],[Model/Series]],"\","")),TRIM(LEFT(INDEX(Supplemental_Type_Certificates__STC[#All],MATCH(Supplemental_Type_Certificates__STC___5[[#This Row],[STC Number]],Supplemental_Type_Certificates__STC[[#All],[STC Number]],0),MATCH("Make",Supplemental_Type_Certificates__STC[#Headers],0)),SEARCH(" | ",INDEX(Supplemental_Type_Certificates__STC[#All],MATCH(Supplemental_Type_Certificates__STC___5[[#This Row],[STC Number]],Supplemental_Type_Certificates__STC[[#All],[STC Number]],0),MATCH("Make",Supplemental_Type_Certificates__STC[#Headers],0))))),FALSE),IF(LEN(Supplemental_Type_Certificates__STC___5[[#This Row],[Model/Series]])=LEN(SUBSTITUTE(Supplemental_Type_Certificates__STC___5[[#This Row],[Model/Series]],"\","")),TRIM(INDEX(Supplemental_Type_Certificates__STC[#All],MATCH(Supplemental_Type_Certificates__STC___5[[#This Row],[STC Number]],Supplemental_Type_Certificates__STC[[#All],[STC Number]],0),MATCH("Make",Supplemental_Type_Certificates__STC[#Headers],0))),FALSE))&amp;"\"&amp;Supplemental_Type_Certificates__STC___5[[#This Row],[Model/Series]],"FALSE\","")</f>
        <v>Textron Aviation Inc.\560XL</v>
      </c>
      <c r="C3136" s="1" t="s">
        <v>1758</v>
      </c>
      <c r="D3136" s="1" t="str">
        <f>LEFT(Supplemental_Type_Certificates__STC___5[[#This Row],[Column1]],SEARCH("\",Supplemental_Type_Certificates__STC___5[[#This Row],[Column1]])-1)</f>
        <v>Textron Aviation Inc.</v>
      </c>
      <c r="E3136" s="1" t="str">
        <f>RIGHT(Supplemental_Type_Certificates__STC___5[[#This Row],[Column1]],LEN(Supplemental_Type_Certificates__STC___5[[#This Row],[Column1]])-SEARCH("\",Supplemental_Type_Certificates__STC___5[[#This Row],[Column1]]))</f>
        <v>560XL</v>
      </c>
      <c r="F3136" s="1" t="str">
        <f>INDEX(Sheet1!A:D,MATCH(Supplemental_Type_Certificates__STC___5[[#This Row],[Make]],Sheet1!D:D,0),1)</f>
        <v>Textron</v>
      </c>
      <c r="G3136" s="1" t="str">
        <f ca="1">IF(OR(Supplemental_Type_Certificates__STC___5[[#This Row],[STC Number]]&lt;&gt;OFFSET(Supplemental_Type_Certificates__STC___5[[#This Row],[STC Number]],-1,0),Supplemental_Type_Certificates__STC___5[[#This Row],[Fixed Make]]&lt;&gt;OFFSET(Supplemental_Type_Certificates__STC___5[[#This Row],[Fixed Make]],-1,0)),Supplemental_Type_Certificates__STC___5[[#This Row],[Fixed Make]],"")</f>
        <v>Textron</v>
      </c>
      <c r="H3136" s="1" t="str">
        <f ca="1">IF(LEN(Supplemental_Type_Certificates__STC___5[[#This Row],[First]])=0,OFFSET(Supplemental_Type_Certificates__STC___5[[#This Row],[Range]],-1,0),"E"&amp;ROW(Supplemental_Type_Certificates__STC___5[[#This Row],[First]])&amp;":E"&amp;COUNTIFS(Supplemental_Type_Certificates__STC___5[[#All],[STC Number]],Supplemental_Type_Certificates__STC___5[[#This Row],[STC Number]],Supplemental_Type_Certificates__STC___5[[#All],[Fixed Make]],Supplemental_Type_Certificates__STC___5[[#This Row],[First]])+ROW(Supplemental_Type_Certificates__STC___5[[#This Row],[First]])-1)</f>
        <v>E3136:E3136</v>
      </c>
      <c r="I3136" s="1" t="str">
        <f ca="1">IF(LEN(Supplemental_Type_Certificates__STC___5[[#This Row],[First]])&lt;&gt;0,Supplemental_Type_Certificates__STC___5[[#This Row],[First]]&amp;": "&amp;_xlfn.TEXTJOIN(", ",TRUE,INDIRECT(Supplemental_Type_Certificates__STC___5[[#This Row],[Range]])),"")</f>
        <v>Textron: 560XL</v>
      </c>
      <c r="J3136" s="1" t="str">
        <f ca="1">IF(Supplemental_Type_Certificates__STC___5[[#This Row],[STC Number]]=OFFSET(Supplemental_Type_Certificates__STC___5[[#This Row],[STC Number]],-1,0),OFFSET(Supplemental_Type_Certificates__STC___5[[#This Row],[STC Range]],-1,0),"'Sheet11'!i"&amp;ROW(Supplemental_Type_Certificates__STC___5[[#This Row],[First]])&amp;":i"&amp;COUNTIF(Supplemental_Type_Certificates__STC___5[[#All],[STC Number]],Supplemental_Type_Certificates__STC___5[[#This Row],[STC Number]])+ROW(Supplemental_Type_Certificates__STC___5[[#This Row],[First]])-1)</f>
        <v>'Sheet11'!i3131:i3136</v>
      </c>
    </row>
  </sheetData>
  <pageMargins left="0.7" right="0.7" top="0.75" bottom="0.75" header="0.3" footer="0.3"/>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116DCE-C001-462D-B2C7-98D78BA34756}">
  <dimension ref="A1:D106"/>
  <sheetViews>
    <sheetView workbookViewId="0">
      <selection activeCell="A3" sqref="A2:A3"/>
    </sheetView>
  </sheetViews>
  <sheetFormatPr defaultRowHeight="15" x14ac:dyDescent="0.25"/>
  <cols>
    <col min="1" max="1" width="20.28515625" bestFit="1" customWidth="1"/>
    <col min="2" max="2" width="26.140625" customWidth="1"/>
    <col min="3" max="3" width="49" bestFit="1" customWidth="1"/>
  </cols>
  <sheetData>
    <row r="1" spans="1:4" x14ac:dyDescent="0.25">
      <c r="A1" t="s">
        <v>1960</v>
      </c>
      <c r="B1" t="s">
        <v>1954</v>
      </c>
    </row>
    <row r="2" spans="1:4" x14ac:dyDescent="0.25">
      <c r="A2" t="str">
        <f>TRIM(B2)</f>
        <v>AD Holdings</v>
      </c>
      <c r="B2" t="str">
        <f>SUBSTITUTE(IFERROR(LEFT(C2,SEARCH(" Inc",C2)-1),C2),",","")</f>
        <v>AD Holdings</v>
      </c>
      <c r="C2" t="str">
        <f>D2</f>
        <v>AD Holdings Inc</v>
      </c>
      <c r="D2" t="s">
        <v>27</v>
      </c>
    </row>
    <row r="3" spans="1:4" x14ac:dyDescent="0.25">
      <c r="A3" t="str">
        <f>TRIM(B3)</f>
        <v>Aermacchi</v>
      </c>
      <c r="B3" t="str">
        <f>SUBSTITUTE(IFERROR(LEFT(C3,SEARCH(" ",C3)-1),C3),",","")</f>
        <v>Aermacchi</v>
      </c>
      <c r="C3" t="str">
        <f t="shared" ref="C3:C66" si="0">D3</f>
        <v>Aermacchi S.p.A.</v>
      </c>
      <c r="D3" t="s">
        <v>32</v>
      </c>
    </row>
    <row r="4" spans="1:4" x14ac:dyDescent="0.25">
      <c r="A4" t="str">
        <f t="shared" ref="A4:A67" si="1">TRIM(B4)</f>
        <v>Aeromere</v>
      </c>
      <c r="B4" t="str">
        <f t="shared" ref="B4:B67" si="2">SUBSTITUTE(IFERROR(LEFT(C4,SEARCH(" ",C4)-1),C4),",","")</f>
        <v>Aeromere</v>
      </c>
      <c r="C4" t="str">
        <f t="shared" si="0"/>
        <v>Aeromere S.A.</v>
      </c>
      <c r="D4" t="s">
        <v>45</v>
      </c>
    </row>
    <row r="5" spans="1:4" x14ac:dyDescent="0.25">
      <c r="A5" t="str">
        <f t="shared" si="1"/>
        <v>Aermacchi</v>
      </c>
      <c r="B5" t="s">
        <v>1957</v>
      </c>
      <c r="C5" t="str">
        <f t="shared" si="0"/>
        <v>Aeronautica Macchi S.p.A.</v>
      </c>
      <c r="D5" t="s">
        <v>46</v>
      </c>
    </row>
    <row r="6" spans="1:4" x14ac:dyDescent="0.25">
      <c r="A6" t="str">
        <f t="shared" si="1"/>
        <v>Aerostar</v>
      </c>
      <c r="B6" t="str">
        <f t="shared" si="2"/>
        <v>Aerostar</v>
      </c>
      <c r="C6" t="str">
        <f t="shared" si="0"/>
        <v>Aerostar Aircraft Corporation</v>
      </c>
      <c r="D6" t="s">
        <v>47</v>
      </c>
    </row>
    <row r="7" spans="1:4" x14ac:dyDescent="0.25">
      <c r="A7" t="str">
        <f t="shared" si="1"/>
        <v>Agusta</v>
      </c>
      <c r="B7" t="str">
        <f t="shared" si="2"/>
        <v>Agusta</v>
      </c>
      <c r="C7" t="str">
        <f t="shared" si="0"/>
        <v>Agusta S.p.A.</v>
      </c>
      <c r="D7" t="s">
        <v>207</v>
      </c>
    </row>
    <row r="8" spans="1:4" x14ac:dyDescent="0.25">
      <c r="A8" t="str">
        <f t="shared" si="1"/>
        <v>Airbus Helicopters</v>
      </c>
      <c r="B8" t="str">
        <f>SUBSTITUTE(IFERROR(LEFT(C8,SEARCH(" D",C8)-1),C8),",","")</f>
        <v>Airbus Helicopters</v>
      </c>
      <c r="C8" t="str">
        <f t="shared" si="0"/>
        <v>Airbus Helicopters</v>
      </c>
      <c r="D8" t="s">
        <v>200</v>
      </c>
    </row>
    <row r="9" spans="1:4" x14ac:dyDescent="0.25">
      <c r="A9" t="str">
        <f t="shared" si="1"/>
        <v>Airbus Helicopters</v>
      </c>
      <c r="B9" t="str">
        <f>SUBSTITUTE(IFERROR(LEFT(C9,SEARCH(" D",C9)-1),C9),",","")</f>
        <v>Airbus Helicopters</v>
      </c>
      <c r="C9" t="str">
        <f t="shared" si="0"/>
        <v>Airbus Helicopters Deutschland GmbH</v>
      </c>
      <c r="D9" t="s">
        <v>190</v>
      </c>
    </row>
    <row r="10" spans="1:4" x14ac:dyDescent="0.25">
      <c r="A10" t="str">
        <f t="shared" si="1"/>
        <v>Alexandria Aircraft</v>
      </c>
      <c r="B10" t="str">
        <f>SUBSTITUTE(IFERROR(LEFT(C10,SEARCH(",",C10)-1),C10),",","")</f>
        <v>Alexandria Aircraft</v>
      </c>
      <c r="C10" t="str">
        <f t="shared" si="0"/>
        <v>Alexandria Aircraft, LLC</v>
      </c>
      <c r="D10" t="s">
        <v>49</v>
      </c>
    </row>
    <row r="11" spans="1:4" x14ac:dyDescent="0.25">
      <c r="A11" t="str">
        <f t="shared" si="1"/>
        <v>Alexandria Aircraft</v>
      </c>
      <c r="B11" t="str">
        <f>SUBSTITUTE(IFERROR(LEFT(C11,SEARCH(",",C11)-1),C11),",","")</f>
        <v>Alexandria Aircraft</v>
      </c>
      <c r="C11" t="s">
        <v>49</v>
      </c>
      <c r="D11" t="s">
        <v>1945</v>
      </c>
    </row>
    <row r="12" spans="1:4" x14ac:dyDescent="0.25">
      <c r="A12" t="str">
        <f t="shared" si="1"/>
        <v>American Champion</v>
      </c>
      <c r="B12" t="str">
        <f>SUBSTITUTE(IFERROR(LEFT(C12,SEARCH("Aircraft",C12)-1),C12),",","")</f>
        <v xml:space="preserve">American Champion </v>
      </c>
      <c r="C12" t="str">
        <f t="shared" si="0"/>
        <v>American Champion Aircraft Corp.</v>
      </c>
      <c r="D12" t="s">
        <v>50</v>
      </c>
    </row>
    <row r="13" spans="1:4" x14ac:dyDescent="0.25">
      <c r="A13" t="str">
        <f t="shared" si="1"/>
        <v>APEX</v>
      </c>
      <c r="B13" t="str">
        <f t="shared" si="2"/>
        <v>APEX</v>
      </c>
      <c r="C13" t="str">
        <f t="shared" si="0"/>
        <v>APEX Aircraft</v>
      </c>
      <c r="D13" t="s">
        <v>51</v>
      </c>
    </row>
    <row r="14" spans="1:4" x14ac:dyDescent="0.25">
      <c r="A14" t="str">
        <f t="shared" si="1"/>
        <v>Aviat</v>
      </c>
      <c r="B14" t="str">
        <f t="shared" si="2"/>
        <v>Aviat</v>
      </c>
      <c r="C14" t="str">
        <f t="shared" si="0"/>
        <v>Aviat Aircraft Inc</v>
      </c>
      <c r="D14" t="s">
        <v>134</v>
      </c>
    </row>
    <row r="15" spans="1:4" x14ac:dyDescent="0.25">
      <c r="A15" t="str">
        <f t="shared" si="1"/>
        <v>Beechcraft</v>
      </c>
      <c r="B15" t="str">
        <f t="shared" si="2"/>
        <v>Beechcraft</v>
      </c>
      <c r="C15" t="str">
        <f t="shared" si="0"/>
        <v>Beechcraft Corporation</v>
      </c>
      <c r="D15" t="s">
        <v>53</v>
      </c>
    </row>
    <row r="16" spans="1:4" x14ac:dyDescent="0.25">
      <c r="A16" t="str">
        <f t="shared" si="1"/>
        <v>Bell</v>
      </c>
      <c r="B16" t="str">
        <f t="shared" si="2"/>
        <v>Bell</v>
      </c>
      <c r="C16" t="str">
        <f t="shared" si="0"/>
        <v>Bell Helicopter Textron Canada Limited</v>
      </c>
      <c r="D16" t="s">
        <v>201</v>
      </c>
    </row>
    <row r="17" spans="1:4" x14ac:dyDescent="0.25">
      <c r="A17" t="str">
        <f t="shared" si="1"/>
        <v>Bell</v>
      </c>
      <c r="B17" t="str">
        <f t="shared" si="2"/>
        <v>Bell</v>
      </c>
      <c r="C17" t="str">
        <f t="shared" si="0"/>
        <v>Bell Helicopter Textron, A Division of Textron Canada</v>
      </c>
      <c r="D17" t="s">
        <v>240</v>
      </c>
    </row>
    <row r="18" spans="1:4" x14ac:dyDescent="0.25">
      <c r="A18" t="str">
        <f t="shared" si="1"/>
        <v>Bell</v>
      </c>
      <c r="B18" t="str">
        <f t="shared" si="2"/>
        <v>Bell</v>
      </c>
      <c r="C18" t="str">
        <f t="shared" si="0"/>
        <v>Bell Textron, Inc.</v>
      </c>
      <c r="D18" t="s">
        <v>241</v>
      </c>
    </row>
    <row r="19" spans="1:4" x14ac:dyDescent="0.25">
      <c r="A19" t="str">
        <f t="shared" si="1"/>
        <v>Bellanca</v>
      </c>
      <c r="B19" t="str">
        <f t="shared" si="2"/>
        <v>Bellanca</v>
      </c>
      <c r="C19" t="str">
        <f t="shared" si="0"/>
        <v>Bellanca Aircraft Corporation</v>
      </c>
      <c r="D19" t="s">
        <v>56</v>
      </c>
    </row>
    <row r="20" spans="1:4" x14ac:dyDescent="0.25">
      <c r="A20" t="str">
        <f t="shared" si="1"/>
        <v>B-N</v>
      </c>
      <c r="B20" t="str">
        <f t="shared" si="2"/>
        <v>B-N</v>
      </c>
      <c r="C20" t="str">
        <f t="shared" si="0"/>
        <v>B-N Group Ltd.</v>
      </c>
      <c r="D20" t="s">
        <v>52</v>
      </c>
    </row>
    <row r="21" spans="1:4" x14ac:dyDescent="0.25">
      <c r="A21" t="str">
        <f t="shared" si="1"/>
        <v>Bombardier</v>
      </c>
      <c r="B21" t="str">
        <f t="shared" si="2"/>
        <v>Bombardier</v>
      </c>
      <c r="C21" t="str">
        <f t="shared" si="0"/>
        <v>Bombardier Inc.</v>
      </c>
      <c r="D21" t="s">
        <v>263</v>
      </c>
    </row>
    <row r="22" spans="1:4" x14ac:dyDescent="0.25">
      <c r="A22" t="str">
        <f t="shared" si="1"/>
        <v>Cessna</v>
      </c>
      <c r="B22" t="str">
        <f t="shared" si="2"/>
        <v>Cessna</v>
      </c>
      <c r="C22" t="str">
        <f t="shared" si="0"/>
        <v>Cessna Aircraft Company</v>
      </c>
      <c r="D22" t="s">
        <v>57</v>
      </c>
    </row>
    <row r="23" spans="1:4" x14ac:dyDescent="0.25">
      <c r="A23" t="str">
        <f t="shared" si="1"/>
        <v>Cessna</v>
      </c>
      <c r="B23" t="str">
        <f t="shared" si="2"/>
        <v>Cessna</v>
      </c>
      <c r="C23" t="str">
        <f t="shared" si="0"/>
        <v>Cessna AircraftCompany</v>
      </c>
      <c r="D23" t="s">
        <v>1947</v>
      </c>
    </row>
    <row r="24" spans="1:4" x14ac:dyDescent="0.25">
      <c r="A24" t="str">
        <f t="shared" si="1"/>
        <v>Cessna</v>
      </c>
      <c r="B24" t="str">
        <f t="shared" si="2"/>
        <v>Cessna</v>
      </c>
      <c r="C24" t="s">
        <v>1947</v>
      </c>
      <c r="D24" t="s">
        <v>1946</v>
      </c>
    </row>
    <row r="25" spans="1:4" x14ac:dyDescent="0.25">
      <c r="A25" t="str">
        <f t="shared" si="1"/>
        <v>Cirrus</v>
      </c>
      <c r="B25" t="str">
        <f t="shared" si="2"/>
        <v>Cirrus</v>
      </c>
      <c r="C25" t="str">
        <f t="shared" si="0"/>
        <v>Cirrus Design Corporation</v>
      </c>
      <c r="D25" t="s">
        <v>81</v>
      </c>
    </row>
    <row r="26" spans="1:4" x14ac:dyDescent="0.25">
      <c r="A26" t="str">
        <f t="shared" si="1"/>
        <v>Columbia Helicopters</v>
      </c>
      <c r="B26" t="str">
        <f>SUBSTITUTE(IFERROR(LEFT(C26,SEARCH(",",C26)-1),C26),",","")</f>
        <v>Columbia Helicopters</v>
      </c>
      <c r="C26" t="str">
        <f t="shared" si="0"/>
        <v>Columbia Helicopters, Inc.</v>
      </c>
      <c r="D26" t="s">
        <v>242</v>
      </c>
    </row>
    <row r="27" spans="1:4" x14ac:dyDescent="0.25">
      <c r="A27" t="str">
        <f t="shared" si="1"/>
        <v>Commander</v>
      </c>
      <c r="B27" t="str">
        <f t="shared" si="2"/>
        <v>Commander</v>
      </c>
      <c r="C27" t="str">
        <f t="shared" si="0"/>
        <v>Commander Aircraft Corporation</v>
      </c>
      <c r="D27" t="s">
        <v>82</v>
      </c>
    </row>
    <row r="28" spans="1:4" x14ac:dyDescent="0.25">
      <c r="A28" t="str">
        <f t="shared" si="1"/>
        <v>Cub Crafters</v>
      </c>
      <c r="B28" t="str">
        <f>SUBSTITUTE(IFERROR(LEFT(C28,SEARCH(",",C28)-1),C28),",","")</f>
        <v>Cub Crafters</v>
      </c>
      <c r="C28" t="str">
        <f t="shared" si="0"/>
        <v>Cub Crafters, Inc.</v>
      </c>
      <c r="D28" t="s">
        <v>83</v>
      </c>
    </row>
    <row r="29" spans="1:4" x14ac:dyDescent="0.25">
      <c r="A29" t="str">
        <f t="shared" si="1"/>
        <v>Daher</v>
      </c>
      <c r="B29" t="str">
        <f t="shared" si="2"/>
        <v>Daher</v>
      </c>
      <c r="C29" t="str">
        <f t="shared" si="0"/>
        <v>Daher Aircraft Design, LLC</v>
      </c>
      <c r="D29" t="s">
        <v>164</v>
      </c>
    </row>
    <row r="30" spans="1:4" x14ac:dyDescent="0.25">
      <c r="A30" t="str">
        <f t="shared" si="1"/>
        <v>Dassault</v>
      </c>
      <c r="B30" t="str">
        <f t="shared" si="2"/>
        <v>Dassault</v>
      </c>
      <c r="C30" t="str">
        <f t="shared" si="0"/>
        <v>Dassault Aviation</v>
      </c>
      <c r="D30" t="s">
        <v>269</v>
      </c>
    </row>
    <row r="31" spans="1:4" x14ac:dyDescent="0.25">
      <c r="A31" t="str">
        <f t="shared" si="1"/>
        <v>Diamond</v>
      </c>
      <c r="B31" t="str">
        <f t="shared" si="2"/>
        <v>Diamond</v>
      </c>
      <c r="C31" t="str">
        <f t="shared" si="0"/>
        <v>Diamond Aircraft Industries GmbH</v>
      </c>
      <c r="D31" t="s">
        <v>84</v>
      </c>
    </row>
    <row r="32" spans="1:4" x14ac:dyDescent="0.25">
      <c r="A32" t="str">
        <f t="shared" si="1"/>
        <v>Diamond</v>
      </c>
      <c r="B32" t="str">
        <f t="shared" si="2"/>
        <v>Diamond</v>
      </c>
      <c r="C32" t="str">
        <f t="shared" si="0"/>
        <v>Diamond Aircraft Industries Inc</v>
      </c>
      <c r="D32" t="s">
        <v>85</v>
      </c>
    </row>
    <row r="33" spans="1:4" x14ac:dyDescent="0.25">
      <c r="A33" t="str">
        <f t="shared" si="1"/>
        <v>Dornier</v>
      </c>
      <c r="B33" t="str">
        <f t="shared" si="2"/>
        <v>Dornier</v>
      </c>
      <c r="C33" t="str">
        <f t="shared" si="0"/>
        <v>Dornier Luftfahrt GmbH</v>
      </c>
      <c r="D33" t="s">
        <v>87</v>
      </c>
    </row>
    <row r="34" spans="1:4" x14ac:dyDescent="0.25">
      <c r="A34" t="str">
        <f t="shared" si="1"/>
        <v>Dornier</v>
      </c>
      <c r="B34" t="str">
        <f>SUBSTITUTE(IFERROR(LEFT(C34,SEARCH("-",C34)-1),C34),",","")</f>
        <v>Dornier</v>
      </c>
      <c r="C34" t="str">
        <f t="shared" si="0"/>
        <v>Dornier-Werke GmbH</v>
      </c>
      <c r="D34" t="s">
        <v>86</v>
      </c>
    </row>
    <row r="35" spans="1:4" x14ac:dyDescent="0.25">
      <c r="A35" t="str">
        <f t="shared" si="1"/>
        <v>Dynac</v>
      </c>
      <c r="B35" t="str">
        <f t="shared" si="2"/>
        <v>Dynac</v>
      </c>
      <c r="C35" t="str">
        <f t="shared" si="0"/>
        <v>Dynac Aerospace Corporation</v>
      </c>
      <c r="D35" t="s">
        <v>88</v>
      </c>
    </row>
    <row r="36" spans="1:4" x14ac:dyDescent="0.25">
      <c r="A36" t="str">
        <f t="shared" si="1"/>
        <v>EADS-PZL</v>
      </c>
      <c r="B36" t="str">
        <f t="shared" si="2"/>
        <v>EADS-PZL</v>
      </c>
      <c r="C36" t="str">
        <f t="shared" si="0"/>
        <v>EADS-PZL Warszawa-Okecie S.A.</v>
      </c>
      <c r="D36" t="s">
        <v>89</v>
      </c>
    </row>
    <row r="37" spans="1:4" x14ac:dyDescent="0.25">
      <c r="A37" t="str">
        <f t="shared" si="1"/>
        <v>Embraer</v>
      </c>
      <c r="B37" t="str">
        <f t="shared" si="2"/>
        <v>Embraer</v>
      </c>
      <c r="C37" t="str">
        <f t="shared" si="0"/>
        <v>Embraer S.A.</v>
      </c>
      <c r="D37" t="s">
        <v>345</v>
      </c>
    </row>
    <row r="38" spans="1:4" x14ac:dyDescent="0.25">
      <c r="A38" t="str">
        <f t="shared" si="1"/>
        <v>Erickson</v>
      </c>
      <c r="B38" t="str">
        <f t="shared" si="2"/>
        <v>Erickson</v>
      </c>
      <c r="C38" t="str">
        <f t="shared" si="0"/>
        <v>Erickson Incorporated, DBA Erickson Air-Crane</v>
      </c>
      <c r="D38" t="s">
        <v>243</v>
      </c>
    </row>
    <row r="39" spans="1:4" x14ac:dyDescent="0.25">
      <c r="A39" t="str">
        <f t="shared" si="1"/>
        <v>Extra</v>
      </c>
      <c r="B39" t="str">
        <f t="shared" si="2"/>
        <v>Extra</v>
      </c>
      <c r="C39" t="str">
        <f t="shared" si="0"/>
        <v>Extra Flugzeugproduktions- und Vertriebs- GmbH</v>
      </c>
      <c r="D39" t="s">
        <v>148</v>
      </c>
    </row>
    <row r="40" spans="1:4" x14ac:dyDescent="0.25">
      <c r="A40" t="str">
        <f t="shared" si="1"/>
        <v>Extra</v>
      </c>
      <c r="B40" t="str">
        <f t="shared" si="2"/>
        <v>Extra</v>
      </c>
      <c r="C40" t="str">
        <f t="shared" si="0"/>
        <v>Extra Flugzeugproduktions-und Vertriebs-GmbH</v>
      </c>
      <c r="D40" t="s">
        <v>90</v>
      </c>
    </row>
    <row r="41" spans="1:4" x14ac:dyDescent="0.25">
      <c r="A41" t="str">
        <f t="shared" si="1"/>
        <v>FLS Aerospace</v>
      </c>
      <c r="B41" t="str">
        <f>SUBSTITUTE(IFERROR(LEFT(C41,SEARCH(" (",C41)-1),C41),",","")</f>
        <v>FLS Aerospace</v>
      </c>
      <c r="C41" t="str">
        <f t="shared" si="0"/>
        <v>FLS Aerospace (Lovaux) Ltd.</v>
      </c>
      <c r="D41" t="s">
        <v>91</v>
      </c>
    </row>
    <row r="42" spans="1:4" x14ac:dyDescent="0.25">
      <c r="A42" t="str">
        <f t="shared" si="1"/>
        <v>Fokker</v>
      </c>
      <c r="B42" t="str">
        <f t="shared" si="2"/>
        <v>Fokker</v>
      </c>
      <c r="C42" t="str">
        <f t="shared" si="0"/>
        <v>Fokker Services B.V.</v>
      </c>
      <c r="D42" t="s">
        <v>286</v>
      </c>
    </row>
    <row r="43" spans="1:4" x14ac:dyDescent="0.25">
      <c r="A43" t="str">
        <f t="shared" si="1"/>
        <v>Found Aircraft</v>
      </c>
      <c r="B43" t="s">
        <v>1956</v>
      </c>
      <c r="C43" t="str">
        <f t="shared" si="0"/>
        <v>Found Aircraft Canada, Inc.</v>
      </c>
      <c r="D43" t="s">
        <v>92</v>
      </c>
    </row>
    <row r="44" spans="1:4" x14ac:dyDescent="0.25">
      <c r="A44" t="str">
        <f t="shared" si="1"/>
        <v>Found Aircraft</v>
      </c>
      <c r="B44" t="s">
        <v>1956</v>
      </c>
      <c r="C44" t="s">
        <v>92</v>
      </c>
      <c r="D44" t="s">
        <v>1952</v>
      </c>
    </row>
    <row r="45" spans="1:4" x14ac:dyDescent="0.25">
      <c r="A45" t="str">
        <f t="shared" si="1"/>
        <v>Found Aircraft</v>
      </c>
      <c r="B45" t="s">
        <v>1956</v>
      </c>
      <c r="C45" t="str">
        <f t="shared" si="0"/>
        <v>Found Brothers Aviation Limited</v>
      </c>
      <c r="D45" t="s">
        <v>93</v>
      </c>
    </row>
    <row r="46" spans="1:4" x14ac:dyDescent="0.25">
      <c r="A46" t="str">
        <f t="shared" si="1"/>
        <v>FS</v>
      </c>
      <c r="B46" t="str">
        <f t="shared" si="2"/>
        <v>FS</v>
      </c>
      <c r="C46" t="str">
        <f t="shared" si="0"/>
        <v>FS 2003 Corp.</v>
      </c>
      <c r="D46" t="s">
        <v>94</v>
      </c>
    </row>
    <row r="47" spans="1:4" x14ac:dyDescent="0.25">
      <c r="A47" t="str">
        <f t="shared" si="1"/>
        <v>GA</v>
      </c>
      <c r="B47" t="str">
        <f t="shared" si="2"/>
        <v>GA</v>
      </c>
      <c r="C47" t="str">
        <f t="shared" si="0"/>
        <v>GA 8 Airvan (Pty) Ltd</v>
      </c>
      <c r="D47" t="s">
        <v>95</v>
      </c>
    </row>
    <row r="48" spans="1:4" x14ac:dyDescent="0.25">
      <c r="A48" t="str">
        <f t="shared" si="1"/>
        <v>General</v>
      </c>
      <c r="B48" t="str">
        <f t="shared" si="2"/>
        <v>General</v>
      </c>
      <c r="C48" t="str">
        <f t="shared" si="0"/>
        <v>General Avia Costruzioni Aeronautiche</v>
      </c>
      <c r="D48" t="s">
        <v>96</v>
      </c>
    </row>
    <row r="49" spans="1:4" x14ac:dyDescent="0.25">
      <c r="A49" t="str">
        <f t="shared" si="1"/>
        <v>GROB</v>
      </c>
      <c r="B49" t="str">
        <f t="shared" si="2"/>
        <v>GROB</v>
      </c>
      <c r="C49" t="str">
        <f t="shared" si="0"/>
        <v>GROB Aircraft AG</v>
      </c>
      <c r="D49" t="s">
        <v>149</v>
      </c>
    </row>
    <row r="50" spans="1:4" x14ac:dyDescent="0.25">
      <c r="A50" t="str">
        <f t="shared" si="1"/>
        <v>Grob-Werke</v>
      </c>
      <c r="B50" t="str">
        <f t="shared" si="2"/>
        <v>Grob-Werke</v>
      </c>
      <c r="C50" t="str">
        <f t="shared" si="0"/>
        <v>Grob-Werke</v>
      </c>
      <c r="D50" t="s">
        <v>97</v>
      </c>
    </row>
    <row r="51" spans="1:4" x14ac:dyDescent="0.25">
      <c r="A51" t="str">
        <f t="shared" si="1"/>
        <v>Gulfstream</v>
      </c>
      <c r="B51" t="str">
        <f t="shared" si="2"/>
        <v>Gulfstream</v>
      </c>
      <c r="C51" t="str">
        <f t="shared" si="0"/>
        <v>Gulfstream Aerospace Corporation</v>
      </c>
      <c r="D51" t="s">
        <v>270</v>
      </c>
    </row>
    <row r="52" spans="1:4" x14ac:dyDescent="0.25">
      <c r="A52" t="str">
        <f t="shared" si="1"/>
        <v>Gulfstream</v>
      </c>
      <c r="B52" t="str">
        <f t="shared" si="2"/>
        <v>Gulfstream</v>
      </c>
      <c r="C52" t="str">
        <f t="shared" si="0"/>
        <v>Gulfstream Aerospace LP</v>
      </c>
      <c r="D52" t="s">
        <v>271</v>
      </c>
    </row>
    <row r="53" spans="1:4" x14ac:dyDescent="0.25">
      <c r="A53" t="str">
        <f t="shared" si="1"/>
        <v>Howard</v>
      </c>
      <c r="B53" t="str">
        <f t="shared" si="2"/>
        <v>Howard</v>
      </c>
      <c r="C53" t="str">
        <f t="shared" si="0"/>
        <v>Howard Aircraft Foundation</v>
      </c>
      <c r="D53" t="s">
        <v>98</v>
      </c>
    </row>
    <row r="54" spans="1:4" x14ac:dyDescent="0.25">
      <c r="A54" t="str">
        <f t="shared" si="1"/>
        <v>Interceptor</v>
      </c>
      <c r="B54" t="str">
        <f t="shared" si="2"/>
        <v>Interceptor</v>
      </c>
      <c r="C54" t="str">
        <f t="shared" si="0"/>
        <v>Interceptor Aircraft Inc</v>
      </c>
      <c r="D54" t="s">
        <v>99</v>
      </c>
    </row>
    <row r="55" spans="1:4" x14ac:dyDescent="0.25">
      <c r="A55" t="str">
        <f t="shared" si="1"/>
        <v>IAI</v>
      </c>
      <c r="B55" t="s">
        <v>1955</v>
      </c>
      <c r="C55" t="str">
        <f t="shared" si="0"/>
        <v>Israel Aircraft Industries, Ltd.</v>
      </c>
      <c r="D55" t="s">
        <v>272</v>
      </c>
    </row>
    <row r="56" spans="1:4" x14ac:dyDescent="0.25">
      <c r="A56" t="str">
        <f t="shared" si="1"/>
        <v>JGS</v>
      </c>
      <c r="B56" t="str">
        <f t="shared" si="2"/>
        <v>JGS</v>
      </c>
      <c r="C56" t="str">
        <f t="shared" si="0"/>
        <v>JGS Properties, LLC</v>
      </c>
      <c r="D56" t="s">
        <v>100</v>
      </c>
    </row>
    <row r="57" spans="1:4" x14ac:dyDescent="0.25">
      <c r="A57" t="str">
        <f t="shared" si="1"/>
        <v>King's</v>
      </c>
      <c r="B57" t="str">
        <f t="shared" si="2"/>
        <v>King's</v>
      </c>
      <c r="C57" t="str">
        <f t="shared" si="0"/>
        <v>King's Engineering Fellowship, The</v>
      </c>
      <c r="D57" t="s">
        <v>101</v>
      </c>
    </row>
    <row r="58" spans="1:4" x14ac:dyDescent="0.25">
      <c r="A58" t="str">
        <f t="shared" si="1"/>
        <v>Learjet</v>
      </c>
      <c r="B58" t="str">
        <f t="shared" si="2"/>
        <v>Learjet</v>
      </c>
      <c r="C58" t="str">
        <f t="shared" si="0"/>
        <v>Learjet Inc.</v>
      </c>
      <c r="D58" t="s">
        <v>273</v>
      </c>
    </row>
    <row r="59" spans="1:4" x14ac:dyDescent="0.25">
      <c r="A59" t="str">
        <f t="shared" si="1"/>
        <v>Legend Aviation</v>
      </c>
      <c r="B59" t="str">
        <f>SUBSTITUTE(IFERROR(LEFT(C59,SEARCH(" &amp;",C59)-1),C59),",","")</f>
        <v>Legend Aviation</v>
      </c>
      <c r="C59" t="str">
        <f t="shared" si="0"/>
        <v>Legend Aviation &amp; Marine, LLC</v>
      </c>
      <c r="D59" t="s">
        <v>150</v>
      </c>
    </row>
    <row r="60" spans="1:4" x14ac:dyDescent="0.25">
      <c r="A60" t="str">
        <f t="shared" si="1"/>
        <v>Leonardo</v>
      </c>
      <c r="B60" t="str">
        <f t="shared" si="2"/>
        <v>Leonardo</v>
      </c>
      <c r="C60" t="str">
        <f t="shared" si="0"/>
        <v>Leonardo S.p.a.</v>
      </c>
      <c r="D60" t="s">
        <v>244</v>
      </c>
    </row>
    <row r="61" spans="1:4" x14ac:dyDescent="0.25">
      <c r="A61" t="str">
        <f t="shared" si="1"/>
        <v>M7 Aerospace LLC</v>
      </c>
      <c r="B61" t="str">
        <f>SUBSTITUTE(IFERROR(LEFT(C61,SEARCH(" LLC ",C61)-1),C61),",","")</f>
        <v>M7 Aerospace LLC</v>
      </c>
      <c r="C61" t="str">
        <f t="shared" si="0"/>
        <v>M7 Aerospace LLC</v>
      </c>
      <c r="D61" t="s">
        <v>135</v>
      </c>
    </row>
    <row r="62" spans="1:4" x14ac:dyDescent="0.25">
      <c r="A62" t="str">
        <f t="shared" si="1"/>
        <v>Maule</v>
      </c>
      <c r="B62" t="str">
        <f t="shared" si="2"/>
        <v>Maule</v>
      </c>
      <c r="C62" t="str">
        <f t="shared" si="0"/>
        <v>Maule Aerospace Technology, Inc.</v>
      </c>
      <c r="D62" t="s">
        <v>136</v>
      </c>
    </row>
    <row r="63" spans="1:4" x14ac:dyDescent="0.25">
      <c r="A63" t="str">
        <f t="shared" si="1"/>
        <v>Maule</v>
      </c>
      <c r="B63" t="str">
        <f t="shared" si="2"/>
        <v>Maule</v>
      </c>
      <c r="C63" t="s">
        <v>136</v>
      </c>
      <c r="D63" t="s">
        <v>1953</v>
      </c>
    </row>
    <row r="64" spans="1:4" x14ac:dyDescent="0.25">
      <c r="A64" t="str">
        <f t="shared" si="1"/>
        <v>MD Helicopters</v>
      </c>
      <c r="B64" t="str">
        <f>SUBSTITUTE(IFERROR(LEFT(C64,SEARCH(",",C64)-1),C64),",","")</f>
        <v>MD Helicopters</v>
      </c>
      <c r="C64" t="str">
        <f t="shared" si="0"/>
        <v>MD Helicopters, Inc.</v>
      </c>
      <c r="D64" t="s">
        <v>202</v>
      </c>
    </row>
    <row r="65" spans="1:4" x14ac:dyDescent="0.25">
      <c r="A65" t="str">
        <f t="shared" si="1"/>
        <v>MICCO</v>
      </c>
      <c r="B65" t="str">
        <f t="shared" si="2"/>
        <v>MICCO</v>
      </c>
      <c r="C65" t="str">
        <f t="shared" si="0"/>
        <v>MICCO Aircraft Company</v>
      </c>
      <c r="D65" t="s">
        <v>102</v>
      </c>
    </row>
    <row r="66" spans="1:4" x14ac:dyDescent="0.25">
      <c r="A66" t="str">
        <f t="shared" si="1"/>
        <v>Mitsubishi</v>
      </c>
      <c r="B66" t="str">
        <f t="shared" si="2"/>
        <v>Mitsubishi</v>
      </c>
      <c r="C66" t="str">
        <f t="shared" si="0"/>
        <v>Mitsubishi Heavy Industries, Ltd.</v>
      </c>
      <c r="D66" t="s">
        <v>151</v>
      </c>
    </row>
    <row r="67" spans="1:4" x14ac:dyDescent="0.25">
      <c r="A67" t="str">
        <f t="shared" si="1"/>
        <v>Mooney</v>
      </c>
      <c r="B67" t="str">
        <f t="shared" si="2"/>
        <v>Mooney</v>
      </c>
      <c r="C67" t="str">
        <f t="shared" ref="C67:C106" si="3">D67</f>
        <v>Mooney Aircraft Corporation</v>
      </c>
      <c r="D67" t="s">
        <v>103</v>
      </c>
    </row>
    <row r="68" spans="1:4" x14ac:dyDescent="0.25">
      <c r="A68" t="str">
        <f t="shared" ref="A68:A106" si="4">TRIM(B68)</f>
        <v>Mooney</v>
      </c>
      <c r="B68" t="str">
        <f t="shared" ref="B68:B106" si="5">SUBSTITUTE(IFERROR(LEFT(C68,SEARCH(" ",C68)-1),C68),",","")</f>
        <v>Mooney</v>
      </c>
      <c r="C68" t="str">
        <f t="shared" si="3"/>
        <v>Mooney International Corporation</v>
      </c>
      <c r="D68" t="s">
        <v>104</v>
      </c>
    </row>
    <row r="69" spans="1:4" x14ac:dyDescent="0.25">
      <c r="A69" t="str">
        <f t="shared" si="4"/>
        <v>Nardi</v>
      </c>
      <c r="B69" t="str">
        <f t="shared" si="5"/>
        <v>Nardi</v>
      </c>
      <c r="C69" t="str">
        <f t="shared" si="3"/>
        <v>Nardi S.A.</v>
      </c>
      <c r="D69" t="s">
        <v>105</v>
      </c>
    </row>
    <row r="70" spans="1:4" x14ac:dyDescent="0.25">
      <c r="A70" t="str">
        <f t="shared" si="4"/>
        <v>Pacific Aerospace</v>
      </c>
      <c r="B70" t="str">
        <f>SUBSTITUTE(IFERROR(LEFT(C70,SEARCH("Lim",C70)-1),C70),",","")</f>
        <v xml:space="preserve">Pacific Aerospace </v>
      </c>
      <c r="C70" t="str">
        <f t="shared" si="3"/>
        <v>Pacific Aerospace Limited</v>
      </c>
      <c r="D70" t="s">
        <v>152</v>
      </c>
    </row>
    <row r="71" spans="1:4" x14ac:dyDescent="0.25">
      <c r="A71" t="str">
        <f t="shared" si="4"/>
        <v>Piaggio</v>
      </c>
      <c r="B71" t="str">
        <f t="shared" si="5"/>
        <v>Piaggio</v>
      </c>
      <c r="C71" t="str">
        <f t="shared" si="3"/>
        <v>Piaggio &amp; C.</v>
      </c>
      <c r="D71" t="s">
        <v>106</v>
      </c>
    </row>
    <row r="72" spans="1:4" x14ac:dyDescent="0.25">
      <c r="A72" t="str">
        <f t="shared" si="4"/>
        <v>Pilatus</v>
      </c>
      <c r="B72" t="str">
        <f t="shared" si="5"/>
        <v>Pilatus</v>
      </c>
      <c r="C72" t="str">
        <f t="shared" si="3"/>
        <v>Pilatus Aircraft Limited</v>
      </c>
      <c r="D72" t="s">
        <v>107</v>
      </c>
    </row>
    <row r="73" spans="1:4" x14ac:dyDescent="0.25">
      <c r="A73" t="str">
        <f t="shared" si="4"/>
        <v>Piper</v>
      </c>
      <c r="B73" t="str">
        <f t="shared" si="5"/>
        <v>Piper</v>
      </c>
      <c r="C73" t="str">
        <f t="shared" si="3"/>
        <v>Piper Aircraft, Inc.</v>
      </c>
      <c r="D73" t="s">
        <v>108</v>
      </c>
    </row>
    <row r="74" spans="1:4" x14ac:dyDescent="0.25">
      <c r="A74" t="str">
        <f t="shared" si="4"/>
        <v>Piper</v>
      </c>
      <c r="B74" t="str">
        <f t="shared" si="5"/>
        <v>Piper</v>
      </c>
      <c r="C74" t="s">
        <v>108</v>
      </c>
      <c r="D74" t="s">
        <v>1948</v>
      </c>
    </row>
    <row r="75" spans="1:4" x14ac:dyDescent="0.25">
      <c r="A75" t="str">
        <f t="shared" si="4"/>
        <v>PZL</v>
      </c>
      <c r="B75" t="s">
        <v>1958</v>
      </c>
      <c r="C75" t="str">
        <f t="shared" si="3"/>
        <v>Polskie Zaklady Lotnieze Spolka zo.o</v>
      </c>
      <c r="D75" t="s">
        <v>111</v>
      </c>
    </row>
    <row r="76" spans="1:4" x14ac:dyDescent="0.25">
      <c r="A76" t="str">
        <f t="shared" si="4"/>
        <v>Reims</v>
      </c>
      <c r="B76" t="str">
        <f t="shared" si="5"/>
        <v>Reims</v>
      </c>
      <c r="C76" t="str">
        <f t="shared" si="3"/>
        <v>Reims Aviation S.A.</v>
      </c>
      <c r="D76" t="s">
        <v>153</v>
      </c>
    </row>
    <row r="77" spans="1:4" x14ac:dyDescent="0.25">
      <c r="A77" t="str">
        <f t="shared" si="4"/>
        <v>Revo</v>
      </c>
      <c r="B77" t="str">
        <f t="shared" si="5"/>
        <v>Revo</v>
      </c>
      <c r="C77" t="str">
        <f t="shared" si="3"/>
        <v>Revo, Incorporated</v>
      </c>
      <c r="D77" t="s">
        <v>112</v>
      </c>
    </row>
    <row r="78" spans="1:4" x14ac:dyDescent="0.25">
      <c r="A78" t="str">
        <f t="shared" si="4"/>
        <v>Robinson</v>
      </c>
      <c r="B78" t="str">
        <f t="shared" si="5"/>
        <v>Robinson</v>
      </c>
      <c r="C78" t="str">
        <f t="shared" si="3"/>
        <v>Robinson Helicopter Company</v>
      </c>
      <c r="D78" t="s">
        <v>203</v>
      </c>
    </row>
    <row r="79" spans="1:4" x14ac:dyDescent="0.25">
      <c r="A79" t="str">
        <f t="shared" si="4"/>
        <v>RUAG</v>
      </c>
      <c r="B79" t="str">
        <f t="shared" si="5"/>
        <v>RUAG</v>
      </c>
      <c r="C79" t="str">
        <f t="shared" si="3"/>
        <v>RUAG Aerospace Services GmbH</v>
      </c>
      <c r="D79" t="s">
        <v>154</v>
      </c>
    </row>
    <row r="80" spans="1:4" x14ac:dyDescent="0.25">
      <c r="A80" t="str">
        <f t="shared" si="4"/>
        <v>Sabreliner</v>
      </c>
      <c r="B80" t="str">
        <f t="shared" si="5"/>
        <v>Sabreliner</v>
      </c>
      <c r="C80" t="str">
        <f t="shared" si="3"/>
        <v>Sabreliner Aviation LLC</v>
      </c>
      <c r="D80" t="s">
        <v>279</v>
      </c>
    </row>
    <row r="81" spans="1:4" x14ac:dyDescent="0.25">
      <c r="A81" t="str">
        <f t="shared" si="4"/>
        <v>Short</v>
      </c>
      <c r="B81" t="str">
        <f t="shared" si="5"/>
        <v>Short</v>
      </c>
      <c r="C81" t="str">
        <f t="shared" si="3"/>
        <v>Short Brothers &amp; Harland Ltd.</v>
      </c>
      <c r="D81" t="s">
        <v>155</v>
      </c>
    </row>
    <row r="82" spans="1:4" x14ac:dyDescent="0.25">
      <c r="A82" t="str">
        <f t="shared" si="4"/>
        <v>Sierra Hotel Aero</v>
      </c>
      <c r="B82" t="str">
        <f>SUBSTITUTE(IFERROR(LEFT(C82,SEARCH(",",C82)-1),C82),",","")</f>
        <v>Sierra Hotel Aero</v>
      </c>
      <c r="C82" t="str">
        <f t="shared" si="3"/>
        <v>Sierra Hotel Aero, Inc.</v>
      </c>
      <c r="D82" t="s">
        <v>113</v>
      </c>
    </row>
    <row r="83" spans="1:4" x14ac:dyDescent="0.25">
      <c r="A83" t="str">
        <f t="shared" si="4"/>
        <v>Sikorsky</v>
      </c>
      <c r="B83" t="str">
        <f t="shared" si="5"/>
        <v>Sikorsky</v>
      </c>
      <c r="C83" t="str">
        <f t="shared" si="3"/>
        <v>Sikorsky Aircraft</v>
      </c>
      <c r="D83" t="s">
        <v>245</v>
      </c>
    </row>
    <row r="84" spans="1:4" x14ac:dyDescent="0.25">
      <c r="A84" t="str">
        <f t="shared" si="4"/>
        <v>Sikorsky</v>
      </c>
      <c r="B84" t="str">
        <f t="shared" si="5"/>
        <v>Sikorsky</v>
      </c>
      <c r="C84" t="str">
        <f t="shared" si="3"/>
        <v>Sikorsky Aircraft Corporation</v>
      </c>
      <c r="D84" t="s">
        <v>181</v>
      </c>
    </row>
    <row r="85" spans="1:4" x14ac:dyDescent="0.25">
      <c r="A85" t="str">
        <f t="shared" si="4"/>
        <v>Sky Enterprises</v>
      </c>
      <c r="B85" t="str">
        <f>SUBSTITUTE(IFERROR(LEFT(C85,SEARCH(",",C85)-1),C85),",","")</f>
        <v>Sky Enterprises</v>
      </c>
      <c r="C85" t="str">
        <f t="shared" si="3"/>
        <v>Sky Enterprises, Inc.</v>
      </c>
      <c r="D85" t="s">
        <v>114</v>
      </c>
    </row>
    <row r="86" spans="1:4" x14ac:dyDescent="0.25">
      <c r="A86" t="str">
        <f t="shared" si="4"/>
        <v>Slingsby</v>
      </c>
      <c r="B86" t="str">
        <f t="shared" si="5"/>
        <v>Slingsby</v>
      </c>
      <c r="C86" t="str">
        <f t="shared" si="3"/>
        <v>Slingsby Aviation Ltd.</v>
      </c>
      <c r="D86" t="s">
        <v>115</v>
      </c>
    </row>
    <row r="87" spans="1:4" x14ac:dyDescent="0.25">
      <c r="A87" t="str">
        <f t="shared" si="4"/>
        <v>SOCATA</v>
      </c>
      <c r="B87" t="str">
        <f t="shared" si="5"/>
        <v>SOCATA</v>
      </c>
      <c r="C87" t="str">
        <f t="shared" si="3"/>
        <v>SOCATA</v>
      </c>
      <c r="D87" t="s">
        <v>117</v>
      </c>
    </row>
    <row r="88" spans="1:4" x14ac:dyDescent="0.25">
      <c r="A88" t="str">
        <f t="shared" si="4"/>
        <v>SOCATA</v>
      </c>
      <c r="B88" t="str">
        <f t="shared" si="5"/>
        <v>SOCATA</v>
      </c>
      <c r="C88" t="str">
        <f t="shared" si="3"/>
        <v>SOCATA - Groupe Aerospatiale</v>
      </c>
      <c r="D88" t="s">
        <v>116</v>
      </c>
    </row>
    <row r="89" spans="1:4" x14ac:dyDescent="0.25">
      <c r="A89" t="str">
        <f t="shared" si="4"/>
        <v>STOL Aircraft</v>
      </c>
      <c r="B89" t="str">
        <f>SUBSTITUTE(IFERROR(LEFT(C89,SEARCH(" Corp",C89)-1),C89),",","")</f>
        <v>STOL Aircraft</v>
      </c>
      <c r="C89" t="str">
        <f t="shared" si="3"/>
        <v>STOL Aircraft Corporation</v>
      </c>
      <c r="D89" t="s">
        <v>118</v>
      </c>
    </row>
    <row r="90" spans="1:4" x14ac:dyDescent="0.25">
      <c r="A90" t="str">
        <f t="shared" si="4"/>
        <v>Swift</v>
      </c>
      <c r="B90" t="str">
        <f t="shared" si="5"/>
        <v>Swift</v>
      </c>
      <c r="C90" t="str">
        <f t="shared" si="3"/>
        <v>Swift Museum Foundation, Inc.</v>
      </c>
      <c r="D90" t="s">
        <v>119</v>
      </c>
    </row>
    <row r="91" spans="1:4" x14ac:dyDescent="0.25">
      <c r="A91" t="str">
        <f t="shared" si="4"/>
        <v>Symphony</v>
      </c>
      <c r="B91" t="str">
        <f t="shared" si="5"/>
        <v>Symphony</v>
      </c>
      <c r="C91" t="str">
        <f t="shared" si="3"/>
        <v>Symphony Aircraft Industries Inc</v>
      </c>
      <c r="D91" t="s">
        <v>120</v>
      </c>
    </row>
    <row r="92" spans="1:4" x14ac:dyDescent="0.25">
      <c r="A92" t="str">
        <f t="shared" si="4"/>
        <v>Textron</v>
      </c>
      <c r="B92" t="str">
        <f t="shared" si="5"/>
        <v>Textron</v>
      </c>
      <c r="C92" t="str">
        <f t="shared" si="3"/>
        <v>Textron Aviation Inc.</v>
      </c>
      <c r="D92" t="s">
        <v>137</v>
      </c>
    </row>
    <row r="93" spans="1:4" x14ac:dyDescent="0.25">
      <c r="A93" t="str">
        <f t="shared" si="4"/>
        <v>Textron</v>
      </c>
      <c r="B93" t="str">
        <f t="shared" si="5"/>
        <v>Textron</v>
      </c>
      <c r="C93" t="s">
        <v>137</v>
      </c>
      <c r="D93" t="s">
        <v>1951</v>
      </c>
    </row>
    <row r="94" spans="1:4" x14ac:dyDescent="0.25">
      <c r="A94" t="str">
        <f t="shared" si="4"/>
        <v>Textron</v>
      </c>
      <c r="B94" t="str">
        <f t="shared" si="5"/>
        <v>Textron</v>
      </c>
      <c r="C94" t="s">
        <v>137</v>
      </c>
      <c r="D94" t="s">
        <v>1950</v>
      </c>
    </row>
    <row r="95" spans="1:4" x14ac:dyDescent="0.25">
      <c r="A95" t="str">
        <f t="shared" si="4"/>
        <v>Topcub</v>
      </c>
      <c r="B95" t="str">
        <f t="shared" si="5"/>
        <v>Topcub</v>
      </c>
      <c r="C95" t="str">
        <f t="shared" si="3"/>
        <v>Topcub Aircraft, Inc</v>
      </c>
      <c r="D95" t="s">
        <v>158</v>
      </c>
    </row>
    <row r="96" spans="1:4" x14ac:dyDescent="0.25">
      <c r="A96" t="str">
        <f t="shared" si="4"/>
        <v>True Flight Holdings</v>
      </c>
      <c r="B96" t="str">
        <f>SUBSTITUTE(IFERROR(LEFT(C96,SEARCH(" LLC",C96)-1),C96),",","")</f>
        <v>True Flight Holdings</v>
      </c>
      <c r="C96" t="str">
        <f t="shared" si="3"/>
        <v>True Flight Holdings LLC</v>
      </c>
      <c r="D96" t="s">
        <v>121</v>
      </c>
    </row>
    <row r="97" spans="1:4" x14ac:dyDescent="0.25">
      <c r="A97" t="str">
        <f t="shared" si="4"/>
        <v>Twin Commander</v>
      </c>
      <c r="B97" t="str">
        <f>SUBSTITUTE(IFERROR(LEFT(C97,SEARCH(" Aircraft ",C97)-1),C97),",","")</f>
        <v>Twin Commander</v>
      </c>
      <c r="C97" t="str">
        <f t="shared" si="3"/>
        <v>Twin Commander Aircraft LLC</v>
      </c>
      <c r="D97" t="s">
        <v>122</v>
      </c>
    </row>
    <row r="98" spans="1:4" x14ac:dyDescent="0.25">
      <c r="A98" t="str">
        <f t="shared" si="4"/>
        <v>Univair</v>
      </c>
      <c r="B98" t="str">
        <f t="shared" si="5"/>
        <v>Univair</v>
      </c>
      <c r="C98" t="str">
        <f t="shared" si="3"/>
        <v>Univair Aircraft Corporation</v>
      </c>
      <c r="D98" t="s">
        <v>123</v>
      </c>
    </row>
    <row r="99" spans="1:4" x14ac:dyDescent="0.25">
      <c r="A99" t="str">
        <f t="shared" si="4"/>
        <v>Univair</v>
      </c>
      <c r="B99" t="str">
        <f t="shared" si="5"/>
        <v>Univair</v>
      </c>
      <c r="C99" t="s">
        <v>123</v>
      </c>
      <c r="D99" t="s">
        <v>1949</v>
      </c>
    </row>
    <row r="100" spans="1:4" x14ac:dyDescent="0.25">
      <c r="A100" t="str">
        <f t="shared" si="4"/>
        <v>Viking</v>
      </c>
      <c r="B100" t="str">
        <f t="shared" si="5"/>
        <v>Viking</v>
      </c>
      <c r="C100" t="str">
        <f t="shared" si="3"/>
        <v>Viking Air Limited</v>
      </c>
      <c r="D100" t="s">
        <v>124</v>
      </c>
    </row>
    <row r="101" spans="1:4" x14ac:dyDescent="0.25">
      <c r="A101" t="str">
        <f t="shared" si="4"/>
        <v>Vulcanair</v>
      </c>
      <c r="B101" t="str">
        <f t="shared" si="5"/>
        <v>Vulcanair</v>
      </c>
      <c r="C101" t="str">
        <f t="shared" si="3"/>
        <v>Vulcanair S.p.A.</v>
      </c>
      <c r="D101" t="s">
        <v>125</v>
      </c>
    </row>
    <row r="102" spans="1:4" x14ac:dyDescent="0.25">
      <c r="A102" t="str">
        <f t="shared" si="4"/>
        <v>Waco</v>
      </c>
      <c r="B102" t="str">
        <f t="shared" si="5"/>
        <v>Waco</v>
      </c>
      <c r="C102" t="str">
        <f t="shared" si="3"/>
        <v>Waco Aircraft Company, The</v>
      </c>
      <c r="D102" t="s">
        <v>126</v>
      </c>
    </row>
    <row r="103" spans="1:4" x14ac:dyDescent="0.25">
      <c r="A103" t="str">
        <f t="shared" si="4"/>
        <v>WSK PZL</v>
      </c>
      <c r="B103" t="s">
        <v>1959</v>
      </c>
      <c r="C103" t="str">
        <f t="shared" si="3"/>
        <v>WSK PZL Mielec and OBR SK Mielec</v>
      </c>
      <c r="D103" t="s">
        <v>127</v>
      </c>
    </row>
    <row r="104" spans="1:4" x14ac:dyDescent="0.25">
      <c r="A104" t="str">
        <f t="shared" si="4"/>
        <v>Yaborã</v>
      </c>
      <c r="B104" t="str">
        <f t="shared" si="5"/>
        <v>Yaborã</v>
      </c>
      <c r="C104" t="str">
        <f t="shared" si="3"/>
        <v>Yaborã Indústria Aeronáutica S.A.</v>
      </c>
      <c r="D104" t="s">
        <v>330</v>
      </c>
    </row>
    <row r="105" spans="1:4" x14ac:dyDescent="0.25">
      <c r="A105" t="str">
        <f t="shared" si="4"/>
        <v>Zenair</v>
      </c>
      <c r="B105" t="str">
        <f t="shared" si="5"/>
        <v>Zenair</v>
      </c>
      <c r="C105" t="str">
        <f t="shared" si="3"/>
        <v>Zenair Ltd.</v>
      </c>
      <c r="D105" t="s">
        <v>128</v>
      </c>
    </row>
    <row r="106" spans="1:4" x14ac:dyDescent="0.25">
      <c r="A106" t="str">
        <f t="shared" si="4"/>
        <v>Zlin</v>
      </c>
      <c r="B106" t="str">
        <f t="shared" si="5"/>
        <v>Zlin</v>
      </c>
      <c r="C106" t="str">
        <f t="shared" si="3"/>
        <v>Zlin Aircraft a.s.</v>
      </c>
      <c r="D106" t="s">
        <v>129</v>
      </c>
    </row>
  </sheetData>
  <sortState xmlns:xlrd2="http://schemas.microsoft.com/office/spreadsheetml/2017/richdata2" ref="D2:D3136">
    <sortCondition ref="D2:D3136"/>
  </sortState>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s q m i d = " 8 6 6 e f 0 e 4 - b e 8 4 - 4 6 b e - 8 7 3 4 - 3 c f d 6 9 e 9 2 5 9 6 "   x m l n s = " h t t p : / / s c h e m a s . m i c r o s o f t . c o m / D a t a M a s h u p " > A A A A A M Y G A A B Q S w M E F A A C A A g A O X w q V F 2 d n Z i j A A A A 9 g A A A B I A H A B D b 2 5 m a W c v U G F j a 2 F n Z S 5 4 b W w g o h g A K K A U A A A A A A A A A A A A A A A A A A A A A A A A A A A A h Y 9 B D o I w F E S v Q r q n L W i M I Z + y c C u J C d G 4 b W q F R v g Y W i x 3 c + G R v I I Y R d 2 5 n D d v M X O / 3 i A b m j q 4 6 M 6 a F l M S U U 4 C j a o 9 G C x T 0 r t j u C S Z g I 1 U J 1 n q Y J T R J o M 9 p K R y 7 p w w 5 r 2 n f k b b r m Q x 5 x H b 5 + t C V b q R 5 C O b / 3 J o 0 D q J S h M B u 9 c Y E d O I c 7 q Y j 5 u A T R B y g 1 8 h H r t n + w N h 1 d e u 7 7 T Q G G 4 L Y F M E 9 v 4 g H l B L A w Q U A A I A C A A 5 f C p U 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O X w q V F 0 R X W 7 B A w A A p R w A A B M A H A B G b 3 J t d W x h c y 9 T Z W N 0 a W 9 u M S 5 t I K I Y A C i g F A A A A A A A A A A A A A A A A A A A A A A A A A A A A O 1 Y W 2 / b N h R + D 5 D / c K D u Q Q Y E 1 X K a r l v h h 8 x p 0 w G 9 e J G B P S R 9 o C U 6 J U a R A k k F 8 V z / 9 1 I X W 1 f a t e d 0 w W a / 2 D 6 H 5 L l 9 / A 5 J i Q N F O A M / / / Z e n 5 6 c n s g v S O A Q n l l + E s c U R 5 g p R G E y j z G M s F B k R g K k s A T b n 4 x 6 F g y B Y n V 6 A v r j 8 0 Q E W E t G 8 t 6 9 5 E G S z r X f E o r d E W d K / 5 G 2 9 e e v t z / B x T 1 B V 5 R P E b 0 S P I l v L 6 6 u Y E S J H g G / s x m / H W O B 7 w R h + P Z 7 n H A D e W / 1 n J t L T E l E F B Z D y 7 E c G H G a R E w O v T M H 3 r C A h 4 T d D V + e 9 / u e A 3 8 k X G F f z S k e l j / d j 5 z h z z 0 n j + a Z N R Y 8 0 r o Q 3 m E U Y i H T Y C d o q g c W m k J u 5 4 E 7 c F P I L y j 1 A 0 S R k E M l E r 3 k 6 Q l h x l V 3 z z r Y g / 9 2 5 k d f E L v T 6 U j N l l m f C M T k j I s o X z 9 V r n O / W F i 5 1 N P 2 V e q t w g 9 q 6 c B K P j D I z w z y F w b 5 u U H + 0 i D / 2 S B / Z Z D / Y p B 7 f Z P C F L F n C t m r x 7 z c A / G N E m 2 A f m d N v S 1 F 7 f A k r b C G H H x M o i k W r c g u s Q w E i V M a a + l 8 h V Q i 2 8 l 4 e w 1 j J B R c 4 5 l G P Q t w e 6 Y 2 + I 7 T s M P g p 5 n e C R j 4 D M a C R E j M 9 T I y 5 k y S K a F E z V s T z L 5 / Q H + 1 T X / g I a b P f S w I b r u u s x M m g V o l v 1 v p J 1 P V p U / j 1 r p Y h / 7 8 I o 4 x C 8 n D h h x k w 4 t G 0 T 2 q A i A / 1 r E X + x + m c x h z S b K a r O u d j c g H 2 E 1 Q O F A v c T Z W s 0 o + a a J t / T Z f r S j t R d 8 B r 6 9 9 n C E q c W 9 V r 3 y 2 2 1 j N H V j L b i w O t m L R G F Q d k 2 5 7 I 9 b s G 1 J 2 j S N + r 3 0 p S L P 0 J l c U Y r v p t N N a v b E H S t h 3 I 7 0 O 7 u / B c w 3 C T Y A 2 M d k B w + 3 I M 4 B t A 8 D W n a f M 2 5 u H G L H w P Z E r m H U W N 8 1 o M / W 6 Z O v d 2 I W 9 t T H b g q 9 g V Z u Z q z u v h q D u y K A H R F m / H I K d V Z w l l K Y u Z K X v Q Y Q V g p s 0 c Y i S v 3 H o p o v r w R l f A m E 5 T B a r Z Z Y p W C B 3 q x v B Z z s j u M y a s + j g n 2 X t w F I 3 t c 9 p 5 e x 4 W j m e V g 5 / W v k n z S Y j m 3 U J d m 4 0 x d S 8 y 6 z + G F v M 9 u P O x h Z T N d a Z o Q M 3 F y 9 t L t W l K 6 C s 4 L A C v Q r a K g B b Y + q H 8 n c J z K d G 4 S v P D n U O q b N 4 1 4 Y 0 E / l g L y J / c S T y I 5 E f i f x / S u S v r A q J l e n q V 3 5 X 0 1 i x o k u / 3 y t D m + F 3 e 2 j Y T q q 7 P j R 0 a x 6 r w z X u f G l / 2 3 Z B / j c 7 X O n b 4 9 x U T M k / 7 H X l / N j l j l 3 u 8 F 1 u L w o v G X z v 0 3 c X f z 9 p 0 j 7 8 6 7 D x M f V H 8 L Z X v C v V f X h q 1 F 1 z 7 3 F u K B u q s O G a 8 g 1 Q S w E C L Q A U A A I A C A A 5 f C p U X Z 2 d m K M A A A D 2 A A A A E g A A A A A A A A A A A A A A A A A A A A A A Q 2 9 u Z m l n L 1 B h Y 2 t h Z 2 U u e G 1 s U E s B A i 0 A F A A C A A g A O X w q V A / K 6 a u k A A A A 6 Q A A A B M A A A A A A A A A A A A A A A A A 7 w A A A F t D b 2 5 0 Z W 5 0 X 1 R 5 c G V z X S 5 4 b W x Q S w E C L Q A U A A I A C A A 5 f C p U X R F d b s E D A A C l H A A A E w A A A A A A A A A A A A A A A A D g A Q A A R m 9 y b X V s Y X M v U 2 V j d G l v b j E u b V B L B Q Y A A A A A A w A D A M I A A A D u B Q 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P T A A A A A A A A G 1 M 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x J d G V t P j x J d G V t T G 9 j Y X R p b 2 4 + P E l 0 Z W 1 U e X B l P k Z v c m 1 1 b G E 8 L 0 l 0 Z W 1 U e X B l P j x J d G V t U G F 0 a D 5 T Z W N 0 a W 9 u M S 9 T d X B w b G V t Z W 5 0 Y W w l M j B U e X B l J T I w Q 2 V y d G l m a W N h d G V z J T I w K F N U Q y k 8 L 0 l 0 Z W 1 Q Y X R o P j w v S X R l b U x v Y 2 F 0 a W 9 u P j x T d G F i b G V F b n R y a W V z P j x F b n R y e S B U e X B l P S J J c 1 B y a X Z h d G U i I F Z h b H V l P S J s M C I g L z 4 8 R W 5 0 c n k g V H l w Z T 0 i Q n V m Z m V y T m V 4 d F J l Z n J l c 2 g i I F Z h b H V l P S J s M S I g L z 4 8 R W 5 0 c n k g V H l w Z T 0 i U m V z d W x 0 V H l w Z S I g V m F s d W U 9 I n N U Y W J s Z S I g L z 4 8 R W 5 0 c n k g V H l w Z T 0 i T m F t Z V V w Z G F 0 Z W R B Z n R l c k Z p b G w i I F Z h b H V l P S J s M C I g L z 4 8 R W 5 0 c n k g V H l w Z T 0 i T m F 2 a W d h d G l v b l N 0 Z X B O Y W 1 l I i B W Y W x 1 Z T 0 i c 0 5 h d m l n Y X R p b 2 4 i I C 8 + P E V u d H J 5 I F R 5 c G U 9 I k Z p b G x F b m F i b G V k I i B W Y W x 1 Z T 0 i b D E i I C 8 + P E V u d H J 5 I F R 5 c G U 9 I k Z p b G x P Y m p l Y 3 R U e X B l I i B W Y W x 1 Z T 0 i c 1 R h Y m x l I i A v P j x F b n R y e S B U e X B l P S J G a W x s V G 9 E Y X R h T W 9 k Z W x F b m F i b G V k I i B W Y W x 1 Z T 0 i b D A i I C 8 + P E V u d H J 5 I F R 5 c G U 9 I k Z p b G x U Y X J n Z X Q i I F Z h b H V l P S J z U 3 V w c G x l b W V u d G F s X 1 R 5 c G V f Q 2 V y d G l m a W N h d G V z X 1 9 T V E M i I C 8 + P E V u d H J 5 I F R 5 c G U 9 I k Z p b G x l Z E N v b X B s Z X R l U m V z d W x 0 V G 9 X b 3 J r c 2 h l Z X Q i I F Z h b H V l P S J s M S I g L z 4 8 R W 5 0 c n k g V H l w Z T 0 i U m V j b 3 Z l c n l U Y X J n Z X R T a G V l d C I g V m F s d W U 9 I n N T a G V l d D M i I C 8 + P E V u d H J 5 I F R 5 c G U 9 I l J l Y 2 9 2 Z X J 5 V G F y Z 2 V 0 Q 2 9 s d W 1 u I i B W Y W x 1 Z T 0 i b D E i I C 8 + P E V u d H J 5 I F R 5 c G U 9 I l J l Y 2 9 2 Z X J 5 V G F y Z 2 V 0 U m 9 3 I i B W Y W x 1 Z T 0 i b D E i I C 8 + P E V u d H J 5 I F R 5 c G U 9 I l J l b G F 0 a W 9 u c 2 h p c E l u Z m 9 D b 2 5 0 Y W l u Z X I i I F Z h b H V l P S J z e y Z x d W 9 0 O 2 N v b H V t b k N v d W 5 0 J n F 1 b 3 Q 7 O j E z L C Z x d W 9 0 O 2 t l e U N v b H V t b k 5 h b W V z J n F 1 b 3 Q 7 O l t d L C Z x d W 9 0 O 3 F 1 Z X J 5 U m V s Y X R p b 2 5 z a G l w c y Z x d W 9 0 O z p b X S w m c X V v d D t j b 2 x 1 b W 5 J Z G V u d G l 0 a W V z J n F 1 b 3 Q 7 O l s m c X V v d D t T Z W N 0 a W 9 u M S 9 T d X B w b G V t Z W 5 0 Y W w g V H l w Z S B D Z X J 0 a W Z p Y 2 F 0 Z X M g K F N U Q y k v U H J v b W 9 0 Z W Q g S G V h Z G V y c y 5 7 U 1 R D I E 5 1 b W J l c i w w f S Z x d W 9 0 O y w m c X V v d D t T Z W N 0 a W 9 u M S 9 T d X B w b G V t Z W 5 0 Y W w g V H l w Z S B D Z X J 0 a W Z p Y 2 F 0 Z X M g K F N U Q y k v U H J v b W 9 0 Z W Q g S G V h Z G V y c y 5 7 R G V z Y 3 J p c H R p b 2 4 s M X 0 m c X V v d D s s J n F 1 b 3 Q 7 U 2 V j d G l v b j E v U 3 V w c G x l b W V u d G F s I F R 5 c G U g Q 2 V y d G l m a W N h d G V z I C h T V E M p L 1 B y b 2 1 v d G V k I E h l Y W R l c n M u e 1 N 0 Y X R 1 c y w y f S Z x d W 9 0 O y w m c X V v d D t T Z W N 0 a W 9 u M S 9 T d X B w b G V t Z W 5 0 Y W w g V H l w Z S B D Z X J 0 a W Z p Y 2 F 0 Z X M g K F N U Q y k v U H J v b W 9 0 Z W Q g S G V h Z G V y c y 5 7 Q 0 Z S I F B h c n Q g U m V m Z X J l b m N l L D N 9 J n F 1 b 3 Q 7 L C Z x d W 9 0 O 1 N l Y 3 R p b 2 4 x L 1 N 1 c H B s Z W 1 l b n R h b C B U e X B l I E N l c n R p Z m l j Y X R l c y A o U 1 R D K S 9 Q c m 9 t b 3 R l Z C B I Z W F k Z X J z L n t T V E M g S G 9 s Z G V y L D R 9 J n F 1 b 3 Q 7 L C Z x d W 9 0 O 1 N l Y 3 R p b 2 4 x L 1 N 1 c H B s Z W 1 l b n R h b C B U e X B l I E N l c n R p Z m l j Y X R l c y A o U 1 R D K S 9 Q c m 9 t b 3 R l Z C B I Z W F k Z X J z L n t P Z m Z p Y 2 U g b 2 Y g U H J p b W F y e S B S Z X N w b 2 5 z a W J p b G l 0 e S w 1 f S Z x d W 9 0 O y w m c X V v d D t T Z W N 0 a W 9 u M S 9 T d X B w b G V t Z W 5 0 Y W w g V H l w Z S B D Z X J 0 a W Z p Y 2 F 0 Z X M g K F N U Q y k v U H J v b W 9 0 Z W Q g S G V h Z G V y c y 5 7 V E M g T n V t Y m V y L D Z 9 J n F 1 b 3 Q 7 L C Z x d W 9 0 O 1 N l Y 3 R p b 2 4 x L 1 N 1 c H B s Z W 1 l b n R h b C B U e X B l I E N l c n R p Z m l j Y X R l c y A o U 1 R D K S 9 Q c m 9 t b 3 R l Z C B I Z W F k Z X J z L n t N Y W t l L D d 9 J n F 1 b 3 Q 7 L C Z x d W 9 0 O 1 N l Y 3 R p b 2 4 x L 1 N 1 c H B s Z W 1 l b n R h b C B U e X B l I E N l c n R p Z m l j Y X R l c y A o U 1 R D K S 9 Q c m 9 t b 3 R l Z C B I Z W F k Z X J z L n t N b 2 R l b C 9 T Z X J p Z X M s O H 0 m c X V v d D s s J n F 1 b 3 Q 7 U 2 V j d G l v b j E v U 3 V w c G x l b W V u d G F s I F R 5 c G U g Q 2 V y d G l m a W N h d G V z I C h T V E M p L 1 B y b 2 1 v d G V k I E h l Y W R l c n M u e 1 B y b 2 R 1 Y 3 Q g V H l w Z S w 5 f S Z x d W 9 0 O y w m c X V v d D t T Z W N 0 a W 9 u M S 9 T d X B w b G V t Z W 5 0 Y W w g V H l w Z S B D Z X J 0 a W Z p Y 2 F 0 Z X M g K F N U Q y k v U H J v b W 9 0 Z W Q g S G V h Z G V y c y 5 7 U H J v Z H V j d C B T d W J 0 e X B l L D E w f S Z x d W 9 0 O y w m c X V v d D t T Z W N 0 a W 9 u M S 9 T d X B w b G V t Z W 5 0 Y W w g V H l w Z S B D Z X J 0 a W Z p Y 2 F 0 Z X M g K F N U Q y k v U H J v b W 9 0 Z W Q g S G V h Z G V y c y 5 7 Q 0 Z S I F N 1 Y n B h c n Q v Q X B w Z W 5 k a X g g U m V m Z X J l b m N l L D E x f S Z x d W 9 0 O y w m c X V v d D t T Z W N 0 a W 9 u M S 9 T d X B w b G V t Z W 5 0 Y W w g V H l w Z S B D Z X J 0 a W Z p Y 2 F 0 Z X M g K F N U Q y k v U H J v b W 9 0 Z W Q g S G V h Z G V y c y 5 7 Q 0 Z S I F N l Y 3 R p b 2 4 g U m V m Z X J l b m N l L D E y f S Z x d W 9 0 O 1 0 s J n F 1 b 3 Q 7 Q 2 9 s d W 1 u Q 2 9 1 b n Q m c X V v d D s 6 M T M s J n F 1 b 3 Q 7 S 2 V 5 Q 2 9 s d W 1 u T m F t Z X M m c X V v d D s 6 W 1 0 s J n F 1 b 3 Q 7 Q 2 9 s d W 1 u S W R l b n R p d G l l c y Z x d W 9 0 O z p b J n F 1 b 3 Q 7 U 2 V j d G l v b j E v U 3 V w c G x l b W V u d G F s I F R 5 c G U g Q 2 V y d G l m a W N h d G V z I C h T V E M p L 1 B y b 2 1 v d G V k I E h l Y W R l c n M u e 1 N U Q y B O d W 1 i Z X I s M H 0 m c X V v d D s s J n F 1 b 3 Q 7 U 2 V j d G l v b j E v U 3 V w c G x l b W V u d G F s I F R 5 c G U g Q 2 V y d G l m a W N h d G V z I C h T V E M p L 1 B y b 2 1 v d G V k I E h l Y W R l c n M u e 0 R l c 2 N y a X B 0 a W 9 u L D F 9 J n F 1 b 3 Q 7 L C Z x d W 9 0 O 1 N l Y 3 R p b 2 4 x L 1 N 1 c H B s Z W 1 l b n R h b C B U e X B l I E N l c n R p Z m l j Y X R l c y A o U 1 R D K S 9 Q c m 9 t b 3 R l Z C B I Z W F k Z X J z L n t T d G F 0 d X M s M n 0 m c X V v d D s s J n F 1 b 3 Q 7 U 2 V j d G l v b j E v U 3 V w c G x l b W V u d G F s I F R 5 c G U g Q 2 V y d G l m a W N h d G V z I C h T V E M p L 1 B y b 2 1 v d G V k I E h l Y W R l c n M u e 0 N G U i B Q Y X J 0 I F J l Z m V y Z W 5 j Z S w z f S Z x d W 9 0 O y w m c X V v d D t T Z W N 0 a W 9 u M S 9 T d X B w b G V t Z W 5 0 Y W w g V H l w Z S B D Z X J 0 a W Z p Y 2 F 0 Z X M g K F N U Q y k v U H J v b W 9 0 Z W Q g S G V h Z G V y c y 5 7 U 1 R D I E h v b G R l c i w 0 f S Z x d W 9 0 O y w m c X V v d D t T Z W N 0 a W 9 u M S 9 T d X B w b G V t Z W 5 0 Y W w g V H l w Z S B D Z X J 0 a W Z p Y 2 F 0 Z X M g K F N U Q y k v U H J v b W 9 0 Z W Q g S G V h Z G V y c y 5 7 T 2 Z m a W N l I G 9 m I F B y a W 1 h c n k g U m V z c G 9 u c 2 l i a W x p d H k s N X 0 m c X V v d D s s J n F 1 b 3 Q 7 U 2 V j d G l v b j E v U 3 V w c G x l b W V u d G F s I F R 5 c G U g Q 2 V y d G l m a W N h d G V z I C h T V E M p L 1 B y b 2 1 v d G V k I E h l Y W R l c n M u e 1 R D I E 5 1 b W J l c i w 2 f S Z x d W 9 0 O y w m c X V v d D t T Z W N 0 a W 9 u M S 9 T d X B w b G V t Z W 5 0 Y W w g V H l w Z S B D Z X J 0 a W Z p Y 2 F 0 Z X M g K F N U Q y k v U H J v b W 9 0 Z W Q g S G V h Z G V y c y 5 7 T W F r Z S w 3 f S Z x d W 9 0 O y w m c X V v d D t T Z W N 0 a W 9 u M S 9 T d X B w b G V t Z W 5 0 Y W w g V H l w Z S B D Z X J 0 a W Z p Y 2 F 0 Z X M g K F N U Q y k v U H J v b W 9 0 Z W Q g S G V h Z G V y c y 5 7 T W 9 k Z W w v U 2 V y a W V z L D h 9 J n F 1 b 3 Q 7 L C Z x d W 9 0 O 1 N l Y 3 R p b 2 4 x L 1 N 1 c H B s Z W 1 l b n R h b C B U e X B l I E N l c n R p Z m l j Y X R l c y A o U 1 R D K S 9 Q c m 9 t b 3 R l Z C B I Z W F k Z X J z L n t Q c m 9 k d W N 0 I F R 5 c G U s O X 0 m c X V v d D s s J n F 1 b 3 Q 7 U 2 V j d G l v b j E v U 3 V w c G x l b W V u d G F s I F R 5 c G U g Q 2 V y d G l m a W N h d G V z I C h T V E M p L 1 B y b 2 1 v d G V k I E h l Y W R l c n M u e 1 B y b 2 R 1 Y 3 Q g U 3 V i d H l w Z S w x M H 0 m c X V v d D s s J n F 1 b 3 Q 7 U 2 V j d G l v b j E v U 3 V w c G x l b W V u d G F s I F R 5 c G U g Q 2 V y d G l m a W N h d G V z I C h T V E M p L 1 B y b 2 1 v d G V k I E h l Y W R l c n M u e 0 N G U i B T d W J w Y X J 0 L 0 F w c G V u Z G l 4 I F J l Z m V y Z W 5 j Z S w x M X 0 m c X V v d D s s J n F 1 b 3 Q 7 U 2 V j d G l v b j E v U 3 V w c G x l b W V u d G F s I F R 5 c G U g Q 2 V y d G l m a W N h d G V z I C h T V E M p L 1 B y b 2 1 v d G V k I E h l Y W R l c n M u e 0 N G U i B T Z W N 0 a W 9 u I F J l Z m V y Z W 5 j Z S w x M n 0 m c X V v d D t d L C Z x d W 9 0 O 1 J l b G F 0 a W 9 u c 2 h p c E l u Z m 8 m c X V v d D s 6 W 1 1 9 I i A v P j x F b n R y e S B U e X B l P S J G a W x s U 3 R h d H V z I i B W Y W x 1 Z T 0 i c 0 N v b X B s Z X R l I i A v P j x F b n R y e S B U e X B l P S J G a W x s Q 2 9 s d W 1 u T m F t Z X M i I F Z h b H V l P S J z W y Z x d W 9 0 O 1 N U Q y B O d W 1 i Z X I m c X V v d D s s J n F 1 b 3 Q 7 R G V z Y 3 J p c H R p b 2 4 m c X V v d D s s J n F 1 b 3 Q 7 U 3 R h d H V z J n F 1 b 3 Q 7 L C Z x d W 9 0 O 0 N G U i B Q Y X J 0 I F J l Z m V y Z W 5 j Z S Z x d W 9 0 O y w m c X V v d D t T V E M g S G 9 s Z G V y J n F 1 b 3 Q 7 L C Z x d W 9 0 O 0 9 m Z m l j Z S B v Z i B Q c m l t Y X J 5 I F J l c 3 B v b n N p Y m l s a X R 5 J n F 1 b 3 Q 7 L C Z x d W 9 0 O 1 R D I E 5 1 b W J l c i Z x d W 9 0 O y w m c X V v d D t N Y W t l J n F 1 b 3 Q 7 L C Z x d W 9 0 O 0 1 v Z G V s L 1 N l c m l l c y Z x d W 9 0 O y w m c X V v d D t Q c m 9 k d W N 0 I F R 5 c G U m c X V v d D s s J n F 1 b 3 Q 7 U H J v Z H V j d C B T d W J 0 e X B l J n F 1 b 3 Q 7 L C Z x d W 9 0 O 0 N G U i B T d W J w Y X J 0 L 0 F w c G V u Z G l 4 I F J l Z m V y Z W 5 j Z S Z x d W 9 0 O y w m c X V v d D t D R l I g U 2 V j d G l v b i B S Z W Z l c m V u Y 2 U m c X V v d D t d I i A v P j x F b n R y e S B U e X B l P S J G a W x s Q 2 9 s d W 1 u V H l w Z X M i I F Z h b H V l P S J z Q m d Z R 0 J n W U d C Z 1 l H Q m d Z R 0 J n P T 0 i I C 8 + P E V u d H J 5 I F R 5 c G U 9 I k Z p b G x M Y X N 0 V X B k Y X R l Z C I g V m F s d W U 9 I m Q y M D I y L T A x L T E w V D I w O j M z O j U w L j g 0 M T g 2 M T N a I i A v P j x F b n R y e S B U e X B l P S J G a W x s R X J y b 3 J D b 3 V u d C I g V m F s d W U 9 I m w w I i A v P j x F b n R y e S B U e X B l P S J G a W x s R X J y b 3 J D b 2 R l I i B W Y W x 1 Z T 0 i c 1 V u a 2 5 v d 2 4 i I C 8 + P E V u d H J 5 I F R 5 c G U 9 I k Z p b G x D b 3 V u d C I g V m F s d W U 9 I m w z M C I g L z 4 8 R W 5 0 c n k g V H l w Z T 0 i Q W R k Z W R U b 0 R h d G F N b 2 R l b C I g V m F s d W U 9 I m w w I i A v P j x F b n R y e S B U e X B l P S J R d W V y e U l E I i B W Y W x 1 Z T 0 i c z Q 0 M T N i M D B h L T d j M z A t N D I 4 M C 0 4 N W M w L T k z O W U 3 M 2 U 1 N T F l N y I g L z 4 8 L 1 N 0 Y W J s Z U V u d H J p Z X M + P C 9 J d G V t P j x J d G V t P j x J d G V t T G 9 j Y X R p b 2 4 + P E l 0 Z W 1 U e X B l P k Z v c m 1 1 b G E 8 L 0 l 0 Z W 1 U e X B l P j x J d G V t U G F 0 a D 5 T Z W N 0 a W 9 u M S 9 T d X B w b G V t Z W 5 0 Y W w l M j B U e X B l J T I w Q 2 V y d G l m a W N h d G V z J T I w K F N U Q y k v U 2 9 1 c m N l P C 9 J d G V t U G F 0 a D 4 8 L 0 l 0 Z W 1 M b 2 N h d G l v b j 4 8 U 3 R h Y m x l R W 5 0 c m l l c y A v P j w v S X R l b T 4 8 S X R l b T 4 8 S X R l b U x v Y 2 F 0 a W 9 u P j x J d G V t V H l w Z T 5 G b 3 J t d W x h P C 9 J d G V t V H l w Z T 4 8 S X R l b V B h d G g + U 2 V j d G l v b j E v U 3 V w c G x l b W V u d G F s J T I w V H l w Z S U y M E N l c n R p Z m l j Y X R l c y U y M C h T V E M p J T I w K D I p P C 9 J d G V t U G F 0 a D 4 8 L 0 l 0 Z W 1 M b 2 N h d G l v b j 4 8 U 3 R h Y m x l R W 5 0 c m l l c z 4 8 R W 5 0 c n k g V H l w Z T 0 i S X N Q c m l 2 Y X R l I i B W Y W x 1 Z T 0 i b D A i I C 8 + P E V u d H J 5 I F R 5 c G U 9 I k 5 h d m l n Y X R p b 2 5 T d G V w T m F t Z S I g V m F s d W U 9 I n N O Y X Z p Z 2 F 0 a W 9 u I i A v P j x F b n R y e S B U e X B l P S J O Y W 1 l V X B k Y X R l Z E F m d G V y R m l s b C I g V m F s d W U 9 I m w w I i A v P j x F b n R y e S B U e X B l P S J S Z X N 1 b H R U e X B l I i B W Y W x 1 Z T 0 i c 1 R h Y m x l I i A v P j x F b n R y e S B U e X B l P S J C d W Z m Z X J O Z X h 0 U m V m c m V z a C I g V m F s d W U 9 I m w x I i A v P j x F b n R y e S B U e X B l P S J G a W x s R W 5 h Y m x l Z C I g V m F s d W U 9 I m w x I i A v P j x F b n R y e S B U e X B l P S J G a W x s T 2 J q Z W N 0 V H l w Z S I g V m F s d W U 9 I n N U Y W J s Z S I g L z 4 8 R W 5 0 c n k g V H l w Z T 0 i R m l s b F R v R G F 0 Y U 1 v Z G V s R W 5 h Y m x l Z C I g V m F s d W U 9 I m w w I i A v P j x F b n R y e S B U e X B l P S J G a W x s V G F y Z 2 V 0 I i B W Y W x 1 Z T 0 i c 1 N 1 c H B s Z W 1 l b n R h b F 9 U e X B l X 0 N l c n R p Z m l j Y X R l c 1 9 f U 1 R D X 1 9 f M i I g L z 4 8 R W 5 0 c n k g V H l w Z T 0 i R m l s b G V k Q 2 9 t c G x l d G V S Z X N 1 b H R U b 1 d v c m t z a G V l d C I g V m F s d W U 9 I m w x I i A v P j x F b n R y e S B U e X B l P S J S Z W N v d m V y e V R h c m d l d F N o Z W V 0 I i B W Y W x 1 Z T 0 i c 1 N o Z W V 0 N S I g L z 4 8 R W 5 0 c n k g V H l w Z T 0 i U m V j b 3 Z l c n l U Y X J n Z X R D b 2 x 1 b W 4 i I F Z h b H V l P S J s M S I g L z 4 8 R W 5 0 c n k g V H l w Z T 0 i U m V j b 3 Z l c n l U Y X J n Z X R S b 3 c i I F Z h b H V l P S J s M S I g L z 4 8 R W 5 0 c n k g V H l w Z T 0 i Q W R k Z W R U b 0 R h d G F N b 2 R l b C I g V m F s d W U 9 I m w w I i A v P j x F b n R y e S B U e X B l P S J G a W x s Q 2 9 1 b n Q i I F Z h b H V l P S J s M z A x I i A v P j x F b n R y e S B U e X B l P S J G a W x s R X J y b 3 J D b 2 R l I i B W Y W x 1 Z T 0 i c 1 V u a 2 5 v d 2 4 i I C 8 + P E V u d H J 5 I F R 5 c G U 9 I k Z p b G x F c n J v c k N v d W 5 0 I i B W Y W x 1 Z T 0 i b D A i I C 8 + P E V u d H J 5 I F R 5 c G U 9 I k Z p b G x M Y X N 0 V X B k Y X R l Z C I g V m F s d W U 9 I m Q y M D I y L T A x L T E w V D E 4 O j U 0 O j M 1 L j U 3 N D c 5 O D h a I i A v P j x F b n R y e S B U e X B l P S J G a W x s Q 2 9 s d W 1 u V H l w Z X M i I F Z h b H V l P S J z Q m d Z P S I g L z 4 8 R W 5 0 c n k g V H l w Z T 0 i R m l s b E N v b H V t b k 5 h b W V z I i B W Y W x 1 Z T 0 i c 1 s m c X V v d D t T V E M g T n V t Y m V y L j E m c X V v d D s s J n F 1 b 3 Q 7 T W F r Z S Z x d W 9 0 O 1 0 i I C 8 + P E V u d H J 5 I F R 5 c G U 9 I k Z p b G x T d G F 0 d X M i I F Z h b H V l P S J z Q 2 9 t c G x l d G U i I C 8 + P E V u d H J 5 I F R 5 c G U 9 I l J l b G F 0 a W 9 u c 2 h p c E l u Z m 9 D b 2 5 0 Y W l u Z X I i I F Z h b H V l P S J z e y Z x d W 9 0 O 2 N v b H V t b k N v d W 5 0 J n F 1 b 3 Q 7 O j I s J n F 1 b 3 Q 7 a 2 V 5 Q 2 9 s d W 1 u T m F t Z X M m c X V v d D s 6 W 1 0 s J n F 1 b 3 Q 7 c X V l c n l S Z W x h d G l v b n N o a X B z J n F 1 b 3 Q 7 O l t d L C Z x d W 9 0 O 2 N v b H V t b k l k Z W 5 0 a X R p Z X M m c X V v d D s 6 W y Z x d W 9 0 O 1 N l Y 3 R p b 2 4 x L 1 N 1 c H B s Z W 1 l b n R h b C B U e X B l I E N l c n R p Z m l j Y X R l c y A o U 1 R D K S A o M i k v Q 2 h h b m d l Z C B U e X B l M i 5 7 U 1 R D I E 5 1 b W J l c i 4 x L D B 9 J n F 1 b 3 Q 7 L C Z x d W 9 0 O 1 N l Y 3 R p b 2 4 x L 1 N 1 c H B s Z W 1 l b n R h b C B U e X B l I E N l c n R p Z m l j Y X R l c y A o U 1 R D K S A o M i k v Q 2 h h b m d l Z C B U e X B l M y 5 7 T W F r Z S w x f S Z x d W 9 0 O 1 0 s J n F 1 b 3 Q 7 Q 2 9 s d W 1 u Q 2 9 1 b n Q m c X V v d D s 6 M i w m c X V v d D t L Z X l D b 2 x 1 b W 5 O Y W 1 l c y Z x d W 9 0 O z p b X S w m c X V v d D t D b 2 x 1 b W 5 J Z G V u d G l 0 a W V z J n F 1 b 3 Q 7 O l s m c X V v d D t T Z W N 0 a W 9 u M S 9 T d X B w b G V t Z W 5 0 Y W w g V H l w Z S B D Z X J 0 a W Z p Y 2 F 0 Z X M g K F N U Q y k g K D I p L 0 N o Y W 5 n Z W Q g V H l w Z T I u e 1 N U Q y B O d W 1 i Z X I u M S w w f S Z x d W 9 0 O y w m c X V v d D t T Z W N 0 a W 9 u M S 9 T d X B w b G V t Z W 5 0 Y W w g V H l w Z S B D Z X J 0 a W Z p Y 2 F 0 Z X M g K F N U Q y k g K D I p L 0 N o Y W 5 n Z W Q g V H l w Z T M u e 0 1 h a 2 U s M X 0 m c X V v d D t d L C Z x d W 9 0 O 1 J l b G F 0 a W 9 u c 2 h p c E l u Z m 8 m c X V v d D s 6 W 1 1 9 I i A v P j w v U 3 R h Y m x l R W 5 0 c m l l c z 4 8 L 0 l 0 Z W 0 + P E l 0 Z W 0 + P E l 0 Z W 1 M b 2 N h d G l v b j 4 8 S X R l b V R 5 c G U + R m 9 y b X V s Y T w v S X R l b V R 5 c G U + P E l 0 Z W 1 Q Y X R o P l N l Y 3 R p b 2 4 x L 1 N 1 c H B s Z W 1 l b n R h b C U y M F R 5 c G U l M j B D Z X J 0 a W Z p Y 2 F 0 Z X M l M j A o U 1 R D K S U y M C g y K S 9 T b 3 V y Y 2 U 8 L 0 l 0 Z W 1 Q Y X R o P j w v S X R l b U x v Y 2 F 0 a W 9 u P j x T d G F i b G V F b n R y a W V z I C 8 + P C 9 J d G V t P j x J d G V t P j x J d G V t T G 9 j Y X R p b 2 4 + P E l 0 Z W 1 U e X B l P k Z v c m 1 1 b G E 8 L 0 l 0 Z W 1 U e X B l P j x J d G V t U G F 0 a D 5 T Z W N 0 a W 9 u M S 9 T d X B w b G V t Z W 5 0 Y W w l M j B U e X B l J T I w Q 2 V y d G l m a W N h d G V z J T I w K F N U Q y k l M j A o M i k v Q 2 h h b m d l Z C U y M F R 5 c G U 8 L 0 l 0 Z W 1 Q Y X R o P j w v S X R l b U x v Y 2 F 0 a W 9 u P j x T d G F i b G V F b n R y a W V z I C 8 + P C 9 J d G V t P j x J d G V t P j x J d G V t T G 9 j Y X R p b 2 4 + P E l 0 Z W 1 U e X B l P k Z v c m 1 1 b G E 8 L 0 l 0 Z W 1 U e X B l P j x J d G V t U G F 0 a D 5 T Z W N 0 a W 9 u M S 9 T d X B w b G V t Z W 5 0 Y W w l M j B U e X B l J T I w Q 2 V y d G l m a W N h d G V z J T I w K F N U Q y k l M j A o M i k v U H J v b W 9 0 Z W Q l M j B I Z W F k Z X J z P C 9 J d G V t U G F 0 a D 4 8 L 0 l 0 Z W 1 M b 2 N h d G l v b j 4 8 U 3 R h Y m x l R W 5 0 c m l l c y A v P j w v S X R l b T 4 8 S X R l b T 4 8 S X R l b U x v Y 2 F 0 a W 9 u P j x J d G V t V H l w Z T 5 G b 3 J t d W x h P C 9 J d G V t V H l w Z T 4 8 S X R l b V B h d G g + U 2 V j d G l v b j E v U 3 V w c G x l b W V u d G F s J T I w V H l w Z S U y M E N l c n R p Z m l j Y X R l c y U y M C h T V E M p J T I w K D I p L 0 N o Y W 5 n Z W Q l M j B U e X B l M T w v S X R l b V B h d G g + P C 9 J d G V t T G 9 j Y X R p b 2 4 + P F N 0 Y W J s Z U V u d H J p Z X M g L z 4 8 L 0 l 0 Z W 0 + P E l 0 Z W 0 + P E l 0 Z W 1 M b 2 N h d G l v b j 4 8 S X R l b V R 5 c G U + R m 9 y b X V s Y T w v S X R l b V R 5 c G U + P E l 0 Z W 1 Q Y X R o P l N l Y 3 R p b 2 4 x L 1 N 1 c H B s Z W 1 l b n R h b C U y M F R 5 c G U l M j B D Z X J 0 a W Z p Y 2 F 0 Z X M l M j A o U 1 R D K S U y M C g y K S 9 T c G x p d C U y M E N v b H V t b i U y M G J 5 J T I w U G 9 z a X R p b 2 4 8 L 0 l 0 Z W 1 Q Y X R o P j w v S X R l b U x v Y 2 F 0 a W 9 u P j x T d G F i b G V F b n R y a W V z I C 8 + P C 9 J d G V t P j x J d G V t P j x J d G V t T G 9 j Y X R p b 2 4 + P E l 0 Z W 1 U e X B l P k Z v c m 1 1 b G E 8 L 0 l 0 Z W 1 U e X B l P j x J d G V t U G F 0 a D 5 T Z W N 0 a W 9 u M S 9 T d X B w b G V t Z W 5 0 Y W w l M j B U e X B l J T I w Q 2 V y d G l m a W N h d G V z J T I w K F N U Q y k l M j A o M i k v Q 2 h h b m d l Z C U y M F R 5 c G U y P C 9 J d G V t U G F 0 a D 4 8 L 0 l 0 Z W 1 M b 2 N h d G l v b j 4 8 U 3 R h Y m x l R W 5 0 c m l l c y A v P j w v S X R l b T 4 8 S X R l b T 4 8 S X R l b U x v Y 2 F 0 a W 9 u P j x J d G V t V H l w Z T 5 G b 3 J t d W x h P C 9 J d G V t V H l w Z T 4 8 S X R l b V B h d G g + U 2 V j d G l v b j E v U 3 V w c G x l b W V u d G F s J T I w V H l w Z S U y M E N l c n R p Z m l j Y X R l c y U y M C h T V E M p J T I w K D I p L 1 J l b W 9 2 Z W Q l M j B D b 2 x 1 b W 5 z P C 9 J d G V t U G F 0 a D 4 8 L 0 l 0 Z W 1 M b 2 N h d G l v b j 4 8 U 3 R h Y m x l R W 5 0 c m l l c y A v P j w v S X R l b T 4 8 S X R l b T 4 8 S X R l b U x v Y 2 F 0 a W 9 u P j x J d G V t V H l w Z T 5 G b 3 J t d W x h P C 9 J d G V t V H l w Z T 4 8 S X R l b V B h d G g + U 2 V j d G l v b j E v U 3 V w c G x l b W V u d G F s J T I w V H l w Z S U y M E N l c n R p Z m l j Y X R l c y U y M C h T V E M p J T I w K D I p L 1 N w b G l 0 J T I w Q 2 9 s d W 1 u J T I w Y n k l M j B E Z W x p b W l 0 Z X I 8 L 0 l 0 Z W 1 Q Y X R o P j w v S X R l b U x v Y 2 F 0 a W 9 u P j x T d G F i b G V F b n R y a W V z I C 8 + P C 9 J d G V t P j x J d G V t P j x J d G V t T G 9 j Y X R p b 2 4 + P E l 0 Z W 1 U e X B l P k Z v c m 1 1 b G E 8 L 0 l 0 Z W 1 U e X B l P j x J d G V t U G F 0 a D 5 T Z W N 0 a W 9 u M S 9 T d X B w b G V t Z W 5 0 Y W w l M j B U e X B l J T I w Q 2 V y d G l m a W N h d G V z J T I w K F N U Q y k l M j A o M i k v Q 2 h h b m d l Z C U y M F R 5 c G U z P C 9 J d G V t U G F 0 a D 4 8 L 0 l 0 Z W 1 M b 2 N h d G l v b j 4 8 U 3 R h Y m x l R W 5 0 c m l l c y A v P j w v S X R l b T 4 8 S X R l b T 4 8 S X R l b U x v Y 2 F 0 a W 9 u P j x J d G V t V H l w Z T 5 G b 3 J t d W x h P C 9 J d G V t V H l w Z T 4 8 S X R l b V B h d G g + U 2 V j d G l v b j E v U 3 V w c G x l b W V u d G F s J T I w V H l w Z S U y M E N l c n R p Z m l j Y X R l c y U y M C h T V E M p J T I w K D M p P C 9 J d G V t U G F 0 a D 4 8 L 0 l 0 Z W 1 M b 2 N h d G l v b j 4 8 U 3 R h Y m x l R W 5 0 c m l l c z 4 8 R W 5 0 c n k g V H l w Z T 0 i S X N Q c m l 2 Y X R l I i B W Y W x 1 Z T 0 i b D A i I C 8 + P E V u d H J 5 I F R 5 c G U 9 I k 5 h d m l n Y X R p b 2 5 T d G V w T m F t Z S I g V m F s d W U 9 I n N O Y X Z p Z 2 F 0 a W 9 u I i A v P j x F b n R y e S B U e X B l P S J O Y W 1 l V X B k Y X R l Z E F m d G V y R m l s b C I g V m F s d W U 9 I m w w I i A v P j x F b n R y e S B U e X B l P S J S Z X N 1 b H R U e X B l I i B W Y W x 1 Z T 0 i c 1 R h Y m x l I i A v P j x F b n R y e S B U e X B l P S J C d W Z m Z X J O Z X h 0 U m V m c m V z a C I g V m F s d W U 9 I m w x I i A v P j x F b n R y e S B U e X B l P S J G a W x s R W 5 h Y m x l Z C I g V m F s d W U 9 I m w x I i A v P j x F b n R y e S B U e X B l P S J G a W x s T 2 J q Z W N 0 V H l w Z S I g V m F s d W U 9 I n N U Y W J s Z S I g L z 4 8 R W 5 0 c n k g V H l w Z T 0 i R m l s b F R v R G F 0 Y U 1 v Z G V s R W 5 h Y m x l Z C I g V m F s d W U 9 I m w w I i A v P j x F b n R y e S B U e X B l P S J G a W x s V G F y Z 2 V 0 I i B W Y W x 1 Z T 0 i c 1 N 1 c H B s Z W 1 l b n R h b F 9 U e X B l X 0 N l c n R p Z m l j Y X R l c 1 9 f U 1 R D X 1 9 f M y I g L z 4 8 R W 5 0 c n k g V H l w Z T 0 i R m l s b G V k Q 2 9 t c G x l d G V S Z X N 1 b H R U b 1 d v c m t z a G V l d C I g V m F s d W U 9 I m w x I i A v P j x F b n R y e S B U e X B l P S J S Z W N v d m V y e V R h c m d l d F N o Z W V 0 I i B W Y W x 1 Z T 0 i c 1 N o Z W V 0 N y I g L z 4 8 R W 5 0 c n k g V H l w Z T 0 i U m V j b 3 Z l c n l U Y X J n Z X R D b 2 x 1 b W 4 i I F Z h b H V l P S J s M S I g L z 4 8 R W 5 0 c n k g V H l w Z T 0 i U m V j b 3 Z l c n l U Y X J n Z X R S b 3 c i I F Z h b H V l P S J s M S I g L z 4 8 R W 5 0 c n k g V H l w Z T 0 i Q W R k Z W R U b 0 R h d G F N b 2 R l b C I g V m F s d W U 9 I m w w I i A v P j x F b n R y e S B U e X B l P S J G a W x s Q 2 9 1 b n Q i I F Z h b H V l P S J s M z E z N i I g L z 4 8 R W 5 0 c n k g V H l w Z T 0 i R m l s b E V y c m 9 y Q 2 9 k Z S I g V m F s d W U 9 I n N V b m t u b 3 d u I i A v P j x F b n R y e S B U e X B l P S J G a W x s R X J y b 3 J D b 3 V u d C I g V m F s d W U 9 I m w w I i A v P j x F b n R y e S B U e X B l P S J G a W x s T G F z d F V w Z G F 0 Z W Q i I F Z h b H V l P S J k M j A y M i 0 w M S 0 x M F Q x O D o 1 O T o 1 N C 4 3 N z I x N D U 5 W i I g L z 4 8 R W 5 0 c n k g V H l w Z T 0 i R m l s b E N v b H V t b l R 5 c G V z I i B W Y W x 1 Z T 0 i c 0 J n W U d C Z 1 l H Q m c 9 P S I g L z 4 8 R W 5 0 c n k g V H l w Z T 0 i R m l s b E N v b H V t b k 5 h b W V z I i B W Y W x 1 Z T 0 i c 1 s m c X V v d D t D b 2 x 1 b W 4 x L j E m c X V v d D s s J n F 1 b 3 Q 7 Q 2 9 s d W 1 u O C Z x d W 9 0 O y w m c X V v d D t D b 2 x 1 b W 4 5 J n F 1 b 3 Q 7 L C Z x d W 9 0 O 0 N v b H V t b j E w J n F 1 b 3 Q 7 L C Z x d W 9 0 O 0 N v b H V t b j E x J n F 1 b 3 Q 7 L C Z x d W 9 0 O 0 N v b H V t b j E y J n F 1 b 3 Q 7 L C Z x d W 9 0 O 0 N v b H V t b j E z J n F 1 b 3 Q 7 X S I g L z 4 8 R W 5 0 c n k g V H l w Z T 0 i R m l s b F N 0 Y X R 1 c y I g V m F s d W U 9 I n N D b 2 1 w b G V 0 Z S I g L z 4 8 R W 5 0 c n k g V H l w Z T 0 i U m V s Y X R p b 2 5 z a G l w S W 5 m b 0 N v b n R h a W 5 l c i I g V m F s d W U 9 I n N 7 J n F 1 b 3 Q 7 Y 2 9 s d W 1 u Q 2 9 1 b n Q m c X V v d D s 6 N y w m c X V v d D t r Z X l D b 2 x 1 b W 5 O Y W 1 l c y Z x d W 9 0 O z p b X S w m c X V v d D t x d W V y e V J l b G F 0 a W 9 u c 2 h p c H M m c X V v d D s 6 W 1 0 s J n F 1 b 3 Q 7 Y 2 9 s d W 1 u S W R l b n R p d G l l c y Z x d W 9 0 O z p b J n F 1 b 3 Q 7 U 2 V j d G l v b j E v U 3 V w c G x l b W V u d G F s I F R 5 c G U g Q 2 V y d G l m a W N h d G V z I C h T V E M p I C g z K S 9 D a G F u Z 2 V k I F R 5 c G U x L n t D b 2 x 1 b W 4 x L j E s M H 0 m c X V v d D s s J n F 1 b 3 Q 7 U 2 V j d G l v b j E v U 3 V w c G x l b W V u d G F s I F R 5 c G U g Q 2 V y d G l m a W N h d G V z I C h T V E M p I C g z K S 9 D a G F u Z 2 V k I F R 5 c G U u e 0 N v b H V t b j g s N 3 0 m c X V v d D s s J n F 1 b 3 Q 7 U 2 V j d G l v b j E v U 3 V w c G x l b W V u d G F s I F R 5 c G U g Q 2 V y d G l m a W N h d G V z I C h T V E M p I C g z K S 9 D a G F u Z 2 V k I F R 5 c G U y L n t D b 2 x 1 b W 4 5 L D J 9 J n F 1 b 3 Q 7 L C Z x d W 9 0 O 1 N l Y 3 R p b 2 4 x L 1 N 1 c H B s Z W 1 l b n R h b C B U e X B l I E N l c n R p Z m l j Y X R l c y A o U 1 R D K S A o M y k v Q 2 h h b m d l Z C B U e X B l L n t D b 2 x 1 b W 4 x M C w 5 f S Z x d W 9 0 O y w m c X V v d D t T Z W N 0 a W 9 u M S 9 T d X B w b G V t Z W 5 0 Y W w g V H l w Z S B D Z X J 0 a W Z p Y 2 F 0 Z X M g K F N U Q y k g K D M p L 0 N o Y W 5 n Z W Q g V H l w Z S 5 7 Q 2 9 s d W 1 u M T E s M T B 9 J n F 1 b 3 Q 7 L C Z x d W 9 0 O 1 N l Y 3 R p b 2 4 x L 1 N 1 c H B s Z W 1 l b n R h b C B U e X B l I E N l c n R p Z m l j Y X R l c y A o U 1 R D K S A o M y k v Q 2 h h b m d l Z C B U e X B l L n t D b 2 x 1 b W 4 x M i w x M X 0 m c X V v d D s s J n F 1 b 3 Q 7 U 2 V j d G l v b j E v U 3 V w c G x l b W V u d G F s I F R 5 c G U g Q 2 V y d G l m a W N h d G V z I C h T V E M p I C g z K S 9 D a G F u Z 2 V k I F R 5 c G U u e 0 N v b H V t b j E z L D E y f S Z x d W 9 0 O 1 0 s J n F 1 b 3 Q 7 Q 2 9 s d W 1 u Q 2 9 1 b n Q m c X V v d D s 6 N y w m c X V v d D t L Z X l D b 2 x 1 b W 5 O Y W 1 l c y Z x d W 9 0 O z p b X S w m c X V v d D t D b 2 x 1 b W 5 J Z G V u d G l 0 a W V z J n F 1 b 3 Q 7 O l s m c X V v d D t T Z W N 0 a W 9 u M S 9 T d X B w b G V t Z W 5 0 Y W w g V H l w Z S B D Z X J 0 a W Z p Y 2 F 0 Z X M g K F N U Q y k g K D M p L 0 N o Y W 5 n Z W Q g V H l w Z T E u e 0 N v b H V t b j E u M S w w f S Z x d W 9 0 O y w m c X V v d D t T Z W N 0 a W 9 u M S 9 T d X B w b G V t Z W 5 0 Y W w g V H l w Z S B D Z X J 0 a W Z p Y 2 F 0 Z X M g K F N U Q y k g K D M p L 0 N o Y W 5 n Z W Q g V H l w Z S 5 7 Q 2 9 s d W 1 u O C w 3 f S Z x d W 9 0 O y w m c X V v d D t T Z W N 0 a W 9 u M S 9 T d X B w b G V t Z W 5 0 Y W w g V H l w Z S B D Z X J 0 a W Z p Y 2 F 0 Z X M g K F N U Q y k g K D M p L 0 N o Y W 5 n Z W Q g V H l w Z T I u e 0 N v b H V t b j k s M n 0 m c X V v d D s s J n F 1 b 3 Q 7 U 2 V j d G l v b j E v U 3 V w c G x l b W V u d G F s I F R 5 c G U g Q 2 V y d G l m a W N h d G V z I C h T V E M p I C g z K S 9 D a G F u Z 2 V k I F R 5 c G U u e 0 N v b H V t b j E w L D l 9 J n F 1 b 3 Q 7 L C Z x d W 9 0 O 1 N l Y 3 R p b 2 4 x L 1 N 1 c H B s Z W 1 l b n R h b C B U e X B l I E N l c n R p Z m l j Y X R l c y A o U 1 R D K S A o M y k v Q 2 h h b m d l Z C B U e X B l L n t D b 2 x 1 b W 4 x M S w x M H 0 m c X V v d D s s J n F 1 b 3 Q 7 U 2 V j d G l v b j E v U 3 V w c G x l b W V u d G F s I F R 5 c G U g Q 2 V y d G l m a W N h d G V z I C h T V E M p I C g z K S 9 D a G F u Z 2 V k I F R 5 c G U u e 0 N v b H V t b j E y L D E x f S Z x d W 9 0 O y w m c X V v d D t T Z W N 0 a W 9 u M S 9 T d X B w b G V t Z W 5 0 Y W w g V H l w Z S B D Z X J 0 a W Z p Y 2 F 0 Z X M g K F N U Q y k g K D M p L 0 N o Y W 5 n Z W Q g V H l w Z S 5 7 Q 2 9 s d W 1 u M T M s M T J 9 J n F 1 b 3 Q 7 X S w m c X V v d D t S Z W x h d G l v b n N o a X B J b m Z v J n F 1 b 3 Q 7 O l t d f S I g L z 4 8 L 1 N 0 Y W J s Z U V u d H J p Z X M + P C 9 J d G V t P j x J d G V t P j x J d G V t T G 9 j Y X R p b 2 4 + P E l 0 Z W 1 U e X B l P k Z v c m 1 1 b G E 8 L 0 l 0 Z W 1 U e X B l P j x J d G V t U G F 0 a D 5 T Z W N 0 a W 9 u M S 9 T d X B w b G V t Z W 5 0 Y W w l M j B U e X B l J T I w Q 2 V y d G l m a W N h d G V z J T I w K F N U Q y k l M j A o M y k v U 2 9 1 c m N l P C 9 J d G V t U G F 0 a D 4 8 L 0 l 0 Z W 1 M b 2 N h d G l v b j 4 8 U 3 R h Y m x l R W 5 0 c m l l c y A v P j w v S X R l b T 4 8 S X R l b T 4 8 S X R l b U x v Y 2 F 0 a W 9 u P j x J d G V t V H l w Z T 5 G b 3 J t d W x h P C 9 J d G V t V H l w Z T 4 8 S X R l b V B h d G g + U 2 V j d G l v b j E v U 3 V w c G x l b W V u d G F s J T I w V H l w Z S U y M E N l c n R p Z m l j Y X R l c y U y M C h T V E M p J T I w K D M p L 0 N o Y W 5 n Z W Q l M j B U e X B l P C 9 J d G V t U G F 0 a D 4 8 L 0 l 0 Z W 1 M b 2 N h d G l v b j 4 8 U 3 R h Y m x l R W 5 0 c m l l c y A v P j w v S X R l b T 4 8 S X R l b T 4 8 S X R l b U x v Y 2 F 0 a W 9 u P j x J d G V t V H l w Z T 5 G b 3 J t d W x h P C 9 J d G V t V H l w Z T 4 8 S X R l b V B h d G g + U 2 V j d G l v b j E v U 3 V w c G x l b W V u d G F s J T I w V H l w Z S U y M E N l c n R p Z m l j Y X R l c y U y M C h T V E M p J T I w K D M p L 1 N w b G l 0 J T I w Q 2 9 s d W 1 u J T I w Y n k l M j B Q b 3 N p d G l v b j w v S X R l b V B h d G g + P C 9 J d G V t T G 9 j Y X R p b 2 4 + P F N 0 Y W J s Z U V u d H J p Z X M g L z 4 8 L 0 l 0 Z W 0 + P E l 0 Z W 0 + P E l 0 Z W 1 M b 2 N h d G l v b j 4 8 S X R l b V R 5 c G U + R m 9 y b X V s Y T w v S X R l b V R 5 c G U + P E l 0 Z W 1 Q Y X R o P l N l Y 3 R p b 2 4 x L 1 N 1 c H B s Z W 1 l b n R h b C U y M F R 5 c G U l M j B D Z X J 0 a W Z p Y 2 F 0 Z X M l M j A o U 1 R D K S U y M C g z K S 9 D a G F u Z 2 V k J T I w V H l w Z T E 8 L 0 l 0 Z W 1 Q Y X R o P j w v S X R l b U x v Y 2 F 0 a W 9 u P j x T d G F i b G V F b n R y a W V z I C 8 + P C 9 J d G V t P j x J d G V t P j x J d G V t T G 9 j Y X R p b 2 4 + P E l 0 Z W 1 U e X B l P k Z v c m 1 1 b G E 8 L 0 l 0 Z W 1 U e X B l P j x J d G V t U G F 0 a D 5 T Z W N 0 a W 9 u M S 9 T d X B w b G V t Z W 5 0 Y W w l M j B U e X B l J T I w Q 2 V y d G l m a W N h d G V z J T I w K F N U Q y k l M j A o M y k v U m V t b 3 Z l Z C U y M E N v b H V t b n M 8 L 0 l 0 Z W 1 Q Y X R o P j w v S X R l b U x v Y 2 F 0 a W 9 u P j x T d G F i b G V F b n R y a W V z I C 8 + P C 9 J d G V t P j x J d G V t P j x J d G V t T G 9 j Y X R p b 2 4 + P E l 0 Z W 1 U e X B l P k Z v c m 1 1 b G E 8 L 0 l 0 Z W 1 U e X B l P j x J d G V t U G F 0 a D 5 T Z W N 0 a W 9 u M S 9 T d X B w b G V t Z W 5 0 Y W w l M j B U e X B l J T I w Q 2 V y d G l m a W N h d G V z J T I w K F N U Q y k l M j A o M y k v U 3 B s a X Q l M j B D b 2 x 1 b W 4 l M j B i e S U y M E R l b G l t a X R l c j w v S X R l b V B h d G g + P C 9 J d G V t T G 9 j Y X R p b 2 4 + P F N 0 Y W J s Z U V u d H J p Z X M g L z 4 8 L 0 l 0 Z W 0 + P E l 0 Z W 0 + P E l 0 Z W 1 M b 2 N h d G l v b j 4 8 S X R l b V R 5 c G U + R m 9 y b X V s Y T w v S X R l b V R 5 c G U + P E l 0 Z W 1 Q Y X R o P l N l Y 3 R p b 2 4 x L 1 N 1 c H B s Z W 1 l b n R h b C U y M F R 5 c G U l M j B D Z X J 0 a W Z p Y 2 F 0 Z X M l M j A o U 1 R D K S U y M C g z K S 9 D a G F u Z 2 V k J T I w V H l w Z T I 8 L 0 l 0 Z W 1 Q Y X R o P j w v S X R l b U x v Y 2 F 0 a W 9 u P j x T d G F i b G V F b n R y a W V z I C 8 + P C 9 J d G V t P j x J d G V t P j x J d G V t T G 9 j Y X R p b 2 4 + P E l 0 Z W 1 U e X B l P k Z v c m 1 1 b G E 8 L 0 l 0 Z W 1 U e X B l P j x J d G V t U G F 0 a D 5 T Z W N 0 a W 9 u M S 9 T d X B w b G V t Z W 5 0 Y W w l M j B U e X B l J T I w Q 2 V y d G l m a W N h d G V z J T I w K F N U Q y k l M j A o N C k 8 L 0 l 0 Z W 1 Q Y X R o P j w v S X R l b U x v Y 2 F 0 a W 9 u P j x T d G F i b G V F b n R y a W V z P j x F b n R y e S B U e X B l P S J J c 1 B y a X Z h d G U i I F Z h b H V l P S J s M C I g L z 4 8 R W 5 0 c n k g V H l w Z T 0 i T m F 2 a W d h d G l v b l N 0 Z X B O Y W 1 l I i B W Y W x 1 Z T 0 i c 0 5 h d m l n Y X R p b 2 4 i I C 8 + P E V u d H J 5 I F R 5 c G U 9 I k 5 h b W V V c G R h d G V k Q W Z 0 Z X J G a W x s I i B W Y W x 1 Z T 0 i b D A i I C 8 + P E V u d H J 5 I F R 5 c G U 9 I l J l c 3 V s d F R 5 c G U i I F Z h b H V l P S J z V G F i b G U i I C 8 + P E V u d H J 5 I F R 5 c G U 9 I k J 1 Z m Z l c k 5 l e H R S Z W Z y Z X N o I i B W Y W x 1 Z T 0 i b D E i I C 8 + P E V u d H J 5 I F R 5 c G U 9 I k Z p b G x F b m F i b G V k I i B W Y W x 1 Z T 0 i b D E i I C 8 + P E V u d H J 5 I F R 5 c G U 9 I k Z p b G x P Y m p l Y 3 R U e X B l I i B W Y W x 1 Z T 0 i c 1 R h Y m x l I i A v P j x F b n R y e S B U e X B l P S J G a W x s V G 9 E Y X R h T W 9 k Z W x F b m F i b G V k I i B W Y W x 1 Z T 0 i b D A i I C 8 + P E V u d H J 5 I F R 5 c G U 9 I k Z p b G x U Y X J n Z X Q i I F Z h b H V l P S J z U 3 V w c G x l b W V u d G F s X 1 R 5 c G V f Q 2 V y d G l m a W N h d G V z X 1 9 T V E N f X 1 8 0 I i A v P j x F b n R y e S B U e X B l P S J G a W x s Z W R D b 2 1 w b G V 0 Z V J l c 3 V s d F R v V 2 9 y a 3 N o Z W V 0 I i B W Y W x 1 Z T 0 i b D E i I C 8 + P E V u d H J 5 I F R 5 c G U 9 I l J l Y 2 9 2 Z X J 5 V G F y Z 2 V 0 U 2 h l Z X Q i I F Z h b H V l P S J z U 2 h l Z X Q 4 I i A v P j x F b n R y e S B U e X B l P S J S Z W N v d m V y e V R h c m d l d E N v b H V t b i I g V m F s d W U 9 I m w x I i A v P j x F b n R y e S B U e X B l P S J S Z W N v d m V y e V R h c m d l d F J v d y I g V m F s d W U 9 I m w x I i A v P j x F b n R y e S B U e X B l P S J B Z G R l Z F R v R G F 0 Y U 1 v Z G V s I i B W Y W x 1 Z T 0 i b D A i I C 8 + P E V u d H J 5 I F R 5 c G U 9 I k Z p b G x D b 3 V u d C I g V m F s d W U 9 I m w 1 N T g i I C 8 + P E V u d H J 5 I F R 5 c G U 9 I k Z p b G x F c n J v c k N v Z G U i I F Z h b H V l P S J z V W 5 r b m 9 3 b i I g L z 4 8 R W 5 0 c n k g V H l w Z T 0 i R m l s b E V y c m 9 y Q 2 9 1 b n Q i I F Z h b H V l P S J s M C I g L z 4 8 R W 5 0 c n k g V H l w Z T 0 i R m l s b E x h c 3 R V c G R h d G V k I i B W Y W x 1 Z T 0 i Z D I w M j I t M D E t M T B U M T k 6 M D M 6 N T A u M z M 4 M T U 0 N l o i I C 8 + P E V u d H J 5 I F R 5 c G U 9 I k Z p b G x D b 2 x 1 b W 5 U e X B l c y I g V m F s d W U 9 I n N C Z 1 k 9 I i A v P j x F b n R y e S B U e X B l P S J G a W x s Q 2 9 s d W 1 u T m F t Z X M i I F Z h b H V l P S J z W y Z x d W 9 0 O 1 N U Q y B O d W 1 i Z X I m c X V v d D s s J n F 1 b 3 Q 7 V E M g T n V t Y m V y J n F 1 b 3 Q 7 X S I g L z 4 8 R W 5 0 c n k g V H l w Z T 0 i R m l s b F N 0 Y X R 1 c y I g V m F s d W U 9 I n N D b 2 1 w b G V 0 Z S I g L z 4 8 R W 5 0 c n k g V H l w Z T 0 i U m V s Y X R p b 2 5 z a G l w S W 5 m b 0 N v b n R h a W 5 l c i I g V m F s d W U 9 I n N 7 J n F 1 b 3 Q 7 Y 2 9 s d W 1 u Q 2 9 1 b n Q m c X V v d D s 6 M i w m c X V v d D t r Z X l D b 2 x 1 b W 5 O Y W 1 l c y Z x d W 9 0 O z p b X S w m c X V v d D t x d W V y e V J l b G F 0 a W 9 u c 2 h p c H M m c X V v d D s 6 W 1 0 s J n F 1 b 3 Q 7 Y 2 9 s d W 1 u S W R l b n R p d G l l c y Z x d W 9 0 O z p b J n F 1 b 3 Q 7 U 2 V j d G l v b j E v U 3 V w c G x l b W V u d G F s I F R 5 c G U g Q 2 V y d G l m a W N h d G V z I C h T V E M p I C g 0 K S 9 D a G F u Z 2 V k I F R 5 c G U y L n t T V E M g T n V t Y m V y L D B 9 J n F 1 b 3 Q 7 L C Z x d W 9 0 O 1 N l Y 3 R p b 2 4 x L 1 N 1 c H B s Z W 1 l b n R h b C B U e X B l I E N l c n R p Z m l j Y X R l c y A o U 1 R D K S A o N C k v Q 2 h h b m d l Z C B U e X B l M y 5 7 V E M g T n V t Y m V y L D F 9 J n F 1 b 3 Q 7 X S w m c X V v d D t D b 2 x 1 b W 5 D b 3 V u d C Z x d W 9 0 O z o y L C Z x d W 9 0 O 0 t l e U N v b H V t b k 5 h b W V z J n F 1 b 3 Q 7 O l t d L C Z x d W 9 0 O 0 N v b H V t b k l k Z W 5 0 a X R p Z X M m c X V v d D s 6 W y Z x d W 9 0 O 1 N l Y 3 R p b 2 4 x L 1 N 1 c H B s Z W 1 l b n R h b C B U e X B l I E N l c n R p Z m l j Y X R l c y A o U 1 R D K S A o N C k v Q 2 h h b m d l Z C B U e X B l M i 5 7 U 1 R D I E 5 1 b W J l c i w w f S Z x d W 9 0 O y w m c X V v d D t T Z W N 0 a W 9 u M S 9 T d X B w b G V t Z W 5 0 Y W w g V H l w Z S B D Z X J 0 a W Z p Y 2 F 0 Z X M g K F N U Q y k g K D Q p L 0 N o Y W 5 n Z W Q g V H l w Z T M u e 1 R D I E 5 1 b W J l c i w x f S Z x d W 9 0 O 1 0 s J n F 1 b 3 Q 7 U m V s Y X R p b 2 5 z a G l w S W 5 m b y Z x d W 9 0 O z p b X X 0 i I C 8 + P C 9 T d G F i b G V F b n R y a W V z P j w v S X R l b T 4 8 S X R l b T 4 8 S X R l b U x v Y 2 F 0 a W 9 u P j x J d G V t V H l w Z T 5 G b 3 J t d W x h P C 9 J d G V t V H l w Z T 4 8 S X R l b V B h d G g + U 2 V j d G l v b j E v U 3 V w c G x l b W V u d G F s J T I w V H l w Z S U y M E N l c n R p Z m l j Y X R l c y U y M C h T V E M p J T I w K D Q p L 1 N v d X J j Z T w v S X R l b V B h d G g + P C 9 J d G V t T G 9 j Y X R p b 2 4 + P F N 0 Y W J s Z U V u d H J p Z X M g L z 4 8 L 0 l 0 Z W 0 + P E l 0 Z W 0 + P E l 0 Z W 1 M b 2 N h d G l v b j 4 8 S X R l b V R 5 c G U + R m 9 y b X V s Y T w v S X R l b V R 5 c G U + P E l 0 Z W 1 Q Y X R o P l N l Y 3 R p b 2 4 x L 1 N 1 c H B s Z W 1 l b n R h b C U y M F R 5 c G U l M j B D Z X J 0 a W Z p Y 2 F 0 Z X M l M j A o U 1 R D K S U y M C g 0 K S 9 D a G F u Z 2 V k J T I w V H l w Z T w v S X R l b V B h d G g + P C 9 J d G V t T G 9 j Y X R p b 2 4 + P F N 0 Y W J s Z U V u d H J p Z X M g L z 4 8 L 0 l 0 Z W 0 + P E l 0 Z W 0 + P E l 0 Z W 1 M b 2 N h d G l v b j 4 8 S X R l b V R 5 c G U + R m 9 y b X V s Y T w v S X R l b V R 5 c G U + P E l 0 Z W 1 Q Y X R o P l N l Y 3 R p b 2 4 x L 1 N 1 c H B s Z W 1 l b n R h b C U y M F R 5 c G U l M j B D Z X J 0 a W Z p Y 2 F 0 Z X M l M j A o U 1 R D K S U y M C g 0 K S 9 T c G x p d C U y M E N v b H V t b i U y M G J 5 J T I w U G 9 z a X R p b 2 4 8 L 0 l 0 Z W 1 Q Y X R o P j w v S X R l b U x v Y 2 F 0 a W 9 u P j x T d G F i b G V F b n R y a W V z I C 8 + P C 9 J d G V t P j x J d G V t P j x J d G V t T G 9 j Y X R p b 2 4 + P E l 0 Z W 1 U e X B l P k Z v c m 1 1 b G E 8 L 0 l 0 Z W 1 U e X B l P j x J d G V t U G F 0 a D 5 T Z W N 0 a W 9 u M S 9 T d X B w b G V t Z W 5 0 Y W w l M j B U e X B l J T I w Q 2 V y d G l m a W N h d G V z J T I w K F N U Q y k l M j A o N C k v Q 2 h h b m d l Z C U y M F R 5 c G U x P C 9 J d G V t U G F 0 a D 4 8 L 0 l 0 Z W 1 M b 2 N h d G l v b j 4 8 U 3 R h Y m x l R W 5 0 c m l l c y A v P j w v S X R l b T 4 8 S X R l b T 4 8 S X R l b U x v Y 2 F 0 a W 9 u P j x J d G V t V H l w Z T 5 G b 3 J t d W x h P C 9 J d G V t V H l w Z T 4 8 S X R l b V B h d G g + U 2 V j d G l v b j E v U 3 V w c G x l b W V u d G F s J T I w V H l w Z S U y M E N l c n R p Z m l j Y X R l c y U y M C h T V E M p J T I w K D Q p L 1 J l b W 9 2 Z W Q l M j B D b 2 x 1 b W 5 z P C 9 J d G V t U G F 0 a D 4 8 L 0 l 0 Z W 1 M b 2 N h d G l v b j 4 8 U 3 R h Y m x l R W 5 0 c m l l c y A v P j w v S X R l b T 4 8 S X R l b T 4 8 S X R l b U x v Y 2 F 0 a W 9 u P j x J d G V t V H l w Z T 5 G b 3 J t d W x h P C 9 J d G V t V H l w Z T 4 8 S X R l b V B h d G g + U 2 V j d G l v b j E v U 3 V w c G x l b W V u d G F s J T I w V H l w Z S U y M E N l c n R p Z m l j Y X R l c y U y M C h T V E M p J T I w K D Q p L 1 B y b 2 1 v d G V k J T I w S G V h Z G V y c z w v S X R l b V B h d G g + P C 9 J d G V t T G 9 j Y X R p b 2 4 + P F N 0 Y W J s Z U V u d H J p Z X M g L z 4 8 L 0 l 0 Z W 0 + P E l 0 Z W 0 + P E l 0 Z W 1 M b 2 N h d G l v b j 4 8 S X R l b V R 5 c G U + R m 9 y b X V s Y T w v S X R l b V R 5 c G U + P E l 0 Z W 1 Q Y X R o P l N l Y 3 R p b 2 4 x L 1 N 1 c H B s Z W 1 l b n R h b C U y M F R 5 c G U l M j B D Z X J 0 a W Z p Y 2 F 0 Z X M l M j A o U 1 R D K S U y M C g 0 K S 9 D a G F u Z 2 V k J T I w V H l w Z T I 8 L 0 l 0 Z W 1 Q Y X R o P j w v S X R l b U x v Y 2 F 0 a W 9 u P j x T d G F i b G V F b n R y a W V z I C 8 + P C 9 J d G V t P j x J d G V t P j x J d G V t T G 9 j Y X R p b 2 4 + P E l 0 Z W 1 U e X B l P k Z v c m 1 1 b G E 8 L 0 l 0 Z W 1 U e X B l P j x J d G V t U G F 0 a D 5 T Z W N 0 a W 9 u M S 9 T d X B w b G V t Z W 5 0 Y W w l M j B U e X B l J T I w Q 2 V y d G l m a W N h d G V z J T I w K F N U Q y k l M j A o N C k v U 3 B s a X Q l M j B D b 2 x 1 b W 4 l M j B i e S U y M E R l b G l t a X R l c j w v S X R l b V B h d G g + P C 9 J d G V t T G 9 j Y X R p b 2 4 + P F N 0 Y W J s Z U V u d H J p Z X M g L z 4 8 L 0 l 0 Z W 0 + P E l 0 Z W 0 + P E l 0 Z W 1 M b 2 N h d G l v b j 4 8 S X R l b V R 5 c G U + R m 9 y b X V s Y T w v S X R l b V R 5 c G U + P E l 0 Z W 1 Q Y X R o P l N l Y 3 R p b 2 4 x L 1 N 1 c H B s Z W 1 l b n R h b C U y M F R 5 c G U l M j B D Z X J 0 a W Z p Y 2 F 0 Z X M l M j A o U 1 R D K S U y M C g 0 K S 9 D a G F u Z 2 V k J T I w V H l w Z T M 8 L 0 l 0 Z W 1 Q Y X R o P j w v S X R l b U x v Y 2 F 0 a W 9 u P j x T d G F i b G V F b n R y a W V z I C 8 + P C 9 J d G V t P j x J d G V t P j x J d G V t T G 9 j Y X R p b 2 4 + P E l 0 Z W 1 U e X B l P k Z v c m 1 1 b G E 8 L 0 l 0 Z W 1 U e X B l P j x J d G V t U G F 0 a D 5 T Z W N 0 a W 9 u M S 9 T d X B w b G V t Z W 5 0 Y W w l M j B U e X B l J T I w Q 2 V y d G l m a W N h d G V z J T I w K F N U Q y k l M j A o N S k 8 L 0 l 0 Z W 1 Q Y X R o P j w v S X R l b U x v Y 2 F 0 a W 9 u P j x T d G F i b G V F b n R y a W V z P j x F b n R y e S B U e X B l P S J J c 1 B y a X Z h d G U i I F Z h b H V l P S J s M C I g L z 4 8 R W 5 0 c n k g V H l w Z T 0 i T m F 2 a W d h d G l v b l N 0 Z X B O Y W 1 l I i B W Y W x 1 Z T 0 i c 0 5 h d m l n Y X R p b 2 4 i I C 8 + P E V u d H J 5 I F R 5 c G U 9 I k 5 h b W V V c G R h d G V k Q W Z 0 Z X J G a W x s I i B W Y W x 1 Z T 0 i b D A i I C 8 + P E V u d H J 5 I F R 5 c G U 9 I l J l c 3 V s d F R 5 c G U i I F Z h b H V l P S J z V G F i b G U i I C 8 + P E V u d H J 5 I F R 5 c G U 9 I k J 1 Z m Z l c k 5 l e H R S Z W Z y Z X N o I i B W Y W x 1 Z T 0 i b D E i I C 8 + P E V u d H J 5 I F R 5 c G U 9 I k Z p b G x F b m F i b G V k I i B W Y W x 1 Z T 0 i b D E i I C 8 + P E V u d H J 5 I F R 5 c G U 9 I k Z p b G x P Y m p l Y 3 R U e X B l I i B W Y W x 1 Z T 0 i c 1 R h Y m x l I i A v P j x F b n R y e S B U e X B l P S J G a W x s V G 9 E Y X R h T W 9 k Z W x F b m F i b G V k I i B W Y W x 1 Z T 0 i b D A i I C 8 + P E V u d H J 5 I F R 5 c G U 9 I k Z p b G x U Y X J n Z X Q i I F Z h b H V l P S J z U 3 V w c G x l b W V u d G F s X 1 R 5 c G V f Q 2 V y d G l m a W N h d G V z X 1 9 T V E N f X 1 8 1 I i A v P j x F b n R y e S B U e X B l P S J G a W x s Z W R D b 2 1 w b G V 0 Z V J l c 3 V s d F R v V 2 9 y a 3 N o Z W V 0 I i B W Y W x 1 Z T 0 i b D E i I C 8 + P E V u d H J 5 I F R 5 c G U 9 I l J l Y 2 9 2 Z X J 5 V G F y Z 2 V 0 U 2 h l Z X Q i I F Z h b H V l P S J z U 2 h l Z X Q x M S I g L z 4 8 R W 5 0 c n k g V H l w Z T 0 i U m V j b 3 Z l c n l U Y X J n Z X R D b 2 x 1 b W 4 i I F Z h b H V l P S J s M S I g L z 4 8 R W 5 0 c n k g V H l w Z T 0 i U m V j b 3 Z l c n l U Y X J n Z X R S b 3 c i I F Z h b H V l P S J s M S I g L z 4 8 R W 5 0 c n k g V H l w Z T 0 i Q W R k Z W R U b 0 R h d G F N b 2 R l b C I g V m F s d W U 9 I m w w I i A v P j x F b n R y e S B U e X B l P S J G a W x s Q 2 9 1 b n Q i I F Z h b H V l P S J s M z E z N S I g L z 4 8 R W 5 0 c n k g V H l w Z T 0 i R m l s b E V y c m 9 y Q 2 9 k Z S I g V m F s d W U 9 I n N V b m t u b 3 d u I i A v P j x F b n R y e S B U e X B l P S J G a W x s R X J y b 3 J D b 3 V u d C I g V m F s d W U 9 I m w w I i A v P j x F b n R y e S B U e X B l P S J G a W x s T G F z d F V w Z G F 0 Z W Q i I F Z h b H V l P S J k M j A y M i 0 w M S 0 x M F Q y M D o y M T o 0 M y 4 x M D Q w M T k 3 W i I g L z 4 8 R W 5 0 c n k g V H l w Z T 0 i R m l s b E N v b H V t b l R 5 c G V z I i B W Y W x 1 Z T 0 i c 0 J n W T 0 i I C 8 + P E V u d H J 5 I F R 5 c G U 9 I k Z p b G x D b 2 x 1 b W 5 O Y W 1 l c y I g V m F s d W U 9 I n N b J n F 1 b 3 Q 7 U 1 R D I E 5 1 b W J l c i Z x d W 9 0 O y w m c X V v d D t N b 2 R l b C 9 T Z X J p Z X M m c X V v d D t d I i A v P j x F b n R y e S B U e X B l P S J G a W x s U 3 R h d H V z I i B W Y W x 1 Z T 0 i c 0 N v b X B s Z X R l I i A v P j x F b n R y e S B U e X B l P S J S Z W x h d G l v b n N o a X B J b m Z v Q 2 9 u d G F p b m V y I i B W Y W x 1 Z T 0 i c 3 s m c X V v d D t j b 2 x 1 b W 5 D b 3 V u d C Z x d W 9 0 O z o y L C Z x d W 9 0 O 2 t l e U N v b H V t b k 5 h b W V z J n F 1 b 3 Q 7 O l t d L C Z x d W 9 0 O 3 F 1 Z X J 5 U m V s Y X R p b 2 5 z a G l w c y Z x d W 9 0 O z p b X S w m c X V v d D t j b 2 x 1 b W 5 J Z G V u d G l 0 a W V z J n F 1 b 3 Q 7 O l s m c X V v d D t T Z W N 0 a W 9 u M S 9 T d X B w b G V t Z W 5 0 Y W w g V H l w Z S B D Z X J 0 a W Z p Y 2 F 0 Z X M g K F N U Q y k g K D U p L 0 N o Y W 5 n Z W Q g V H l w Z T E u e 1 N U Q y B O d W 1 i Z X I s M H 0 m c X V v d D s s J n F 1 b 3 Q 7 U 2 V j d G l v b j E v U 3 V w c G x l b W V u d G F s I F R 5 c G U g Q 2 V y d G l m a W N h d G V z I C h T V E M p I C g 1 K S 9 D a G F u Z 2 V k I F R 5 c G U y L n t N b 2 R l b C 9 T Z X J p Z X M s M X 0 m c X V v d D t d L C Z x d W 9 0 O 0 N v b H V t b k N v d W 5 0 J n F 1 b 3 Q 7 O j I s J n F 1 b 3 Q 7 S 2 V 5 Q 2 9 s d W 1 u T m F t Z X M m c X V v d D s 6 W 1 0 s J n F 1 b 3 Q 7 Q 2 9 s d W 1 u S W R l b n R p d G l l c y Z x d W 9 0 O z p b J n F 1 b 3 Q 7 U 2 V j d G l v b j E v U 3 V w c G x l b W V u d G F s I F R 5 c G U g Q 2 V y d G l m a W N h d G V z I C h T V E M p I C g 1 K S 9 D a G F u Z 2 V k I F R 5 c G U x L n t T V E M g T n V t Y m V y L D B 9 J n F 1 b 3 Q 7 L C Z x d W 9 0 O 1 N l Y 3 R p b 2 4 x L 1 N 1 c H B s Z W 1 l b n R h b C B U e X B l I E N l c n R p Z m l j Y X R l c y A o U 1 R D K S A o N S k v Q 2 h h b m d l Z C B U e X B l M i 5 7 T W 9 k Z W w v U 2 V y a W V z L D F 9 J n F 1 b 3 Q 7 X S w m c X V v d D t S Z W x h d G l v b n N o a X B J b m Z v J n F 1 b 3 Q 7 O l t d f S I g L z 4 8 L 1 N 0 Y W J s Z U V u d H J p Z X M + P C 9 J d G V t P j x J d G V t P j x J d G V t T G 9 j Y X R p b 2 4 + P E l 0 Z W 1 U e X B l P k Z v c m 1 1 b G E 8 L 0 l 0 Z W 1 U e X B l P j x J d G V t U G F 0 a D 5 T Z W N 0 a W 9 u M S 9 T d X B w b G V t Z W 5 0 Y W w l M j B U e X B l J T I w Q 2 V y d G l m a W N h d G V z J T I w K F N U Q y k l M j A o N S k v U 2 9 1 c m N l P C 9 J d G V t U G F 0 a D 4 8 L 0 l 0 Z W 1 M b 2 N h d G l v b j 4 8 U 3 R h Y m x l R W 5 0 c m l l c y A v P j w v S X R l b T 4 8 S X R l b T 4 8 S X R l b U x v Y 2 F 0 a W 9 u P j x J d G V t V H l w Z T 5 G b 3 J t d W x h P C 9 J d G V t V H l w Z T 4 8 S X R l b V B h d G g + U 2 V j d G l v b j E v U 3 V w c G x l b W V u d G F s J T I w V H l w Z S U y M E N l c n R p Z m l j Y X R l c y U y M C h T V E M p J T I w K D U p L 0 N o Y W 5 n Z W Q l M j B U e X B l P C 9 J d G V t U G F 0 a D 4 8 L 0 l 0 Z W 1 M b 2 N h d G l v b j 4 8 U 3 R h Y m x l R W 5 0 c m l l c y A v P j w v S X R l b T 4 8 S X R l b T 4 8 S X R l b U x v Y 2 F 0 a W 9 u P j x J d G V t V H l w Z T 5 G b 3 J t d W x h P C 9 J d G V t V H l w Z T 4 8 S X R l b V B h d G g + U 2 V j d G l v b j E v U 3 V w c G x l b W V u d G F s J T I w V H l w Z S U y M E N l c n R p Z m l j Y X R l c y U y M C h T V E M p J T I w K D U p L 1 J l b W 9 2 Z W Q l M j B D b 2 x 1 b W 5 z P C 9 J d G V t U G F 0 a D 4 8 L 0 l 0 Z W 1 M b 2 N h d G l v b j 4 8 U 3 R h Y m x l R W 5 0 c m l l c y A v P j w v S X R l b T 4 8 S X R l b T 4 8 S X R l b U x v Y 2 F 0 a W 9 u P j x J d G V t V H l w Z T 5 G b 3 J t d W x h P C 9 J d G V t V H l w Z T 4 8 S X R l b V B h d G g + U 2 V j d G l v b j E v U 3 V w c G x l b W V u d G F s J T I w V H l w Z S U y M E N l c n R p Z m l j Y X R l c y U y M C h T V E M p J T I w K D U p L 1 B y b 2 1 v d G V k J T I w S G V h Z G V y c z w v S X R l b V B h d G g + P C 9 J d G V t T G 9 j Y X R p b 2 4 + P F N 0 Y W J s Z U V u d H J p Z X M g L z 4 8 L 0 l 0 Z W 0 + P E l 0 Z W 0 + P E l 0 Z W 1 M b 2 N h d G l v b j 4 8 S X R l b V R 5 c G U + R m 9 y b X V s Y T w v S X R l b V R 5 c G U + P E l 0 Z W 1 Q Y X R o P l N l Y 3 R p b 2 4 x L 1 N 1 c H B s Z W 1 l b n R h b C U y M F R 5 c G U l M j B D Z X J 0 a W Z p Y 2 F 0 Z X M l M j A o U 1 R D K S U y M C g 1 K S 9 D a G F u Z 2 V k J T I w V H l w Z T E 8 L 0 l 0 Z W 1 Q Y X R o P j w v S X R l b U x v Y 2 F 0 a W 9 u P j x T d G F i b G V F b n R y a W V z I C 8 + P C 9 J d G V t P j x J d G V t P j x J d G V t T G 9 j Y X R p b 2 4 + P E l 0 Z W 1 U e X B l P k Z v c m 1 1 b G E 8 L 0 l 0 Z W 1 U e X B l P j x J d G V t U G F 0 a D 5 T Z W N 0 a W 9 u M S 9 T d X B w b G V t Z W 5 0 Y W w l M j B U e X B l J T I w Q 2 V y d G l m a W N h d G V z J T I w K F N U Q y k l M j A o N S k v U 3 B s a X Q l M j B D b 2 x 1 b W 4 l M j B i e S U y M E R l b G l t a X R l c j w v S X R l b V B h d G g + P C 9 J d G V t T G 9 j Y X R p b 2 4 + P F N 0 Y W J s Z U V u d H J p Z X M g L z 4 8 L 0 l 0 Z W 0 + P E l 0 Z W 0 + P E l 0 Z W 1 M b 2 N h d G l v b j 4 8 S X R l b V R 5 c G U + R m 9 y b X V s Y T w v S X R l b V R 5 c G U + P E l 0 Z W 1 Q Y X R o P l N l Y 3 R p b 2 4 x L 1 N 1 c H B s Z W 1 l b n R h b C U y M F R 5 c G U l M j B D Z X J 0 a W Z p Y 2 F 0 Z X M l M j A o U 1 R D K S U y M C g 1 K S 9 D a G F u Z 2 V k J T I w V H l w Z T I 8 L 0 l 0 Z W 1 Q Y X R o P j w v S X R l b U x v Y 2 F 0 a W 9 u P j x T d G F i b G V F b n R y a W V z I C 8 + P C 9 J d G V t P j x J d G V t P j x J d G V t T G 9 j Y X R p b 2 4 + P E l 0 Z W 1 U e X B l P k Z v c m 1 1 b G E 8 L 0 l 0 Z W 1 U e X B l P j x J d G V t U G F 0 a D 5 T Z W N 0 a W 9 u M S 9 T d X B w b G V t Z W 5 0 Y W w l M j B U e X B l J T I w Q 2 V y d G l m a W N h d G V z J T I w K F N U Q y k v U H J v b W 9 0 Z W Q l M j B I Z W F k Z X J z P C 9 J d G V t U G F 0 a D 4 8 L 0 l 0 Z W 1 M b 2 N h d G l v b j 4 8 U 3 R h Y m x l R W 5 0 c m l l c y A v P j w v S X R l b T 4 8 L 0 l 0 Z W 1 z P j w v T G 9 j Y W x Q Y W N r Y W d l T W V 0 Y W R h d G F G a W x l P h Y A A A B Q S w U G A A A A A A A A A A A A A A A A A A A A A A A A J g E A A A E A A A D Q j J 3 f A R X R E Y x 6 A M B P w p f r A Q A A A F t o a S Z w X e Z C q k m e 3 x B 3 d j o A A A A A A g A A A A A A E G Y A A A A B A A A g A A A A G 9 / y U a L r U I r m 3 g L r E 7 4 u 3 H X M 3 9 H x 6 f J d g o L A Y N G L L 0 g A A A A A D o A A A A A C A A A g A A A A 5 l G E X Y N D s T d e c J 8 q 0 / x w U F K w f I G O 6 g o C Y m y L P f G X M n J Q A A A A X z S a 3 L Y F l 4 o q u O r a c 9 T i 7 M j S r r A x D N A V g w k X k h d y E I O E y Y Z 4 R X J t 9 c r n i e 5 p 9 z K a 3 r 8 D k R T 1 7 X 3 U 9 i b r M H b 7 K f 1 + C w r j q p 4 9 J v b N V 7 l Y 3 5 d A A A A A f o Q Q G e F K n Y I z h a b u n N s i + z / 7 d 2 P U n p + H x a o W L u 5 Q Q g I M O 2 M I K H l M k + 6 3 z Q x J J 6 P H K r / M w 4 w A A t / d n A I 5 G m L g q g = = < / D a t a M a s h u p > 
</file>

<file path=customXml/itemProps1.xml><?xml version="1.0" encoding="utf-8"?>
<ds:datastoreItem xmlns:ds="http://schemas.openxmlformats.org/officeDocument/2006/customXml" ds:itemID="{A5A885FB-5C16-48D4-89C1-BA6E2E40F648}">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STCs</vt:lpstr>
      <vt:lpstr>Sheet9</vt:lpstr>
      <vt:lpstr>Make</vt:lpstr>
      <vt:lpstr>Sheet10</vt:lpstr>
      <vt:lpstr>Sheet6</vt:lpstr>
      <vt:lpstr>Sheet7</vt:lpstr>
      <vt:lpstr>TCDS</vt:lpstr>
      <vt:lpstr>Sheet11</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Lee Carlson</dc:creator>
  <cp:lastModifiedBy>Lee Carlson</cp:lastModifiedBy>
  <dcterms:created xsi:type="dcterms:W3CDTF">2022-01-10T18:28:57Z</dcterms:created>
  <dcterms:modified xsi:type="dcterms:W3CDTF">2022-01-11T13:18:43Z</dcterms:modified>
</cp:coreProperties>
</file>