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W:\$ AviaGlobalGroup\AGG Finance\AGG Taxes\AGG Tax Yr 2022\"/>
    </mc:Choice>
  </mc:AlternateContent>
  <xr:revisionPtr revIDLastSave="0" documentId="13_ncr:1_{93934E7F-0984-4DA2-A1B3-DD80E80A8BD0}" xr6:coauthVersionLast="47" xr6:coauthVersionMax="47" xr10:uidLastSave="{00000000-0000-0000-0000-000000000000}"/>
  <bookViews>
    <workbookView xWindow="-120" yWindow="-120" windowWidth="29040" windowHeight="15990" firstSheet="2" activeTab="5" xr2:uid="{00000000-000D-0000-FFFF-FFFF00000000}"/>
  </bookViews>
  <sheets>
    <sheet name="AGG Income Summ 2022WIP" sheetId="13" r:id="rId1"/>
    <sheet name="PARA Inv Recon 28DEC22WIP" sheetId="23" r:id="rId2"/>
    <sheet name="AGG MemDistr 2022WIP" sheetId="14" r:id="rId3"/>
    <sheet name="AGG BofA Credits CY2022WIP" sheetId="26" r:id="rId4"/>
    <sheet name="AGG BofA DebitsCat CY 2022WIP" sheetId="27" r:id="rId5"/>
    <sheet name="AGG BofA TransByDate CY2022" sheetId="25" r:id="rId6"/>
  </sheets>
  <definedNames>
    <definedName name="_xlnm._FilterDatabase" localSheetId="4" hidden="1">'AGG BofA DebitsCat CY 2022WIP'!$A$8:$F$8</definedName>
    <definedName name="_xlnm._FilterDatabase" localSheetId="1" hidden="1">'PARA Inv Recon 28DEC22WIP'!$B$1:$K$33</definedName>
    <definedName name="_xlnm.Print_Area" localSheetId="0">'AGG Income Summ 2022WIP'!$C$2:$F$10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2" i="27" l="1"/>
  <c r="D106" i="27"/>
  <c r="D87" i="27"/>
  <c r="D124" i="27"/>
  <c r="D133" i="27"/>
  <c r="D145" i="27"/>
  <c r="D140" i="27"/>
  <c r="D39" i="27"/>
  <c r="D119" i="27"/>
  <c r="E17" i="26"/>
  <c r="C17" i="26"/>
  <c r="D14" i="26"/>
  <c r="D15" i="26"/>
  <c r="D13" i="26"/>
  <c r="D11" i="26"/>
  <c r="D10" i="26"/>
  <c r="D7" i="26"/>
  <c r="D17" i="26" s="1"/>
  <c r="C18" i="26" s="1"/>
  <c r="D6" i="26"/>
  <c r="D5" i="25"/>
  <c r="D4" i="25"/>
  <c r="C9" i="13"/>
  <c r="C7" i="13"/>
  <c r="D39" i="23"/>
  <c r="D38" i="23"/>
  <c r="D37" i="23" s="1"/>
  <c r="F37" i="23" s="1"/>
  <c r="E37" i="23"/>
  <c r="C4" i="13" l="1"/>
  <c r="C17" i="14" l="1"/>
  <c r="C13" i="14"/>
  <c r="C9" i="14"/>
  <c r="C19" i="14" l="1"/>
  <c r="B19" i="14" l="1"/>
  <c r="B4" i="14" s="1"/>
</calcChain>
</file>

<file path=xl/sharedStrings.xml><?xml version="1.0" encoding="utf-8"?>
<sst xmlns="http://schemas.openxmlformats.org/spreadsheetml/2006/main" count="755" uniqueCount="272">
  <si>
    <t>Category</t>
  </si>
  <si>
    <t>Amount</t>
  </si>
  <si>
    <t>Invoice</t>
  </si>
  <si>
    <t>Amt</t>
  </si>
  <si>
    <t>Client</t>
  </si>
  <si>
    <t>Description</t>
  </si>
  <si>
    <t>ADS-B Global</t>
  </si>
  <si>
    <t>AGG Client Consulting Services Income</t>
  </si>
  <si>
    <t>AGG Client Expense Reimburement Income</t>
  </si>
  <si>
    <t>Member</t>
  </si>
  <si>
    <t>Distr Date</t>
  </si>
  <si>
    <t>Aero Business Dvpt</t>
  </si>
  <si>
    <t>Forrest W. Colliver</t>
  </si>
  <si>
    <t>ACH Bank Transfer</t>
  </si>
  <si>
    <t>Total 2021 Income Distribution to AGG Memebers</t>
  </si>
  <si>
    <t>PEREGRINE AVIONI DES:QUICKBOOKS ID:375020979 INDN:AVIAGLOBAL GROUP, LLC CO ID:1722616653 PPD</t>
  </si>
  <si>
    <t>Ref AGG Revenue Catagories</t>
  </si>
  <si>
    <t>Total Amount</t>
  </si>
  <si>
    <t>Client Exp Reimbursment</t>
  </si>
  <si>
    <t>Client Services Fee</t>
  </si>
  <si>
    <r>
      <t xml:space="preserve">Revenue Summary By </t>
    </r>
    <r>
      <rPr>
        <b/>
        <sz val="14"/>
        <color rgb="FFFF0000"/>
        <rFont val="Calibri"/>
        <family val="2"/>
        <scheme val="minor"/>
      </rPr>
      <t>Payee</t>
    </r>
    <r>
      <rPr>
        <b/>
        <sz val="14"/>
        <color theme="1"/>
        <rFont val="Calibri"/>
        <family val="2"/>
        <scheme val="minor"/>
      </rPr>
      <t xml:space="preserve"> (Credits)</t>
    </r>
  </si>
  <si>
    <t>Date</t>
  </si>
  <si>
    <t>Ending balance as of 12/31/2021</t>
  </si>
  <si>
    <t>Total debits</t>
  </si>
  <si>
    <t>Total credits</t>
  </si>
  <si>
    <t>Beginning balance as of 01/01/2021</t>
  </si>
  <si>
    <t>Summary Amt.</t>
  </si>
  <si>
    <t>Bank of America/ AviaGlobal Group LLC - Tax/Calendar Year 2021 Summary</t>
  </si>
  <si>
    <t>INMOTIONHOSTING.C 11/20 PURCHASE 888-3214678 CA DEBIT CARD *7429</t>
  </si>
  <si>
    <t>MailChimp 12/20 PURCHASE Atlanta GA DEBIT CARD *7411</t>
  </si>
  <si>
    <t>MailChimp 11/20 PURCHASE Atlanta GA DEBIT CARD *7411</t>
  </si>
  <si>
    <t>MailChimp 10/20 PURCHASE Atlanta GA DEBIT CARD *7411</t>
  </si>
  <si>
    <t>MailChimp 09/20 PURCHASE Atlanta GA DEBIT CARD *7411</t>
  </si>
  <si>
    <t>MailChimp 08/20 PURCHASE Atlanta GA DEBIT CARD *7411</t>
  </si>
  <si>
    <t>MailChimp 07/20 PURCHASE Atlanta GA DEBIT CARD *7411</t>
  </si>
  <si>
    <t>MailChimp 06/20 PURCHASE Atlanta GA DEBIT CARD *7411</t>
  </si>
  <si>
    <t>MailChimp 05/20 PURCHASE Atlanta GA DEBIT CARD *7411</t>
  </si>
  <si>
    <t>MailChimp 04/20 PURCHASE Atlanta GA DEBIT CARD *7411</t>
  </si>
  <si>
    <t>MailChimp 03/20 PURCHASE Atlanta GA DEBIT CARD *7411</t>
  </si>
  <si>
    <t>MailChimp 02/20 PURCHASE Atlanta GA DEBIT CARD *7411</t>
  </si>
  <si>
    <t>MailChimp 01/20 PURCHASE Atlanta GA DEBIT CARD *7411</t>
  </si>
  <si>
    <t>MAILCHIMP *MISC 12/18 PURCHASE MAILCHIMP.COM GA DEBIT CARD *7411</t>
  </si>
  <si>
    <t>MAILCHIMP *MISC 11/18 PURCHASE MAILCHIMP.COM GA DEBIT CARD *7411</t>
  </si>
  <si>
    <t>MAILCHIMP *MISC 10/18 PURCHASE MAILCHIMP.COM GA DEBIT CARD *7411</t>
  </si>
  <si>
    <t>MAILCHIMP *MISC 09/18 PURCHASE MAILCHIMP.COM GA DEBIT CARD *7411</t>
  </si>
  <si>
    <t>MAILCHIMP *MISC 08/18 PURCHASE MAILCHIMP.COM GA DEBIT CARD *7411</t>
  </si>
  <si>
    <t>MAILCHIMP *MISC 07/18 PURCHASE MAILCHIMP.COM GA DEBIT CARD *7411</t>
  </si>
  <si>
    <t>MAILCHIMP *MISC 06/18 PURCHASE MAILCHIMP.COM GA DEBIT CARD *7411</t>
  </si>
  <si>
    <t>MAILCHIMP *MISC 05/18 PURCHASE MAILCHIMP.COM GA DEBIT CARD *7411</t>
  </si>
  <si>
    <t>MAILCHIMP *MISC 04/18 PURCHASE MAILCHIMP.COM GA DEBIT CARD *7411</t>
  </si>
  <si>
    <t>MAILCHIMP *MISC 03/18 PURCHASE MAILCHIMP.COM GA DEBIT CARD *7411</t>
  </si>
  <si>
    <t>MAILCHIMP *MISC 02/18 PURCHASE MAILCHIMP.COM GA DEBIT CARD *7411</t>
  </si>
  <si>
    <t>MAILCHIMP *MISC 01/18 PURCHASE MAILCHIMP.COM GA DEBIT CARD *7411</t>
  </si>
  <si>
    <t>Monthly Fee Business Adv Relationship</t>
  </si>
  <si>
    <t>ELEMENTOR 01/24 PURCHASE WILMINGTON DE DEBIT CARD *7429</t>
  </si>
  <si>
    <t>DMARCIAN* DMARCIA 06/04 PURCHASE BREVARD NC DEBIT CARD *7429</t>
  </si>
  <si>
    <t>Comments</t>
  </si>
  <si>
    <t>Cat Ttl</t>
  </si>
  <si>
    <t>Running Bal.</t>
  </si>
  <si>
    <t>AGG Monthy Retainer Services</t>
  </si>
  <si>
    <t>Peregrine Avionics</t>
  </si>
  <si>
    <r>
      <t xml:space="preserve">Expense Summary By </t>
    </r>
    <r>
      <rPr>
        <b/>
        <sz val="14"/>
        <color rgb="FFFF0000"/>
        <rFont val="Calibri"/>
        <family val="2"/>
        <scheme val="minor"/>
      </rPr>
      <t>Catagory</t>
    </r>
    <r>
      <rPr>
        <b/>
        <sz val="14"/>
        <color theme="1"/>
        <rFont val="Calibri"/>
        <family val="2"/>
        <scheme val="minor"/>
      </rPr>
      <t xml:space="preserve"> (Debits)</t>
    </r>
  </si>
  <si>
    <t>AviaGlobal Group, LLC (AGG) Income CY 2022</t>
  </si>
  <si>
    <t>Total 2022 Income Received by AGG</t>
  </si>
  <si>
    <t>AviaGlobal Group, LLC (AGG) Member Distributions CY 2022</t>
  </si>
  <si>
    <t>Member Sum</t>
  </si>
  <si>
    <t>Total 2022 AGG Member Distribution</t>
  </si>
  <si>
    <t>Bank of America/ AviaGlobal Group LLC - Tax/Calendar Year 2022 Summary</t>
  </si>
  <si>
    <t>Beginning balance as of 01/01/2022</t>
  </si>
  <si>
    <t>WWW &amp; Business Dvpt Services</t>
  </si>
  <si>
    <t>Total 2022 Income Retainer &amp; Reimbursement for AGG expenses incurred on behalf clients</t>
  </si>
  <si>
    <t>Inv Month 2022</t>
  </si>
  <si>
    <t>Inv Number</t>
  </si>
  <si>
    <t>AGG Inv &amp; Sent Date</t>
  </si>
  <si>
    <t>Due Date</t>
  </si>
  <si>
    <t>Posted AGG BofA</t>
  </si>
  <si>
    <r>
      <t xml:space="preserve">Dec </t>
    </r>
    <r>
      <rPr>
        <b/>
        <sz val="11"/>
        <color rgb="FFFF0000"/>
        <rFont val="Calibri"/>
        <family val="2"/>
        <scheme val="minor"/>
      </rPr>
      <t>2021</t>
    </r>
  </si>
  <si>
    <t>WWW Support</t>
  </si>
  <si>
    <r>
      <t>030-</t>
    </r>
    <r>
      <rPr>
        <sz val="11"/>
        <color rgb="FFFF0000"/>
        <rFont val="Calibri"/>
        <family val="2"/>
        <scheme val="minor"/>
      </rPr>
      <t>21</t>
    </r>
  </si>
  <si>
    <t>Feb</t>
  </si>
  <si>
    <t>WWW Support/ Enhanced</t>
  </si>
  <si>
    <t>002-22</t>
  </si>
  <si>
    <t>Expenses</t>
  </si>
  <si>
    <t>003-22</t>
  </si>
  <si>
    <t>JETNET</t>
  </si>
  <si>
    <t>Payment</t>
  </si>
  <si>
    <t>Mar</t>
  </si>
  <si>
    <t>004-22</t>
  </si>
  <si>
    <t>005-22</t>
  </si>
  <si>
    <t>Mailchimp</t>
  </si>
  <si>
    <t xml:space="preserve"> 006-22</t>
  </si>
  <si>
    <t>Mailing</t>
  </si>
  <si>
    <t>Apr</t>
  </si>
  <si>
    <t>007-22</t>
  </si>
  <si>
    <t>May</t>
  </si>
  <si>
    <t>008-22</t>
  </si>
  <si>
    <t>Jun</t>
  </si>
  <si>
    <t>009-22</t>
  </si>
  <si>
    <t>Jul</t>
  </si>
  <si>
    <t>010-22</t>
  </si>
  <si>
    <t>011-22</t>
  </si>
  <si>
    <t>Mailcimp, images</t>
  </si>
  <si>
    <t>Aug</t>
  </si>
  <si>
    <t>012-22</t>
  </si>
  <si>
    <t>Sep</t>
  </si>
  <si>
    <t>013-22</t>
  </si>
  <si>
    <t>Oct</t>
  </si>
  <si>
    <t>014-22</t>
  </si>
  <si>
    <t>Expenses (New ER)</t>
  </si>
  <si>
    <t>015-22</t>
  </si>
  <si>
    <t>Nov</t>
  </si>
  <si>
    <t>016-22</t>
  </si>
  <si>
    <t>Expenses (New LRC ER)</t>
  </si>
  <si>
    <t>017-22</t>
  </si>
  <si>
    <t>Expenses (New FWC ER)</t>
  </si>
  <si>
    <t>018-22</t>
  </si>
  <si>
    <t>Dec</t>
  </si>
  <si>
    <t>019-22</t>
  </si>
  <si>
    <t>020-22</t>
  </si>
  <si>
    <t>Totals CY2022</t>
  </si>
  <si>
    <t>Expense Reimbursement</t>
  </si>
  <si>
    <t>Jan</t>
  </si>
  <si>
    <t>001-22</t>
  </si>
  <si>
    <t>OWL FOR THUNDERBI 01/02 PURCHASE WIESBADEN DEBIT CARD *7429</t>
  </si>
  <si>
    <t>INTERNATIONAL TRANSACTION FEE 01/02 OWL FOR THUNDERBI WIESBADEN DEBIT CARD *7429</t>
  </si>
  <si>
    <t>01/19/2022</t>
  </si>
  <si>
    <t>01/20/2022</t>
  </si>
  <si>
    <t>01/24/2022</t>
  </si>
  <si>
    <t>SOFTACULOUS 01/24 PURCHASE ABU DHABI DEBIT CARD *7429</t>
  </si>
  <si>
    <t>INTERNATIONAL TRANSACTION FEE 01/24 SOFTACULOUS ABU DHABI DEBIT CARD *7429</t>
  </si>
  <si>
    <t>01/25/2022</t>
  </si>
  <si>
    <t>REALLY-SIMPLE-SSL 01/24 PURCHASE GRONINGEN DEBIT CARD *7429</t>
  </si>
  <si>
    <t>COMPLIANZ-GDPR-PR 01/25 PURCHASE GRONINGEN DEBIT CARD *7429</t>
  </si>
  <si>
    <t>INTERNATIONAL TRANSACTION FEE 01/25 COMPLIANZ-GDPR-PR GRONINGEN DEBIT CARD *7429</t>
  </si>
  <si>
    <t>INTERNATIONAL TRANSACTION FEE 01/24 REALLY-SIMPLE-SSL GRONINGEN DEBIT CARD *7429</t>
  </si>
  <si>
    <t>01/26/2022</t>
  </si>
  <si>
    <t>BLS*Single Card 01/25 PURCHASE 972547584908 DEBIT CARD *7411</t>
  </si>
  <si>
    <t>INTERNATIONAL TRANSACTION FEE 01/25 BLS*Single Card 972547584908 DEBIT CARD *7411</t>
  </si>
  <si>
    <t>INMOTIONHOSTING.C 02/06 PURCHASE 888-3214678 CA DEBIT CARD *7429</t>
  </si>
  <si>
    <t>02/14/2022</t>
  </si>
  <si>
    <t>JET NET 02/10 PURCHASE 315-797-4420 NY DEBIT CARD *7411</t>
  </si>
  <si>
    <t>02/18/2022</t>
  </si>
  <si>
    <t>02/22/2022</t>
  </si>
  <si>
    <t>03/15/2022</t>
  </si>
  <si>
    <t>STAMPS.COM 03/14 PURCHASE 855-608-2677 CA DEBIT CARD *7411</t>
  </si>
  <si>
    <t>Amazon.com*1N91P5 03/14 PURCHASE Amzn.com/bill WA DEBIT CARD *7411</t>
  </si>
  <si>
    <t>TRANSFER AVIAGLOBAL GROUP, LL:ADS-B Global LLC Confirmation# 1737069000</t>
  </si>
  <si>
    <t>03/16/2022</t>
  </si>
  <si>
    <t>MONSTERINSIGHTS W 03/16 PURCHASE PALM BEACH GA FL DEBIT CARD *7429</t>
  </si>
  <si>
    <t>SEMPER PLUGINS AI 03/16 PURCHASE PALM BEACH GA FL DEBIT CARD *7429</t>
  </si>
  <si>
    <t>External transfer fee - 3 Day - 03/15/2022 Confirmation: 379444042</t>
  </si>
  <si>
    <t>03/17/2022</t>
  </si>
  <si>
    <t>03/18/2022</t>
  </si>
  <si>
    <t>USPS STAMPS ENDIC 03/17 PURCHASE 888-434-0055 DC DEBIT CARD *7411</t>
  </si>
  <si>
    <t>AMZN Mktp US*1N5B 03/17 PURCHASE Amzn.com/bill WA DEBIT CARD *7411</t>
  </si>
  <si>
    <t>03/21/2022</t>
  </si>
  <si>
    <t>03/23/2022</t>
  </si>
  <si>
    <t>TRANSFER AVIAGLOBAL GROUP, LL:ADS-B Global LLC Confirmation# 0107351744</t>
  </si>
  <si>
    <t>03/24/2022</t>
  </si>
  <si>
    <t>USPS STAMPS ENDIC 03/23 PURCHASE 888-434-0055 DC DEBIT CARD *7411</t>
  </si>
  <si>
    <t>External transfer fee - 3 Day - 03/23/2022 Confirmation: 380466874</t>
  </si>
  <si>
    <t>03/29/2022</t>
  </si>
  <si>
    <t>MICHAEL L STUCK C 03/28 PURCHASE SCOTTSDALE AZ DEBIT CARD *0975</t>
  </si>
  <si>
    <t>03/31/2022</t>
  </si>
  <si>
    <t>NATIONAL BUS AVIA 03/31 PURCHASE WASHINGTON DC DEBIT CARD *7411</t>
  </si>
  <si>
    <t>EVERMAP COMPANY L 04/05 PURCHASE CORVALLIS OR DEBIT CARD *0975</t>
  </si>
  <si>
    <t>04/13/2022</t>
  </si>
  <si>
    <t>EVERMAP COMPANY L 04/05 PURCHASE CORVALLIS OR DEBIT CARD *7411</t>
  </si>
  <si>
    <t>04/14/2022</t>
  </si>
  <si>
    <t>STAMPS.COM 04/14 PURCHASE 855-608-2677 CA DEBIT CARD *7411</t>
  </si>
  <si>
    <t>04/19/2022</t>
  </si>
  <si>
    <t>04/20/2022</t>
  </si>
  <si>
    <t>04/22/2022</t>
  </si>
  <si>
    <t>TRANSFER AVIAGLOBAL GROUP, LL:ADS-B Global LLC Confirmation# 1763915441</t>
  </si>
  <si>
    <t>TRANSFER AVIAGLOBAL GROUP, LL:Forrest Colliver Confirmation# 0663925416</t>
  </si>
  <si>
    <t>Online Banking Transfer Conf# iuvu5ty24; AERO BUSINESS DEVELOPEMENT LLC</t>
  </si>
  <si>
    <t>04/25/2022</t>
  </si>
  <si>
    <t>External transfer fee - 3 Day - 04/22/2022 Confirmation: 384618918</t>
  </si>
  <si>
    <t>External transfer fee - 3 Day - 04/22/2022 Confirmation: 384619226</t>
  </si>
  <si>
    <t>05/16/2022</t>
  </si>
  <si>
    <t>STAMPS.COM 05/14 PURCHASE 855-608-2677 CA DEBIT CARD *7411</t>
  </si>
  <si>
    <t>05/19/2022</t>
  </si>
  <si>
    <t>05/20/2022</t>
  </si>
  <si>
    <t>DREAMSTIME.COM 06/07 PURCHASE BRENTWOOD TN DEBIT CARD *7411</t>
  </si>
  <si>
    <t>06/14/2022</t>
  </si>
  <si>
    <t>STAMPS.COM 06/14 PURCHASE 855-608-2677 CA DEBIT CARD *7411</t>
  </si>
  <si>
    <t>06/21/2022</t>
  </si>
  <si>
    <t>ELEMENTOR 06/20 PURCHASE WILMINGTON DE DEBIT CARD *7429</t>
  </si>
  <si>
    <t>REALLY-SIMPLE-SSL 06/20 PURCHASE GRONINGEN DEBIT CARD *7429</t>
  </si>
  <si>
    <t>COMPLIANZ-GDPR-PR 06/20 PURCHASE GRONINGEN DEBIT CARD *7429</t>
  </si>
  <si>
    <t>INTERNATIONAL TRANSACTION FEE 06/20 COMPLIANZ-GDPR-PR GRONINGEN DEBIT CARD *7429</t>
  </si>
  <si>
    <t>INTERNATIONAL TRANSACTION FEE 06/20 REALLY-SIMPLE-SSL GRONINGEN DEBIT CARD *7429</t>
  </si>
  <si>
    <t>07/14/2022</t>
  </si>
  <si>
    <t>STAMPS.COM 07/14 PURCHASE 855-608-2677 CA DEBIT CARD *7411</t>
  </si>
  <si>
    <t>07/19/2022</t>
  </si>
  <si>
    <t>07/20/2022</t>
  </si>
  <si>
    <t>SAE INTERNATIONAL 07/30 PURCHASE 7247764841 PA DEBIT CARD *7411</t>
  </si>
  <si>
    <t>08/15/2022</t>
  </si>
  <si>
    <t>STAMPS.COM 08/14 PURCHASE 855-608-2677 CA DEBIT CARD *7411</t>
  </si>
  <si>
    <t>08/19/2022</t>
  </si>
  <si>
    <t>08/22/2022</t>
  </si>
  <si>
    <t>08/31/2022</t>
  </si>
  <si>
    <t>HELICOPTER ASSOCI 08/31 PURCHASE 7036834646 VA DEBIT CARD *7429</t>
  </si>
  <si>
    <t>TRANSFER AVIAGLOBAL GROUP, LL:ADS-B Global LLC Confirmation# 0156760934</t>
  </si>
  <si>
    <t>TRANSFER AVIAGLOBAL GROUP, LL:Forrest Colliver Confirmation# 1556772007</t>
  </si>
  <si>
    <t>Online Banking Transfer Conf# itu1b5i02; AERO BUSINESS DEVELOPEMENT LLC</t>
  </si>
  <si>
    <t>External transfer fee - 3 Day - 09/07/2022 Confirmation: 403675046</t>
  </si>
  <si>
    <t>External transfer fee - 3 Day - 09/07/2022 Confirmation: 403675426</t>
  </si>
  <si>
    <t>09/14/2022</t>
  </si>
  <si>
    <t>STAMPS.COM 09/14 PURCHASE 855-608-2677 CA DEBIT CARD *7411</t>
  </si>
  <si>
    <t>09/19/2022</t>
  </si>
  <si>
    <t>09/20/2022</t>
  </si>
  <si>
    <t>DOWNLOAD-MONITOR. 10/06 PURCHASE BUCURESTI DEBIT CARD *7429</t>
  </si>
  <si>
    <t>INTERNATIONAL TRANSACTION FEE 10/06 DOWNLOAD-MONITOR. BUCURESTI DEBIT CARD *7429</t>
  </si>
  <si>
    <t>10/17/2022</t>
  </si>
  <si>
    <t>STAMPS.COM 10/14 PURCHASE 855-608-2677 CA DEBIT CARD *7411</t>
  </si>
  <si>
    <t>10/19/2022</t>
  </si>
  <si>
    <t>10/20/2022</t>
  </si>
  <si>
    <t>10/31/2022</t>
  </si>
  <si>
    <t>NATIONAL BUS AVIA 10/28 PURCHASE WASHINGTON DC DEBIT CARD *7411</t>
  </si>
  <si>
    <t>11/14/2022</t>
  </si>
  <si>
    <t>STAMPS.COM 11/13 PURCHASE 855-608-2677 TX DEBIT CARD *7411</t>
  </si>
  <si>
    <t>11/21/2022</t>
  </si>
  <si>
    <t>11/28/2022</t>
  </si>
  <si>
    <t>INMOTIONHOSTING.C 11/25 PURCHASE 888-3214678 CA DEBIT CARD *7429</t>
  </si>
  <si>
    <t>12/14/2022</t>
  </si>
  <si>
    <t>STAMPS.COM 12/13 PURCHASE 855-608-2677 TX DEBIT CARD *7411</t>
  </si>
  <si>
    <t>12/19/2022</t>
  </si>
  <si>
    <t>INMOTIONHOSTING.C 12/16 PURCHASE 888-3214678 CA DEBIT CARD *7429</t>
  </si>
  <si>
    <t>12/20/2022</t>
  </si>
  <si>
    <t>12/22/2022</t>
  </si>
  <si>
    <t>TRANSFER AVIAGLOBAL GROUP, LL:ADS-B Global LLC Confirmation# 0273896038</t>
  </si>
  <si>
    <t>TRANSFER AVIAGLOBAL GROUP, LL:Forrest Colliver Confirmation# 0273906671</t>
  </si>
  <si>
    <t>Online Banking Transfer Conf# fr8bmzdeg; AERO BUSINESS DEVELOPEMENT LLC</t>
  </si>
  <si>
    <t>12/23/2022</t>
  </si>
  <si>
    <t>TRANSFER AVIAGLOBAL GROUP, LL:Forrest Colliver Confirmation# 0281150631</t>
  </si>
  <si>
    <t>TRANSFER AVIAGLOBAL GROUP, LL:ADS-B Global LLC Confirmation# 1581367783</t>
  </si>
  <si>
    <t>External transfer fee - 3 Day - 12/22/2022 Confirmation: 418383038</t>
  </si>
  <si>
    <t>External transfer fee - 3 Day - 12/22/2022 Confirmation: 418383332</t>
  </si>
  <si>
    <t>12/27/2022</t>
  </si>
  <si>
    <t>External transfer fee - Next Day - 12/23/2022 Confirmation: 418570494</t>
  </si>
  <si>
    <t>External transfer fee - 3 Day - 12/23/2022 Confirmation: 418577030</t>
  </si>
  <si>
    <t>Ending balance as of 12/28/2022</t>
  </si>
  <si>
    <t>WWW Support Services</t>
  </si>
  <si>
    <t>WWW Support Services + Expenses</t>
  </si>
  <si>
    <t>Member Disburesment</t>
  </si>
  <si>
    <t>BofA Intl Fees</t>
  </si>
  <si>
    <t>BofA Ext Transfer Fees</t>
  </si>
  <si>
    <t>BofA Service Fee</t>
  </si>
  <si>
    <t>Data Services</t>
  </si>
  <si>
    <t>Accounting Services</t>
  </si>
  <si>
    <t>Industry Association Membership Dues</t>
  </si>
  <si>
    <t>Postage</t>
  </si>
  <si>
    <t>Non-AGG Credit Card Expenses (See reconciliation, below)</t>
  </si>
  <si>
    <t>Non-AGG Credit Card Expenses Reconciliation</t>
  </si>
  <si>
    <t>FWC ANGS ER 01-2022</t>
  </si>
  <si>
    <t>Reference Expense Report</t>
  </si>
  <si>
    <t>EUROCAE 2023 Due for AGG</t>
  </si>
  <si>
    <t>AGG Inmotion Hosting 27 Jan 2023 - 26 Jan 2024 (50% of AeroNextGen VPS Invoice)</t>
  </si>
  <si>
    <t>Exchange Fees - Inmotionhosting transaction</t>
  </si>
  <si>
    <t>OWL thunderbird Extension</t>
  </si>
  <si>
    <t>VISA International</t>
  </si>
  <si>
    <t>Shutterstock CS-081BD-2486</t>
  </si>
  <si>
    <t>Planelogger Premium</t>
  </si>
  <si>
    <t>Brochure Printing</t>
  </si>
  <si>
    <t>Printing Services</t>
  </si>
  <si>
    <t>Flightradar Subscription</t>
  </si>
  <si>
    <t>221220 LRC ADS_BG Billable 15-2022</t>
  </si>
  <si>
    <t>22310 LRC ADS-BG ER AGG Billable 052022</t>
  </si>
  <si>
    <t>220323 LRC ADS-BG AGG Billable 08-2022</t>
  </si>
  <si>
    <t>See Additlonal "Industry Membership Dues" in non-AGG credit card list, below</t>
  </si>
  <si>
    <t>See Additional "Data Services" in non-AGG credit card list, below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</si>
</sst>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(&quot;$&quot;* #,##0.00_);_(&quot;$&quot;* \(#,##0.00\);_(&quot;$&quot;* &quot;-&quot;??_);_(@_)"/>
    <numFmt numFmtId="164" formatCode="&quot;$&quot;#,##0.00"/>
    <numFmt numFmtId="165" formatCode="&quot;$&quot;#,##0"/>
    <numFmt numFmtId="166" formatCode="[$-409]d\-mmm\-yy;@"/>
    <numFmt numFmtId="167" formatCode="[$-409]dd/mmm/yy;@"/>
    <numFmt numFmtId="168" formatCode="0.00_);[Red]\(0.00\)"/>
    <numFmt numFmtId="169" formatCode="[$-409]d/mmm/yy;@"/>
    <numFmt numFmtId="170" formatCode="#,##0.00;[Red]#,##0.00"/>
    <numFmt numFmtId="171" formatCode="0.00;[Red]0.00"/>
    <numFmt numFmtId="172" formatCode="mm/dd/yy;@"/>
  </numFmts>
  <fonts count="3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Tahoma"/>
      <family val="2"/>
    </font>
    <font>
      <sz val="8"/>
      <name val="Verdana"/>
      <family val="2"/>
    </font>
    <font>
      <b/>
      <sz val="8"/>
      <color indexed="9"/>
      <name val="Tahoma"/>
      <family val="2"/>
    </font>
    <font>
      <b/>
      <sz val="8"/>
      <color indexed="8"/>
      <name val="Tahoma"/>
      <family val="2"/>
    </font>
    <font>
      <b/>
      <sz val="8"/>
      <color indexed="23"/>
      <name val="Verdana"/>
      <family val="2"/>
    </font>
    <font>
      <sz val="16"/>
      <color indexed="9"/>
      <name val="Tahoma"/>
      <family val="2"/>
    </font>
    <font>
      <b/>
      <sz val="8"/>
      <color indexed="63"/>
      <name val="Verdana"/>
      <family val="2"/>
    </font>
    <font>
      <b/>
      <sz val="16"/>
      <color indexed="9"/>
      <name val="Tahoma"/>
      <family val="2"/>
    </font>
    <font>
      <sz val="12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b/>
      <sz val="10"/>
      <color rgb="FFFF0000"/>
      <name val="Arial"/>
      <family val="2"/>
    </font>
    <font>
      <sz val="11"/>
      <color rgb="FFFF0000"/>
      <name val="Arial"/>
      <family val="2"/>
    </font>
    <font>
      <b/>
      <sz val="18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Arial"/>
      <family val="2"/>
    </font>
    <font>
      <sz val="14"/>
      <name val="Arial"/>
      <family val="2"/>
    </font>
    <font>
      <sz val="14"/>
      <color theme="1"/>
      <name val="Calibri"/>
      <family val="2"/>
      <scheme val="minor"/>
    </font>
    <font>
      <sz val="11"/>
      <name val="Arial"/>
      <family val="2"/>
    </font>
    <font>
      <sz val="12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2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0">
    <xf numFmtId="0" fontId="0" fillId="0" borderId="0">
      <alignment vertical="top" wrapText="1"/>
    </xf>
    <xf numFmtId="165" fontId="10" fillId="2" borderId="1" applyFont="0" applyFill="0" applyBorder="0" applyProtection="0">
      <alignment vertical="center"/>
    </xf>
    <xf numFmtId="0" fontId="11" fillId="3" borderId="0" applyBorder="0">
      <alignment horizontal="left" vertical="center" indent="1"/>
    </xf>
    <xf numFmtId="165" fontId="12" fillId="4" borderId="2" applyBorder="0">
      <alignment horizontal="left" vertical="center" indent="1" shrinkToFit="1"/>
    </xf>
    <xf numFmtId="165" fontId="13" fillId="5" borderId="3" applyBorder="0">
      <alignment horizontal="left" vertical="center" indent="1"/>
    </xf>
    <xf numFmtId="0" fontId="13" fillId="6" borderId="4" applyNumberFormat="0" applyBorder="0">
      <alignment horizontal="left" vertical="top" wrapText="1" indent="1"/>
    </xf>
    <xf numFmtId="0" fontId="13" fillId="2" borderId="0" applyBorder="0">
      <alignment horizontal="left" vertical="center" indent="1"/>
    </xf>
    <xf numFmtId="0" fontId="13" fillId="0" borderId="4" applyNumberFormat="0" applyFill="0">
      <alignment horizontal="centerContinuous" vertical="top"/>
    </xf>
    <xf numFmtId="0" fontId="14" fillId="5" borderId="0">
      <alignment horizontal="left" indent="1"/>
    </xf>
    <xf numFmtId="3" fontId="10" fillId="2" borderId="5" applyBorder="0">
      <alignment horizontal="left" vertical="center" indent="2"/>
    </xf>
    <xf numFmtId="0" fontId="9" fillId="0" borderId="0">
      <alignment vertical="top" wrapText="1"/>
    </xf>
    <xf numFmtId="0" fontId="9" fillId="0" borderId="0"/>
    <xf numFmtId="167" fontId="9" fillId="0" borderId="0"/>
    <xf numFmtId="0" fontId="5" fillId="0" borderId="0"/>
    <xf numFmtId="0" fontId="15" fillId="3" borderId="0">
      <alignment horizontal="left" indent="1"/>
    </xf>
    <xf numFmtId="0" fontId="16" fillId="3" borderId="0" applyBorder="0">
      <alignment horizontal="left" vertical="center" indent="1"/>
    </xf>
    <xf numFmtId="0" fontId="17" fillId="7" borderId="0" applyBorder="0">
      <alignment horizontal="left" vertical="center" indent="1"/>
    </xf>
    <xf numFmtId="0" fontId="4" fillId="0" borderId="0"/>
    <xf numFmtId="0" fontId="3" fillId="0" borderId="0"/>
    <xf numFmtId="0" fontId="2" fillId="0" borderId="0"/>
  </cellStyleXfs>
  <cellXfs count="206">
    <xf numFmtId="0" fontId="0" fillId="0" borderId="0" xfId="0">
      <alignment vertical="top" wrapText="1"/>
    </xf>
    <xf numFmtId="0" fontId="5" fillId="0" borderId="0" xfId="13"/>
    <xf numFmtId="0" fontId="5" fillId="0" borderId="0" xfId="13" applyAlignment="1">
      <alignment horizontal="center"/>
    </xf>
    <xf numFmtId="0" fontId="5" fillId="0" borderId="0" xfId="13" applyAlignment="1">
      <alignment horizontal="left"/>
    </xf>
    <xf numFmtId="4" fontId="5" fillId="0" borderId="0" xfId="13" applyNumberFormat="1"/>
    <xf numFmtId="0" fontId="8" fillId="0" borderId="0" xfId="13" applyFont="1" applyAlignment="1">
      <alignment vertical="center"/>
    </xf>
    <xf numFmtId="0" fontId="7" fillId="0" borderId="0" xfId="13" applyFont="1" applyAlignment="1">
      <alignment vertical="center"/>
    </xf>
    <xf numFmtId="0" fontId="5" fillId="0" borderId="0" xfId="13" applyAlignment="1">
      <alignment horizontal="center" vertical="center"/>
    </xf>
    <xf numFmtId="0" fontId="5" fillId="0" borderId="0" xfId="13" applyAlignment="1">
      <alignment vertical="center"/>
    </xf>
    <xf numFmtId="0" fontId="21" fillId="8" borderId="0" xfId="13" applyFont="1" applyFill="1" applyAlignment="1">
      <alignment horizontal="center" vertical="center"/>
    </xf>
    <xf numFmtId="0" fontId="9" fillId="0" borderId="0" xfId="13" applyFont="1" applyAlignment="1">
      <alignment vertical="center"/>
    </xf>
    <xf numFmtId="164" fontId="9" fillId="0" borderId="0" xfId="11" applyNumberFormat="1" applyAlignment="1">
      <alignment horizontal="right" vertical="center"/>
    </xf>
    <xf numFmtId="2" fontId="18" fillId="0" borderId="0" xfId="12" applyNumberFormat="1" applyFont="1" applyAlignment="1">
      <alignment vertical="center" wrapText="1"/>
    </xf>
    <xf numFmtId="0" fontId="5" fillId="8" borderId="0" xfId="13" applyFill="1"/>
    <xf numFmtId="0" fontId="5" fillId="8" borderId="0" xfId="13" applyFill="1" applyAlignment="1">
      <alignment horizontal="center"/>
    </xf>
    <xf numFmtId="0" fontId="7" fillId="8" borderId="0" xfId="13" applyFont="1" applyFill="1"/>
    <xf numFmtId="0" fontId="5" fillId="8" borderId="0" xfId="13" applyFill="1" applyAlignment="1">
      <alignment horizontal="left"/>
    </xf>
    <xf numFmtId="164" fontId="9" fillId="0" borderId="16" xfId="11" applyNumberFormat="1" applyBorder="1" applyAlignment="1">
      <alignment horizontal="right" vertical="center"/>
    </xf>
    <xf numFmtId="0" fontId="21" fillId="8" borderId="0" xfId="0" applyFont="1" applyFill="1" applyAlignment="1">
      <alignment horizontal="center" vertical="center" wrapText="1"/>
    </xf>
    <xf numFmtId="164" fontId="5" fillId="0" borderId="16" xfId="11" applyNumberFormat="1" applyFont="1" applyBorder="1" applyAlignment="1">
      <alignment horizontal="right" vertical="center"/>
    </xf>
    <xf numFmtId="164" fontId="20" fillId="0" borderId="16" xfId="11" applyNumberFormat="1" applyFont="1" applyBorder="1" applyAlignment="1">
      <alignment horizontal="right" vertical="center" wrapText="1"/>
    </xf>
    <xf numFmtId="164" fontId="9" fillId="0" borderId="0" xfId="13" applyNumberFormat="1" applyFont="1" applyAlignment="1">
      <alignment vertical="center"/>
    </xf>
    <xf numFmtId="0" fontId="5" fillId="0" borderId="10" xfId="13" applyBorder="1" applyAlignment="1">
      <alignment horizontal="left" vertical="center"/>
    </xf>
    <xf numFmtId="0" fontId="8" fillId="11" borderId="0" xfId="13" applyFont="1" applyFill="1" applyAlignment="1">
      <alignment horizontal="center" vertical="center"/>
    </xf>
    <xf numFmtId="0" fontId="8" fillId="11" borderId="10" xfId="13" applyFont="1" applyFill="1" applyBorder="1" applyAlignment="1">
      <alignment horizontal="left" vertical="center"/>
    </xf>
    <xf numFmtId="164" fontId="8" fillId="11" borderId="16" xfId="13" applyNumberFormat="1" applyFont="1" applyFill="1" applyBorder="1" applyAlignment="1">
      <alignment horizontal="center" vertical="center"/>
    </xf>
    <xf numFmtId="17" fontId="5" fillId="0" borderId="0" xfId="13" quotePrefix="1" applyNumberFormat="1" applyAlignment="1">
      <alignment vertical="center"/>
    </xf>
    <xf numFmtId="4" fontId="19" fillId="9" borderId="11" xfId="13" applyNumberFormat="1" applyFont="1" applyFill="1" applyBorder="1"/>
    <xf numFmtId="166" fontId="8" fillId="9" borderId="5" xfId="13" applyNumberFormat="1" applyFont="1" applyFill="1" applyBorder="1" applyAlignment="1">
      <alignment horizontal="left"/>
    </xf>
    <xf numFmtId="0" fontId="5" fillId="9" borderId="12" xfId="13" applyFill="1" applyBorder="1" applyAlignment="1">
      <alignment horizontal="left"/>
    </xf>
    <xf numFmtId="0" fontId="22" fillId="8" borderId="0" xfId="13" applyFont="1" applyFill="1"/>
    <xf numFmtId="0" fontId="21" fillId="8" borderId="0" xfId="13" applyFont="1" applyFill="1" applyAlignment="1">
      <alignment horizontal="center"/>
    </xf>
    <xf numFmtId="166" fontId="8" fillId="9" borderId="5" xfId="13" applyNumberFormat="1" applyFont="1" applyFill="1" applyBorder="1" applyAlignment="1">
      <alignment horizontal="center"/>
    </xf>
    <xf numFmtId="0" fontId="9" fillId="8" borderId="0" xfId="13" applyFont="1" applyFill="1" applyAlignment="1">
      <alignment vertical="center"/>
    </xf>
    <xf numFmtId="0" fontId="5" fillId="8" borderId="0" xfId="13" applyFill="1" applyAlignment="1">
      <alignment horizontal="center" vertical="center"/>
    </xf>
    <xf numFmtId="0" fontId="9" fillId="8" borderId="0" xfId="13" applyFont="1" applyFill="1" applyAlignment="1">
      <alignment horizontal="center" vertical="center"/>
    </xf>
    <xf numFmtId="0" fontId="23" fillId="12" borderId="13" xfId="13" applyFont="1" applyFill="1" applyBorder="1" applyAlignment="1">
      <alignment vertical="center"/>
    </xf>
    <xf numFmtId="0" fontId="5" fillId="12" borderId="6" xfId="13" applyFill="1" applyBorder="1" applyAlignment="1">
      <alignment horizontal="center" vertical="center"/>
    </xf>
    <xf numFmtId="0" fontId="21" fillId="12" borderId="6" xfId="13" applyFont="1" applyFill="1" applyBorder="1" applyAlignment="1">
      <alignment horizontal="center" vertical="center"/>
    </xf>
    <xf numFmtId="0" fontId="5" fillId="12" borderId="7" xfId="13" applyFill="1" applyBorder="1" applyAlignment="1">
      <alignment horizontal="left" vertical="center"/>
    </xf>
    <xf numFmtId="164" fontId="7" fillId="11" borderId="13" xfId="13" applyNumberFormat="1" applyFont="1" applyFill="1" applyBorder="1" applyAlignment="1">
      <alignment vertical="center"/>
    </xf>
    <xf numFmtId="166" fontId="8" fillId="9" borderId="17" xfId="13" applyNumberFormat="1" applyFont="1" applyFill="1" applyBorder="1" applyAlignment="1">
      <alignment horizontal="left"/>
    </xf>
    <xf numFmtId="166" fontId="8" fillId="9" borderId="17" xfId="13" applyNumberFormat="1" applyFont="1" applyFill="1" applyBorder="1" applyAlignment="1">
      <alignment horizontal="center"/>
    </xf>
    <xf numFmtId="0" fontId="5" fillId="9" borderId="18" xfId="13" applyFill="1" applyBorder="1" applyAlignment="1">
      <alignment horizontal="left"/>
    </xf>
    <xf numFmtId="4" fontId="19" fillId="9" borderId="19" xfId="13" applyNumberFormat="1" applyFont="1" applyFill="1" applyBorder="1"/>
    <xf numFmtId="17" fontId="5" fillId="0" borderId="0" xfId="13" quotePrefix="1" applyNumberFormat="1" applyAlignment="1">
      <alignment horizontal="center" vertical="center"/>
    </xf>
    <xf numFmtId="17" fontId="5" fillId="0" borderId="10" xfId="13" quotePrefix="1" applyNumberFormat="1" applyBorder="1" applyAlignment="1">
      <alignment horizontal="left" vertical="center"/>
    </xf>
    <xf numFmtId="164" fontId="8" fillId="11" borderId="13" xfId="13" applyNumberFormat="1" applyFont="1" applyFill="1" applyBorder="1" applyAlignment="1">
      <alignment horizontal="right" vertical="center"/>
    </xf>
    <xf numFmtId="15" fontId="5" fillId="0" borderId="0" xfId="13" applyNumberFormat="1" applyAlignment="1">
      <alignment horizontal="center" vertical="center"/>
    </xf>
    <xf numFmtId="164" fontId="8" fillId="10" borderId="13" xfId="13" applyNumberFormat="1" applyFont="1" applyFill="1" applyBorder="1" applyAlignment="1">
      <alignment horizontal="right" vertical="center"/>
    </xf>
    <xf numFmtId="0" fontId="4" fillId="0" borderId="0" xfId="17"/>
    <xf numFmtId="0" fontId="4" fillId="0" borderId="0" xfId="17" applyAlignment="1">
      <alignment horizontal="center"/>
    </xf>
    <xf numFmtId="0" fontId="4" fillId="0" borderId="0" xfId="17" applyAlignment="1">
      <alignment horizontal="right"/>
    </xf>
    <xf numFmtId="0" fontId="24" fillId="0" borderId="0" xfId="17" applyFont="1"/>
    <xf numFmtId="0" fontId="24" fillId="0" borderId="0" xfId="17" applyFont="1" applyAlignment="1">
      <alignment horizontal="center"/>
    </xf>
    <xf numFmtId="0" fontId="24" fillId="0" borderId="0" xfId="17" applyFont="1" applyAlignment="1">
      <alignment horizontal="center" vertical="center"/>
    </xf>
    <xf numFmtId="0" fontId="26" fillId="0" borderId="0" xfId="17" applyFont="1"/>
    <xf numFmtId="0" fontId="26" fillId="9" borderId="14" xfId="17" applyFont="1" applyFill="1" applyBorder="1" applyAlignment="1">
      <alignment horizontal="center" vertical="center"/>
    </xf>
    <xf numFmtId="0" fontId="24" fillId="13" borderId="7" xfId="17" applyFont="1" applyFill="1" applyBorder="1" applyAlignment="1">
      <alignment horizontal="center" vertical="center" wrapText="1"/>
    </xf>
    <xf numFmtId="0" fontId="26" fillId="13" borderId="13" xfId="17" applyFont="1" applyFill="1" applyBorder="1" applyAlignment="1">
      <alignment horizontal="center" vertical="center" wrapText="1"/>
    </xf>
    <xf numFmtId="0" fontId="26" fillId="9" borderId="13" xfId="17" applyFont="1" applyFill="1" applyBorder="1" applyAlignment="1">
      <alignment vertical="center"/>
    </xf>
    <xf numFmtId="0" fontId="26" fillId="9" borderId="14" xfId="17" applyFont="1" applyFill="1" applyBorder="1" applyAlignment="1">
      <alignment horizontal="center"/>
    </xf>
    <xf numFmtId="40" fontId="26" fillId="0" borderId="27" xfId="17" applyNumberFormat="1" applyFont="1" applyBorder="1"/>
    <xf numFmtId="40" fontId="26" fillId="0" borderId="28" xfId="17" applyNumberFormat="1" applyFont="1" applyBorder="1"/>
    <xf numFmtId="0" fontId="4" fillId="0" borderId="0" xfId="17" applyAlignment="1">
      <alignment horizontal="center" vertical="center"/>
    </xf>
    <xf numFmtId="0" fontId="26" fillId="0" borderId="0" xfId="17" applyFont="1" applyAlignment="1">
      <alignment horizontal="center" vertical="center" wrapText="1"/>
    </xf>
    <xf numFmtId="0" fontId="26" fillId="0" borderId="29" xfId="17" applyFont="1" applyBorder="1" applyAlignment="1">
      <alignment horizontal="center" vertical="center" wrapText="1"/>
    </xf>
    <xf numFmtId="0" fontId="26" fillId="0" borderId="0" xfId="17" applyFont="1" applyAlignment="1">
      <alignment horizontal="center" vertical="center"/>
    </xf>
    <xf numFmtId="0" fontId="26" fillId="9" borderId="14" xfId="17" applyFont="1" applyFill="1" applyBorder="1"/>
    <xf numFmtId="0" fontId="26" fillId="9" borderId="13" xfId="17" applyFont="1" applyFill="1" applyBorder="1" applyAlignment="1">
      <alignment horizontal="center" vertical="center"/>
    </xf>
    <xf numFmtId="40" fontId="26" fillId="0" borderId="0" xfId="17" applyNumberFormat="1" applyFont="1" applyAlignment="1">
      <alignment horizontal="center"/>
    </xf>
    <xf numFmtId="40" fontId="24" fillId="0" borderId="0" xfId="17" applyNumberFormat="1" applyFont="1" applyAlignment="1">
      <alignment horizontal="center"/>
    </xf>
    <xf numFmtId="40" fontId="24" fillId="0" borderId="0" xfId="17" applyNumberFormat="1" applyFont="1"/>
    <xf numFmtId="0" fontId="25" fillId="0" borderId="0" xfId="17" applyFont="1"/>
    <xf numFmtId="0" fontId="26" fillId="9" borderId="0" xfId="17" applyFont="1" applyFill="1" applyAlignment="1">
      <alignment horizontal="center" vertical="center"/>
    </xf>
    <xf numFmtId="0" fontId="23" fillId="12" borderId="6" xfId="13" applyFont="1" applyFill="1" applyBorder="1" applyAlignment="1">
      <alignment vertical="center"/>
    </xf>
    <xf numFmtId="164" fontId="7" fillId="11" borderId="6" xfId="13" applyNumberFormat="1" applyFont="1" applyFill="1" applyBorder="1" applyAlignment="1">
      <alignment vertical="center"/>
    </xf>
    <xf numFmtId="164" fontId="8" fillId="11" borderId="0" xfId="13" applyNumberFormat="1" applyFont="1" applyFill="1" applyAlignment="1">
      <alignment horizontal="center" vertical="center"/>
    </xf>
    <xf numFmtId="164" fontId="5" fillId="0" borderId="0" xfId="11" applyNumberFormat="1" applyFont="1" applyAlignment="1">
      <alignment horizontal="right" vertical="center"/>
    </xf>
    <xf numFmtId="164" fontId="8" fillId="10" borderId="6" xfId="13" applyNumberFormat="1" applyFont="1" applyFill="1" applyBorder="1" applyAlignment="1">
      <alignment horizontal="right" vertical="center"/>
    </xf>
    <xf numFmtId="44" fontId="29" fillId="0" borderId="13" xfId="19" applyNumberFormat="1" applyFont="1" applyBorder="1" applyAlignment="1">
      <alignment horizontal="center" vertical="center" wrapText="1"/>
    </xf>
    <xf numFmtId="0" fontId="29" fillId="0" borderId="6" xfId="19" applyFont="1" applyBorder="1" applyAlignment="1">
      <alignment horizontal="center" vertical="center"/>
    </xf>
    <xf numFmtId="14" fontId="29" fillId="0" borderId="6" xfId="19" applyNumberFormat="1" applyFont="1" applyBorder="1" applyAlignment="1">
      <alignment horizontal="center" vertical="center" wrapText="1"/>
    </xf>
    <xf numFmtId="14" fontId="29" fillId="0" borderId="6" xfId="19" applyNumberFormat="1" applyFont="1" applyBorder="1" applyAlignment="1">
      <alignment horizontal="center" vertical="center"/>
    </xf>
    <xf numFmtId="14" fontId="29" fillId="0" borderId="7" xfId="19" applyNumberFormat="1" applyFont="1" applyBorder="1" applyAlignment="1">
      <alignment horizontal="center" vertical="center" wrapText="1"/>
    </xf>
    <xf numFmtId="0" fontId="2" fillId="0" borderId="0" xfId="19" applyAlignment="1">
      <alignment horizontal="center" vertical="center"/>
    </xf>
    <xf numFmtId="44" fontId="29" fillId="0" borderId="0" xfId="19" applyNumberFormat="1" applyFont="1" applyAlignment="1">
      <alignment horizontal="center" wrapText="1"/>
    </xf>
    <xf numFmtId="0" fontId="2" fillId="0" borderId="0" xfId="19"/>
    <xf numFmtId="0" fontId="2" fillId="0" borderId="0" xfId="19" applyAlignment="1">
      <alignment horizontal="center"/>
    </xf>
    <xf numFmtId="169" fontId="2" fillId="0" borderId="0" xfId="19" applyNumberFormat="1" applyAlignment="1">
      <alignment horizontal="center" vertical="center"/>
    </xf>
    <xf numFmtId="49" fontId="29" fillId="0" borderId="0" xfId="19" applyNumberFormat="1" applyFont="1" applyAlignment="1">
      <alignment horizontal="center" wrapText="1"/>
    </xf>
    <xf numFmtId="169" fontId="29" fillId="0" borderId="0" xfId="19" applyNumberFormat="1" applyFont="1" applyAlignment="1">
      <alignment horizontal="center" vertical="center"/>
    </xf>
    <xf numFmtId="4" fontId="2" fillId="0" borderId="0" xfId="19" applyNumberFormat="1"/>
    <xf numFmtId="0" fontId="29" fillId="0" borderId="0" xfId="19" applyFont="1" applyAlignment="1">
      <alignment horizontal="left"/>
    </xf>
    <xf numFmtId="169" fontId="29" fillId="0" borderId="0" xfId="19" applyNumberFormat="1" applyFont="1" applyAlignment="1">
      <alignment horizontal="left" vertical="center"/>
    </xf>
    <xf numFmtId="4" fontId="29" fillId="0" borderId="0" xfId="19" applyNumberFormat="1" applyFont="1" applyAlignment="1">
      <alignment horizontal="left"/>
    </xf>
    <xf numFmtId="0" fontId="29" fillId="0" borderId="0" xfId="19" applyFont="1"/>
    <xf numFmtId="1" fontId="2" fillId="0" borderId="0" xfId="19" applyNumberFormat="1" applyAlignment="1">
      <alignment horizontal="center"/>
    </xf>
    <xf numFmtId="44" fontId="31" fillId="0" borderId="0" xfId="19" applyNumberFormat="1" applyFont="1" applyAlignment="1">
      <alignment horizontal="center" wrapText="1"/>
    </xf>
    <xf numFmtId="0" fontId="32" fillId="0" borderId="0" xfId="19" applyFont="1"/>
    <xf numFmtId="0" fontId="32" fillId="0" borderId="0" xfId="19" applyFont="1" applyAlignment="1">
      <alignment horizontal="center"/>
    </xf>
    <xf numFmtId="169" fontId="32" fillId="0" borderId="0" xfId="19" applyNumberFormat="1" applyFont="1" applyAlignment="1">
      <alignment horizontal="center" vertical="center"/>
    </xf>
    <xf numFmtId="0" fontId="29" fillId="0" borderId="15" xfId="19" applyFont="1" applyBorder="1"/>
    <xf numFmtId="170" fontId="31" fillId="0" borderId="20" xfId="19" applyNumberFormat="1" applyFont="1" applyBorder="1" applyAlignment="1">
      <alignment horizontal="left"/>
    </xf>
    <xf numFmtId="0" fontId="29" fillId="0" borderId="16" xfId="19" applyFont="1" applyBorder="1" applyAlignment="1">
      <alignment horizontal="right"/>
    </xf>
    <xf numFmtId="170" fontId="31" fillId="0" borderId="10" xfId="19" applyNumberFormat="1" applyFont="1" applyBorder="1" applyAlignment="1">
      <alignment horizontal="right"/>
    </xf>
    <xf numFmtId="0" fontId="29" fillId="0" borderId="30" xfId="19" applyFont="1" applyBorder="1" applyAlignment="1">
      <alignment horizontal="right"/>
    </xf>
    <xf numFmtId="170" fontId="31" fillId="0" borderId="31" xfId="19" applyNumberFormat="1" applyFont="1" applyBorder="1" applyAlignment="1">
      <alignment horizontal="right"/>
    </xf>
    <xf numFmtId="14" fontId="2" fillId="0" borderId="0" xfId="19" applyNumberFormat="1" applyAlignment="1">
      <alignment horizontal="center" vertical="center"/>
    </xf>
    <xf numFmtId="37" fontId="31" fillId="0" borderId="6" xfId="19" applyNumberFormat="1" applyFont="1" applyBorder="1" applyAlignment="1">
      <alignment horizontal="center" vertical="center"/>
    </xf>
    <xf numFmtId="37" fontId="32" fillId="0" borderId="0" xfId="19" applyNumberFormat="1" applyFont="1"/>
    <xf numFmtId="171" fontId="32" fillId="0" borderId="0" xfId="19" applyNumberFormat="1" applyFont="1"/>
    <xf numFmtId="171" fontId="31" fillId="0" borderId="0" xfId="19" applyNumberFormat="1" applyFont="1" applyAlignment="1">
      <alignment horizontal="left"/>
    </xf>
    <xf numFmtId="171" fontId="2" fillId="0" borderId="0" xfId="19" applyNumberFormat="1" applyAlignment="1">
      <alignment horizontal="center" vertical="center"/>
    </xf>
    <xf numFmtId="4" fontId="32" fillId="0" borderId="0" xfId="19" applyNumberFormat="1" applyFont="1"/>
    <xf numFmtId="0" fontId="7" fillId="0" borderId="0" xfId="0" applyFont="1" applyAlignment="1"/>
    <xf numFmtId="0" fontId="7" fillId="0" borderId="0" xfId="0" applyFont="1" applyAlignment="1">
      <alignment horizontal="center"/>
    </xf>
    <xf numFmtId="40" fontId="7" fillId="0" borderId="0" xfId="0" applyNumberFormat="1" applyFont="1" applyAlignment="1">
      <alignment horizontal="center"/>
    </xf>
    <xf numFmtId="40" fontId="4" fillId="0" borderId="0" xfId="17" applyNumberFormat="1"/>
    <xf numFmtId="0" fontId="33" fillId="0" borderId="0" xfId="0" applyFont="1" applyAlignment="1"/>
    <xf numFmtId="0" fontId="35" fillId="0" borderId="0" xfId="17" applyFont="1"/>
    <xf numFmtId="0" fontId="1" fillId="0" borderId="0" xfId="17" applyFont="1"/>
    <xf numFmtId="0" fontId="18" fillId="0" borderId="0" xfId="0" applyFont="1" applyAlignment="1"/>
    <xf numFmtId="172" fontId="18" fillId="0" borderId="0" xfId="0" applyNumberFormat="1" applyFont="1" applyAlignment="1">
      <alignment horizontal="center"/>
    </xf>
    <xf numFmtId="172" fontId="24" fillId="0" borderId="0" xfId="17" applyNumberFormat="1" applyFont="1" applyAlignment="1">
      <alignment horizontal="center"/>
    </xf>
    <xf numFmtId="0" fontId="26" fillId="0" borderId="0" xfId="17" applyFont="1" applyAlignment="1">
      <alignment horizontal="right" vertical="center"/>
    </xf>
    <xf numFmtId="40" fontId="33" fillId="0" borderId="0" xfId="0" applyNumberFormat="1" applyFont="1" applyAlignment="1">
      <alignment horizontal="right"/>
    </xf>
    <xf numFmtId="40" fontId="34" fillId="0" borderId="0" xfId="0" applyNumberFormat="1" applyFont="1" applyAlignment="1">
      <alignment horizontal="right"/>
    </xf>
    <xf numFmtId="40" fontId="18" fillId="0" borderId="0" xfId="0" applyNumberFormat="1" applyFont="1" applyAlignment="1">
      <alignment horizontal="right"/>
    </xf>
    <xf numFmtId="40" fontId="24" fillId="0" borderId="0" xfId="17" applyNumberFormat="1" applyFont="1" applyAlignment="1">
      <alignment horizontal="right"/>
    </xf>
    <xf numFmtId="40" fontId="4" fillId="0" borderId="0" xfId="17" applyNumberFormat="1" applyAlignment="1">
      <alignment horizontal="right"/>
    </xf>
    <xf numFmtId="0" fontId="1" fillId="0" borderId="0" xfId="17" applyFont="1" applyAlignment="1">
      <alignment horizontal="center"/>
    </xf>
    <xf numFmtId="40" fontId="1" fillId="0" borderId="0" xfId="17" applyNumberFormat="1" applyFont="1" applyAlignment="1">
      <alignment horizontal="right"/>
    </xf>
    <xf numFmtId="172" fontId="37" fillId="0" borderId="0" xfId="0" applyNumberFormat="1" applyFont="1" applyAlignment="1">
      <alignment horizontal="center"/>
    </xf>
    <xf numFmtId="0" fontId="37" fillId="0" borderId="0" xfId="0" applyFont="1" applyAlignment="1"/>
    <xf numFmtId="40" fontId="37" fillId="0" borderId="0" xfId="0" applyNumberFormat="1" applyFont="1" applyAlignment="1">
      <alignment horizontal="right"/>
    </xf>
    <xf numFmtId="172" fontId="25" fillId="0" borderId="0" xfId="17" applyNumberFormat="1" applyFont="1" applyAlignment="1">
      <alignment horizontal="center"/>
    </xf>
    <xf numFmtId="0" fontId="29" fillId="0" borderId="0" xfId="17" applyFont="1"/>
    <xf numFmtId="0" fontId="29" fillId="0" borderId="0" xfId="17" applyFont="1" applyAlignment="1">
      <alignment horizontal="center"/>
    </xf>
    <xf numFmtId="168" fontId="4" fillId="0" borderId="0" xfId="17" applyNumberFormat="1"/>
    <xf numFmtId="40" fontId="25" fillId="0" borderId="22" xfId="17" applyNumberFormat="1" applyFont="1" applyBorder="1" applyAlignment="1">
      <alignment horizontal="right"/>
    </xf>
    <xf numFmtId="168" fontId="25" fillId="0" borderId="22" xfId="17" applyNumberFormat="1" applyFont="1" applyBorder="1" applyAlignment="1">
      <alignment horizontal="right"/>
    </xf>
    <xf numFmtId="0" fontId="1" fillId="0" borderId="26" xfId="17" applyFont="1" applyBorder="1" applyAlignment="1">
      <alignment horizontal="center"/>
    </xf>
    <xf numFmtId="0" fontId="1" fillId="0" borderId="25" xfId="17" applyFont="1" applyBorder="1" applyAlignment="1">
      <alignment horizontal="center"/>
    </xf>
    <xf numFmtId="0" fontId="1" fillId="0" borderId="23" xfId="17" applyFont="1" applyBorder="1" applyAlignment="1">
      <alignment horizontal="center"/>
    </xf>
    <xf numFmtId="40" fontId="4" fillId="0" borderId="0" xfId="17" applyNumberFormat="1" applyAlignment="1">
      <alignment horizontal="center"/>
    </xf>
    <xf numFmtId="40" fontId="26" fillId="0" borderId="29" xfId="17" applyNumberFormat="1" applyFont="1" applyBorder="1" applyAlignment="1">
      <alignment horizontal="center" vertical="center" wrapText="1"/>
    </xf>
    <xf numFmtId="40" fontId="26" fillId="0" borderId="0" xfId="17" applyNumberFormat="1" applyFont="1" applyAlignment="1">
      <alignment horizontal="center" vertical="center" wrapText="1"/>
    </xf>
    <xf numFmtId="40" fontId="26" fillId="9" borderId="14" xfId="17" applyNumberFormat="1" applyFont="1" applyFill="1" applyBorder="1" applyAlignment="1">
      <alignment horizontal="center" vertical="center"/>
    </xf>
    <xf numFmtId="40" fontId="4" fillId="0" borderId="17" xfId="17" applyNumberFormat="1" applyBorder="1" applyAlignment="1">
      <alignment horizontal="center"/>
    </xf>
    <xf numFmtId="40" fontId="4" fillId="0" borderId="21" xfId="17" applyNumberFormat="1" applyBorder="1" applyAlignment="1">
      <alignment horizontal="center"/>
    </xf>
    <xf numFmtId="14" fontId="0" fillId="0" borderId="9" xfId="0" applyNumberFormat="1" applyBorder="1" applyAlignment="1">
      <alignment horizontal="center"/>
    </xf>
    <xf numFmtId="0" fontId="0" fillId="0" borderId="17" xfId="0" applyBorder="1" applyAlignment="1"/>
    <xf numFmtId="40" fontId="0" fillId="0" borderId="17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/>
    <xf numFmtId="40" fontId="0" fillId="0" borderId="0" xfId="0" applyNumberFormat="1" applyAlignment="1">
      <alignment horizontal="center"/>
    </xf>
    <xf numFmtId="14" fontId="0" fillId="0" borderId="2" xfId="0" applyNumberFormat="1" applyBorder="1" applyAlignment="1">
      <alignment horizontal="center"/>
    </xf>
    <xf numFmtId="14" fontId="0" fillId="0" borderId="8" xfId="0" applyNumberFormat="1" applyBorder="1" applyAlignment="1">
      <alignment horizontal="center"/>
    </xf>
    <xf numFmtId="0" fontId="0" fillId="0" borderId="21" xfId="0" applyBorder="1" applyAlignment="1"/>
    <xf numFmtId="40" fontId="0" fillId="0" borderId="21" xfId="0" applyNumberForma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14" borderId="26" xfId="17" applyFont="1" applyFill="1" applyBorder="1" applyAlignment="1">
      <alignment horizontal="center"/>
    </xf>
    <xf numFmtId="0" fontId="1" fillId="14" borderId="25" xfId="17" applyFont="1" applyFill="1" applyBorder="1" applyAlignment="1">
      <alignment horizontal="center"/>
    </xf>
    <xf numFmtId="0" fontId="1" fillId="0" borderId="0" xfId="17" applyFont="1" applyAlignment="1">
      <alignment horizontal="center" vertical="center"/>
    </xf>
    <xf numFmtId="0" fontId="1" fillId="14" borderId="0" xfId="17" applyFont="1" applyFill="1" applyAlignment="1">
      <alignment horizontal="center" vertical="center"/>
    </xf>
    <xf numFmtId="0" fontId="4" fillId="14" borderId="1" xfId="17" applyFill="1" applyBorder="1"/>
    <xf numFmtId="0" fontId="29" fillId="14" borderId="5" xfId="17" applyFont="1" applyFill="1" applyBorder="1" applyAlignment="1">
      <alignment horizontal="center" vertical="center"/>
    </xf>
    <xf numFmtId="40" fontId="4" fillId="14" borderId="5" xfId="17" applyNumberFormat="1" applyFill="1" applyBorder="1"/>
    <xf numFmtId="40" fontId="4" fillId="14" borderId="5" xfId="17" applyNumberFormat="1" applyFill="1" applyBorder="1" applyAlignment="1">
      <alignment horizontal="center"/>
    </xf>
    <xf numFmtId="0" fontId="1" fillId="14" borderId="24" xfId="17" applyFont="1" applyFill="1" applyBorder="1" applyAlignment="1">
      <alignment horizontal="center"/>
    </xf>
    <xf numFmtId="0" fontId="8" fillId="0" borderId="0" xfId="0" applyFont="1" applyAlignment="1"/>
    <xf numFmtId="40" fontId="8" fillId="0" borderId="0" xfId="0" applyNumberFormat="1" applyFont="1" applyAlignment="1">
      <alignment horizontal="center"/>
    </xf>
    <xf numFmtId="40" fontId="29" fillId="0" borderId="0" xfId="17" applyNumberFormat="1" applyFont="1" applyAlignment="1">
      <alignment horizontal="center"/>
    </xf>
    <xf numFmtId="0" fontId="29" fillId="0" borderId="0" xfId="17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15" fontId="4" fillId="0" borderId="0" xfId="17" applyNumberFormat="1" applyAlignment="1">
      <alignment horizontal="center" vertical="center"/>
    </xf>
    <xf numFmtId="15" fontId="5" fillId="0" borderId="0" xfId="0" applyNumberFormat="1" applyFont="1" applyAlignment="1">
      <alignment horizontal="center" vertical="center"/>
    </xf>
    <xf numFmtId="0" fontId="5" fillId="0" borderId="0" xfId="0" applyFont="1" applyAlignment="1"/>
    <xf numFmtId="40" fontId="1" fillId="0" borderId="0" xfId="17" applyNumberFormat="1" applyFont="1" applyAlignment="1">
      <alignment horizontal="center"/>
    </xf>
    <xf numFmtId="15" fontId="1" fillId="0" borderId="0" xfId="17" applyNumberFormat="1" applyFont="1" applyAlignment="1">
      <alignment horizontal="center" vertical="center"/>
    </xf>
    <xf numFmtId="40" fontId="5" fillId="0" borderId="0" xfId="0" applyNumberFormat="1" applyFont="1" applyAlignment="1">
      <alignment horizontal="right"/>
    </xf>
    <xf numFmtId="0" fontId="29" fillId="14" borderId="0" xfId="17" applyFont="1" applyFill="1" applyAlignment="1">
      <alignment horizontal="center"/>
    </xf>
    <xf numFmtId="14" fontId="36" fillId="0" borderId="9" xfId="0" applyNumberFormat="1" applyFont="1" applyBorder="1" applyAlignment="1">
      <alignment horizontal="center"/>
    </xf>
    <xf numFmtId="0" fontId="36" fillId="0" borderId="17" xfId="0" applyFont="1" applyBorder="1" applyAlignment="1"/>
    <xf numFmtId="40" fontId="36" fillId="0" borderId="17" xfId="0" applyNumberFormat="1" applyFont="1" applyBorder="1" applyAlignment="1">
      <alignment horizontal="center"/>
    </xf>
    <xf numFmtId="40" fontId="1" fillId="0" borderId="17" xfId="17" applyNumberFormat="1" applyFont="1" applyBorder="1" applyAlignment="1">
      <alignment horizontal="center"/>
    </xf>
    <xf numFmtId="0" fontId="36" fillId="0" borderId="2" xfId="0" applyFont="1" applyBorder="1" applyAlignment="1">
      <alignment horizontal="center"/>
    </xf>
    <xf numFmtId="0" fontId="36" fillId="0" borderId="0" xfId="0" applyFont="1" applyAlignment="1"/>
    <xf numFmtId="40" fontId="36" fillId="0" borderId="0" xfId="0" applyNumberFormat="1" applyFont="1" applyAlignment="1">
      <alignment horizontal="center"/>
    </xf>
    <xf numFmtId="14" fontId="36" fillId="0" borderId="2" xfId="0" applyNumberFormat="1" applyFont="1" applyBorder="1" applyAlignment="1">
      <alignment horizontal="center"/>
    </xf>
    <xf numFmtId="40" fontId="4" fillId="14" borderId="21" xfId="17" applyNumberFormat="1" applyFill="1" applyBorder="1" applyAlignment="1">
      <alignment horizontal="center"/>
    </xf>
    <xf numFmtId="0" fontId="1" fillId="14" borderId="0" xfId="17" applyFont="1" applyFill="1" applyAlignment="1">
      <alignment horizontal="center" vertical="center" wrapText="1"/>
    </xf>
    <xf numFmtId="14" fontId="0" fillId="0" borderId="8" xfId="0" applyNumberFormat="1" applyBorder="1" applyAlignment="1">
      <alignment horizontal="center" vertical="center"/>
    </xf>
    <xf numFmtId="0" fontId="0" fillId="0" borderId="21" xfId="0" applyBorder="1" applyAlignment="1">
      <alignment vertical="center"/>
    </xf>
    <xf numFmtId="40" fontId="0" fillId="0" borderId="21" xfId="0" applyNumberFormat="1" applyBorder="1" applyAlignment="1">
      <alignment horizontal="center" vertical="center"/>
    </xf>
    <xf numFmtId="0" fontId="1" fillId="0" borderId="23" xfId="17" applyFont="1" applyBorder="1" applyAlignment="1">
      <alignment horizontal="center" vertical="center"/>
    </xf>
    <xf numFmtId="40" fontId="4" fillId="14" borderId="21" xfId="17" applyNumberFormat="1" applyFill="1" applyBorder="1" applyAlignment="1">
      <alignment horizontal="center" vertical="center"/>
    </xf>
    <xf numFmtId="17" fontId="9" fillId="0" borderId="0" xfId="13" quotePrefix="1" applyNumberFormat="1" applyFont="1" applyAlignment="1">
      <alignment horizontal="left" vertical="center"/>
    </xf>
    <xf numFmtId="0" fontId="9" fillId="0" borderId="0" xfId="13" applyFont="1" applyAlignment="1">
      <alignment horizontal="left" vertical="center"/>
    </xf>
    <xf numFmtId="0" fontId="5" fillId="0" borderId="0" xfId="13" applyAlignment="1">
      <alignment horizontal="left" vertical="center"/>
    </xf>
    <xf numFmtId="0" fontId="7" fillId="11" borderId="6" xfId="13" applyFont="1" applyFill="1" applyBorder="1" applyAlignment="1">
      <alignment horizontal="left" vertical="center"/>
    </xf>
    <xf numFmtId="0" fontId="7" fillId="11" borderId="7" xfId="13" applyFont="1" applyFill="1" applyBorder="1" applyAlignment="1">
      <alignment horizontal="left" vertical="center"/>
    </xf>
    <xf numFmtId="0" fontId="8" fillId="11" borderId="6" xfId="13" applyFont="1" applyFill="1" applyBorder="1" applyAlignment="1">
      <alignment horizontal="left" vertical="center" wrapText="1"/>
    </xf>
    <xf numFmtId="0" fontId="8" fillId="11" borderId="7" xfId="13" applyFont="1" applyFill="1" applyBorder="1" applyAlignment="1">
      <alignment horizontal="left" vertical="center" wrapText="1"/>
    </xf>
  </cellXfs>
  <cellStyles count="20">
    <cellStyle name="amount" xfId="1" xr:uid="{00000000-0005-0000-0000-000000000000}"/>
    <cellStyle name="Body text" xfId="2" xr:uid="{00000000-0005-0000-0000-000001000000}"/>
    <cellStyle name="header" xfId="3" xr:uid="{00000000-0005-0000-0000-000002000000}"/>
    <cellStyle name="Header Total" xfId="4" xr:uid="{00000000-0005-0000-0000-000003000000}"/>
    <cellStyle name="Header1" xfId="5" xr:uid="{00000000-0005-0000-0000-000004000000}"/>
    <cellStyle name="Header2" xfId="6" xr:uid="{00000000-0005-0000-0000-000005000000}"/>
    <cellStyle name="Header3" xfId="7" xr:uid="{00000000-0005-0000-0000-000006000000}"/>
    <cellStyle name="NonPrint_Heading" xfId="8" xr:uid="{00000000-0005-0000-0000-000008000000}"/>
    <cellStyle name="Normal" xfId="0" builtinId="0"/>
    <cellStyle name="Normal 2" xfId="9" xr:uid="{00000000-0005-0000-0000-00000A000000}"/>
    <cellStyle name="Normal 3" xfId="10" xr:uid="{00000000-0005-0000-0000-00000B000000}"/>
    <cellStyle name="Normal 4" xfId="11" xr:uid="{00000000-0005-0000-0000-00000C000000}"/>
    <cellStyle name="Normal 4 2" xfId="12" xr:uid="{00000000-0005-0000-0000-00000D000000}"/>
    <cellStyle name="Normal 5" xfId="17" xr:uid="{1E0A90CE-1563-4BA9-80DB-A4F6015342A3}"/>
    <cellStyle name="Normal 6" xfId="18" xr:uid="{6EDBCC84-D8FB-48ED-A975-47180D0CEB9F}"/>
    <cellStyle name="Normal 7" xfId="19" xr:uid="{4DBA35F1-4E09-4B7A-9107-7B860F6CBDD6}"/>
    <cellStyle name="Normal_2007 AvValues Tax Income Info" xfId="13" xr:uid="{00000000-0005-0000-0000-00000E000000}"/>
    <cellStyle name="Product Title" xfId="14" xr:uid="{00000000-0005-0000-0000-00000F000000}"/>
    <cellStyle name="Text" xfId="15" xr:uid="{00000000-0005-0000-0000-000010000000}"/>
    <cellStyle name="Title" xfId="16" builtinId="1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50"/>
  </sheetPr>
  <dimension ref="A1:IU119"/>
  <sheetViews>
    <sheetView zoomScaleNormal="100" workbookViewId="0">
      <selection activeCell="D21" sqref="D21:F21"/>
    </sheetView>
  </sheetViews>
  <sheetFormatPr defaultRowHeight="12.75" x14ac:dyDescent="0.2"/>
  <cols>
    <col min="1" max="1" width="3" style="1" customWidth="1"/>
    <col min="2" max="2" width="2.85546875" style="1" customWidth="1"/>
    <col min="3" max="3" width="16.28515625" style="1" customWidth="1"/>
    <col min="4" max="4" width="21.85546875" style="2" customWidth="1"/>
    <col min="5" max="5" width="17.42578125" style="2" customWidth="1"/>
    <col min="6" max="6" width="51.85546875" style="3" customWidth="1"/>
    <col min="7" max="7" width="17.28515625" style="13" customWidth="1"/>
    <col min="8" max="8" width="9.140625" style="1"/>
    <col min="9" max="10" width="10.140625" style="1" bestFit="1" customWidth="1"/>
    <col min="11" max="16384" width="9.140625" style="1"/>
  </cols>
  <sheetData>
    <row r="1" spans="1:255" ht="13.5" thickBot="1" x14ac:dyDescent="0.25"/>
    <row r="2" spans="1:255" s="8" customFormat="1" ht="31.5" customHeight="1" thickBot="1" x14ac:dyDescent="0.25">
      <c r="A2" s="6"/>
      <c r="C2" s="36" t="s">
        <v>62</v>
      </c>
      <c r="D2" s="37"/>
      <c r="E2" s="38"/>
      <c r="F2" s="39"/>
      <c r="G2" s="18"/>
    </row>
    <row r="3" spans="1:255" s="13" customFormat="1" ht="16.5" thickBot="1" x14ac:dyDescent="0.3">
      <c r="A3" s="15"/>
      <c r="D3" s="14"/>
      <c r="E3" s="31"/>
      <c r="F3" s="16"/>
    </row>
    <row r="4" spans="1:255" s="10" customFormat="1" ht="29.25" customHeight="1" thickBot="1" x14ac:dyDescent="0.25">
      <c r="C4" s="40">
        <f>C7+C9</f>
        <v>34107.67</v>
      </c>
      <c r="D4" s="202" t="s">
        <v>63</v>
      </c>
      <c r="E4" s="202"/>
      <c r="F4" s="203"/>
      <c r="G4" s="33"/>
    </row>
    <row r="5" spans="1:255" s="10" customFormat="1" ht="29.25" customHeight="1" x14ac:dyDescent="0.2">
      <c r="C5" s="25" t="s">
        <v>3</v>
      </c>
      <c r="D5" s="23" t="s">
        <v>4</v>
      </c>
      <c r="E5" s="23" t="s">
        <v>2</v>
      </c>
      <c r="F5" s="24" t="s">
        <v>5</v>
      </c>
      <c r="G5" s="33"/>
    </row>
    <row r="6" spans="1:255" ht="15" customHeight="1" x14ac:dyDescent="0.25">
      <c r="C6" s="27" t="s">
        <v>7</v>
      </c>
      <c r="D6" s="28"/>
      <c r="E6" s="32"/>
      <c r="F6" s="29"/>
      <c r="G6" s="9"/>
    </row>
    <row r="7" spans="1:255" s="5" customFormat="1" ht="23.1" customHeight="1" x14ac:dyDescent="0.2">
      <c r="A7" s="10"/>
      <c r="B7" s="10"/>
      <c r="C7" s="17">
        <f>'PARA Inv Recon 28DEC22WIP'!D38</f>
        <v>31000</v>
      </c>
      <c r="D7" s="26" t="s">
        <v>60</v>
      </c>
      <c r="E7" s="7"/>
      <c r="F7" s="22" t="s">
        <v>59</v>
      </c>
      <c r="G7" s="34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0"/>
      <c r="BU7" s="10"/>
      <c r="BV7" s="10"/>
      <c r="BW7" s="10"/>
      <c r="BX7" s="10"/>
      <c r="BY7" s="10"/>
      <c r="BZ7" s="10"/>
      <c r="CA7" s="10"/>
      <c r="CB7" s="10"/>
      <c r="CC7" s="10"/>
      <c r="CD7" s="10"/>
      <c r="CE7" s="10"/>
      <c r="CF7" s="10"/>
      <c r="CG7" s="10"/>
      <c r="CH7" s="10"/>
      <c r="CI7" s="10"/>
      <c r="CJ7" s="10"/>
      <c r="CK7" s="10"/>
      <c r="CL7" s="10"/>
      <c r="CM7" s="10"/>
      <c r="CN7" s="10"/>
      <c r="CO7" s="10"/>
      <c r="CP7" s="10"/>
      <c r="CQ7" s="10"/>
      <c r="CR7" s="10"/>
      <c r="CS7" s="10"/>
      <c r="CT7" s="10"/>
      <c r="CU7" s="10"/>
      <c r="CV7" s="10"/>
      <c r="CW7" s="10"/>
      <c r="CX7" s="10"/>
      <c r="CY7" s="10"/>
      <c r="CZ7" s="10"/>
      <c r="DA7" s="10"/>
      <c r="DB7" s="10"/>
      <c r="DC7" s="10"/>
      <c r="DD7" s="10"/>
      <c r="DE7" s="10"/>
      <c r="DF7" s="10"/>
      <c r="DG7" s="10"/>
      <c r="DH7" s="10"/>
      <c r="DI7" s="10"/>
      <c r="DJ7" s="10"/>
      <c r="DK7" s="10"/>
      <c r="DL7" s="10"/>
      <c r="DM7" s="10"/>
      <c r="DN7" s="10"/>
      <c r="DO7" s="10"/>
      <c r="DP7" s="10"/>
      <c r="DQ7" s="10"/>
      <c r="DR7" s="10"/>
      <c r="DS7" s="10"/>
      <c r="DT7" s="10"/>
      <c r="DU7" s="10"/>
      <c r="DV7" s="10"/>
      <c r="DW7" s="10"/>
      <c r="DX7" s="10"/>
      <c r="DY7" s="10"/>
      <c r="DZ7" s="10"/>
      <c r="EA7" s="10"/>
      <c r="EB7" s="10"/>
      <c r="EC7" s="10"/>
      <c r="ED7" s="10"/>
      <c r="EE7" s="10"/>
      <c r="EF7" s="10"/>
      <c r="EG7" s="10"/>
      <c r="EH7" s="10"/>
      <c r="EI7" s="10"/>
      <c r="EJ7" s="10"/>
      <c r="EK7" s="10"/>
      <c r="EL7" s="10"/>
      <c r="EM7" s="10"/>
      <c r="EN7" s="10"/>
      <c r="EO7" s="10"/>
      <c r="EP7" s="10"/>
      <c r="EQ7" s="10"/>
      <c r="ER7" s="10"/>
      <c r="ES7" s="10"/>
      <c r="ET7" s="10"/>
      <c r="EU7" s="10"/>
      <c r="EV7" s="10"/>
      <c r="EW7" s="10"/>
      <c r="EX7" s="10"/>
      <c r="EY7" s="10"/>
      <c r="EZ7" s="10"/>
      <c r="FA7" s="10"/>
      <c r="FB7" s="10"/>
      <c r="FC7" s="10"/>
      <c r="FD7" s="10"/>
      <c r="FE7" s="10"/>
      <c r="FF7" s="10"/>
      <c r="FG7" s="10"/>
      <c r="FH7" s="10"/>
      <c r="FI7" s="10"/>
      <c r="FJ7" s="10"/>
      <c r="FK7" s="10"/>
      <c r="FL7" s="10"/>
      <c r="FM7" s="10"/>
      <c r="FN7" s="10"/>
      <c r="FO7" s="10"/>
      <c r="FP7" s="10"/>
      <c r="FQ7" s="10"/>
      <c r="FR7" s="10"/>
      <c r="FS7" s="10"/>
      <c r="FT7" s="10"/>
      <c r="FU7" s="10"/>
      <c r="FV7" s="10"/>
      <c r="FW7" s="10"/>
      <c r="FX7" s="10"/>
      <c r="FY7" s="10"/>
      <c r="FZ7" s="10"/>
      <c r="GA7" s="10"/>
      <c r="GB7" s="10"/>
      <c r="GC7" s="10"/>
      <c r="GD7" s="10"/>
      <c r="GE7" s="10"/>
      <c r="GF7" s="10"/>
      <c r="GG7" s="10"/>
      <c r="GH7" s="10"/>
      <c r="GI7" s="10"/>
      <c r="GJ7" s="10"/>
      <c r="GK7" s="10"/>
      <c r="GL7" s="10"/>
      <c r="GM7" s="10"/>
      <c r="GN7" s="10"/>
      <c r="GO7" s="10"/>
      <c r="GP7" s="10"/>
      <c r="GQ7" s="10"/>
      <c r="GR7" s="10"/>
      <c r="GS7" s="10"/>
      <c r="GT7" s="10"/>
      <c r="GU7" s="10"/>
      <c r="GV7" s="10"/>
      <c r="GW7" s="10"/>
      <c r="GX7" s="10"/>
      <c r="GY7" s="10"/>
      <c r="GZ7" s="10"/>
      <c r="HA7" s="10"/>
      <c r="HB7" s="10"/>
      <c r="HC7" s="10"/>
      <c r="HD7" s="10"/>
      <c r="HE7" s="10"/>
      <c r="HF7" s="10"/>
      <c r="HG7" s="10"/>
      <c r="HH7" s="10"/>
      <c r="HI7" s="10"/>
      <c r="HJ7" s="10"/>
      <c r="HK7" s="10"/>
      <c r="HL7" s="10"/>
      <c r="HM7" s="10"/>
      <c r="HN7" s="10"/>
      <c r="HO7" s="10"/>
      <c r="HP7" s="10"/>
      <c r="HQ7" s="10"/>
      <c r="HR7" s="10"/>
      <c r="HS7" s="10"/>
      <c r="HT7" s="10"/>
      <c r="HU7" s="10"/>
      <c r="HV7" s="10"/>
      <c r="HW7" s="10"/>
      <c r="HX7" s="10"/>
      <c r="HY7" s="10"/>
      <c r="HZ7" s="10"/>
      <c r="IA7" s="10"/>
      <c r="IB7" s="10"/>
      <c r="IC7" s="10"/>
      <c r="ID7" s="10"/>
      <c r="IE7" s="10"/>
      <c r="IF7" s="10"/>
      <c r="IG7" s="10"/>
      <c r="IH7" s="10"/>
      <c r="II7" s="10"/>
      <c r="IJ7" s="10"/>
      <c r="IK7" s="10"/>
      <c r="IL7" s="10"/>
      <c r="IM7" s="10"/>
      <c r="IN7" s="10"/>
      <c r="IO7" s="10"/>
      <c r="IP7" s="10"/>
      <c r="IQ7" s="10"/>
      <c r="IR7" s="10"/>
      <c r="IS7" s="10"/>
      <c r="IT7" s="10"/>
      <c r="IU7" s="10"/>
    </row>
    <row r="8" spans="1:255" ht="15" customHeight="1" x14ac:dyDescent="0.25">
      <c r="C8" s="44" t="s">
        <v>8</v>
      </c>
      <c r="D8" s="41"/>
      <c r="E8" s="42"/>
      <c r="F8" s="43"/>
      <c r="G8" s="30"/>
      <c r="M8" s="12"/>
    </row>
    <row r="9" spans="1:255" s="5" customFormat="1" ht="27.75" customHeight="1" thickBot="1" x14ac:dyDescent="0.25">
      <c r="A9" s="10"/>
      <c r="B9" s="10"/>
      <c r="C9" s="20">
        <f>'PARA Inv Recon 28DEC22WIP'!D39</f>
        <v>3107.67</v>
      </c>
      <c r="D9" s="26" t="s">
        <v>60</v>
      </c>
      <c r="E9" s="45"/>
      <c r="F9" s="46" t="s">
        <v>69</v>
      </c>
      <c r="G9" s="35"/>
      <c r="H9" s="10"/>
      <c r="I9" s="10"/>
      <c r="J9" s="10"/>
      <c r="K9" s="10"/>
      <c r="L9" s="10"/>
      <c r="M9" s="12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0"/>
      <c r="BP9" s="10"/>
      <c r="BQ9" s="10"/>
      <c r="BR9" s="10"/>
      <c r="BS9" s="10"/>
      <c r="BT9" s="10"/>
      <c r="BU9" s="10"/>
      <c r="BV9" s="10"/>
      <c r="BW9" s="10"/>
      <c r="BX9" s="10"/>
      <c r="BY9" s="10"/>
      <c r="BZ9" s="10"/>
      <c r="CA9" s="10"/>
      <c r="CB9" s="10"/>
      <c r="CC9" s="10"/>
      <c r="CD9" s="10"/>
      <c r="CE9" s="10"/>
      <c r="CF9" s="10"/>
      <c r="CG9" s="10"/>
      <c r="CH9" s="10"/>
      <c r="CI9" s="10"/>
      <c r="CJ9" s="10"/>
      <c r="CK9" s="10"/>
      <c r="CL9" s="10"/>
      <c r="CM9" s="10"/>
      <c r="CN9" s="10"/>
      <c r="CO9" s="10"/>
      <c r="CP9" s="10"/>
      <c r="CQ9" s="10"/>
      <c r="CR9" s="10"/>
      <c r="CS9" s="10"/>
      <c r="CT9" s="10"/>
      <c r="CU9" s="10"/>
      <c r="CV9" s="10"/>
      <c r="CW9" s="10"/>
      <c r="CX9" s="10"/>
      <c r="CY9" s="10"/>
      <c r="CZ9" s="10"/>
      <c r="DA9" s="10"/>
      <c r="DB9" s="10"/>
      <c r="DC9" s="10"/>
      <c r="DD9" s="10"/>
      <c r="DE9" s="10"/>
      <c r="DF9" s="10"/>
      <c r="DG9" s="10"/>
      <c r="DH9" s="10"/>
      <c r="DI9" s="10"/>
      <c r="DJ9" s="10"/>
      <c r="DK9" s="10"/>
      <c r="DL9" s="10"/>
      <c r="DM9" s="10"/>
      <c r="DN9" s="10"/>
      <c r="DO9" s="10"/>
      <c r="DP9" s="10"/>
      <c r="DQ9" s="10"/>
      <c r="DR9" s="10"/>
      <c r="DS9" s="10"/>
      <c r="DT9" s="10"/>
      <c r="DU9" s="10"/>
      <c r="DV9" s="10"/>
      <c r="DW9" s="10"/>
      <c r="DX9" s="10"/>
      <c r="DY9" s="10"/>
      <c r="DZ9" s="10"/>
      <c r="EA9" s="10"/>
      <c r="EB9" s="10"/>
      <c r="EC9" s="10"/>
      <c r="ED9" s="10"/>
      <c r="EE9" s="10"/>
      <c r="EF9" s="10"/>
      <c r="EG9" s="10"/>
      <c r="EH9" s="10"/>
      <c r="EI9" s="10"/>
      <c r="EJ9" s="10"/>
      <c r="EK9" s="10"/>
      <c r="EL9" s="10"/>
      <c r="EM9" s="10"/>
      <c r="EN9" s="10"/>
      <c r="EO9" s="10"/>
      <c r="EP9" s="10"/>
      <c r="EQ9" s="10"/>
      <c r="ER9" s="10"/>
      <c r="ES9" s="10"/>
      <c r="ET9" s="10"/>
      <c r="EU9" s="10"/>
      <c r="EV9" s="10"/>
      <c r="EW9" s="10"/>
      <c r="EX9" s="10"/>
      <c r="EY9" s="10"/>
      <c r="EZ9" s="10"/>
      <c r="FA9" s="10"/>
      <c r="FB9" s="10"/>
      <c r="FC9" s="10"/>
      <c r="FD9" s="10"/>
      <c r="FE9" s="10"/>
      <c r="FF9" s="10"/>
      <c r="FG9" s="10"/>
      <c r="FH9" s="10"/>
      <c r="FI9" s="10"/>
      <c r="FJ9" s="10"/>
      <c r="FK9" s="10"/>
      <c r="FL9" s="10"/>
      <c r="FM9" s="10"/>
      <c r="FN9" s="10"/>
      <c r="FO9" s="10"/>
      <c r="FP9" s="10"/>
      <c r="FQ9" s="10"/>
      <c r="FR9" s="10"/>
      <c r="FS9" s="10"/>
      <c r="FT9" s="10"/>
      <c r="FU9" s="10"/>
      <c r="FV9" s="10"/>
      <c r="FW9" s="10"/>
      <c r="FX9" s="10"/>
      <c r="FY9" s="10"/>
      <c r="FZ9" s="10"/>
      <c r="GA9" s="10"/>
      <c r="GB9" s="10"/>
      <c r="GC9" s="10"/>
      <c r="GD9" s="10"/>
      <c r="GE9" s="10"/>
      <c r="GF9" s="10"/>
      <c r="GG9" s="10"/>
      <c r="GH9" s="10"/>
      <c r="GI9" s="10"/>
      <c r="GJ9" s="10"/>
      <c r="GK9" s="10"/>
      <c r="GL9" s="10"/>
      <c r="GM9" s="10"/>
      <c r="GN9" s="10"/>
      <c r="GO9" s="10"/>
      <c r="GP9" s="10"/>
      <c r="GQ9" s="10"/>
      <c r="GR9" s="10"/>
      <c r="GS9" s="10"/>
      <c r="GT9" s="10"/>
      <c r="GU9" s="10"/>
      <c r="GV9" s="10"/>
      <c r="GW9" s="10"/>
      <c r="GX9" s="10"/>
      <c r="GY9" s="10"/>
      <c r="GZ9" s="10"/>
      <c r="HA9" s="10"/>
      <c r="HB9" s="10"/>
      <c r="HC9" s="10"/>
      <c r="HD9" s="10"/>
      <c r="HE9" s="10"/>
      <c r="HF9" s="10"/>
      <c r="HG9" s="10"/>
      <c r="HH9" s="10"/>
      <c r="HI9" s="10"/>
      <c r="HJ9" s="10"/>
      <c r="HK9" s="10"/>
      <c r="HL9" s="10"/>
      <c r="HM9" s="10"/>
      <c r="HN9" s="10"/>
      <c r="HO9" s="10"/>
      <c r="HP9" s="10"/>
      <c r="HQ9" s="10"/>
      <c r="HR9" s="10"/>
      <c r="HS9" s="10"/>
      <c r="HT9" s="10"/>
      <c r="HU9" s="10"/>
      <c r="HV9" s="10"/>
      <c r="HW9" s="10"/>
      <c r="HX9" s="10"/>
      <c r="HY9" s="10"/>
      <c r="HZ9" s="10"/>
      <c r="IA9" s="10"/>
      <c r="IB9" s="10"/>
      <c r="IC9" s="10"/>
      <c r="ID9" s="10"/>
      <c r="IE9" s="10"/>
      <c r="IF9" s="10"/>
      <c r="IG9" s="10"/>
      <c r="IH9" s="10"/>
      <c r="II9" s="10"/>
      <c r="IJ9" s="10"/>
      <c r="IK9" s="10"/>
      <c r="IL9" s="10"/>
      <c r="IM9" s="10"/>
      <c r="IN9" s="10"/>
      <c r="IO9" s="10"/>
      <c r="IP9" s="10"/>
      <c r="IQ9" s="10"/>
      <c r="IR9" s="10"/>
      <c r="IS9" s="10"/>
      <c r="IT9" s="10"/>
      <c r="IU9" s="10"/>
    </row>
    <row r="10" spans="1:255" s="10" customFormat="1" ht="29.25" customHeight="1" thickBot="1" x14ac:dyDescent="0.25">
      <c r="C10" s="47"/>
      <c r="D10" s="204" t="s">
        <v>70</v>
      </c>
      <c r="E10" s="204"/>
      <c r="F10" s="205"/>
      <c r="G10" s="33"/>
      <c r="I10" s="21"/>
      <c r="J10" s="21"/>
    </row>
    <row r="11" spans="1:255" ht="23.1" customHeight="1" x14ac:dyDescent="0.2">
      <c r="C11" s="11"/>
      <c r="D11" s="199"/>
      <c r="E11" s="201"/>
      <c r="F11" s="201"/>
    </row>
    <row r="12" spans="1:255" ht="23.1" customHeight="1" x14ac:dyDescent="0.2">
      <c r="C12" s="11"/>
      <c r="D12" s="199"/>
      <c r="E12" s="201"/>
      <c r="F12" s="201"/>
    </row>
    <row r="13" spans="1:255" s="5" customFormat="1" ht="23.1" customHeight="1" x14ac:dyDescent="0.2">
      <c r="A13" s="10"/>
      <c r="B13" s="10"/>
      <c r="C13" s="11"/>
      <c r="D13" s="199"/>
      <c r="E13" s="200"/>
      <c r="F13" s="200"/>
      <c r="G13" s="33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  <c r="BO13" s="10"/>
      <c r="BP13" s="10"/>
      <c r="BQ13" s="10"/>
      <c r="BR13" s="10"/>
      <c r="BS13" s="10"/>
      <c r="BT13" s="10"/>
      <c r="BU13" s="10"/>
      <c r="BV13" s="10"/>
      <c r="BW13" s="10"/>
      <c r="BX13" s="10"/>
      <c r="BY13" s="10"/>
      <c r="BZ13" s="10"/>
      <c r="CA13" s="10"/>
      <c r="CB13" s="10"/>
      <c r="CC13" s="10"/>
      <c r="CD13" s="10"/>
      <c r="CE13" s="10"/>
      <c r="CF13" s="10"/>
      <c r="CG13" s="10"/>
      <c r="CH13" s="10"/>
      <c r="CI13" s="10"/>
      <c r="CJ13" s="10"/>
      <c r="CK13" s="10"/>
      <c r="CL13" s="10"/>
      <c r="CM13" s="10"/>
      <c r="CN13" s="10"/>
      <c r="CO13" s="10"/>
      <c r="CP13" s="10"/>
      <c r="CQ13" s="10"/>
      <c r="CR13" s="10"/>
      <c r="CS13" s="10"/>
      <c r="CT13" s="10"/>
      <c r="CU13" s="10"/>
      <c r="CV13" s="10"/>
      <c r="CW13" s="10"/>
      <c r="CX13" s="10"/>
      <c r="CY13" s="10"/>
      <c r="CZ13" s="10"/>
      <c r="DA13" s="10"/>
      <c r="DB13" s="10"/>
      <c r="DC13" s="10"/>
      <c r="DD13" s="10"/>
      <c r="DE13" s="10"/>
      <c r="DF13" s="10"/>
      <c r="DG13" s="10"/>
      <c r="DH13" s="10"/>
      <c r="DI13" s="10"/>
      <c r="DJ13" s="10"/>
      <c r="DK13" s="10"/>
      <c r="DL13" s="10"/>
      <c r="DM13" s="10"/>
      <c r="DN13" s="10"/>
      <c r="DO13" s="10"/>
      <c r="DP13" s="10"/>
      <c r="DQ13" s="10"/>
      <c r="DR13" s="10"/>
      <c r="DS13" s="10"/>
      <c r="DT13" s="10"/>
      <c r="DU13" s="10"/>
      <c r="DV13" s="10"/>
      <c r="DW13" s="10"/>
      <c r="DX13" s="10"/>
      <c r="DY13" s="10"/>
      <c r="DZ13" s="10"/>
      <c r="EA13" s="10"/>
      <c r="EB13" s="10"/>
      <c r="EC13" s="10"/>
      <c r="ED13" s="10"/>
      <c r="EE13" s="10"/>
      <c r="EF13" s="10"/>
      <c r="EG13" s="10"/>
      <c r="EH13" s="10"/>
      <c r="EI13" s="10"/>
      <c r="EJ13" s="10"/>
      <c r="EK13" s="10"/>
      <c r="EL13" s="10"/>
      <c r="EM13" s="10"/>
      <c r="EN13" s="10"/>
      <c r="EO13" s="10"/>
      <c r="EP13" s="10"/>
      <c r="EQ13" s="10"/>
      <c r="ER13" s="10"/>
      <c r="ES13" s="10"/>
      <c r="ET13" s="10"/>
      <c r="EU13" s="10"/>
      <c r="EV13" s="10"/>
      <c r="EW13" s="10"/>
      <c r="EX13" s="10"/>
      <c r="EY13" s="10"/>
      <c r="EZ13" s="10"/>
      <c r="FA13" s="10"/>
      <c r="FB13" s="10"/>
      <c r="FC13" s="10"/>
      <c r="FD13" s="10"/>
      <c r="FE13" s="10"/>
      <c r="FF13" s="10"/>
      <c r="FG13" s="10"/>
      <c r="FH13" s="10"/>
      <c r="FI13" s="10"/>
      <c r="FJ13" s="10"/>
      <c r="FK13" s="10"/>
      <c r="FL13" s="10"/>
      <c r="FM13" s="10"/>
      <c r="FN13" s="10"/>
      <c r="FO13" s="10"/>
      <c r="FP13" s="10"/>
      <c r="FQ13" s="10"/>
      <c r="FR13" s="10"/>
      <c r="FS13" s="10"/>
      <c r="FT13" s="10"/>
      <c r="FU13" s="10"/>
      <c r="FV13" s="10"/>
      <c r="FW13" s="10"/>
      <c r="FX13" s="10"/>
      <c r="FY13" s="10"/>
      <c r="FZ13" s="10"/>
      <c r="GA13" s="10"/>
      <c r="GB13" s="10"/>
      <c r="GC13" s="10"/>
      <c r="GD13" s="10"/>
      <c r="GE13" s="10"/>
      <c r="GF13" s="10"/>
      <c r="GG13" s="10"/>
      <c r="GH13" s="10"/>
      <c r="GI13" s="10"/>
      <c r="GJ13" s="10"/>
      <c r="GK13" s="10"/>
      <c r="GL13" s="10"/>
      <c r="GM13" s="10"/>
      <c r="GN13" s="10"/>
      <c r="GO13" s="10"/>
      <c r="GP13" s="10"/>
      <c r="GQ13" s="10"/>
      <c r="GR13" s="10"/>
      <c r="GS13" s="10"/>
      <c r="GT13" s="10"/>
      <c r="GU13" s="10"/>
      <c r="GV13" s="10"/>
      <c r="GW13" s="10"/>
      <c r="GX13" s="10"/>
      <c r="GY13" s="10"/>
      <c r="GZ13" s="10"/>
      <c r="HA13" s="10"/>
      <c r="HB13" s="10"/>
      <c r="HC13" s="10"/>
      <c r="HD13" s="10"/>
      <c r="HE13" s="10"/>
      <c r="HF13" s="10"/>
      <c r="HG13" s="10"/>
      <c r="HH13" s="10"/>
      <c r="HI13" s="10"/>
      <c r="HJ13" s="10"/>
      <c r="HK13" s="10"/>
      <c r="HL13" s="10"/>
      <c r="HM13" s="10"/>
      <c r="HN13" s="10"/>
      <c r="HO13" s="10"/>
      <c r="HP13" s="10"/>
      <c r="HQ13" s="10"/>
      <c r="HR13" s="10"/>
      <c r="HS13" s="10"/>
      <c r="HT13" s="10"/>
      <c r="HU13" s="10"/>
      <c r="HV13" s="10"/>
      <c r="HW13" s="10"/>
      <c r="HX13" s="10"/>
      <c r="HY13" s="10"/>
      <c r="HZ13" s="10"/>
      <c r="IA13" s="10"/>
      <c r="IB13" s="10"/>
      <c r="IC13" s="10"/>
      <c r="ID13" s="10"/>
      <c r="IE13" s="10"/>
      <c r="IF13" s="10"/>
      <c r="IG13" s="10"/>
      <c r="IH13" s="10"/>
      <c r="II13" s="10"/>
      <c r="IJ13" s="10"/>
      <c r="IK13" s="10"/>
      <c r="IL13" s="10"/>
      <c r="IM13" s="10"/>
      <c r="IN13" s="10"/>
      <c r="IO13" s="10"/>
      <c r="IP13" s="10"/>
      <c r="IQ13" s="10"/>
      <c r="IR13" s="10"/>
      <c r="IS13" s="10"/>
      <c r="IT13" s="10"/>
      <c r="IU13" s="10"/>
    </row>
    <row r="14" spans="1:255" ht="23.1" customHeight="1" x14ac:dyDescent="0.2">
      <c r="C14" s="11"/>
      <c r="D14" s="199"/>
      <c r="E14" s="201"/>
      <c r="F14" s="201"/>
    </row>
    <row r="15" spans="1:255" s="5" customFormat="1" ht="23.1" customHeight="1" x14ac:dyDescent="0.2">
      <c r="A15" s="10"/>
      <c r="B15" s="10"/>
      <c r="C15" s="11"/>
      <c r="D15" s="199"/>
      <c r="E15" s="200"/>
      <c r="F15" s="200"/>
      <c r="G15" s="33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0"/>
      <c r="BS15" s="10"/>
      <c r="BT15" s="10"/>
      <c r="BU15" s="10"/>
      <c r="BV15" s="10"/>
      <c r="BW15" s="10"/>
      <c r="BX15" s="10"/>
      <c r="BY15" s="10"/>
      <c r="BZ15" s="10"/>
      <c r="CA15" s="10"/>
      <c r="CB15" s="10"/>
      <c r="CC15" s="10"/>
      <c r="CD15" s="10"/>
      <c r="CE15" s="10"/>
      <c r="CF15" s="10"/>
      <c r="CG15" s="10"/>
      <c r="CH15" s="10"/>
      <c r="CI15" s="10"/>
      <c r="CJ15" s="10"/>
      <c r="CK15" s="10"/>
      <c r="CL15" s="10"/>
      <c r="CM15" s="10"/>
      <c r="CN15" s="10"/>
      <c r="CO15" s="10"/>
      <c r="CP15" s="10"/>
      <c r="CQ15" s="10"/>
      <c r="CR15" s="10"/>
      <c r="CS15" s="10"/>
      <c r="CT15" s="10"/>
      <c r="CU15" s="10"/>
      <c r="CV15" s="10"/>
      <c r="CW15" s="10"/>
      <c r="CX15" s="10"/>
      <c r="CY15" s="10"/>
      <c r="CZ15" s="10"/>
      <c r="DA15" s="10"/>
      <c r="DB15" s="10"/>
      <c r="DC15" s="10"/>
      <c r="DD15" s="10"/>
      <c r="DE15" s="10"/>
      <c r="DF15" s="10"/>
      <c r="DG15" s="10"/>
      <c r="DH15" s="10"/>
      <c r="DI15" s="10"/>
      <c r="DJ15" s="10"/>
      <c r="DK15" s="10"/>
      <c r="DL15" s="10"/>
      <c r="DM15" s="10"/>
      <c r="DN15" s="10"/>
      <c r="DO15" s="10"/>
      <c r="DP15" s="10"/>
      <c r="DQ15" s="10"/>
      <c r="DR15" s="10"/>
      <c r="DS15" s="10"/>
      <c r="DT15" s="10"/>
      <c r="DU15" s="10"/>
      <c r="DV15" s="10"/>
      <c r="DW15" s="10"/>
      <c r="DX15" s="10"/>
      <c r="DY15" s="10"/>
      <c r="DZ15" s="10"/>
      <c r="EA15" s="10"/>
      <c r="EB15" s="10"/>
      <c r="EC15" s="10"/>
      <c r="ED15" s="10"/>
      <c r="EE15" s="10"/>
      <c r="EF15" s="10"/>
      <c r="EG15" s="10"/>
      <c r="EH15" s="10"/>
      <c r="EI15" s="10"/>
      <c r="EJ15" s="10"/>
      <c r="EK15" s="10"/>
      <c r="EL15" s="10"/>
      <c r="EM15" s="10"/>
      <c r="EN15" s="10"/>
      <c r="EO15" s="10"/>
      <c r="EP15" s="10"/>
      <c r="EQ15" s="10"/>
      <c r="ER15" s="10"/>
      <c r="ES15" s="10"/>
      <c r="ET15" s="10"/>
      <c r="EU15" s="10"/>
      <c r="EV15" s="10"/>
      <c r="EW15" s="10"/>
      <c r="EX15" s="10"/>
      <c r="EY15" s="10"/>
      <c r="EZ15" s="10"/>
      <c r="FA15" s="10"/>
      <c r="FB15" s="10"/>
      <c r="FC15" s="10"/>
      <c r="FD15" s="10"/>
      <c r="FE15" s="10"/>
      <c r="FF15" s="10"/>
      <c r="FG15" s="10"/>
      <c r="FH15" s="10"/>
      <c r="FI15" s="10"/>
      <c r="FJ15" s="10"/>
      <c r="FK15" s="10"/>
      <c r="FL15" s="10"/>
      <c r="FM15" s="10"/>
      <c r="FN15" s="10"/>
      <c r="FO15" s="10"/>
      <c r="FP15" s="10"/>
      <c r="FQ15" s="10"/>
      <c r="FR15" s="10"/>
      <c r="FS15" s="10"/>
      <c r="FT15" s="10"/>
      <c r="FU15" s="10"/>
      <c r="FV15" s="10"/>
      <c r="FW15" s="10"/>
      <c r="FX15" s="10"/>
      <c r="FY15" s="10"/>
      <c r="FZ15" s="10"/>
      <c r="GA15" s="10"/>
      <c r="GB15" s="10"/>
      <c r="GC15" s="10"/>
      <c r="GD15" s="10"/>
      <c r="GE15" s="10"/>
      <c r="GF15" s="10"/>
      <c r="GG15" s="10"/>
      <c r="GH15" s="10"/>
      <c r="GI15" s="10"/>
      <c r="GJ15" s="10"/>
      <c r="GK15" s="10"/>
      <c r="GL15" s="10"/>
      <c r="GM15" s="10"/>
      <c r="GN15" s="10"/>
      <c r="GO15" s="10"/>
      <c r="GP15" s="10"/>
      <c r="GQ15" s="10"/>
      <c r="GR15" s="10"/>
      <c r="GS15" s="10"/>
      <c r="GT15" s="10"/>
      <c r="GU15" s="10"/>
      <c r="GV15" s="10"/>
      <c r="GW15" s="10"/>
      <c r="GX15" s="10"/>
      <c r="GY15" s="10"/>
      <c r="GZ15" s="10"/>
      <c r="HA15" s="10"/>
      <c r="HB15" s="10"/>
      <c r="HC15" s="10"/>
      <c r="HD15" s="10"/>
      <c r="HE15" s="10"/>
      <c r="HF15" s="10"/>
      <c r="HG15" s="10"/>
      <c r="HH15" s="10"/>
      <c r="HI15" s="10"/>
      <c r="HJ15" s="10"/>
      <c r="HK15" s="10"/>
      <c r="HL15" s="10"/>
      <c r="HM15" s="10"/>
      <c r="HN15" s="10"/>
      <c r="HO15" s="10"/>
      <c r="HP15" s="10"/>
      <c r="HQ15" s="10"/>
      <c r="HR15" s="10"/>
      <c r="HS15" s="10"/>
      <c r="HT15" s="10"/>
      <c r="HU15" s="10"/>
      <c r="HV15" s="10"/>
      <c r="HW15" s="10"/>
      <c r="HX15" s="10"/>
      <c r="HY15" s="10"/>
      <c r="HZ15" s="10"/>
      <c r="IA15" s="10"/>
      <c r="IB15" s="10"/>
      <c r="IC15" s="10"/>
      <c r="ID15" s="10"/>
      <c r="IE15" s="10"/>
      <c r="IF15" s="10"/>
      <c r="IG15" s="10"/>
      <c r="IH15" s="10"/>
      <c r="II15" s="10"/>
      <c r="IJ15" s="10"/>
      <c r="IK15" s="10"/>
      <c r="IL15" s="10"/>
      <c r="IM15" s="10"/>
      <c r="IN15" s="10"/>
      <c r="IO15" s="10"/>
      <c r="IP15" s="10"/>
      <c r="IQ15" s="10"/>
      <c r="IR15" s="10"/>
      <c r="IS15" s="10"/>
      <c r="IT15" s="10"/>
      <c r="IU15" s="10"/>
    </row>
    <row r="16" spans="1:255" ht="23.1" customHeight="1" x14ac:dyDescent="0.2">
      <c r="C16" s="11"/>
      <c r="D16" s="199"/>
      <c r="E16" s="201"/>
      <c r="F16" s="201"/>
    </row>
    <row r="17" spans="1:255" s="5" customFormat="1" ht="23.1" customHeight="1" x14ac:dyDescent="0.2">
      <c r="A17" s="10"/>
      <c r="B17" s="10"/>
      <c r="C17" s="11"/>
      <c r="D17" s="199"/>
      <c r="E17" s="200"/>
      <c r="F17" s="200"/>
      <c r="G17" s="33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  <c r="BR17" s="10"/>
      <c r="BS17" s="10"/>
      <c r="BT17" s="10"/>
      <c r="BU17" s="10"/>
      <c r="BV17" s="10"/>
      <c r="BW17" s="10"/>
      <c r="BX17" s="10"/>
      <c r="BY17" s="10"/>
      <c r="BZ17" s="10"/>
      <c r="CA17" s="10"/>
      <c r="CB17" s="10"/>
      <c r="CC17" s="10"/>
      <c r="CD17" s="10"/>
      <c r="CE17" s="10"/>
      <c r="CF17" s="10"/>
      <c r="CG17" s="10"/>
      <c r="CH17" s="10"/>
      <c r="CI17" s="10"/>
      <c r="CJ17" s="10"/>
      <c r="CK17" s="10"/>
      <c r="CL17" s="10"/>
      <c r="CM17" s="10"/>
      <c r="CN17" s="10"/>
      <c r="CO17" s="10"/>
      <c r="CP17" s="10"/>
      <c r="CQ17" s="10"/>
      <c r="CR17" s="10"/>
      <c r="CS17" s="10"/>
      <c r="CT17" s="10"/>
      <c r="CU17" s="10"/>
      <c r="CV17" s="10"/>
      <c r="CW17" s="10"/>
      <c r="CX17" s="10"/>
      <c r="CY17" s="10"/>
      <c r="CZ17" s="10"/>
      <c r="DA17" s="10"/>
      <c r="DB17" s="10"/>
      <c r="DC17" s="10"/>
      <c r="DD17" s="10"/>
      <c r="DE17" s="10"/>
      <c r="DF17" s="10"/>
      <c r="DG17" s="10"/>
      <c r="DH17" s="10"/>
      <c r="DI17" s="10"/>
      <c r="DJ17" s="10"/>
      <c r="DK17" s="10"/>
      <c r="DL17" s="10"/>
      <c r="DM17" s="10"/>
      <c r="DN17" s="10"/>
      <c r="DO17" s="10"/>
      <c r="DP17" s="10"/>
      <c r="DQ17" s="10"/>
      <c r="DR17" s="10"/>
      <c r="DS17" s="10"/>
      <c r="DT17" s="10"/>
      <c r="DU17" s="10"/>
      <c r="DV17" s="10"/>
      <c r="DW17" s="10"/>
      <c r="DX17" s="10"/>
      <c r="DY17" s="10"/>
      <c r="DZ17" s="10"/>
      <c r="EA17" s="10"/>
      <c r="EB17" s="10"/>
      <c r="EC17" s="10"/>
      <c r="ED17" s="10"/>
      <c r="EE17" s="10"/>
      <c r="EF17" s="10"/>
      <c r="EG17" s="10"/>
      <c r="EH17" s="10"/>
      <c r="EI17" s="10"/>
      <c r="EJ17" s="10"/>
      <c r="EK17" s="10"/>
      <c r="EL17" s="10"/>
      <c r="EM17" s="10"/>
      <c r="EN17" s="10"/>
      <c r="EO17" s="10"/>
      <c r="EP17" s="10"/>
      <c r="EQ17" s="10"/>
      <c r="ER17" s="10"/>
      <c r="ES17" s="10"/>
      <c r="ET17" s="10"/>
      <c r="EU17" s="10"/>
      <c r="EV17" s="10"/>
      <c r="EW17" s="10"/>
      <c r="EX17" s="10"/>
      <c r="EY17" s="10"/>
      <c r="EZ17" s="10"/>
      <c r="FA17" s="10"/>
      <c r="FB17" s="10"/>
      <c r="FC17" s="10"/>
      <c r="FD17" s="10"/>
      <c r="FE17" s="10"/>
      <c r="FF17" s="10"/>
      <c r="FG17" s="10"/>
      <c r="FH17" s="10"/>
      <c r="FI17" s="10"/>
      <c r="FJ17" s="10"/>
      <c r="FK17" s="10"/>
      <c r="FL17" s="10"/>
      <c r="FM17" s="10"/>
      <c r="FN17" s="10"/>
      <c r="FO17" s="10"/>
      <c r="FP17" s="10"/>
      <c r="FQ17" s="10"/>
      <c r="FR17" s="10"/>
      <c r="FS17" s="10"/>
      <c r="FT17" s="10"/>
      <c r="FU17" s="10"/>
      <c r="FV17" s="10"/>
      <c r="FW17" s="10"/>
      <c r="FX17" s="10"/>
      <c r="FY17" s="10"/>
      <c r="FZ17" s="10"/>
      <c r="GA17" s="10"/>
      <c r="GB17" s="10"/>
      <c r="GC17" s="10"/>
      <c r="GD17" s="10"/>
      <c r="GE17" s="10"/>
      <c r="GF17" s="10"/>
      <c r="GG17" s="10"/>
      <c r="GH17" s="10"/>
      <c r="GI17" s="10"/>
      <c r="GJ17" s="10"/>
      <c r="GK17" s="10"/>
      <c r="GL17" s="10"/>
      <c r="GM17" s="10"/>
      <c r="GN17" s="10"/>
      <c r="GO17" s="10"/>
      <c r="GP17" s="10"/>
      <c r="GQ17" s="10"/>
      <c r="GR17" s="10"/>
      <c r="GS17" s="10"/>
      <c r="GT17" s="10"/>
      <c r="GU17" s="10"/>
      <c r="GV17" s="10"/>
      <c r="GW17" s="10"/>
      <c r="GX17" s="10"/>
      <c r="GY17" s="10"/>
      <c r="GZ17" s="10"/>
      <c r="HA17" s="10"/>
      <c r="HB17" s="10"/>
      <c r="HC17" s="10"/>
      <c r="HD17" s="10"/>
      <c r="HE17" s="10"/>
      <c r="HF17" s="10"/>
      <c r="HG17" s="10"/>
      <c r="HH17" s="10"/>
      <c r="HI17" s="10"/>
      <c r="HJ17" s="10"/>
      <c r="HK17" s="10"/>
      <c r="HL17" s="10"/>
      <c r="HM17" s="10"/>
      <c r="HN17" s="10"/>
      <c r="HO17" s="10"/>
      <c r="HP17" s="10"/>
      <c r="HQ17" s="10"/>
      <c r="HR17" s="10"/>
      <c r="HS17" s="10"/>
      <c r="HT17" s="10"/>
      <c r="HU17" s="10"/>
      <c r="HV17" s="10"/>
      <c r="HW17" s="10"/>
      <c r="HX17" s="10"/>
      <c r="HY17" s="10"/>
      <c r="HZ17" s="10"/>
      <c r="IA17" s="10"/>
      <c r="IB17" s="10"/>
      <c r="IC17" s="10"/>
      <c r="ID17" s="10"/>
      <c r="IE17" s="10"/>
      <c r="IF17" s="10"/>
      <c r="IG17" s="10"/>
      <c r="IH17" s="10"/>
      <c r="II17" s="10"/>
      <c r="IJ17" s="10"/>
      <c r="IK17" s="10"/>
      <c r="IL17" s="10"/>
      <c r="IM17" s="10"/>
      <c r="IN17" s="10"/>
      <c r="IO17" s="10"/>
      <c r="IP17" s="10"/>
      <c r="IQ17" s="10"/>
      <c r="IR17" s="10"/>
      <c r="IS17" s="10"/>
      <c r="IT17" s="10"/>
      <c r="IU17" s="10"/>
    </row>
    <row r="18" spans="1:255" ht="23.1" customHeight="1" x14ac:dyDescent="0.2">
      <c r="C18" s="11"/>
      <c r="D18" s="199"/>
      <c r="E18" s="201"/>
      <c r="F18" s="201"/>
    </row>
    <row r="19" spans="1:255" s="5" customFormat="1" ht="23.1" customHeight="1" x14ac:dyDescent="0.2">
      <c r="A19" s="10"/>
      <c r="B19" s="10"/>
      <c r="C19" s="11"/>
      <c r="D19" s="199"/>
      <c r="E19" s="200"/>
      <c r="F19" s="200"/>
      <c r="G19" s="33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  <c r="BV19" s="10"/>
      <c r="BW19" s="10"/>
      <c r="BX19" s="10"/>
      <c r="BY19" s="10"/>
      <c r="BZ19" s="10"/>
      <c r="CA19" s="10"/>
      <c r="CB19" s="10"/>
      <c r="CC19" s="10"/>
      <c r="CD19" s="10"/>
      <c r="CE19" s="10"/>
      <c r="CF19" s="10"/>
      <c r="CG19" s="10"/>
      <c r="CH19" s="10"/>
      <c r="CI19" s="10"/>
      <c r="CJ19" s="10"/>
      <c r="CK19" s="10"/>
      <c r="CL19" s="10"/>
      <c r="CM19" s="10"/>
      <c r="CN19" s="10"/>
      <c r="CO19" s="10"/>
      <c r="CP19" s="10"/>
      <c r="CQ19" s="10"/>
      <c r="CR19" s="10"/>
      <c r="CS19" s="10"/>
      <c r="CT19" s="10"/>
      <c r="CU19" s="10"/>
      <c r="CV19" s="10"/>
      <c r="CW19" s="10"/>
      <c r="CX19" s="10"/>
      <c r="CY19" s="10"/>
      <c r="CZ19" s="10"/>
      <c r="DA19" s="10"/>
      <c r="DB19" s="10"/>
      <c r="DC19" s="10"/>
      <c r="DD19" s="10"/>
      <c r="DE19" s="10"/>
      <c r="DF19" s="10"/>
      <c r="DG19" s="10"/>
      <c r="DH19" s="10"/>
      <c r="DI19" s="10"/>
      <c r="DJ19" s="10"/>
      <c r="DK19" s="10"/>
      <c r="DL19" s="10"/>
      <c r="DM19" s="10"/>
      <c r="DN19" s="10"/>
      <c r="DO19" s="10"/>
      <c r="DP19" s="10"/>
      <c r="DQ19" s="10"/>
      <c r="DR19" s="10"/>
      <c r="DS19" s="10"/>
      <c r="DT19" s="10"/>
      <c r="DU19" s="10"/>
      <c r="DV19" s="10"/>
      <c r="DW19" s="10"/>
      <c r="DX19" s="10"/>
      <c r="DY19" s="10"/>
      <c r="DZ19" s="10"/>
      <c r="EA19" s="10"/>
      <c r="EB19" s="10"/>
      <c r="EC19" s="10"/>
      <c r="ED19" s="10"/>
      <c r="EE19" s="10"/>
      <c r="EF19" s="10"/>
      <c r="EG19" s="10"/>
      <c r="EH19" s="10"/>
      <c r="EI19" s="10"/>
      <c r="EJ19" s="10"/>
      <c r="EK19" s="10"/>
      <c r="EL19" s="10"/>
      <c r="EM19" s="10"/>
      <c r="EN19" s="10"/>
      <c r="EO19" s="10"/>
      <c r="EP19" s="10"/>
      <c r="EQ19" s="10"/>
      <c r="ER19" s="10"/>
      <c r="ES19" s="10"/>
      <c r="ET19" s="10"/>
      <c r="EU19" s="10"/>
      <c r="EV19" s="10"/>
      <c r="EW19" s="10"/>
      <c r="EX19" s="10"/>
      <c r="EY19" s="10"/>
      <c r="EZ19" s="10"/>
      <c r="FA19" s="10"/>
      <c r="FB19" s="10"/>
      <c r="FC19" s="10"/>
      <c r="FD19" s="10"/>
      <c r="FE19" s="10"/>
      <c r="FF19" s="10"/>
      <c r="FG19" s="10"/>
      <c r="FH19" s="10"/>
      <c r="FI19" s="10"/>
      <c r="FJ19" s="10"/>
      <c r="FK19" s="10"/>
      <c r="FL19" s="10"/>
      <c r="FM19" s="10"/>
      <c r="FN19" s="10"/>
      <c r="FO19" s="10"/>
      <c r="FP19" s="10"/>
      <c r="FQ19" s="10"/>
      <c r="FR19" s="10"/>
      <c r="FS19" s="10"/>
      <c r="FT19" s="10"/>
      <c r="FU19" s="10"/>
      <c r="FV19" s="10"/>
      <c r="FW19" s="10"/>
      <c r="FX19" s="10"/>
      <c r="FY19" s="10"/>
      <c r="FZ19" s="10"/>
      <c r="GA19" s="10"/>
      <c r="GB19" s="10"/>
      <c r="GC19" s="10"/>
      <c r="GD19" s="10"/>
      <c r="GE19" s="10"/>
      <c r="GF19" s="10"/>
      <c r="GG19" s="10"/>
      <c r="GH19" s="10"/>
      <c r="GI19" s="10"/>
      <c r="GJ19" s="10"/>
      <c r="GK19" s="10"/>
      <c r="GL19" s="10"/>
      <c r="GM19" s="10"/>
      <c r="GN19" s="10"/>
      <c r="GO19" s="10"/>
      <c r="GP19" s="10"/>
      <c r="GQ19" s="10"/>
      <c r="GR19" s="10"/>
      <c r="GS19" s="10"/>
      <c r="GT19" s="10"/>
      <c r="GU19" s="10"/>
      <c r="GV19" s="10"/>
      <c r="GW19" s="10"/>
      <c r="GX19" s="10"/>
      <c r="GY19" s="10"/>
      <c r="GZ19" s="10"/>
      <c r="HA19" s="10"/>
      <c r="HB19" s="10"/>
      <c r="HC19" s="10"/>
      <c r="HD19" s="10"/>
      <c r="HE19" s="10"/>
      <c r="HF19" s="10"/>
      <c r="HG19" s="10"/>
      <c r="HH19" s="10"/>
      <c r="HI19" s="10"/>
      <c r="HJ19" s="10"/>
      <c r="HK19" s="10"/>
      <c r="HL19" s="10"/>
      <c r="HM19" s="10"/>
      <c r="HN19" s="10"/>
      <c r="HO19" s="10"/>
      <c r="HP19" s="10"/>
      <c r="HQ19" s="10"/>
      <c r="HR19" s="10"/>
      <c r="HS19" s="10"/>
      <c r="HT19" s="10"/>
      <c r="HU19" s="10"/>
      <c r="HV19" s="10"/>
      <c r="HW19" s="10"/>
      <c r="HX19" s="10"/>
      <c r="HY19" s="10"/>
      <c r="HZ19" s="10"/>
      <c r="IA19" s="10"/>
      <c r="IB19" s="10"/>
      <c r="IC19" s="10"/>
      <c r="ID19" s="10"/>
      <c r="IE19" s="10"/>
      <c r="IF19" s="10"/>
      <c r="IG19" s="10"/>
      <c r="IH19" s="10"/>
      <c r="II19" s="10"/>
      <c r="IJ19" s="10"/>
      <c r="IK19" s="10"/>
      <c r="IL19" s="10"/>
      <c r="IM19" s="10"/>
      <c r="IN19" s="10"/>
      <c r="IO19" s="10"/>
      <c r="IP19" s="10"/>
      <c r="IQ19" s="10"/>
      <c r="IR19" s="10"/>
      <c r="IS19" s="10"/>
      <c r="IT19" s="10"/>
      <c r="IU19" s="10"/>
    </row>
    <row r="20" spans="1:255" ht="23.1" customHeight="1" x14ac:dyDescent="0.2">
      <c r="C20" s="11"/>
      <c r="D20" s="199"/>
      <c r="E20" s="201"/>
      <c r="F20" s="201"/>
    </row>
    <row r="21" spans="1:255" s="5" customFormat="1" ht="23.1" customHeight="1" x14ac:dyDescent="0.2">
      <c r="A21" s="10"/>
      <c r="B21" s="10"/>
      <c r="C21" s="11"/>
      <c r="D21" s="199"/>
      <c r="E21" s="200"/>
      <c r="F21" s="200"/>
      <c r="G21" s="33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  <c r="BS21" s="10"/>
      <c r="BT21" s="10"/>
      <c r="BU21" s="10"/>
      <c r="BV21" s="10"/>
      <c r="BW21" s="10"/>
      <c r="BX21" s="10"/>
      <c r="BY21" s="10"/>
      <c r="BZ21" s="10"/>
      <c r="CA21" s="10"/>
      <c r="CB21" s="10"/>
      <c r="CC21" s="10"/>
      <c r="CD21" s="10"/>
      <c r="CE21" s="10"/>
      <c r="CF21" s="10"/>
      <c r="CG21" s="10"/>
      <c r="CH21" s="10"/>
      <c r="CI21" s="10"/>
      <c r="CJ21" s="10"/>
      <c r="CK21" s="10"/>
      <c r="CL21" s="10"/>
      <c r="CM21" s="10"/>
      <c r="CN21" s="10"/>
      <c r="CO21" s="10"/>
      <c r="CP21" s="10"/>
      <c r="CQ21" s="10"/>
      <c r="CR21" s="10"/>
      <c r="CS21" s="10"/>
      <c r="CT21" s="10"/>
      <c r="CU21" s="10"/>
      <c r="CV21" s="10"/>
      <c r="CW21" s="10"/>
      <c r="CX21" s="10"/>
      <c r="CY21" s="10"/>
      <c r="CZ21" s="10"/>
      <c r="DA21" s="10"/>
      <c r="DB21" s="10"/>
      <c r="DC21" s="10"/>
      <c r="DD21" s="10"/>
      <c r="DE21" s="10"/>
      <c r="DF21" s="10"/>
      <c r="DG21" s="10"/>
      <c r="DH21" s="10"/>
      <c r="DI21" s="10"/>
      <c r="DJ21" s="10"/>
      <c r="DK21" s="10"/>
      <c r="DL21" s="10"/>
      <c r="DM21" s="10"/>
      <c r="DN21" s="10"/>
      <c r="DO21" s="10"/>
      <c r="DP21" s="10"/>
      <c r="DQ21" s="10"/>
      <c r="DR21" s="10"/>
      <c r="DS21" s="10"/>
      <c r="DT21" s="10"/>
      <c r="DU21" s="10"/>
      <c r="DV21" s="10"/>
      <c r="DW21" s="10"/>
      <c r="DX21" s="10"/>
      <c r="DY21" s="10"/>
      <c r="DZ21" s="10"/>
      <c r="EA21" s="10"/>
      <c r="EB21" s="10"/>
      <c r="EC21" s="10"/>
      <c r="ED21" s="10"/>
      <c r="EE21" s="10"/>
      <c r="EF21" s="10"/>
      <c r="EG21" s="10"/>
      <c r="EH21" s="10"/>
      <c r="EI21" s="10"/>
      <c r="EJ21" s="10"/>
      <c r="EK21" s="10"/>
      <c r="EL21" s="10"/>
      <c r="EM21" s="10"/>
      <c r="EN21" s="10"/>
      <c r="EO21" s="10"/>
      <c r="EP21" s="10"/>
      <c r="EQ21" s="10"/>
      <c r="ER21" s="10"/>
      <c r="ES21" s="10"/>
      <c r="ET21" s="10"/>
      <c r="EU21" s="10"/>
      <c r="EV21" s="10"/>
      <c r="EW21" s="10"/>
      <c r="EX21" s="10"/>
      <c r="EY21" s="10"/>
      <c r="EZ21" s="10"/>
      <c r="FA21" s="10"/>
      <c r="FB21" s="10"/>
      <c r="FC21" s="10"/>
      <c r="FD21" s="10"/>
      <c r="FE21" s="10"/>
      <c r="FF21" s="10"/>
      <c r="FG21" s="10"/>
      <c r="FH21" s="10"/>
      <c r="FI21" s="10"/>
      <c r="FJ21" s="10"/>
      <c r="FK21" s="10"/>
      <c r="FL21" s="10"/>
      <c r="FM21" s="10"/>
      <c r="FN21" s="10"/>
      <c r="FO21" s="10"/>
      <c r="FP21" s="10"/>
      <c r="FQ21" s="10"/>
      <c r="FR21" s="10"/>
      <c r="FS21" s="10"/>
      <c r="FT21" s="10"/>
      <c r="FU21" s="10"/>
      <c r="FV21" s="10"/>
      <c r="FW21" s="10"/>
      <c r="FX21" s="10"/>
      <c r="FY21" s="10"/>
      <c r="FZ21" s="10"/>
      <c r="GA21" s="10"/>
      <c r="GB21" s="10"/>
      <c r="GC21" s="10"/>
      <c r="GD21" s="10"/>
      <c r="GE21" s="10"/>
      <c r="GF21" s="10"/>
      <c r="GG21" s="10"/>
      <c r="GH21" s="10"/>
      <c r="GI21" s="10"/>
      <c r="GJ21" s="10"/>
      <c r="GK21" s="10"/>
      <c r="GL21" s="10"/>
      <c r="GM21" s="10"/>
      <c r="GN21" s="10"/>
      <c r="GO21" s="10"/>
      <c r="GP21" s="10"/>
      <c r="GQ21" s="10"/>
      <c r="GR21" s="10"/>
      <c r="GS21" s="10"/>
      <c r="GT21" s="10"/>
      <c r="GU21" s="10"/>
      <c r="GV21" s="10"/>
      <c r="GW21" s="10"/>
      <c r="GX21" s="10"/>
      <c r="GY21" s="10"/>
      <c r="GZ21" s="10"/>
      <c r="HA21" s="10"/>
      <c r="HB21" s="10"/>
      <c r="HC21" s="10"/>
      <c r="HD21" s="10"/>
      <c r="HE21" s="10"/>
      <c r="HF21" s="10"/>
      <c r="HG21" s="10"/>
      <c r="HH21" s="10"/>
      <c r="HI21" s="10"/>
      <c r="HJ21" s="10"/>
      <c r="HK21" s="10"/>
      <c r="HL21" s="10"/>
      <c r="HM21" s="10"/>
      <c r="HN21" s="10"/>
      <c r="HO21" s="10"/>
      <c r="HP21" s="10"/>
      <c r="HQ21" s="10"/>
      <c r="HR21" s="10"/>
      <c r="HS21" s="10"/>
      <c r="HT21" s="10"/>
      <c r="HU21" s="10"/>
      <c r="HV21" s="10"/>
      <c r="HW21" s="10"/>
      <c r="HX21" s="10"/>
      <c r="HY21" s="10"/>
      <c r="HZ21" s="10"/>
      <c r="IA21" s="10"/>
      <c r="IB21" s="10"/>
      <c r="IC21" s="10"/>
      <c r="ID21" s="10"/>
      <c r="IE21" s="10"/>
      <c r="IF21" s="10"/>
      <c r="IG21" s="10"/>
      <c r="IH21" s="10"/>
      <c r="II21" s="10"/>
      <c r="IJ21" s="10"/>
      <c r="IK21" s="10"/>
      <c r="IL21" s="10"/>
      <c r="IM21" s="10"/>
      <c r="IN21" s="10"/>
      <c r="IO21" s="10"/>
      <c r="IP21" s="10"/>
      <c r="IQ21" s="10"/>
      <c r="IR21" s="10"/>
      <c r="IS21" s="10"/>
      <c r="IT21" s="10"/>
      <c r="IU21" s="10"/>
    </row>
    <row r="22" spans="1:255" ht="23.1" customHeight="1" x14ac:dyDescent="0.2">
      <c r="C22" s="11"/>
      <c r="D22" s="199"/>
      <c r="E22" s="201"/>
      <c r="F22" s="201"/>
    </row>
    <row r="23" spans="1:255" s="5" customFormat="1" ht="23.1" customHeight="1" x14ac:dyDescent="0.2">
      <c r="A23" s="10"/>
      <c r="B23" s="10"/>
      <c r="C23" s="11"/>
      <c r="D23" s="199"/>
      <c r="E23" s="200"/>
      <c r="F23" s="200"/>
      <c r="G23" s="33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  <c r="BN23" s="10"/>
      <c r="BO23" s="10"/>
      <c r="BP23" s="10"/>
      <c r="BQ23" s="10"/>
      <c r="BR23" s="10"/>
      <c r="BS23" s="10"/>
      <c r="BT23" s="10"/>
      <c r="BU23" s="10"/>
      <c r="BV23" s="10"/>
      <c r="BW23" s="10"/>
      <c r="BX23" s="10"/>
      <c r="BY23" s="10"/>
      <c r="BZ23" s="10"/>
      <c r="CA23" s="10"/>
      <c r="CB23" s="10"/>
      <c r="CC23" s="10"/>
      <c r="CD23" s="10"/>
      <c r="CE23" s="10"/>
      <c r="CF23" s="10"/>
      <c r="CG23" s="10"/>
      <c r="CH23" s="10"/>
      <c r="CI23" s="10"/>
      <c r="CJ23" s="10"/>
      <c r="CK23" s="10"/>
      <c r="CL23" s="10"/>
      <c r="CM23" s="10"/>
      <c r="CN23" s="10"/>
      <c r="CO23" s="10"/>
      <c r="CP23" s="10"/>
      <c r="CQ23" s="10"/>
      <c r="CR23" s="10"/>
      <c r="CS23" s="10"/>
      <c r="CT23" s="10"/>
      <c r="CU23" s="10"/>
      <c r="CV23" s="10"/>
      <c r="CW23" s="10"/>
      <c r="CX23" s="10"/>
      <c r="CY23" s="10"/>
      <c r="CZ23" s="10"/>
      <c r="DA23" s="10"/>
      <c r="DB23" s="10"/>
      <c r="DC23" s="10"/>
      <c r="DD23" s="10"/>
      <c r="DE23" s="10"/>
      <c r="DF23" s="10"/>
      <c r="DG23" s="10"/>
      <c r="DH23" s="10"/>
      <c r="DI23" s="10"/>
      <c r="DJ23" s="10"/>
      <c r="DK23" s="10"/>
      <c r="DL23" s="10"/>
      <c r="DM23" s="10"/>
      <c r="DN23" s="10"/>
      <c r="DO23" s="10"/>
      <c r="DP23" s="10"/>
      <c r="DQ23" s="10"/>
      <c r="DR23" s="10"/>
      <c r="DS23" s="10"/>
      <c r="DT23" s="10"/>
      <c r="DU23" s="10"/>
      <c r="DV23" s="10"/>
      <c r="DW23" s="10"/>
      <c r="DX23" s="10"/>
      <c r="DY23" s="10"/>
      <c r="DZ23" s="10"/>
      <c r="EA23" s="10"/>
      <c r="EB23" s="10"/>
      <c r="EC23" s="10"/>
      <c r="ED23" s="10"/>
      <c r="EE23" s="10"/>
      <c r="EF23" s="10"/>
      <c r="EG23" s="10"/>
      <c r="EH23" s="10"/>
      <c r="EI23" s="10"/>
      <c r="EJ23" s="10"/>
      <c r="EK23" s="10"/>
      <c r="EL23" s="10"/>
      <c r="EM23" s="10"/>
      <c r="EN23" s="10"/>
      <c r="EO23" s="10"/>
      <c r="EP23" s="10"/>
      <c r="EQ23" s="10"/>
      <c r="ER23" s="10"/>
      <c r="ES23" s="10"/>
      <c r="ET23" s="10"/>
      <c r="EU23" s="10"/>
      <c r="EV23" s="10"/>
      <c r="EW23" s="10"/>
      <c r="EX23" s="10"/>
      <c r="EY23" s="10"/>
      <c r="EZ23" s="10"/>
      <c r="FA23" s="10"/>
      <c r="FB23" s="10"/>
      <c r="FC23" s="10"/>
      <c r="FD23" s="10"/>
      <c r="FE23" s="10"/>
      <c r="FF23" s="10"/>
      <c r="FG23" s="10"/>
      <c r="FH23" s="10"/>
      <c r="FI23" s="10"/>
      <c r="FJ23" s="10"/>
      <c r="FK23" s="10"/>
      <c r="FL23" s="10"/>
      <c r="FM23" s="10"/>
      <c r="FN23" s="10"/>
      <c r="FO23" s="10"/>
      <c r="FP23" s="10"/>
      <c r="FQ23" s="10"/>
      <c r="FR23" s="10"/>
      <c r="FS23" s="10"/>
      <c r="FT23" s="10"/>
      <c r="FU23" s="10"/>
      <c r="FV23" s="10"/>
      <c r="FW23" s="10"/>
      <c r="FX23" s="10"/>
      <c r="FY23" s="10"/>
      <c r="FZ23" s="10"/>
      <c r="GA23" s="10"/>
      <c r="GB23" s="10"/>
      <c r="GC23" s="10"/>
      <c r="GD23" s="10"/>
      <c r="GE23" s="10"/>
      <c r="GF23" s="10"/>
      <c r="GG23" s="10"/>
      <c r="GH23" s="10"/>
      <c r="GI23" s="10"/>
      <c r="GJ23" s="10"/>
      <c r="GK23" s="10"/>
      <c r="GL23" s="10"/>
      <c r="GM23" s="10"/>
      <c r="GN23" s="10"/>
      <c r="GO23" s="10"/>
      <c r="GP23" s="10"/>
      <c r="GQ23" s="10"/>
      <c r="GR23" s="10"/>
      <c r="GS23" s="10"/>
      <c r="GT23" s="10"/>
      <c r="GU23" s="10"/>
      <c r="GV23" s="10"/>
      <c r="GW23" s="10"/>
      <c r="GX23" s="10"/>
      <c r="GY23" s="10"/>
      <c r="GZ23" s="10"/>
      <c r="HA23" s="10"/>
      <c r="HB23" s="10"/>
      <c r="HC23" s="10"/>
      <c r="HD23" s="10"/>
      <c r="HE23" s="10"/>
      <c r="HF23" s="10"/>
      <c r="HG23" s="10"/>
      <c r="HH23" s="10"/>
      <c r="HI23" s="10"/>
      <c r="HJ23" s="10"/>
      <c r="HK23" s="10"/>
      <c r="HL23" s="10"/>
      <c r="HM23" s="10"/>
      <c r="HN23" s="10"/>
      <c r="HO23" s="10"/>
      <c r="HP23" s="10"/>
      <c r="HQ23" s="10"/>
      <c r="HR23" s="10"/>
      <c r="HS23" s="10"/>
      <c r="HT23" s="10"/>
      <c r="HU23" s="10"/>
      <c r="HV23" s="10"/>
      <c r="HW23" s="10"/>
      <c r="HX23" s="10"/>
      <c r="HY23" s="10"/>
      <c r="HZ23" s="10"/>
      <c r="IA23" s="10"/>
      <c r="IB23" s="10"/>
      <c r="IC23" s="10"/>
      <c r="ID23" s="10"/>
      <c r="IE23" s="10"/>
      <c r="IF23" s="10"/>
      <c r="IG23" s="10"/>
      <c r="IH23" s="10"/>
      <c r="II23" s="10"/>
      <c r="IJ23" s="10"/>
      <c r="IK23" s="10"/>
      <c r="IL23" s="10"/>
      <c r="IM23" s="10"/>
      <c r="IN23" s="10"/>
      <c r="IO23" s="10"/>
      <c r="IP23" s="10"/>
      <c r="IQ23" s="10"/>
      <c r="IR23" s="10"/>
      <c r="IS23" s="10"/>
      <c r="IT23" s="10"/>
      <c r="IU23" s="10"/>
    </row>
    <row r="24" spans="1:255" ht="23.1" customHeight="1" x14ac:dyDescent="0.2">
      <c r="C24" s="11"/>
      <c r="D24" s="199"/>
      <c r="E24" s="201"/>
      <c r="F24" s="201"/>
    </row>
    <row r="25" spans="1:255" s="5" customFormat="1" ht="23.1" customHeight="1" x14ac:dyDescent="0.2">
      <c r="A25" s="10"/>
      <c r="B25" s="10"/>
      <c r="C25" s="11"/>
      <c r="D25" s="199"/>
      <c r="E25" s="200"/>
      <c r="F25" s="200"/>
      <c r="G25" s="33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  <c r="BN25" s="10"/>
      <c r="BO25" s="10"/>
      <c r="BP25" s="10"/>
      <c r="BQ25" s="10"/>
      <c r="BR25" s="10"/>
      <c r="BS25" s="10"/>
      <c r="BT25" s="10"/>
      <c r="BU25" s="10"/>
      <c r="BV25" s="10"/>
      <c r="BW25" s="10"/>
      <c r="BX25" s="10"/>
      <c r="BY25" s="10"/>
      <c r="BZ25" s="10"/>
      <c r="CA25" s="10"/>
      <c r="CB25" s="10"/>
      <c r="CC25" s="10"/>
      <c r="CD25" s="10"/>
      <c r="CE25" s="10"/>
      <c r="CF25" s="10"/>
      <c r="CG25" s="10"/>
      <c r="CH25" s="10"/>
      <c r="CI25" s="10"/>
      <c r="CJ25" s="10"/>
      <c r="CK25" s="10"/>
      <c r="CL25" s="10"/>
      <c r="CM25" s="10"/>
      <c r="CN25" s="10"/>
      <c r="CO25" s="10"/>
      <c r="CP25" s="10"/>
      <c r="CQ25" s="10"/>
      <c r="CR25" s="10"/>
      <c r="CS25" s="10"/>
      <c r="CT25" s="10"/>
      <c r="CU25" s="10"/>
      <c r="CV25" s="10"/>
      <c r="CW25" s="10"/>
      <c r="CX25" s="10"/>
      <c r="CY25" s="10"/>
      <c r="CZ25" s="10"/>
      <c r="DA25" s="10"/>
      <c r="DB25" s="10"/>
      <c r="DC25" s="10"/>
      <c r="DD25" s="10"/>
      <c r="DE25" s="10"/>
      <c r="DF25" s="10"/>
      <c r="DG25" s="10"/>
      <c r="DH25" s="10"/>
      <c r="DI25" s="10"/>
      <c r="DJ25" s="10"/>
      <c r="DK25" s="10"/>
      <c r="DL25" s="10"/>
      <c r="DM25" s="10"/>
      <c r="DN25" s="10"/>
      <c r="DO25" s="10"/>
      <c r="DP25" s="10"/>
      <c r="DQ25" s="10"/>
      <c r="DR25" s="10"/>
      <c r="DS25" s="10"/>
      <c r="DT25" s="10"/>
      <c r="DU25" s="10"/>
      <c r="DV25" s="10"/>
      <c r="DW25" s="10"/>
      <c r="DX25" s="10"/>
      <c r="DY25" s="10"/>
      <c r="DZ25" s="10"/>
      <c r="EA25" s="10"/>
      <c r="EB25" s="10"/>
      <c r="EC25" s="10"/>
      <c r="ED25" s="10"/>
      <c r="EE25" s="10"/>
      <c r="EF25" s="10"/>
      <c r="EG25" s="10"/>
      <c r="EH25" s="10"/>
      <c r="EI25" s="10"/>
      <c r="EJ25" s="10"/>
      <c r="EK25" s="10"/>
      <c r="EL25" s="10"/>
      <c r="EM25" s="10"/>
      <c r="EN25" s="10"/>
      <c r="EO25" s="10"/>
      <c r="EP25" s="10"/>
      <c r="EQ25" s="10"/>
      <c r="ER25" s="10"/>
      <c r="ES25" s="10"/>
      <c r="ET25" s="10"/>
      <c r="EU25" s="10"/>
      <c r="EV25" s="10"/>
      <c r="EW25" s="10"/>
      <c r="EX25" s="10"/>
      <c r="EY25" s="10"/>
      <c r="EZ25" s="10"/>
      <c r="FA25" s="10"/>
      <c r="FB25" s="10"/>
      <c r="FC25" s="10"/>
      <c r="FD25" s="10"/>
      <c r="FE25" s="10"/>
      <c r="FF25" s="10"/>
      <c r="FG25" s="10"/>
      <c r="FH25" s="10"/>
      <c r="FI25" s="10"/>
      <c r="FJ25" s="10"/>
      <c r="FK25" s="10"/>
      <c r="FL25" s="10"/>
      <c r="FM25" s="10"/>
      <c r="FN25" s="10"/>
      <c r="FO25" s="10"/>
      <c r="FP25" s="10"/>
      <c r="FQ25" s="10"/>
      <c r="FR25" s="10"/>
      <c r="FS25" s="10"/>
      <c r="FT25" s="10"/>
      <c r="FU25" s="10"/>
      <c r="FV25" s="10"/>
      <c r="FW25" s="10"/>
      <c r="FX25" s="10"/>
      <c r="FY25" s="10"/>
      <c r="FZ25" s="10"/>
      <c r="GA25" s="10"/>
      <c r="GB25" s="10"/>
      <c r="GC25" s="10"/>
      <c r="GD25" s="10"/>
      <c r="GE25" s="10"/>
      <c r="GF25" s="10"/>
      <c r="GG25" s="10"/>
      <c r="GH25" s="10"/>
      <c r="GI25" s="10"/>
      <c r="GJ25" s="10"/>
      <c r="GK25" s="10"/>
      <c r="GL25" s="10"/>
      <c r="GM25" s="10"/>
      <c r="GN25" s="10"/>
      <c r="GO25" s="10"/>
      <c r="GP25" s="10"/>
      <c r="GQ25" s="10"/>
      <c r="GR25" s="10"/>
      <c r="GS25" s="10"/>
      <c r="GT25" s="10"/>
      <c r="GU25" s="10"/>
      <c r="GV25" s="10"/>
      <c r="GW25" s="10"/>
      <c r="GX25" s="10"/>
      <c r="GY25" s="10"/>
      <c r="GZ25" s="10"/>
      <c r="HA25" s="10"/>
      <c r="HB25" s="10"/>
      <c r="HC25" s="10"/>
      <c r="HD25" s="10"/>
      <c r="HE25" s="10"/>
      <c r="HF25" s="10"/>
      <c r="HG25" s="10"/>
      <c r="HH25" s="10"/>
      <c r="HI25" s="10"/>
      <c r="HJ25" s="10"/>
      <c r="HK25" s="10"/>
      <c r="HL25" s="10"/>
      <c r="HM25" s="10"/>
      <c r="HN25" s="10"/>
      <c r="HO25" s="10"/>
      <c r="HP25" s="10"/>
      <c r="HQ25" s="10"/>
      <c r="HR25" s="10"/>
      <c r="HS25" s="10"/>
      <c r="HT25" s="10"/>
      <c r="HU25" s="10"/>
      <c r="HV25" s="10"/>
      <c r="HW25" s="10"/>
      <c r="HX25" s="10"/>
      <c r="HY25" s="10"/>
      <c r="HZ25" s="10"/>
      <c r="IA25" s="10"/>
      <c r="IB25" s="10"/>
      <c r="IC25" s="10"/>
      <c r="ID25" s="10"/>
      <c r="IE25" s="10"/>
      <c r="IF25" s="10"/>
      <c r="IG25" s="10"/>
      <c r="IH25" s="10"/>
      <c r="II25" s="10"/>
      <c r="IJ25" s="10"/>
      <c r="IK25" s="10"/>
      <c r="IL25" s="10"/>
      <c r="IM25" s="10"/>
      <c r="IN25" s="10"/>
      <c r="IO25" s="10"/>
      <c r="IP25" s="10"/>
      <c r="IQ25" s="10"/>
      <c r="IR25" s="10"/>
      <c r="IS25" s="10"/>
      <c r="IT25" s="10"/>
      <c r="IU25" s="10"/>
    </row>
    <row r="26" spans="1:255" ht="23.1" customHeight="1" x14ac:dyDescent="0.2">
      <c r="C26" s="11"/>
      <c r="D26" s="199"/>
      <c r="E26" s="201"/>
      <c r="F26" s="201"/>
    </row>
    <row r="27" spans="1:255" s="5" customFormat="1" ht="23.1" customHeight="1" x14ac:dyDescent="0.2">
      <c r="A27" s="10"/>
      <c r="B27" s="10"/>
      <c r="C27" s="11"/>
      <c r="D27" s="199"/>
      <c r="E27" s="200"/>
      <c r="F27" s="200"/>
      <c r="G27" s="33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/>
      <c r="BQ27" s="10"/>
      <c r="BR27" s="10"/>
      <c r="BS27" s="10"/>
      <c r="BT27" s="10"/>
      <c r="BU27" s="10"/>
      <c r="BV27" s="10"/>
      <c r="BW27" s="10"/>
      <c r="BX27" s="10"/>
      <c r="BY27" s="10"/>
      <c r="BZ27" s="10"/>
      <c r="CA27" s="10"/>
      <c r="CB27" s="10"/>
      <c r="CC27" s="10"/>
      <c r="CD27" s="10"/>
      <c r="CE27" s="10"/>
      <c r="CF27" s="10"/>
      <c r="CG27" s="10"/>
      <c r="CH27" s="10"/>
      <c r="CI27" s="10"/>
      <c r="CJ27" s="10"/>
      <c r="CK27" s="10"/>
      <c r="CL27" s="10"/>
      <c r="CM27" s="10"/>
      <c r="CN27" s="10"/>
      <c r="CO27" s="10"/>
      <c r="CP27" s="10"/>
      <c r="CQ27" s="10"/>
      <c r="CR27" s="10"/>
      <c r="CS27" s="10"/>
      <c r="CT27" s="10"/>
      <c r="CU27" s="10"/>
      <c r="CV27" s="10"/>
      <c r="CW27" s="10"/>
      <c r="CX27" s="10"/>
      <c r="CY27" s="10"/>
      <c r="CZ27" s="10"/>
      <c r="DA27" s="10"/>
      <c r="DB27" s="10"/>
      <c r="DC27" s="10"/>
      <c r="DD27" s="10"/>
      <c r="DE27" s="10"/>
      <c r="DF27" s="10"/>
      <c r="DG27" s="10"/>
      <c r="DH27" s="10"/>
      <c r="DI27" s="10"/>
      <c r="DJ27" s="10"/>
      <c r="DK27" s="10"/>
      <c r="DL27" s="10"/>
      <c r="DM27" s="10"/>
      <c r="DN27" s="10"/>
      <c r="DO27" s="10"/>
      <c r="DP27" s="10"/>
      <c r="DQ27" s="10"/>
      <c r="DR27" s="10"/>
      <c r="DS27" s="10"/>
      <c r="DT27" s="10"/>
      <c r="DU27" s="10"/>
      <c r="DV27" s="10"/>
      <c r="DW27" s="10"/>
      <c r="DX27" s="10"/>
      <c r="DY27" s="10"/>
      <c r="DZ27" s="10"/>
      <c r="EA27" s="10"/>
      <c r="EB27" s="10"/>
      <c r="EC27" s="10"/>
      <c r="ED27" s="10"/>
      <c r="EE27" s="10"/>
      <c r="EF27" s="10"/>
      <c r="EG27" s="10"/>
      <c r="EH27" s="10"/>
      <c r="EI27" s="10"/>
      <c r="EJ27" s="10"/>
      <c r="EK27" s="10"/>
      <c r="EL27" s="10"/>
      <c r="EM27" s="10"/>
      <c r="EN27" s="10"/>
      <c r="EO27" s="10"/>
      <c r="EP27" s="10"/>
      <c r="EQ27" s="10"/>
      <c r="ER27" s="10"/>
      <c r="ES27" s="10"/>
      <c r="ET27" s="10"/>
      <c r="EU27" s="10"/>
      <c r="EV27" s="10"/>
      <c r="EW27" s="10"/>
      <c r="EX27" s="10"/>
      <c r="EY27" s="10"/>
      <c r="EZ27" s="10"/>
      <c r="FA27" s="10"/>
      <c r="FB27" s="10"/>
      <c r="FC27" s="10"/>
      <c r="FD27" s="10"/>
      <c r="FE27" s="10"/>
      <c r="FF27" s="10"/>
      <c r="FG27" s="10"/>
      <c r="FH27" s="10"/>
      <c r="FI27" s="10"/>
      <c r="FJ27" s="10"/>
      <c r="FK27" s="10"/>
      <c r="FL27" s="10"/>
      <c r="FM27" s="10"/>
      <c r="FN27" s="10"/>
      <c r="FO27" s="10"/>
      <c r="FP27" s="10"/>
      <c r="FQ27" s="10"/>
      <c r="FR27" s="10"/>
      <c r="FS27" s="10"/>
      <c r="FT27" s="10"/>
      <c r="FU27" s="10"/>
      <c r="FV27" s="10"/>
      <c r="FW27" s="10"/>
      <c r="FX27" s="10"/>
      <c r="FY27" s="10"/>
      <c r="FZ27" s="10"/>
      <c r="GA27" s="10"/>
      <c r="GB27" s="10"/>
      <c r="GC27" s="10"/>
      <c r="GD27" s="10"/>
      <c r="GE27" s="10"/>
      <c r="GF27" s="10"/>
      <c r="GG27" s="10"/>
      <c r="GH27" s="10"/>
      <c r="GI27" s="10"/>
      <c r="GJ27" s="10"/>
      <c r="GK27" s="10"/>
      <c r="GL27" s="10"/>
      <c r="GM27" s="10"/>
      <c r="GN27" s="10"/>
      <c r="GO27" s="10"/>
      <c r="GP27" s="10"/>
      <c r="GQ27" s="10"/>
      <c r="GR27" s="10"/>
      <c r="GS27" s="10"/>
      <c r="GT27" s="10"/>
      <c r="GU27" s="10"/>
      <c r="GV27" s="10"/>
      <c r="GW27" s="10"/>
      <c r="GX27" s="10"/>
      <c r="GY27" s="10"/>
      <c r="GZ27" s="10"/>
      <c r="HA27" s="10"/>
      <c r="HB27" s="10"/>
      <c r="HC27" s="10"/>
      <c r="HD27" s="10"/>
      <c r="HE27" s="10"/>
      <c r="HF27" s="10"/>
      <c r="HG27" s="10"/>
      <c r="HH27" s="10"/>
      <c r="HI27" s="10"/>
      <c r="HJ27" s="10"/>
      <c r="HK27" s="10"/>
      <c r="HL27" s="10"/>
      <c r="HM27" s="10"/>
      <c r="HN27" s="10"/>
      <c r="HO27" s="10"/>
      <c r="HP27" s="10"/>
      <c r="HQ27" s="10"/>
      <c r="HR27" s="10"/>
      <c r="HS27" s="10"/>
      <c r="HT27" s="10"/>
      <c r="HU27" s="10"/>
      <c r="HV27" s="10"/>
      <c r="HW27" s="10"/>
      <c r="HX27" s="10"/>
      <c r="HY27" s="10"/>
      <c r="HZ27" s="10"/>
      <c r="IA27" s="10"/>
      <c r="IB27" s="10"/>
      <c r="IC27" s="10"/>
      <c r="ID27" s="10"/>
      <c r="IE27" s="10"/>
      <c r="IF27" s="10"/>
      <c r="IG27" s="10"/>
      <c r="IH27" s="10"/>
      <c r="II27" s="10"/>
      <c r="IJ27" s="10"/>
      <c r="IK27" s="10"/>
      <c r="IL27" s="10"/>
      <c r="IM27" s="10"/>
      <c r="IN27" s="10"/>
      <c r="IO27" s="10"/>
      <c r="IP27" s="10"/>
      <c r="IQ27" s="10"/>
      <c r="IR27" s="10"/>
      <c r="IS27" s="10"/>
      <c r="IT27" s="10"/>
      <c r="IU27" s="10"/>
    </row>
    <row r="28" spans="1:255" ht="23.1" customHeight="1" x14ac:dyDescent="0.2">
      <c r="C28" s="11"/>
      <c r="D28" s="199"/>
      <c r="E28" s="201"/>
      <c r="F28" s="201"/>
    </row>
    <row r="29" spans="1:255" s="5" customFormat="1" ht="23.1" customHeight="1" x14ac:dyDescent="0.2">
      <c r="A29" s="10"/>
      <c r="B29" s="10"/>
      <c r="C29" s="11"/>
      <c r="D29" s="199"/>
      <c r="E29" s="200"/>
      <c r="F29" s="200"/>
      <c r="G29" s="33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0"/>
      <c r="BL29" s="10"/>
      <c r="BM29" s="10"/>
      <c r="BN29" s="10"/>
      <c r="BO29" s="10"/>
      <c r="BP29" s="10"/>
      <c r="BQ29" s="10"/>
      <c r="BR29" s="10"/>
      <c r="BS29" s="10"/>
      <c r="BT29" s="10"/>
      <c r="BU29" s="10"/>
      <c r="BV29" s="10"/>
      <c r="BW29" s="10"/>
      <c r="BX29" s="10"/>
      <c r="BY29" s="10"/>
      <c r="BZ29" s="10"/>
      <c r="CA29" s="10"/>
      <c r="CB29" s="10"/>
      <c r="CC29" s="10"/>
      <c r="CD29" s="10"/>
      <c r="CE29" s="10"/>
      <c r="CF29" s="10"/>
      <c r="CG29" s="10"/>
      <c r="CH29" s="10"/>
      <c r="CI29" s="10"/>
      <c r="CJ29" s="10"/>
      <c r="CK29" s="10"/>
      <c r="CL29" s="10"/>
      <c r="CM29" s="10"/>
      <c r="CN29" s="10"/>
      <c r="CO29" s="10"/>
      <c r="CP29" s="10"/>
      <c r="CQ29" s="10"/>
      <c r="CR29" s="10"/>
      <c r="CS29" s="10"/>
      <c r="CT29" s="10"/>
      <c r="CU29" s="10"/>
      <c r="CV29" s="10"/>
      <c r="CW29" s="10"/>
      <c r="CX29" s="10"/>
      <c r="CY29" s="10"/>
      <c r="CZ29" s="10"/>
      <c r="DA29" s="10"/>
      <c r="DB29" s="10"/>
      <c r="DC29" s="10"/>
      <c r="DD29" s="10"/>
      <c r="DE29" s="10"/>
      <c r="DF29" s="10"/>
      <c r="DG29" s="10"/>
      <c r="DH29" s="10"/>
      <c r="DI29" s="10"/>
      <c r="DJ29" s="10"/>
      <c r="DK29" s="10"/>
      <c r="DL29" s="10"/>
      <c r="DM29" s="10"/>
      <c r="DN29" s="10"/>
      <c r="DO29" s="10"/>
      <c r="DP29" s="10"/>
      <c r="DQ29" s="10"/>
      <c r="DR29" s="10"/>
      <c r="DS29" s="10"/>
      <c r="DT29" s="10"/>
      <c r="DU29" s="10"/>
      <c r="DV29" s="10"/>
      <c r="DW29" s="10"/>
      <c r="DX29" s="10"/>
      <c r="DY29" s="10"/>
      <c r="DZ29" s="10"/>
      <c r="EA29" s="10"/>
      <c r="EB29" s="10"/>
      <c r="EC29" s="10"/>
      <c r="ED29" s="10"/>
      <c r="EE29" s="10"/>
      <c r="EF29" s="10"/>
      <c r="EG29" s="10"/>
      <c r="EH29" s="10"/>
      <c r="EI29" s="10"/>
      <c r="EJ29" s="10"/>
      <c r="EK29" s="10"/>
      <c r="EL29" s="10"/>
      <c r="EM29" s="10"/>
      <c r="EN29" s="10"/>
      <c r="EO29" s="10"/>
      <c r="EP29" s="10"/>
      <c r="EQ29" s="10"/>
      <c r="ER29" s="10"/>
      <c r="ES29" s="10"/>
      <c r="ET29" s="10"/>
      <c r="EU29" s="10"/>
      <c r="EV29" s="10"/>
      <c r="EW29" s="10"/>
      <c r="EX29" s="10"/>
      <c r="EY29" s="10"/>
      <c r="EZ29" s="10"/>
      <c r="FA29" s="10"/>
      <c r="FB29" s="10"/>
      <c r="FC29" s="10"/>
      <c r="FD29" s="10"/>
      <c r="FE29" s="10"/>
      <c r="FF29" s="10"/>
      <c r="FG29" s="10"/>
      <c r="FH29" s="10"/>
      <c r="FI29" s="10"/>
      <c r="FJ29" s="10"/>
      <c r="FK29" s="10"/>
      <c r="FL29" s="10"/>
      <c r="FM29" s="10"/>
      <c r="FN29" s="10"/>
      <c r="FO29" s="10"/>
      <c r="FP29" s="10"/>
      <c r="FQ29" s="10"/>
      <c r="FR29" s="10"/>
      <c r="FS29" s="10"/>
      <c r="FT29" s="10"/>
      <c r="FU29" s="10"/>
      <c r="FV29" s="10"/>
      <c r="FW29" s="10"/>
      <c r="FX29" s="10"/>
      <c r="FY29" s="10"/>
      <c r="FZ29" s="10"/>
      <c r="GA29" s="10"/>
      <c r="GB29" s="10"/>
      <c r="GC29" s="10"/>
      <c r="GD29" s="10"/>
      <c r="GE29" s="10"/>
      <c r="GF29" s="10"/>
      <c r="GG29" s="10"/>
      <c r="GH29" s="10"/>
      <c r="GI29" s="10"/>
      <c r="GJ29" s="10"/>
      <c r="GK29" s="10"/>
      <c r="GL29" s="10"/>
      <c r="GM29" s="10"/>
      <c r="GN29" s="10"/>
      <c r="GO29" s="10"/>
      <c r="GP29" s="10"/>
      <c r="GQ29" s="10"/>
      <c r="GR29" s="10"/>
      <c r="GS29" s="10"/>
      <c r="GT29" s="10"/>
      <c r="GU29" s="10"/>
      <c r="GV29" s="10"/>
      <c r="GW29" s="10"/>
      <c r="GX29" s="10"/>
      <c r="GY29" s="10"/>
      <c r="GZ29" s="10"/>
      <c r="HA29" s="10"/>
      <c r="HB29" s="10"/>
      <c r="HC29" s="10"/>
      <c r="HD29" s="10"/>
      <c r="HE29" s="10"/>
      <c r="HF29" s="10"/>
      <c r="HG29" s="10"/>
      <c r="HH29" s="10"/>
      <c r="HI29" s="10"/>
      <c r="HJ29" s="10"/>
      <c r="HK29" s="10"/>
      <c r="HL29" s="10"/>
      <c r="HM29" s="10"/>
      <c r="HN29" s="10"/>
      <c r="HO29" s="10"/>
      <c r="HP29" s="10"/>
      <c r="HQ29" s="10"/>
      <c r="HR29" s="10"/>
      <c r="HS29" s="10"/>
      <c r="HT29" s="10"/>
      <c r="HU29" s="10"/>
      <c r="HV29" s="10"/>
      <c r="HW29" s="10"/>
      <c r="HX29" s="10"/>
      <c r="HY29" s="10"/>
      <c r="HZ29" s="10"/>
      <c r="IA29" s="10"/>
      <c r="IB29" s="10"/>
      <c r="IC29" s="10"/>
      <c r="ID29" s="10"/>
      <c r="IE29" s="10"/>
      <c r="IF29" s="10"/>
      <c r="IG29" s="10"/>
      <c r="IH29" s="10"/>
      <c r="II29" s="10"/>
      <c r="IJ29" s="10"/>
      <c r="IK29" s="10"/>
      <c r="IL29" s="10"/>
      <c r="IM29" s="10"/>
      <c r="IN29" s="10"/>
      <c r="IO29" s="10"/>
      <c r="IP29" s="10"/>
      <c r="IQ29" s="10"/>
      <c r="IR29" s="10"/>
      <c r="IS29" s="10"/>
      <c r="IT29" s="10"/>
      <c r="IU29" s="10"/>
    </row>
    <row r="30" spans="1:255" ht="23.1" customHeight="1" x14ac:dyDescent="0.2">
      <c r="C30" s="11"/>
      <c r="D30" s="199"/>
      <c r="E30" s="201"/>
      <c r="F30" s="201"/>
    </row>
    <row r="31" spans="1:255" s="5" customFormat="1" ht="23.1" customHeight="1" x14ac:dyDescent="0.2">
      <c r="A31" s="10"/>
      <c r="B31" s="10"/>
      <c r="C31" s="11"/>
      <c r="D31" s="199"/>
      <c r="E31" s="200"/>
      <c r="F31" s="200"/>
      <c r="G31" s="33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  <c r="BM31" s="10"/>
      <c r="BN31" s="10"/>
      <c r="BO31" s="10"/>
      <c r="BP31" s="10"/>
      <c r="BQ31" s="10"/>
      <c r="BR31" s="10"/>
      <c r="BS31" s="10"/>
      <c r="BT31" s="10"/>
      <c r="BU31" s="10"/>
      <c r="BV31" s="10"/>
      <c r="BW31" s="10"/>
      <c r="BX31" s="10"/>
      <c r="BY31" s="10"/>
      <c r="BZ31" s="10"/>
      <c r="CA31" s="10"/>
      <c r="CB31" s="10"/>
      <c r="CC31" s="10"/>
      <c r="CD31" s="10"/>
      <c r="CE31" s="10"/>
      <c r="CF31" s="10"/>
      <c r="CG31" s="10"/>
      <c r="CH31" s="10"/>
      <c r="CI31" s="10"/>
      <c r="CJ31" s="10"/>
      <c r="CK31" s="10"/>
      <c r="CL31" s="10"/>
      <c r="CM31" s="10"/>
      <c r="CN31" s="10"/>
      <c r="CO31" s="10"/>
      <c r="CP31" s="10"/>
      <c r="CQ31" s="10"/>
      <c r="CR31" s="10"/>
      <c r="CS31" s="10"/>
      <c r="CT31" s="10"/>
      <c r="CU31" s="10"/>
      <c r="CV31" s="10"/>
      <c r="CW31" s="10"/>
      <c r="CX31" s="10"/>
      <c r="CY31" s="10"/>
      <c r="CZ31" s="10"/>
      <c r="DA31" s="10"/>
      <c r="DB31" s="10"/>
      <c r="DC31" s="10"/>
      <c r="DD31" s="10"/>
      <c r="DE31" s="10"/>
      <c r="DF31" s="10"/>
      <c r="DG31" s="10"/>
      <c r="DH31" s="10"/>
      <c r="DI31" s="10"/>
      <c r="DJ31" s="10"/>
      <c r="DK31" s="10"/>
      <c r="DL31" s="10"/>
      <c r="DM31" s="10"/>
      <c r="DN31" s="10"/>
      <c r="DO31" s="10"/>
      <c r="DP31" s="10"/>
      <c r="DQ31" s="10"/>
      <c r="DR31" s="10"/>
      <c r="DS31" s="10"/>
      <c r="DT31" s="10"/>
      <c r="DU31" s="10"/>
      <c r="DV31" s="10"/>
      <c r="DW31" s="10"/>
      <c r="DX31" s="10"/>
      <c r="DY31" s="10"/>
      <c r="DZ31" s="10"/>
      <c r="EA31" s="10"/>
      <c r="EB31" s="10"/>
      <c r="EC31" s="10"/>
      <c r="ED31" s="10"/>
      <c r="EE31" s="10"/>
      <c r="EF31" s="10"/>
      <c r="EG31" s="10"/>
      <c r="EH31" s="10"/>
      <c r="EI31" s="10"/>
      <c r="EJ31" s="10"/>
      <c r="EK31" s="10"/>
      <c r="EL31" s="10"/>
      <c r="EM31" s="10"/>
      <c r="EN31" s="10"/>
      <c r="EO31" s="10"/>
      <c r="EP31" s="10"/>
      <c r="EQ31" s="10"/>
      <c r="ER31" s="10"/>
      <c r="ES31" s="10"/>
      <c r="ET31" s="10"/>
      <c r="EU31" s="10"/>
      <c r="EV31" s="10"/>
      <c r="EW31" s="10"/>
      <c r="EX31" s="10"/>
      <c r="EY31" s="10"/>
      <c r="EZ31" s="10"/>
      <c r="FA31" s="10"/>
      <c r="FB31" s="10"/>
      <c r="FC31" s="10"/>
      <c r="FD31" s="10"/>
      <c r="FE31" s="10"/>
      <c r="FF31" s="10"/>
      <c r="FG31" s="10"/>
      <c r="FH31" s="10"/>
      <c r="FI31" s="10"/>
      <c r="FJ31" s="10"/>
      <c r="FK31" s="10"/>
      <c r="FL31" s="10"/>
      <c r="FM31" s="10"/>
      <c r="FN31" s="10"/>
      <c r="FO31" s="10"/>
      <c r="FP31" s="10"/>
      <c r="FQ31" s="10"/>
      <c r="FR31" s="10"/>
      <c r="FS31" s="10"/>
      <c r="FT31" s="10"/>
      <c r="FU31" s="10"/>
      <c r="FV31" s="10"/>
      <c r="FW31" s="10"/>
      <c r="FX31" s="10"/>
      <c r="FY31" s="10"/>
      <c r="FZ31" s="10"/>
      <c r="GA31" s="10"/>
      <c r="GB31" s="10"/>
      <c r="GC31" s="10"/>
      <c r="GD31" s="10"/>
      <c r="GE31" s="10"/>
      <c r="GF31" s="10"/>
      <c r="GG31" s="10"/>
      <c r="GH31" s="10"/>
      <c r="GI31" s="10"/>
      <c r="GJ31" s="10"/>
      <c r="GK31" s="10"/>
      <c r="GL31" s="10"/>
      <c r="GM31" s="10"/>
      <c r="GN31" s="10"/>
      <c r="GO31" s="10"/>
      <c r="GP31" s="10"/>
      <c r="GQ31" s="10"/>
      <c r="GR31" s="10"/>
      <c r="GS31" s="10"/>
      <c r="GT31" s="10"/>
      <c r="GU31" s="10"/>
      <c r="GV31" s="10"/>
      <c r="GW31" s="10"/>
      <c r="GX31" s="10"/>
      <c r="GY31" s="10"/>
      <c r="GZ31" s="10"/>
      <c r="HA31" s="10"/>
      <c r="HB31" s="10"/>
      <c r="HC31" s="10"/>
      <c r="HD31" s="10"/>
      <c r="HE31" s="10"/>
      <c r="HF31" s="10"/>
      <c r="HG31" s="10"/>
      <c r="HH31" s="10"/>
      <c r="HI31" s="10"/>
      <c r="HJ31" s="10"/>
      <c r="HK31" s="10"/>
      <c r="HL31" s="10"/>
      <c r="HM31" s="10"/>
      <c r="HN31" s="10"/>
      <c r="HO31" s="10"/>
      <c r="HP31" s="10"/>
      <c r="HQ31" s="10"/>
      <c r="HR31" s="10"/>
      <c r="HS31" s="10"/>
      <c r="HT31" s="10"/>
      <c r="HU31" s="10"/>
      <c r="HV31" s="10"/>
      <c r="HW31" s="10"/>
      <c r="HX31" s="10"/>
      <c r="HY31" s="10"/>
      <c r="HZ31" s="10"/>
      <c r="IA31" s="10"/>
      <c r="IB31" s="10"/>
      <c r="IC31" s="10"/>
      <c r="ID31" s="10"/>
      <c r="IE31" s="10"/>
      <c r="IF31" s="10"/>
      <c r="IG31" s="10"/>
      <c r="IH31" s="10"/>
      <c r="II31" s="10"/>
      <c r="IJ31" s="10"/>
      <c r="IK31" s="10"/>
      <c r="IL31" s="10"/>
      <c r="IM31" s="10"/>
      <c r="IN31" s="10"/>
      <c r="IO31" s="10"/>
      <c r="IP31" s="10"/>
      <c r="IQ31" s="10"/>
      <c r="IR31" s="10"/>
      <c r="IS31" s="10"/>
      <c r="IT31" s="10"/>
      <c r="IU31" s="10"/>
    </row>
    <row r="32" spans="1:255" ht="23.1" customHeight="1" x14ac:dyDescent="0.2">
      <c r="C32" s="11"/>
      <c r="D32" s="199"/>
      <c r="E32" s="201"/>
      <c r="F32" s="201"/>
    </row>
    <row r="33" spans="1:255" s="5" customFormat="1" ht="23.1" customHeight="1" x14ac:dyDescent="0.2">
      <c r="A33" s="10"/>
      <c r="B33" s="10"/>
      <c r="C33" s="11"/>
      <c r="D33" s="199"/>
      <c r="E33" s="200"/>
      <c r="F33" s="200"/>
      <c r="G33" s="33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0"/>
      <c r="BL33" s="10"/>
      <c r="BM33" s="10"/>
      <c r="BN33" s="10"/>
      <c r="BO33" s="10"/>
      <c r="BP33" s="10"/>
      <c r="BQ33" s="10"/>
      <c r="BR33" s="10"/>
      <c r="BS33" s="10"/>
      <c r="BT33" s="10"/>
      <c r="BU33" s="10"/>
      <c r="BV33" s="10"/>
      <c r="BW33" s="10"/>
      <c r="BX33" s="10"/>
      <c r="BY33" s="10"/>
      <c r="BZ33" s="10"/>
      <c r="CA33" s="10"/>
      <c r="CB33" s="10"/>
      <c r="CC33" s="10"/>
      <c r="CD33" s="10"/>
      <c r="CE33" s="10"/>
      <c r="CF33" s="10"/>
      <c r="CG33" s="10"/>
      <c r="CH33" s="10"/>
      <c r="CI33" s="10"/>
      <c r="CJ33" s="10"/>
      <c r="CK33" s="10"/>
      <c r="CL33" s="10"/>
      <c r="CM33" s="10"/>
      <c r="CN33" s="10"/>
      <c r="CO33" s="10"/>
      <c r="CP33" s="10"/>
      <c r="CQ33" s="10"/>
      <c r="CR33" s="10"/>
      <c r="CS33" s="10"/>
      <c r="CT33" s="10"/>
      <c r="CU33" s="10"/>
      <c r="CV33" s="10"/>
      <c r="CW33" s="10"/>
      <c r="CX33" s="10"/>
      <c r="CY33" s="10"/>
      <c r="CZ33" s="10"/>
      <c r="DA33" s="10"/>
      <c r="DB33" s="10"/>
      <c r="DC33" s="10"/>
      <c r="DD33" s="10"/>
      <c r="DE33" s="10"/>
      <c r="DF33" s="10"/>
      <c r="DG33" s="10"/>
      <c r="DH33" s="10"/>
      <c r="DI33" s="10"/>
      <c r="DJ33" s="10"/>
      <c r="DK33" s="10"/>
      <c r="DL33" s="10"/>
      <c r="DM33" s="10"/>
      <c r="DN33" s="10"/>
      <c r="DO33" s="10"/>
      <c r="DP33" s="10"/>
      <c r="DQ33" s="10"/>
      <c r="DR33" s="10"/>
      <c r="DS33" s="10"/>
      <c r="DT33" s="10"/>
      <c r="DU33" s="10"/>
      <c r="DV33" s="10"/>
      <c r="DW33" s="10"/>
      <c r="DX33" s="10"/>
      <c r="DY33" s="10"/>
      <c r="DZ33" s="10"/>
      <c r="EA33" s="10"/>
      <c r="EB33" s="10"/>
      <c r="EC33" s="10"/>
      <c r="ED33" s="10"/>
      <c r="EE33" s="10"/>
      <c r="EF33" s="10"/>
      <c r="EG33" s="10"/>
      <c r="EH33" s="10"/>
      <c r="EI33" s="10"/>
      <c r="EJ33" s="10"/>
      <c r="EK33" s="10"/>
      <c r="EL33" s="10"/>
      <c r="EM33" s="10"/>
      <c r="EN33" s="10"/>
      <c r="EO33" s="10"/>
      <c r="EP33" s="10"/>
      <c r="EQ33" s="10"/>
      <c r="ER33" s="10"/>
      <c r="ES33" s="10"/>
      <c r="ET33" s="10"/>
      <c r="EU33" s="10"/>
      <c r="EV33" s="10"/>
      <c r="EW33" s="10"/>
      <c r="EX33" s="10"/>
      <c r="EY33" s="10"/>
      <c r="EZ33" s="10"/>
      <c r="FA33" s="10"/>
      <c r="FB33" s="10"/>
      <c r="FC33" s="10"/>
      <c r="FD33" s="10"/>
      <c r="FE33" s="10"/>
      <c r="FF33" s="10"/>
      <c r="FG33" s="10"/>
      <c r="FH33" s="10"/>
      <c r="FI33" s="10"/>
      <c r="FJ33" s="10"/>
      <c r="FK33" s="10"/>
      <c r="FL33" s="10"/>
      <c r="FM33" s="10"/>
      <c r="FN33" s="10"/>
      <c r="FO33" s="10"/>
      <c r="FP33" s="10"/>
      <c r="FQ33" s="10"/>
      <c r="FR33" s="10"/>
      <c r="FS33" s="10"/>
      <c r="FT33" s="10"/>
      <c r="FU33" s="10"/>
      <c r="FV33" s="10"/>
      <c r="FW33" s="10"/>
      <c r="FX33" s="10"/>
      <c r="FY33" s="10"/>
      <c r="FZ33" s="10"/>
      <c r="GA33" s="10"/>
      <c r="GB33" s="10"/>
      <c r="GC33" s="10"/>
      <c r="GD33" s="10"/>
      <c r="GE33" s="10"/>
      <c r="GF33" s="10"/>
      <c r="GG33" s="10"/>
      <c r="GH33" s="10"/>
      <c r="GI33" s="10"/>
      <c r="GJ33" s="10"/>
      <c r="GK33" s="10"/>
      <c r="GL33" s="10"/>
      <c r="GM33" s="10"/>
      <c r="GN33" s="10"/>
      <c r="GO33" s="10"/>
      <c r="GP33" s="10"/>
      <c r="GQ33" s="10"/>
      <c r="GR33" s="10"/>
      <c r="GS33" s="10"/>
      <c r="GT33" s="10"/>
      <c r="GU33" s="10"/>
      <c r="GV33" s="10"/>
      <c r="GW33" s="10"/>
      <c r="GX33" s="10"/>
      <c r="GY33" s="10"/>
      <c r="GZ33" s="10"/>
      <c r="HA33" s="10"/>
      <c r="HB33" s="10"/>
      <c r="HC33" s="10"/>
      <c r="HD33" s="10"/>
      <c r="HE33" s="10"/>
      <c r="HF33" s="10"/>
      <c r="HG33" s="10"/>
      <c r="HH33" s="10"/>
      <c r="HI33" s="10"/>
      <c r="HJ33" s="10"/>
      <c r="HK33" s="10"/>
      <c r="HL33" s="10"/>
      <c r="HM33" s="10"/>
      <c r="HN33" s="10"/>
      <c r="HO33" s="10"/>
      <c r="HP33" s="10"/>
      <c r="HQ33" s="10"/>
      <c r="HR33" s="10"/>
      <c r="HS33" s="10"/>
      <c r="HT33" s="10"/>
      <c r="HU33" s="10"/>
      <c r="HV33" s="10"/>
      <c r="HW33" s="10"/>
      <c r="HX33" s="10"/>
      <c r="HY33" s="10"/>
      <c r="HZ33" s="10"/>
      <c r="IA33" s="10"/>
      <c r="IB33" s="10"/>
      <c r="IC33" s="10"/>
      <c r="ID33" s="10"/>
      <c r="IE33" s="10"/>
      <c r="IF33" s="10"/>
      <c r="IG33" s="10"/>
      <c r="IH33" s="10"/>
      <c r="II33" s="10"/>
      <c r="IJ33" s="10"/>
      <c r="IK33" s="10"/>
      <c r="IL33" s="10"/>
      <c r="IM33" s="10"/>
      <c r="IN33" s="10"/>
      <c r="IO33" s="10"/>
      <c r="IP33" s="10"/>
      <c r="IQ33" s="10"/>
      <c r="IR33" s="10"/>
      <c r="IS33" s="10"/>
      <c r="IT33" s="10"/>
      <c r="IU33" s="10"/>
    </row>
    <row r="34" spans="1:255" ht="23.1" customHeight="1" x14ac:dyDescent="0.2">
      <c r="C34" s="11"/>
      <c r="D34" s="199"/>
      <c r="E34" s="201"/>
      <c r="F34" s="201"/>
    </row>
    <row r="35" spans="1:255" s="5" customFormat="1" ht="23.1" customHeight="1" x14ac:dyDescent="0.2">
      <c r="A35" s="10"/>
      <c r="B35" s="10"/>
      <c r="C35" s="11"/>
      <c r="D35" s="199"/>
      <c r="E35" s="200"/>
      <c r="F35" s="200"/>
      <c r="G35" s="33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10"/>
      <c r="BG35" s="10"/>
      <c r="BH35" s="10"/>
      <c r="BI35" s="10"/>
      <c r="BJ35" s="10"/>
      <c r="BK35" s="10"/>
      <c r="BL35" s="10"/>
      <c r="BM35" s="10"/>
      <c r="BN35" s="10"/>
      <c r="BO35" s="10"/>
      <c r="BP35" s="10"/>
      <c r="BQ35" s="10"/>
      <c r="BR35" s="10"/>
      <c r="BS35" s="10"/>
      <c r="BT35" s="10"/>
      <c r="BU35" s="10"/>
      <c r="BV35" s="10"/>
      <c r="BW35" s="10"/>
      <c r="BX35" s="10"/>
      <c r="BY35" s="10"/>
      <c r="BZ35" s="10"/>
      <c r="CA35" s="10"/>
      <c r="CB35" s="10"/>
      <c r="CC35" s="10"/>
      <c r="CD35" s="10"/>
      <c r="CE35" s="10"/>
      <c r="CF35" s="10"/>
      <c r="CG35" s="10"/>
      <c r="CH35" s="10"/>
      <c r="CI35" s="10"/>
      <c r="CJ35" s="10"/>
      <c r="CK35" s="10"/>
      <c r="CL35" s="10"/>
      <c r="CM35" s="10"/>
      <c r="CN35" s="10"/>
      <c r="CO35" s="10"/>
      <c r="CP35" s="10"/>
      <c r="CQ35" s="10"/>
      <c r="CR35" s="10"/>
      <c r="CS35" s="10"/>
      <c r="CT35" s="10"/>
      <c r="CU35" s="10"/>
      <c r="CV35" s="10"/>
      <c r="CW35" s="10"/>
      <c r="CX35" s="10"/>
      <c r="CY35" s="10"/>
      <c r="CZ35" s="10"/>
      <c r="DA35" s="10"/>
      <c r="DB35" s="10"/>
      <c r="DC35" s="10"/>
      <c r="DD35" s="10"/>
      <c r="DE35" s="10"/>
      <c r="DF35" s="10"/>
      <c r="DG35" s="10"/>
      <c r="DH35" s="10"/>
      <c r="DI35" s="10"/>
      <c r="DJ35" s="10"/>
      <c r="DK35" s="10"/>
      <c r="DL35" s="10"/>
      <c r="DM35" s="10"/>
      <c r="DN35" s="10"/>
      <c r="DO35" s="10"/>
      <c r="DP35" s="10"/>
      <c r="DQ35" s="10"/>
      <c r="DR35" s="10"/>
      <c r="DS35" s="10"/>
      <c r="DT35" s="10"/>
      <c r="DU35" s="10"/>
      <c r="DV35" s="10"/>
      <c r="DW35" s="10"/>
      <c r="DX35" s="10"/>
      <c r="DY35" s="10"/>
      <c r="DZ35" s="10"/>
      <c r="EA35" s="10"/>
      <c r="EB35" s="10"/>
      <c r="EC35" s="10"/>
      <c r="ED35" s="10"/>
      <c r="EE35" s="10"/>
      <c r="EF35" s="10"/>
      <c r="EG35" s="10"/>
      <c r="EH35" s="10"/>
      <c r="EI35" s="10"/>
      <c r="EJ35" s="10"/>
      <c r="EK35" s="10"/>
      <c r="EL35" s="10"/>
      <c r="EM35" s="10"/>
      <c r="EN35" s="10"/>
      <c r="EO35" s="10"/>
      <c r="EP35" s="10"/>
      <c r="EQ35" s="10"/>
      <c r="ER35" s="10"/>
      <c r="ES35" s="10"/>
      <c r="ET35" s="10"/>
      <c r="EU35" s="10"/>
      <c r="EV35" s="10"/>
      <c r="EW35" s="10"/>
      <c r="EX35" s="10"/>
      <c r="EY35" s="10"/>
      <c r="EZ35" s="10"/>
      <c r="FA35" s="10"/>
      <c r="FB35" s="10"/>
      <c r="FC35" s="10"/>
      <c r="FD35" s="10"/>
      <c r="FE35" s="10"/>
      <c r="FF35" s="10"/>
      <c r="FG35" s="10"/>
      <c r="FH35" s="10"/>
      <c r="FI35" s="10"/>
      <c r="FJ35" s="10"/>
      <c r="FK35" s="10"/>
      <c r="FL35" s="10"/>
      <c r="FM35" s="10"/>
      <c r="FN35" s="10"/>
      <c r="FO35" s="10"/>
      <c r="FP35" s="10"/>
      <c r="FQ35" s="10"/>
      <c r="FR35" s="10"/>
      <c r="FS35" s="10"/>
      <c r="FT35" s="10"/>
      <c r="FU35" s="10"/>
      <c r="FV35" s="10"/>
      <c r="FW35" s="10"/>
      <c r="FX35" s="10"/>
      <c r="FY35" s="10"/>
      <c r="FZ35" s="10"/>
      <c r="GA35" s="10"/>
      <c r="GB35" s="10"/>
      <c r="GC35" s="10"/>
      <c r="GD35" s="10"/>
      <c r="GE35" s="10"/>
      <c r="GF35" s="10"/>
      <c r="GG35" s="10"/>
      <c r="GH35" s="10"/>
      <c r="GI35" s="10"/>
      <c r="GJ35" s="10"/>
      <c r="GK35" s="10"/>
      <c r="GL35" s="10"/>
      <c r="GM35" s="10"/>
      <c r="GN35" s="10"/>
      <c r="GO35" s="10"/>
      <c r="GP35" s="10"/>
      <c r="GQ35" s="10"/>
      <c r="GR35" s="10"/>
      <c r="GS35" s="10"/>
      <c r="GT35" s="10"/>
      <c r="GU35" s="10"/>
      <c r="GV35" s="10"/>
      <c r="GW35" s="10"/>
      <c r="GX35" s="10"/>
      <c r="GY35" s="10"/>
      <c r="GZ35" s="10"/>
      <c r="HA35" s="10"/>
      <c r="HB35" s="10"/>
      <c r="HC35" s="10"/>
      <c r="HD35" s="10"/>
      <c r="HE35" s="10"/>
      <c r="HF35" s="10"/>
      <c r="HG35" s="10"/>
      <c r="HH35" s="10"/>
      <c r="HI35" s="10"/>
      <c r="HJ35" s="10"/>
      <c r="HK35" s="10"/>
      <c r="HL35" s="10"/>
      <c r="HM35" s="10"/>
      <c r="HN35" s="10"/>
      <c r="HO35" s="10"/>
      <c r="HP35" s="10"/>
      <c r="HQ35" s="10"/>
      <c r="HR35" s="10"/>
      <c r="HS35" s="10"/>
      <c r="HT35" s="10"/>
      <c r="HU35" s="10"/>
      <c r="HV35" s="10"/>
      <c r="HW35" s="10"/>
      <c r="HX35" s="10"/>
      <c r="HY35" s="10"/>
      <c r="HZ35" s="10"/>
      <c r="IA35" s="10"/>
      <c r="IB35" s="10"/>
      <c r="IC35" s="10"/>
      <c r="ID35" s="10"/>
      <c r="IE35" s="10"/>
      <c r="IF35" s="10"/>
      <c r="IG35" s="10"/>
      <c r="IH35" s="10"/>
      <c r="II35" s="10"/>
      <c r="IJ35" s="10"/>
      <c r="IK35" s="10"/>
      <c r="IL35" s="10"/>
      <c r="IM35" s="10"/>
      <c r="IN35" s="10"/>
      <c r="IO35" s="10"/>
      <c r="IP35" s="10"/>
      <c r="IQ35" s="10"/>
      <c r="IR35" s="10"/>
      <c r="IS35" s="10"/>
      <c r="IT35" s="10"/>
      <c r="IU35" s="10"/>
    </row>
    <row r="36" spans="1:255" ht="23.1" customHeight="1" x14ac:dyDescent="0.2">
      <c r="C36" s="11"/>
      <c r="D36" s="199"/>
      <c r="E36" s="201"/>
      <c r="F36" s="201"/>
    </row>
    <row r="37" spans="1:255" s="5" customFormat="1" ht="23.1" customHeight="1" x14ac:dyDescent="0.2">
      <c r="A37" s="10"/>
      <c r="B37" s="10"/>
      <c r="C37" s="11"/>
      <c r="D37" s="199"/>
      <c r="E37" s="200"/>
      <c r="F37" s="200"/>
      <c r="G37" s="33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  <c r="AR37" s="10"/>
      <c r="AS37" s="10"/>
      <c r="AT37" s="10"/>
      <c r="AU37" s="10"/>
      <c r="AV37" s="10"/>
      <c r="AW37" s="10"/>
      <c r="AX37" s="10"/>
      <c r="AY37" s="10"/>
      <c r="AZ37" s="10"/>
      <c r="BA37" s="10"/>
      <c r="BB37" s="10"/>
      <c r="BC37" s="10"/>
      <c r="BD37" s="10"/>
      <c r="BE37" s="10"/>
      <c r="BF37" s="10"/>
      <c r="BG37" s="10"/>
      <c r="BH37" s="10"/>
      <c r="BI37" s="10"/>
      <c r="BJ37" s="10"/>
      <c r="BK37" s="10"/>
      <c r="BL37" s="10"/>
      <c r="BM37" s="10"/>
      <c r="BN37" s="10"/>
      <c r="BO37" s="10"/>
      <c r="BP37" s="10"/>
      <c r="BQ37" s="10"/>
      <c r="BR37" s="10"/>
      <c r="BS37" s="10"/>
      <c r="BT37" s="10"/>
      <c r="BU37" s="10"/>
      <c r="BV37" s="10"/>
      <c r="BW37" s="10"/>
      <c r="BX37" s="10"/>
      <c r="BY37" s="10"/>
      <c r="BZ37" s="10"/>
      <c r="CA37" s="10"/>
      <c r="CB37" s="10"/>
      <c r="CC37" s="10"/>
      <c r="CD37" s="10"/>
      <c r="CE37" s="10"/>
      <c r="CF37" s="10"/>
      <c r="CG37" s="10"/>
      <c r="CH37" s="10"/>
      <c r="CI37" s="10"/>
      <c r="CJ37" s="10"/>
      <c r="CK37" s="10"/>
      <c r="CL37" s="10"/>
      <c r="CM37" s="10"/>
      <c r="CN37" s="10"/>
      <c r="CO37" s="10"/>
      <c r="CP37" s="10"/>
      <c r="CQ37" s="10"/>
      <c r="CR37" s="10"/>
      <c r="CS37" s="10"/>
      <c r="CT37" s="10"/>
      <c r="CU37" s="10"/>
      <c r="CV37" s="10"/>
      <c r="CW37" s="10"/>
      <c r="CX37" s="10"/>
      <c r="CY37" s="10"/>
      <c r="CZ37" s="10"/>
      <c r="DA37" s="10"/>
      <c r="DB37" s="10"/>
      <c r="DC37" s="10"/>
      <c r="DD37" s="10"/>
      <c r="DE37" s="10"/>
      <c r="DF37" s="10"/>
      <c r="DG37" s="10"/>
      <c r="DH37" s="10"/>
      <c r="DI37" s="10"/>
      <c r="DJ37" s="10"/>
      <c r="DK37" s="10"/>
      <c r="DL37" s="10"/>
      <c r="DM37" s="10"/>
      <c r="DN37" s="10"/>
      <c r="DO37" s="10"/>
      <c r="DP37" s="10"/>
      <c r="DQ37" s="10"/>
      <c r="DR37" s="10"/>
      <c r="DS37" s="10"/>
      <c r="DT37" s="10"/>
      <c r="DU37" s="10"/>
      <c r="DV37" s="10"/>
      <c r="DW37" s="10"/>
      <c r="DX37" s="10"/>
      <c r="DY37" s="10"/>
      <c r="DZ37" s="10"/>
      <c r="EA37" s="10"/>
      <c r="EB37" s="10"/>
      <c r="EC37" s="10"/>
      <c r="ED37" s="10"/>
      <c r="EE37" s="10"/>
      <c r="EF37" s="10"/>
      <c r="EG37" s="10"/>
      <c r="EH37" s="10"/>
      <c r="EI37" s="10"/>
      <c r="EJ37" s="10"/>
      <c r="EK37" s="10"/>
      <c r="EL37" s="10"/>
      <c r="EM37" s="10"/>
      <c r="EN37" s="10"/>
      <c r="EO37" s="10"/>
      <c r="EP37" s="10"/>
      <c r="EQ37" s="10"/>
      <c r="ER37" s="10"/>
      <c r="ES37" s="10"/>
      <c r="ET37" s="10"/>
      <c r="EU37" s="10"/>
      <c r="EV37" s="10"/>
      <c r="EW37" s="10"/>
      <c r="EX37" s="10"/>
      <c r="EY37" s="10"/>
      <c r="EZ37" s="10"/>
      <c r="FA37" s="10"/>
      <c r="FB37" s="10"/>
      <c r="FC37" s="10"/>
      <c r="FD37" s="10"/>
      <c r="FE37" s="10"/>
      <c r="FF37" s="10"/>
      <c r="FG37" s="10"/>
      <c r="FH37" s="10"/>
      <c r="FI37" s="10"/>
      <c r="FJ37" s="10"/>
      <c r="FK37" s="10"/>
      <c r="FL37" s="10"/>
      <c r="FM37" s="10"/>
      <c r="FN37" s="10"/>
      <c r="FO37" s="10"/>
      <c r="FP37" s="10"/>
      <c r="FQ37" s="10"/>
      <c r="FR37" s="10"/>
      <c r="FS37" s="10"/>
      <c r="FT37" s="10"/>
      <c r="FU37" s="10"/>
      <c r="FV37" s="10"/>
      <c r="FW37" s="10"/>
      <c r="FX37" s="10"/>
      <c r="FY37" s="10"/>
      <c r="FZ37" s="10"/>
      <c r="GA37" s="10"/>
      <c r="GB37" s="10"/>
      <c r="GC37" s="10"/>
      <c r="GD37" s="10"/>
      <c r="GE37" s="10"/>
      <c r="GF37" s="10"/>
      <c r="GG37" s="10"/>
      <c r="GH37" s="10"/>
      <c r="GI37" s="10"/>
      <c r="GJ37" s="10"/>
      <c r="GK37" s="10"/>
      <c r="GL37" s="10"/>
      <c r="GM37" s="10"/>
      <c r="GN37" s="10"/>
      <c r="GO37" s="10"/>
      <c r="GP37" s="10"/>
      <c r="GQ37" s="10"/>
      <c r="GR37" s="10"/>
      <c r="GS37" s="10"/>
      <c r="GT37" s="10"/>
      <c r="GU37" s="10"/>
      <c r="GV37" s="10"/>
      <c r="GW37" s="10"/>
      <c r="GX37" s="10"/>
      <c r="GY37" s="10"/>
      <c r="GZ37" s="10"/>
      <c r="HA37" s="10"/>
      <c r="HB37" s="10"/>
      <c r="HC37" s="10"/>
      <c r="HD37" s="10"/>
      <c r="HE37" s="10"/>
      <c r="HF37" s="10"/>
      <c r="HG37" s="10"/>
      <c r="HH37" s="10"/>
      <c r="HI37" s="10"/>
      <c r="HJ37" s="10"/>
      <c r="HK37" s="10"/>
      <c r="HL37" s="10"/>
      <c r="HM37" s="10"/>
      <c r="HN37" s="10"/>
      <c r="HO37" s="10"/>
      <c r="HP37" s="10"/>
      <c r="HQ37" s="10"/>
      <c r="HR37" s="10"/>
      <c r="HS37" s="10"/>
      <c r="HT37" s="10"/>
      <c r="HU37" s="10"/>
      <c r="HV37" s="10"/>
      <c r="HW37" s="10"/>
      <c r="HX37" s="10"/>
      <c r="HY37" s="10"/>
      <c r="HZ37" s="10"/>
      <c r="IA37" s="10"/>
      <c r="IB37" s="10"/>
      <c r="IC37" s="10"/>
      <c r="ID37" s="10"/>
      <c r="IE37" s="10"/>
      <c r="IF37" s="10"/>
      <c r="IG37" s="10"/>
      <c r="IH37" s="10"/>
      <c r="II37" s="10"/>
      <c r="IJ37" s="10"/>
      <c r="IK37" s="10"/>
      <c r="IL37" s="10"/>
      <c r="IM37" s="10"/>
      <c r="IN37" s="10"/>
      <c r="IO37" s="10"/>
      <c r="IP37" s="10"/>
      <c r="IQ37" s="10"/>
      <c r="IR37" s="10"/>
      <c r="IS37" s="10"/>
      <c r="IT37" s="10"/>
      <c r="IU37" s="10"/>
    </row>
    <row r="38" spans="1:255" ht="23.1" customHeight="1" x14ac:dyDescent="0.2">
      <c r="C38" s="11"/>
      <c r="D38" s="199"/>
      <c r="E38" s="201"/>
      <c r="F38" s="201"/>
    </row>
    <row r="39" spans="1:255" s="5" customFormat="1" ht="23.1" customHeight="1" x14ac:dyDescent="0.2">
      <c r="A39" s="10"/>
      <c r="B39" s="10"/>
      <c r="C39" s="11"/>
      <c r="D39" s="199"/>
      <c r="E39" s="200"/>
      <c r="F39" s="200"/>
      <c r="G39" s="33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  <c r="AR39" s="10"/>
      <c r="AS39" s="10"/>
      <c r="AT39" s="10"/>
      <c r="AU39" s="10"/>
      <c r="AV39" s="10"/>
      <c r="AW39" s="10"/>
      <c r="AX39" s="10"/>
      <c r="AY39" s="10"/>
      <c r="AZ39" s="10"/>
      <c r="BA39" s="10"/>
      <c r="BB39" s="10"/>
      <c r="BC39" s="10"/>
      <c r="BD39" s="10"/>
      <c r="BE39" s="10"/>
      <c r="BF39" s="10"/>
      <c r="BG39" s="10"/>
      <c r="BH39" s="10"/>
      <c r="BI39" s="10"/>
      <c r="BJ39" s="10"/>
      <c r="BK39" s="10"/>
      <c r="BL39" s="10"/>
      <c r="BM39" s="10"/>
      <c r="BN39" s="10"/>
      <c r="BO39" s="10"/>
      <c r="BP39" s="10"/>
      <c r="BQ39" s="10"/>
      <c r="BR39" s="10"/>
      <c r="BS39" s="10"/>
      <c r="BT39" s="10"/>
      <c r="BU39" s="10"/>
      <c r="BV39" s="10"/>
      <c r="BW39" s="10"/>
      <c r="BX39" s="10"/>
      <c r="BY39" s="10"/>
      <c r="BZ39" s="10"/>
      <c r="CA39" s="10"/>
      <c r="CB39" s="10"/>
      <c r="CC39" s="10"/>
      <c r="CD39" s="10"/>
      <c r="CE39" s="10"/>
      <c r="CF39" s="10"/>
      <c r="CG39" s="10"/>
      <c r="CH39" s="10"/>
      <c r="CI39" s="10"/>
      <c r="CJ39" s="10"/>
      <c r="CK39" s="10"/>
      <c r="CL39" s="10"/>
      <c r="CM39" s="10"/>
      <c r="CN39" s="10"/>
      <c r="CO39" s="10"/>
      <c r="CP39" s="10"/>
      <c r="CQ39" s="10"/>
      <c r="CR39" s="10"/>
      <c r="CS39" s="10"/>
      <c r="CT39" s="10"/>
      <c r="CU39" s="10"/>
      <c r="CV39" s="10"/>
      <c r="CW39" s="10"/>
      <c r="CX39" s="10"/>
      <c r="CY39" s="10"/>
      <c r="CZ39" s="10"/>
      <c r="DA39" s="10"/>
      <c r="DB39" s="10"/>
      <c r="DC39" s="10"/>
      <c r="DD39" s="10"/>
      <c r="DE39" s="10"/>
      <c r="DF39" s="10"/>
      <c r="DG39" s="10"/>
      <c r="DH39" s="10"/>
      <c r="DI39" s="10"/>
      <c r="DJ39" s="10"/>
      <c r="DK39" s="10"/>
      <c r="DL39" s="10"/>
      <c r="DM39" s="10"/>
      <c r="DN39" s="10"/>
      <c r="DO39" s="10"/>
      <c r="DP39" s="10"/>
      <c r="DQ39" s="10"/>
      <c r="DR39" s="10"/>
      <c r="DS39" s="10"/>
      <c r="DT39" s="10"/>
      <c r="DU39" s="10"/>
      <c r="DV39" s="10"/>
      <c r="DW39" s="10"/>
      <c r="DX39" s="10"/>
      <c r="DY39" s="10"/>
      <c r="DZ39" s="10"/>
      <c r="EA39" s="10"/>
      <c r="EB39" s="10"/>
      <c r="EC39" s="10"/>
      <c r="ED39" s="10"/>
      <c r="EE39" s="10"/>
      <c r="EF39" s="10"/>
      <c r="EG39" s="10"/>
      <c r="EH39" s="10"/>
      <c r="EI39" s="10"/>
      <c r="EJ39" s="10"/>
      <c r="EK39" s="10"/>
      <c r="EL39" s="10"/>
      <c r="EM39" s="10"/>
      <c r="EN39" s="10"/>
      <c r="EO39" s="10"/>
      <c r="EP39" s="10"/>
      <c r="EQ39" s="10"/>
      <c r="ER39" s="10"/>
      <c r="ES39" s="10"/>
      <c r="ET39" s="10"/>
      <c r="EU39" s="10"/>
      <c r="EV39" s="10"/>
      <c r="EW39" s="10"/>
      <c r="EX39" s="10"/>
      <c r="EY39" s="10"/>
      <c r="EZ39" s="10"/>
      <c r="FA39" s="10"/>
      <c r="FB39" s="10"/>
      <c r="FC39" s="10"/>
      <c r="FD39" s="10"/>
      <c r="FE39" s="10"/>
      <c r="FF39" s="10"/>
      <c r="FG39" s="10"/>
      <c r="FH39" s="10"/>
      <c r="FI39" s="10"/>
      <c r="FJ39" s="10"/>
      <c r="FK39" s="10"/>
      <c r="FL39" s="10"/>
      <c r="FM39" s="10"/>
      <c r="FN39" s="10"/>
      <c r="FO39" s="10"/>
      <c r="FP39" s="10"/>
      <c r="FQ39" s="10"/>
      <c r="FR39" s="10"/>
      <c r="FS39" s="10"/>
      <c r="FT39" s="10"/>
      <c r="FU39" s="10"/>
      <c r="FV39" s="10"/>
      <c r="FW39" s="10"/>
      <c r="FX39" s="10"/>
      <c r="FY39" s="10"/>
      <c r="FZ39" s="10"/>
      <c r="GA39" s="10"/>
      <c r="GB39" s="10"/>
      <c r="GC39" s="10"/>
      <c r="GD39" s="10"/>
      <c r="GE39" s="10"/>
      <c r="GF39" s="10"/>
      <c r="GG39" s="10"/>
      <c r="GH39" s="10"/>
      <c r="GI39" s="10"/>
      <c r="GJ39" s="10"/>
      <c r="GK39" s="10"/>
      <c r="GL39" s="10"/>
      <c r="GM39" s="10"/>
      <c r="GN39" s="10"/>
      <c r="GO39" s="10"/>
      <c r="GP39" s="10"/>
      <c r="GQ39" s="10"/>
      <c r="GR39" s="10"/>
      <c r="GS39" s="10"/>
      <c r="GT39" s="10"/>
      <c r="GU39" s="10"/>
      <c r="GV39" s="10"/>
      <c r="GW39" s="10"/>
      <c r="GX39" s="10"/>
      <c r="GY39" s="10"/>
      <c r="GZ39" s="10"/>
      <c r="HA39" s="10"/>
      <c r="HB39" s="10"/>
      <c r="HC39" s="10"/>
      <c r="HD39" s="10"/>
      <c r="HE39" s="10"/>
      <c r="HF39" s="10"/>
      <c r="HG39" s="10"/>
      <c r="HH39" s="10"/>
      <c r="HI39" s="10"/>
      <c r="HJ39" s="10"/>
      <c r="HK39" s="10"/>
      <c r="HL39" s="10"/>
      <c r="HM39" s="10"/>
      <c r="HN39" s="10"/>
      <c r="HO39" s="10"/>
      <c r="HP39" s="10"/>
      <c r="HQ39" s="10"/>
      <c r="HR39" s="10"/>
      <c r="HS39" s="10"/>
      <c r="HT39" s="10"/>
      <c r="HU39" s="10"/>
      <c r="HV39" s="10"/>
      <c r="HW39" s="10"/>
      <c r="HX39" s="10"/>
      <c r="HY39" s="10"/>
      <c r="HZ39" s="10"/>
      <c r="IA39" s="10"/>
      <c r="IB39" s="10"/>
      <c r="IC39" s="10"/>
      <c r="ID39" s="10"/>
      <c r="IE39" s="10"/>
      <c r="IF39" s="10"/>
      <c r="IG39" s="10"/>
      <c r="IH39" s="10"/>
      <c r="II39" s="10"/>
      <c r="IJ39" s="10"/>
      <c r="IK39" s="10"/>
      <c r="IL39" s="10"/>
      <c r="IM39" s="10"/>
      <c r="IN39" s="10"/>
      <c r="IO39" s="10"/>
      <c r="IP39" s="10"/>
      <c r="IQ39" s="10"/>
      <c r="IR39" s="10"/>
      <c r="IS39" s="10"/>
      <c r="IT39" s="10"/>
      <c r="IU39" s="10"/>
    </row>
    <row r="40" spans="1:255" ht="23.1" customHeight="1" x14ac:dyDescent="0.2">
      <c r="C40" s="11"/>
      <c r="D40" s="199"/>
      <c r="E40" s="201"/>
      <c r="F40" s="201"/>
    </row>
    <row r="41" spans="1:255" s="5" customFormat="1" ht="23.1" customHeight="1" x14ac:dyDescent="0.2">
      <c r="A41" s="10"/>
      <c r="B41" s="10"/>
      <c r="C41" s="11"/>
      <c r="D41" s="199"/>
      <c r="E41" s="200"/>
      <c r="F41" s="200"/>
      <c r="G41" s="33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  <c r="AN41" s="10"/>
      <c r="AO41" s="10"/>
      <c r="AP41" s="10"/>
      <c r="AQ41" s="10"/>
      <c r="AR41" s="10"/>
      <c r="AS41" s="10"/>
      <c r="AT41" s="10"/>
      <c r="AU41" s="10"/>
      <c r="AV41" s="10"/>
      <c r="AW41" s="10"/>
      <c r="AX41" s="10"/>
      <c r="AY41" s="10"/>
      <c r="AZ41" s="10"/>
      <c r="BA41" s="10"/>
      <c r="BB41" s="10"/>
      <c r="BC41" s="10"/>
      <c r="BD41" s="10"/>
      <c r="BE41" s="10"/>
      <c r="BF41" s="10"/>
      <c r="BG41" s="10"/>
      <c r="BH41" s="10"/>
      <c r="BI41" s="10"/>
      <c r="BJ41" s="10"/>
      <c r="BK41" s="10"/>
      <c r="BL41" s="10"/>
      <c r="BM41" s="10"/>
      <c r="BN41" s="10"/>
      <c r="BO41" s="10"/>
      <c r="BP41" s="10"/>
      <c r="BQ41" s="10"/>
      <c r="BR41" s="10"/>
      <c r="BS41" s="10"/>
      <c r="BT41" s="10"/>
      <c r="BU41" s="10"/>
      <c r="BV41" s="10"/>
      <c r="BW41" s="10"/>
      <c r="BX41" s="10"/>
      <c r="BY41" s="10"/>
      <c r="BZ41" s="10"/>
      <c r="CA41" s="10"/>
      <c r="CB41" s="10"/>
      <c r="CC41" s="10"/>
      <c r="CD41" s="10"/>
      <c r="CE41" s="10"/>
      <c r="CF41" s="10"/>
      <c r="CG41" s="10"/>
      <c r="CH41" s="10"/>
      <c r="CI41" s="10"/>
      <c r="CJ41" s="10"/>
      <c r="CK41" s="10"/>
      <c r="CL41" s="10"/>
      <c r="CM41" s="10"/>
      <c r="CN41" s="10"/>
      <c r="CO41" s="10"/>
      <c r="CP41" s="10"/>
      <c r="CQ41" s="10"/>
      <c r="CR41" s="10"/>
      <c r="CS41" s="10"/>
      <c r="CT41" s="10"/>
      <c r="CU41" s="10"/>
      <c r="CV41" s="10"/>
      <c r="CW41" s="10"/>
      <c r="CX41" s="10"/>
      <c r="CY41" s="10"/>
      <c r="CZ41" s="10"/>
      <c r="DA41" s="10"/>
      <c r="DB41" s="10"/>
      <c r="DC41" s="10"/>
      <c r="DD41" s="10"/>
      <c r="DE41" s="10"/>
      <c r="DF41" s="10"/>
      <c r="DG41" s="10"/>
      <c r="DH41" s="10"/>
      <c r="DI41" s="10"/>
      <c r="DJ41" s="10"/>
      <c r="DK41" s="10"/>
      <c r="DL41" s="10"/>
      <c r="DM41" s="10"/>
      <c r="DN41" s="10"/>
      <c r="DO41" s="10"/>
      <c r="DP41" s="10"/>
      <c r="DQ41" s="10"/>
      <c r="DR41" s="10"/>
      <c r="DS41" s="10"/>
      <c r="DT41" s="10"/>
      <c r="DU41" s="10"/>
      <c r="DV41" s="10"/>
      <c r="DW41" s="10"/>
      <c r="DX41" s="10"/>
      <c r="DY41" s="10"/>
      <c r="DZ41" s="10"/>
      <c r="EA41" s="10"/>
      <c r="EB41" s="10"/>
      <c r="EC41" s="10"/>
      <c r="ED41" s="10"/>
      <c r="EE41" s="10"/>
      <c r="EF41" s="10"/>
      <c r="EG41" s="10"/>
      <c r="EH41" s="10"/>
      <c r="EI41" s="10"/>
      <c r="EJ41" s="10"/>
      <c r="EK41" s="10"/>
      <c r="EL41" s="10"/>
      <c r="EM41" s="10"/>
      <c r="EN41" s="10"/>
      <c r="EO41" s="10"/>
      <c r="EP41" s="10"/>
      <c r="EQ41" s="10"/>
      <c r="ER41" s="10"/>
      <c r="ES41" s="10"/>
      <c r="ET41" s="10"/>
      <c r="EU41" s="10"/>
      <c r="EV41" s="10"/>
      <c r="EW41" s="10"/>
      <c r="EX41" s="10"/>
      <c r="EY41" s="10"/>
      <c r="EZ41" s="10"/>
      <c r="FA41" s="10"/>
      <c r="FB41" s="10"/>
      <c r="FC41" s="10"/>
      <c r="FD41" s="10"/>
      <c r="FE41" s="10"/>
      <c r="FF41" s="10"/>
      <c r="FG41" s="10"/>
      <c r="FH41" s="10"/>
      <c r="FI41" s="10"/>
      <c r="FJ41" s="10"/>
      <c r="FK41" s="10"/>
      <c r="FL41" s="10"/>
      <c r="FM41" s="10"/>
      <c r="FN41" s="10"/>
      <c r="FO41" s="10"/>
      <c r="FP41" s="10"/>
      <c r="FQ41" s="10"/>
      <c r="FR41" s="10"/>
      <c r="FS41" s="10"/>
      <c r="FT41" s="10"/>
      <c r="FU41" s="10"/>
      <c r="FV41" s="10"/>
      <c r="FW41" s="10"/>
      <c r="FX41" s="10"/>
      <c r="FY41" s="10"/>
      <c r="FZ41" s="10"/>
      <c r="GA41" s="10"/>
      <c r="GB41" s="10"/>
      <c r="GC41" s="10"/>
      <c r="GD41" s="10"/>
      <c r="GE41" s="10"/>
      <c r="GF41" s="10"/>
      <c r="GG41" s="10"/>
      <c r="GH41" s="10"/>
      <c r="GI41" s="10"/>
      <c r="GJ41" s="10"/>
      <c r="GK41" s="10"/>
      <c r="GL41" s="10"/>
      <c r="GM41" s="10"/>
      <c r="GN41" s="10"/>
      <c r="GO41" s="10"/>
      <c r="GP41" s="10"/>
      <c r="GQ41" s="10"/>
      <c r="GR41" s="10"/>
      <c r="GS41" s="10"/>
      <c r="GT41" s="10"/>
      <c r="GU41" s="10"/>
      <c r="GV41" s="10"/>
      <c r="GW41" s="10"/>
      <c r="GX41" s="10"/>
      <c r="GY41" s="10"/>
      <c r="GZ41" s="10"/>
      <c r="HA41" s="10"/>
      <c r="HB41" s="10"/>
      <c r="HC41" s="10"/>
      <c r="HD41" s="10"/>
      <c r="HE41" s="10"/>
      <c r="HF41" s="10"/>
      <c r="HG41" s="10"/>
      <c r="HH41" s="10"/>
      <c r="HI41" s="10"/>
      <c r="HJ41" s="10"/>
      <c r="HK41" s="10"/>
      <c r="HL41" s="10"/>
      <c r="HM41" s="10"/>
      <c r="HN41" s="10"/>
      <c r="HO41" s="10"/>
      <c r="HP41" s="10"/>
      <c r="HQ41" s="10"/>
      <c r="HR41" s="10"/>
      <c r="HS41" s="10"/>
      <c r="HT41" s="10"/>
      <c r="HU41" s="10"/>
      <c r="HV41" s="10"/>
      <c r="HW41" s="10"/>
      <c r="HX41" s="10"/>
      <c r="HY41" s="10"/>
      <c r="HZ41" s="10"/>
      <c r="IA41" s="10"/>
      <c r="IB41" s="10"/>
      <c r="IC41" s="10"/>
      <c r="ID41" s="10"/>
      <c r="IE41" s="10"/>
      <c r="IF41" s="10"/>
      <c r="IG41" s="10"/>
      <c r="IH41" s="10"/>
      <c r="II41" s="10"/>
      <c r="IJ41" s="10"/>
      <c r="IK41" s="10"/>
      <c r="IL41" s="10"/>
      <c r="IM41" s="10"/>
      <c r="IN41" s="10"/>
      <c r="IO41" s="10"/>
      <c r="IP41" s="10"/>
      <c r="IQ41" s="10"/>
      <c r="IR41" s="10"/>
      <c r="IS41" s="10"/>
      <c r="IT41" s="10"/>
      <c r="IU41" s="10"/>
    </row>
    <row r="42" spans="1:255" ht="23.1" customHeight="1" x14ac:dyDescent="0.2">
      <c r="C42" s="11"/>
      <c r="D42" s="199"/>
      <c r="E42" s="201"/>
      <c r="F42" s="201"/>
    </row>
    <row r="43" spans="1:255" s="5" customFormat="1" ht="23.1" customHeight="1" x14ac:dyDescent="0.2">
      <c r="A43" s="10"/>
      <c r="B43" s="10"/>
      <c r="C43" s="11"/>
      <c r="D43" s="199"/>
      <c r="E43" s="200"/>
      <c r="F43" s="200"/>
      <c r="G43" s="33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  <c r="AN43" s="10"/>
      <c r="AO43" s="10"/>
      <c r="AP43" s="10"/>
      <c r="AQ43" s="10"/>
      <c r="AR43" s="10"/>
      <c r="AS43" s="10"/>
      <c r="AT43" s="10"/>
      <c r="AU43" s="10"/>
      <c r="AV43" s="10"/>
      <c r="AW43" s="10"/>
      <c r="AX43" s="10"/>
      <c r="AY43" s="10"/>
      <c r="AZ43" s="10"/>
      <c r="BA43" s="10"/>
      <c r="BB43" s="10"/>
      <c r="BC43" s="10"/>
      <c r="BD43" s="10"/>
      <c r="BE43" s="10"/>
      <c r="BF43" s="10"/>
      <c r="BG43" s="10"/>
      <c r="BH43" s="10"/>
      <c r="BI43" s="10"/>
      <c r="BJ43" s="10"/>
      <c r="BK43" s="10"/>
      <c r="BL43" s="10"/>
      <c r="BM43" s="10"/>
      <c r="BN43" s="10"/>
      <c r="BO43" s="10"/>
      <c r="BP43" s="10"/>
      <c r="BQ43" s="10"/>
      <c r="BR43" s="10"/>
      <c r="BS43" s="10"/>
      <c r="BT43" s="10"/>
      <c r="BU43" s="10"/>
      <c r="BV43" s="10"/>
      <c r="BW43" s="10"/>
      <c r="BX43" s="10"/>
      <c r="BY43" s="10"/>
      <c r="BZ43" s="10"/>
      <c r="CA43" s="10"/>
      <c r="CB43" s="10"/>
      <c r="CC43" s="10"/>
      <c r="CD43" s="10"/>
      <c r="CE43" s="10"/>
      <c r="CF43" s="10"/>
      <c r="CG43" s="10"/>
      <c r="CH43" s="10"/>
      <c r="CI43" s="10"/>
      <c r="CJ43" s="10"/>
      <c r="CK43" s="10"/>
      <c r="CL43" s="10"/>
      <c r="CM43" s="10"/>
      <c r="CN43" s="10"/>
      <c r="CO43" s="10"/>
      <c r="CP43" s="10"/>
      <c r="CQ43" s="10"/>
      <c r="CR43" s="10"/>
      <c r="CS43" s="10"/>
      <c r="CT43" s="10"/>
      <c r="CU43" s="10"/>
      <c r="CV43" s="10"/>
      <c r="CW43" s="10"/>
      <c r="CX43" s="10"/>
      <c r="CY43" s="10"/>
      <c r="CZ43" s="10"/>
      <c r="DA43" s="10"/>
      <c r="DB43" s="10"/>
      <c r="DC43" s="10"/>
      <c r="DD43" s="10"/>
      <c r="DE43" s="10"/>
      <c r="DF43" s="10"/>
      <c r="DG43" s="10"/>
      <c r="DH43" s="10"/>
      <c r="DI43" s="10"/>
      <c r="DJ43" s="10"/>
      <c r="DK43" s="10"/>
      <c r="DL43" s="10"/>
      <c r="DM43" s="10"/>
      <c r="DN43" s="10"/>
      <c r="DO43" s="10"/>
      <c r="DP43" s="10"/>
      <c r="DQ43" s="10"/>
      <c r="DR43" s="10"/>
      <c r="DS43" s="10"/>
      <c r="DT43" s="10"/>
      <c r="DU43" s="10"/>
      <c r="DV43" s="10"/>
      <c r="DW43" s="10"/>
      <c r="DX43" s="10"/>
      <c r="DY43" s="10"/>
      <c r="DZ43" s="10"/>
      <c r="EA43" s="10"/>
      <c r="EB43" s="10"/>
      <c r="EC43" s="10"/>
      <c r="ED43" s="10"/>
      <c r="EE43" s="10"/>
      <c r="EF43" s="10"/>
      <c r="EG43" s="10"/>
      <c r="EH43" s="10"/>
      <c r="EI43" s="10"/>
      <c r="EJ43" s="10"/>
      <c r="EK43" s="10"/>
      <c r="EL43" s="10"/>
      <c r="EM43" s="10"/>
      <c r="EN43" s="10"/>
      <c r="EO43" s="10"/>
      <c r="EP43" s="10"/>
      <c r="EQ43" s="10"/>
      <c r="ER43" s="10"/>
      <c r="ES43" s="10"/>
      <c r="ET43" s="10"/>
      <c r="EU43" s="10"/>
      <c r="EV43" s="10"/>
      <c r="EW43" s="10"/>
      <c r="EX43" s="10"/>
      <c r="EY43" s="10"/>
      <c r="EZ43" s="10"/>
      <c r="FA43" s="10"/>
      <c r="FB43" s="10"/>
      <c r="FC43" s="10"/>
      <c r="FD43" s="10"/>
      <c r="FE43" s="10"/>
      <c r="FF43" s="10"/>
      <c r="FG43" s="10"/>
      <c r="FH43" s="10"/>
      <c r="FI43" s="10"/>
      <c r="FJ43" s="10"/>
      <c r="FK43" s="10"/>
      <c r="FL43" s="10"/>
      <c r="FM43" s="10"/>
      <c r="FN43" s="10"/>
      <c r="FO43" s="10"/>
      <c r="FP43" s="10"/>
      <c r="FQ43" s="10"/>
      <c r="FR43" s="10"/>
      <c r="FS43" s="10"/>
      <c r="FT43" s="10"/>
      <c r="FU43" s="10"/>
      <c r="FV43" s="10"/>
      <c r="FW43" s="10"/>
      <c r="FX43" s="10"/>
      <c r="FY43" s="10"/>
      <c r="FZ43" s="10"/>
      <c r="GA43" s="10"/>
      <c r="GB43" s="10"/>
      <c r="GC43" s="10"/>
      <c r="GD43" s="10"/>
      <c r="GE43" s="10"/>
      <c r="GF43" s="10"/>
      <c r="GG43" s="10"/>
      <c r="GH43" s="10"/>
      <c r="GI43" s="10"/>
      <c r="GJ43" s="10"/>
      <c r="GK43" s="10"/>
      <c r="GL43" s="10"/>
      <c r="GM43" s="10"/>
      <c r="GN43" s="10"/>
      <c r="GO43" s="10"/>
      <c r="GP43" s="10"/>
      <c r="GQ43" s="10"/>
      <c r="GR43" s="10"/>
      <c r="GS43" s="10"/>
      <c r="GT43" s="10"/>
      <c r="GU43" s="10"/>
      <c r="GV43" s="10"/>
      <c r="GW43" s="10"/>
      <c r="GX43" s="10"/>
      <c r="GY43" s="10"/>
      <c r="GZ43" s="10"/>
      <c r="HA43" s="10"/>
      <c r="HB43" s="10"/>
      <c r="HC43" s="10"/>
      <c r="HD43" s="10"/>
      <c r="HE43" s="10"/>
      <c r="HF43" s="10"/>
      <c r="HG43" s="10"/>
      <c r="HH43" s="10"/>
      <c r="HI43" s="10"/>
      <c r="HJ43" s="10"/>
      <c r="HK43" s="10"/>
      <c r="HL43" s="10"/>
      <c r="HM43" s="10"/>
      <c r="HN43" s="10"/>
      <c r="HO43" s="10"/>
      <c r="HP43" s="10"/>
      <c r="HQ43" s="10"/>
      <c r="HR43" s="10"/>
      <c r="HS43" s="10"/>
      <c r="HT43" s="10"/>
      <c r="HU43" s="10"/>
      <c r="HV43" s="10"/>
      <c r="HW43" s="10"/>
      <c r="HX43" s="10"/>
      <c r="HY43" s="10"/>
      <c r="HZ43" s="10"/>
      <c r="IA43" s="10"/>
      <c r="IB43" s="10"/>
      <c r="IC43" s="10"/>
      <c r="ID43" s="10"/>
      <c r="IE43" s="10"/>
      <c r="IF43" s="10"/>
      <c r="IG43" s="10"/>
      <c r="IH43" s="10"/>
      <c r="II43" s="10"/>
      <c r="IJ43" s="10"/>
      <c r="IK43" s="10"/>
      <c r="IL43" s="10"/>
      <c r="IM43" s="10"/>
      <c r="IN43" s="10"/>
      <c r="IO43" s="10"/>
      <c r="IP43" s="10"/>
      <c r="IQ43" s="10"/>
      <c r="IR43" s="10"/>
      <c r="IS43" s="10"/>
      <c r="IT43" s="10"/>
      <c r="IU43" s="10"/>
    </row>
    <row r="44" spans="1:255" ht="23.1" customHeight="1" x14ac:dyDescent="0.2">
      <c r="C44" s="11"/>
      <c r="D44" s="199"/>
      <c r="E44" s="201"/>
      <c r="F44" s="201"/>
    </row>
    <row r="45" spans="1:255" s="5" customFormat="1" ht="23.1" customHeight="1" x14ac:dyDescent="0.2">
      <c r="A45" s="10"/>
      <c r="B45" s="10"/>
      <c r="C45" s="11"/>
      <c r="D45" s="199"/>
      <c r="E45" s="200"/>
      <c r="F45" s="200"/>
      <c r="G45" s="33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0"/>
      <c r="AO45" s="10"/>
      <c r="AP45" s="10"/>
      <c r="AQ45" s="10"/>
      <c r="AR45" s="10"/>
      <c r="AS45" s="10"/>
      <c r="AT45" s="10"/>
      <c r="AU45" s="10"/>
      <c r="AV45" s="10"/>
      <c r="AW45" s="10"/>
      <c r="AX45" s="10"/>
      <c r="AY45" s="10"/>
      <c r="AZ45" s="10"/>
      <c r="BA45" s="10"/>
      <c r="BB45" s="10"/>
      <c r="BC45" s="10"/>
      <c r="BD45" s="10"/>
      <c r="BE45" s="10"/>
      <c r="BF45" s="10"/>
      <c r="BG45" s="10"/>
      <c r="BH45" s="10"/>
      <c r="BI45" s="10"/>
      <c r="BJ45" s="10"/>
      <c r="BK45" s="10"/>
      <c r="BL45" s="10"/>
      <c r="BM45" s="10"/>
      <c r="BN45" s="10"/>
      <c r="BO45" s="10"/>
      <c r="BP45" s="10"/>
      <c r="BQ45" s="10"/>
      <c r="BR45" s="10"/>
      <c r="BS45" s="10"/>
      <c r="BT45" s="10"/>
      <c r="BU45" s="10"/>
      <c r="BV45" s="10"/>
      <c r="BW45" s="10"/>
      <c r="BX45" s="10"/>
      <c r="BY45" s="10"/>
      <c r="BZ45" s="10"/>
      <c r="CA45" s="10"/>
      <c r="CB45" s="10"/>
      <c r="CC45" s="10"/>
      <c r="CD45" s="10"/>
      <c r="CE45" s="10"/>
      <c r="CF45" s="10"/>
      <c r="CG45" s="10"/>
      <c r="CH45" s="10"/>
      <c r="CI45" s="10"/>
      <c r="CJ45" s="10"/>
      <c r="CK45" s="10"/>
      <c r="CL45" s="10"/>
      <c r="CM45" s="10"/>
      <c r="CN45" s="10"/>
      <c r="CO45" s="10"/>
      <c r="CP45" s="10"/>
      <c r="CQ45" s="10"/>
      <c r="CR45" s="10"/>
      <c r="CS45" s="10"/>
      <c r="CT45" s="10"/>
      <c r="CU45" s="10"/>
      <c r="CV45" s="10"/>
      <c r="CW45" s="10"/>
      <c r="CX45" s="10"/>
      <c r="CY45" s="10"/>
      <c r="CZ45" s="10"/>
      <c r="DA45" s="10"/>
      <c r="DB45" s="10"/>
      <c r="DC45" s="10"/>
      <c r="DD45" s="10"/>
      <c r="DE45" s="10"/>
      <c r="DF45" s="10"/>
      <c r="DG45" s="10"/>
      <c r="DH45" s="10"/>
      <c r="DI45" s="10"/>
      <c r="DJ45" s="10"/>
      <c r="DK45" s="10"/>
      <c r="DL45" s="10"/>
      <c r="DM45" s="10"/>
      <c r="DN45" s="10"/>
      <c r="DO45" s="10"/>
      <c r="DP45" s="10"/>
      <c r="DQ45" s="10"/>
      <c r="DR45" s="10"/>
      <c r="DS45" s="10"/>
      <c r="DT45" s="10"/>
      <c r="DU45" s="10"/>
      <c r="DV45" s="10"/>
      <c r="DW45" s="10"/>
      <c r="DX45" s="10"/>
      <c r="DY45" s="10"/>
      <c r="DZ45" s="10"/>
      <c r="EA45" s="10"/>
      <c r="EB45" s="10"/>
      <c r="EC45" s="10"/>
      <c r="ED45" s="10"/>
      <c r="EE45" s="10"/>
      <c r="EF45" s="10"/>
      <c r="EG45" s="10"/>
      <c r="EH45" s="10"/>
      <c r="EI45" s="10"/>
      <c r="EJ45" s="10"/>
      <c r="EK45" s="10"/>
      <c r="EL45" s="10"/>
      <c r="EM45" s="10"/>
      <c r="EN45" s="10"/>
      <c r="EO45" s="10"/>
      <c r="EP45" s="10"/>
      <c r="EQ45" s="10"/>
      <c r="ER45" s="10"/>
      <c r="ES45" s="10"/>
      <c r="ET45" s="10"/>
      <c r="EU45" s="10"/>
      <c r="EV45" s="10"/>
      <c r="EW45" s="10"/>
      <c r="EX45" s="10"/>
      <c r="EY45" s="10"/>
      <c r="EZ45" s="10"/>
      <c r="FA45" s="10"/>
      <c r="FB45" s="10"/>
      <c r="FC45" s="10"/>
      <c r="FD45" s="10"/>
      <c r="FE45" s="10"/>
      <c r="FF45" s="10"/>
      <c r="FG45" s="10"/>
      <c r="FH45" s="10"/>
      <c r="FI45" s="10"/>
      <c r="FJ45" s="10"/>
      <c r="FK45" s="10"/>
      <c r="FL45" s="10"/>
      <c r="FM45" s="10"/>
      <c r="FN45" s="10"/>
      <c r="FO45" s="10"/>
      <c r="FP45" s="10"/>
      <c r="FQ45" s="10"/>
      <c r="FR45" s="10"/>
      <c r="FS45" s="10"/>
      <c r="FT45" s="10"/>
      <c r="FU45" s="10"/>
      <c r="FV45" s="10"/>
      <c r="FW45" s="10"/>
      <c r="FX45" s="10"/>
      <c r="FY45" s="10"/>
      <c r="FZ45" s="10"/>
      <c r="GA45" s="10"/>
      <c r="GB45" s="10"/>
      <c r="GC45" s="10"/>
      <c r="GD45" s="10"/>
      <c r="GE45" s="10"/>
      <c r="GF45" s="10"/>
      <c r="GG45" s="10"/>
      <c r="GH45" s="10"/>
      <c r="GI45" s="10"/>
      <c r="GJ45" s="10"/>
      <c r="GK45" s="10"/>
      <c r="GL45" s="10"/>
      <c r="GM45" s="10"/>
      <c r="GN45" s="10"/>
      <c r="GO45" s="10"/>
      <c r="GP45" s="10"/>
      <c r="GQ45" s="10"/>
      <c r="GR45" s="10"/>
      <c r="GS45" s="10"/>
      <c r="GT45" s="10"/>
      <c r="GU45" s="10"/>
      <c r="GV45" s="10"/>
      <c r="GW45" s="10"/>
      <c r="GX45" s="10"/>
      <c r="GY45" s="10"/>
      <c r="GZ45" s="10"/>
      <c r="HA45" s="10"/>
      <c r="HB45" s="10"/>
      <c r="HC45" s="10"/>
      <c r="HD45" s="10"/>
      <c r="HE45" s="10"/>
      <c r="HF45" s="10"/>
      <c r="HG45" s="10"/>
      <c r="HH45" s="10"/>
      <c r="HI45" s="10"/>
      <c r="HJ45" s="10"/>
      <c r="HK45" s="10"/>
      <c r="HL45" s="10"/>
      <c r="HM45" s="10"/>
      <c r="HN45" s="10"/>
      <c r="HO45" s="10"/>
      <c r="HP45" s="10"/>
      <c r="HQ45" s="10"/>
      <c r="HR45" s="10"/>
      <c r="HS45" s="10"/>
      <c r="HT45" s="10"/>
      <c r="HU45" s="10"/>
      <c r="HV45" s="10"/>
      <c r="HW45" s="10"/>
      <c r="HX45" s="10"/>
      <c r="HY45" s="10"/>
      <c r="HZ45" s="10"/>
      <c r="IA45" s="10"/>
      <c r="IB45" s="10"/>
      <c r="IC45" s="10"/>
      <c r="ID45" s="10"/>
      <c r="IE45" s="10"/>
      <c r="IF45" s="10"/>
      <c r="IG45" s="10"/>
      <c r="IH45" s="10"/>
      <c r="II45" s="10"/>
      <c r="IJ45" s="10"/>
      <c r="IK45" s="10"/>
      <c r="IL45" s="10"/>
      <c r="IM45" s="10"/>
      <c r="IN45" s="10"/>
      <c r="IO45" s="10"/>
      <c r="IP45" s="10"/>
      <c r="IQ45" s="10"/>
      <c r="IR45" s="10"/>
      <c r="IS45" s="10"/>
      <c r="IT45" s="10"/>
      <c r="IU45" s="10"/>
    </row>
    <row r="46" spans="1:255" ht="23.1" customHeight="1" x14ac:dyDescent="0.2">
      <c r="C46" s="11"/>
      <c r="D46" s="199"/>
      <c r="E46" s="201"/>
      <c r="F46" s="201"/>
    </row>
    <row r="47" spans="1:255" s="5" customFormat="1" ht="23.1" customHeight="1" x14ac:dyDescent="0.2">
      <c r="A47" s="10"/>
      <c r="B47" s="10"/>
      <c r="C47" s="11"/>
      <c r="D47" s="199"/>
      <c r="E47" s="200"/>
      <c r="F47" s="200"/>
      <c r="G47" s="33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Q47" s="10"/>
      <c r="AR47" s="10"/>
      <c r="AS47" s="10"/>
      <c r="AT47" s="10"/>
      <c r="AU47" s="10"/>
      <c r="AV47" s="10"/>
      <c r="AW47" s="10"/>
      <c r="AX47" s="10"/>
      <c r="AY47" s="10"/>
      <c r="AZ47" s="10"/>
      <c r="BA47" s="10"/>
      <c r="BB47" s="10"/>
      <c r="BC47" s="10"/>
      <c r="BD47" s="10"/>
      <c r="BE47" s="10"/>
      <c r="BF47" s="10"/>
      <c r="BG47" s="10"/>
      <c r="BH47" s="10"/>
      <c r="BI47" s="10"/>
      <c r="BJ47" s="10"/>
      <c r="BK47" s="10"/>
      <c r="BL47" s="10"/>
      <c r="BM47" s="10"/>
      <c r="BN47" s="10"/>
      <c r="BO47" s="10"/>
      <c r="BP47" s="10"/>
      <c r="BQ47" s="10"/>
      <c r="BR47" s="10"/>
      <c r="BS47" s="10"/>
      <c r="BT47" s="10"/>
      <c r="BU47" s="10"/>
      <c r="BV47" s="10"/>
      <c r="BW47" s="10"/>
      <c r="BX47" s="10"/>
      <c r="BY47" s="10"/>
      <c r="BZ47" s="10"/>
      <c r="CA47" s="10"/>
      <c r="CB47" s="10"/>
      <c r="CC47" s="10"/>
      <c r="CD47" s="10"/>
      <c r="CE47" s="10"/>
      <c r="CF47" s="10"/>
      <c r="CG47" s="10"/>
      <c r="CH47" s="10"/>
      <c r="CI47" s="10"/>
      <c r="CJ47" s="10"/>
      <c r="CK47" s="10"/>
      <c r="CL47" s="10"/>
      <c r="CM47" s="10"/>
      <c r="CN47" s="10"/>
      <c r="CO47" s="10"/>
      <c r="CP47" s="10"/>
      <c r="CQ47" s="10"/>
      <c r="CR47" s="10"/>
      <c r="CS47" s="10"/>
      <c r="CT47" s="10"/>
      <c r="CU47" s="10"/>
      <c r="CV47" s="10"/>
      <c r="CW47" s="10"/>
      <c r="CX47" s="10"/>
      <c r="CY47" s="10"/>
      <c r="CZ47" s="10"/>
      <c r="DA47" s="10"/>
      <c r="DB47" s="10"/>
      <c r="DC47" s="10"/>
      <c r="DD47" s="10"/>
      <c r="DE47" s="10"/>
      <c r="DF47" s="10"/>
      <c r="DG47" s="10"/>
      <c r="DH47" s="10"/>
      <c r="DI47" s="10"/>
      <c r="DJ47" s="10"/>
      <c r="DK47" s="10"/>
      <c r="DL47" s="10"/>
      <c r="DM47" s="10"/>
      <c r="DN47" s="10"/>
      <c r="DO47" s="10"/>
      <c r="DP47" s="10"/>
      <c r="DQ47" s="10"/>
      <c r="DR47" s="10"/>
      <c r="DS47" s="10"/>
      <c r="DT47" s="10"/>
      <c r="DU47" s="10"/>
      <c r="DV47" s="10"/>
      <c r="DW47" s="10"/>
      <c r="DX47" s="10"/>
      <c r="DY47" s="10"/>
      <c r="DZ47" s="10"/>
      <c r="EA47" s="10"/>
      <c r="EB47" s="10"/>
      <c r="EC47" s="10"/>
      <c r="ED47" s="10"/>
      <c r="EE47" s="10"/>
      <c r="EF47" s="10"/>
      <c r="EG47" s="10"/>
      <c r="EH47" s="10"/>
      <c r="EI47" s="10"/>
      <c r="EJ47" s="10"/>
      <c r="EK47" s="10"/>
      <c r="EL47" s="10"/>
      <c r="EM47" s="10"/>
      <c r="EN47" s="10"/>
      <c r="EO47" s="10"/>
      <c r="EP47" s="10"/>
      <c r="EQ47" s="10"/>
      <c r="ER47" s="10"/>
      <c r="ES47" s="10"/>
      <c r="ET47" s="10"/>
      <c r="EU47" s="10"/>
      <c r="EV47" s="10"/>
      <c r="EW47" s="10"/>
      <c r="EX47" s="10"/>
      <c r="EY47" s="10"/>
      <c r="EZ47" s="10"/>
      <c r="FA47" s="10"/>
      <c r="FB47" s="10"/>
      <c r="FC47" s="10"/>
      <c r="FD47" s="10"/>
      <c r="FE47" s="10"/>
      <c r="FF47" s="10"/>
      <c r="FG47" s="10"/>
      <c r="FH47" s="10"/>
      <c r="FI47" s="10"/>
      <c r="FJ47" s="10"/>
      <c r="FK47" s="10"/>
      <c r="FL47" s="10"/>
      <c r="FM47" s="10"/>
      <c r="FN47" s="10"/>
      <c r="FO47" s="10"/>
      <c r="FP47" s="10"/>
      <c r="FQ47" s="10"/>
      <c r="FR47" s="10"/>
      <c r="FS47" s="10"/>
      <c r="FT47" s="10"/>
      <c r="FU47" s="10"/>
      <c r="FV47" s="10"/>
      <c r="FW47" s="10"/>
      <c r="FX47" s="10"/>
      <c r="FY47" s="10"/>
      <c r="FZ47" s="10"/>
      <c r="GA47" s="10"/>
      <c r="GB47" s="10"/>
      <c r="GC47" s="10"/>
      <c r="GD47" s="10"/>
      <c r="GE47" s="10"/>
      <c r="GF47" s="10"/>
      <c r="GG47" s="10"/>
      <c r="GH47" s="10"/>
      <c r="GI47" s="10"/>
      <c r="GJ47" s="10"/>
      <c r="GK47" s="10"/>
      <c r="GL47" s="10"/>
      <c r="GM47" s="10"/>
      <c r="GN47" s="10"/>
      <c r="GO47" s="10"/>
      <c r="GP47" s="10"/>
      <c r="GQ47" s="10"/>
      <c r="GR47" s="10"/>
      <c r="GS47" s="10"/>
      <c r="GT47" s="10"/>
      <c r="GU47" s="10"/>
      <c r="GV47" s="10"/>
      <c r="GW47" s="10"/>
      <c r="GX47" s="10"/>
      <c r="GY47" s="10"/>
      <c r="GZ47" s="10"/>
      <c r="HA47" s="10"/>
      <c r="HB47" s="10"/>
      <c r="HC47" s="10"/>
      <c r="HD47" s="10"/>
      <c r="HE47" s="10"/>
      <c r="HF47" s="10"/>
      <c r="HG47" s="10"/>
      <c r="HH47" s="10"/>
      <c r="HI47" s="10"/>
      <c r="HJ47" s="10"/>
      <c r="HK47" s="10"/>
      <c r="HL47" s="10"/>
      <c r="HM47" s="10"/>
      <c r="HN47" s="10"/>
      <c r="HO47" s="10"/>
      <c r="HP47" s="10"/>
      <c r="HQ47" s="10"/>
      <c r="HR47" s="10"/>
      <c r="HS47" s="10"/>
      <c r="HT47" s="10"/>
      <c r="HU47" s="10"/>
      <c r="HV47" s="10"/>
      <c r="HW47" s="10"/>
      <c r="HX47" s="10"/>
      <c r="HY47" s="10"/>
      <c r="HZ47" s="10"/>
      <c r="IA47" s="10"/>
      <c r="IB47" s="10"/>
      <c r="IC47" s="10"/>
      <c r="ID47" s="10"/>
      <c r="IE47" s="10"/>
      <c r="IF47" s="10"/>
      <c r="IG47" s="10"/>
      <c r="IH47" s="10"/>
      <c r="II47" s="10"/>
      <c r="IJ47" s="10"/>
      <c r="IK47" s="10"/>
      <c r="IL47" s="10"/>
      <c r="IM47" s="10"/>
      <c r="IN47" s="10"/>
      <c r="IO47" s="10"/>
      <c r="IP47" s="10"/>
      <c r="IQ47" s="10"/>
      <c r="IR47" s="10"/>
      <c r="IS47" s="10"/>
      <c r="IT47" s="10"/>
      <c r="IU47" s="10"/>
    </row>
    <row r="48" spans="1:255" ht="23.1" customHeight="1" x14ac:dyDescent="0.2">
      <c r="C48" s="11"/>
      <c r="D48" s="199"/>
      <c r="E48" s="201"/>
      <c r="F48" s="201"/>
    </row>
    <row r="49" spans="1:255" s="5" customFormat="1" ht="23.1" customHeight="1" x14ac:dyDescent="0.2">
      <c r="A49" s="10"/>
      <c r="B49" s="10"/>
      <c r="C49" s="11"/>
      <c r="D49" s="199"/>
      <c r="E49" s="200"/>
      <c r="F49" s="200"/>
      <c r="G49" s="33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  <c r="AP49" s="10"/>
      <c r="AQ49" s="10"/>
      <c r="AR49" s="10"/>
      <c r="AS49" s="10"/>
      <c r="AT49" s="10"/>
      <c r="AU49" s="10"/>
      <c r="AV49" s="10"/>
      <c r="AW49" s="10"/>
      <c r="AX49" s="10"/>
      <c r="AY49" s="10"/>
      <c r="AZ49" s="10"/>
      <c r="BA49" s="10"/>
      <c r="BB49" s="10"/>
      <c r="BC49" s="10"/>
      <c r="BD49" s="10"/>
      <c r="BE49" s="10"/>
      <c r="BF49" s="10"/>
      <c r="BG49" s="10"/>
      <c r="BH49" s="10"/>
      <c r="BI49" s="10"/>
      <c r="BJ49" s="10"/>
      <c r="BK49" s="10"/>
      <c r="BL49" s="10"/>
      <c r="BM49" s="10"/>
      <c r="BN49" s="10"/>
      <c r="BO49" s="10"/>
      <c r="BP49" s="10"/>
      <c r="BQ49" s="10"/>
      <c r="BR49" s="10"/>
      <c r="BS49" s="10"/>
      <c r="BT49" s="10"/>
      <c r="BU49" s="10"/>
      <c r="BV49" s="10"/>
      <c r="BW49" s="10"/>
      <c r="BX49" s="10"/>
      <c r="BY49" s="10"/>
      <c r="BZ49" s="10"/>
      <c r="CA49" s="10"/>
      <c r="CB49" s="10"/>
      <c r="CC49" s="10"/>
      <c r="CD49" s="10"/>
      <c r="CE49" s="10"/>
      <c r="CF49" s="10"/>
      <c r="CG49" s="10"/>
      <c r="CH49" s="10"/>
      <c r="CI49" s="10"/>
      <c r="CJ49" s="10"/>
      <c r="CK49" s="10"/>
      <c r="CL49" s="10"/>
      <c r="CM49" s="10"/>
      <c r="CN49" s="10"/>
      <c r="CO49" s="10"/>
      <c r="CP49" s="10"/>
      <c r="CQ49" s="10"/>
      <c r="CR49" s="10"/>
      <c r="CS49" s="10"/>
      <c r="CT49" s="10"/>
      <c r="CU49" s="10"/>
      <c r="CV49" s="10"/>
      <c r="CW49" s="10"/>
      <c r="CX49" s="10"/>
      <c r="CY49" s="10"/>
      <c r="CZ49" s="10"/>
      <c r="DA49" s="10"/>
      <c r="DB49" s="10"/>
      <c r="DC49" s="10"/>
      <c r="DD49" s="10"/>
      <c r="DE49" s="10"/>
      <c r="DF49" s="10"/>
      <c r="DG49" s="10"/>
      <c r="DH49" s="10"/>
      <c r="DI49" s="10"/>
      <c r="DJ49" s="10"/>
      <c r="DK49" s="10"/>
      <c r="DL49" s="10"/>
      <c r="DM49" s="10"/>
      <c r="DN49" s="10"/>
      <c r="DO49" s="10"/>
      <c r="DP49" s="10"/>
      <c r="DQ49" s="10"/>
      <c r="DR49" s="10"/>
      <c r="DS49" s="10"/>
      <c r="DT49" s="10"/>
      <c r="DU49" s="10"/>
      <c r="DV49" s="10"/>
      <c r="DW49" s="10"/>
      <c r="DX49" s="10"/>
      <c r="DY49" s="10"/>
      <c r="DZ49" s="10"/>
      <c r="EA49" s="10"/>
      <c r="EB49" s="10"/>
      <c r="EC49" s="10"/>
      <c r="ED49" s="10"/>
      <c r="EE49" s="10"/>
      <c r="EF49" s="10"/>
      <c r="EG49" s="10"/>
      <c r="EH49" s="10"/>
      <c r="EI49" s="10"/>
      <c r="EJ49" s="10"/>
      <c r="EK49" s="10"/>
      <c r="EL49" s="10"/>
      <c r="EM49" s="10"/>
      <c r="EN49" s="10"/>
      <c r="EO49" s="10"/>
      <c r="EP49" s="10"/>
      <c r="EQ49" s="10"/>
      <c r="ER49" s="10"/>
      <c r="ES49" s="10"/>
      <c r="ET49" s="10"/>
      <c r="EU49" s="10"/>
      <c r="EV49" s="10"/>
      <c r="EW49" s="10"/>
      <c r="EX49" s="10"/>
      <c r="EY49" s="10"/>
      <c r="EZ49" s="10"/>
      <c r="FA49" s="10"/>
      <c r="FB49" s="10"/>
      <c r="FC49" s="10"/>
      <c r="FD49" s="10"/>
      <c r="FE49" s="10"/>
      <c r="FF49" s="10"/>
      <c r="FG49" s="10"/>
      <c r="FH49" s="10"/>
      <c r="FI49" s="10"/>
      <c r="FJ49" s="10"/>
      <c r="FK49" s="10"/>
      <c r="FL49" s="10"/>
      <c r="FM49" s="10"/>
      <c r="FN49" s="10"/>
      <c r="FO49" s="10"/>
      <c r="FP49" s="10"/>
      <c r="FQ49" s="10"/>
      <c r="FR49" s="10"/>
      <c r="FS49" s="10"/>
      <c r="FT49" s="10"/>
      <c r="FU49" s="10"/>
      <c r="FV49" s="10"/>
      <c r="FW49" s="10"/>
      <c r="FX49" s="10"/>
      <c r="FY49" s="10"/>
      <c r="FZ49" s="10"/>
      <c r="GA49" s="10"/>
      <c r="GB49" s="10"/>
      <c r="GC49" s="10"/>
      <c r="GD49" s="10"/>
      <c r="GE49" s="10"/>
      <c r="GF49" s="10"/>
      <c r="GG49" s="10"/>
      <c r="GH49" s="10"/>
      <c r="GI49" s="10"/>
      <c r="GJ49" s="10"/>
      <c r="GK49" s="10"/>
      <c r="GL49" s="10"/>
      <c r="GM49" s="10"/>
      <c r="GN49" s="10"/>
      <c r="GO49" s="10"/>
      <c r="GP49" s="10"/>
      <c r="GQ49" s="10"/>
      <c r="GR49" s="10"/>
      <c r="GS49" s="10"/>
      <c r="GT49" s="10"/>
      <c r="GU49" s="10"/>
      <c r="GV49" s="10"/>
      <c r="GW49" s="10"/>
      <c r="GX49" s="10"/>
      <c r="GY49" s="10"/>
      <c r="GZ49" s="10"/>
      <c r="HA49" s="10"/>
      <c r="HB49" s="10"/>
      <c r="HC49" s="10"/>
      <c r="HD49" s="10"/>
      <c r="HE49" s="10"/>
      <c r="HF49" s="10"/>
      <c r="HG49" s="10"/>
      <c r="HH49" s="10"/>
      <c r="HI49" s="10"/>
      <c r="HJ49" s="10"/>
      <c r="HK49" s="10"/>
      <c r="HL49" s="10"/>
      <c r="HM49" s="10"/>
      <c r="HN49" s="10"/>
      <c r="HO49" s="10"/>
      <c r="HP49" s="10"/>
      <c r="HQ49" s="10"/>
      <c r="HR49" s="10"/>
      <c r="HS49" s="10"/>
      <c r="HT49" s="10"/>
      <c r="HU49" s="10"/>
      <c r="HV49" s="10"/>
      <c r="HW49" s="10"/>
      <c r="HX49" s="10"/>
      <c r="HY49" s="10"/>
      <c r="HZ49" s="10"/>
      <c r="IA49" s="10"/>
      <c r="IB49" s="10"/>
      <c r="IC49" s="10"/>
      <c r="ID49" s="10"/>
      <c r="IE49" s="10"/>
      <c r="IF49" s="10"/>
      <c r="IG49" s="10"/>
      <c r="IH49" s="10"/>
      <c r="II49" s="10"/>
      <c r="IJ49" s="10"/>
      <c r="IK49" s="10"/>
      <c r="IL49" s="10"/>
      <c r="IM49" s="10"/>
      <c r="IN49" s="10"/>
      <c r="IO49" s="10"/>
      <c r="IP49" s="10"/>
      <c r="IQ49" s="10"/>
      <c r="IR49" s="10"/>
      <c r="IS49" s="10"/>
      <c r="IT49" s="10"/>
      <c r="IU49" s="10"/>
    </row>
    <row r="50" spans="1:255" ht="23.1" customHeight="1" x14ac:dyDescent="0.2">
      <c r="C50" s="11"/>
      <c r="D50" s="199"/>
      <c r="E50" s="201"/>
      <c r="F50" s="201"/>
    </row>
    <row r="51" spans="1:255" s="5" customFormat="1" ht="23.1" customHeight="1" x14ac:dyDescent="0.2">
      <c r="A51" s="10"/>
      <c r="B51" s="10"/>
      <c r="C51" s="11"/>
      <c r="D51" s="199"/>
      <c r="E51" s="200"/>
      <c r="F51" s="200"/>
      <c r="G51" s="33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10"/>
      <c r="AR51" s="10"/>
      <c r="AS51" s="10"/>
      <c r="AT51" s="10"/>
      <c r="AU51" s="10"/>
      <c r="AV51" s="10"/>
      <c r="AW51" s="10"/>
      <c r="AX51" s="10"/>
      <c r="AY51" s="10"/>
      <c r="AZ51" s="10"/>
      <c r="BA51" s="10"/>
      <c r="BB51" s="10"/>
      <c r="BC51" s="10"/>
      <c r="BD51" s="10"/>
      <c r="BE51" s="10"/>
      <c r="BF51" s="10"/>
      <c r="BG51" s="10"/>
      <c r="BH51" s="10"/>
      <c r="BI51" s="10"/>
      <c r="BJ51" s="10"/>
      <c r="BK51" s="10"/>
      <c r="BL51" s="10"/>
      <c r="BM51" s="10"/>
      <c r="BN51" s="10"/>
      <c r="BO51" s="10"/>
      <c r="BP51" s="10"/>
      <c r="BQ51" s="10"/>
      <c r="BR51" s="10"/>
      <c r="BS51" s="10"/>
      <c r="BT51" s="10"/>
      <c r="BU51" s="10"/>
      <c r="BV51" s="10"/>
      <c r="BW51" s="10"/>
      <c r="BX51" s="10"/>
      <c r="BY51" s="10"/>
      <c r="BZ51" s="10"/>
      <c r="CA51" s="10"/>
      <c r="CB51" s="10"/>
      <c r="CC51" s="10"/>
      <c r="CD51" s="10"/>
      <c r="CE51" s="10"/>
      <c r="CF51" s="10"/>
      <c r="CG51" s="10"/>
      <c r="CH51" s="10"/>
      <c r="CI51" s="10"/>
      <c r="CJ51" s="10"/>
      <c r="CK51" s="10"/>
      <c r="CL51" s="10"/>
      <c r="CM51" s="10"/>
      <c r="CN51" s="10"/>
      <c r="CO51" s="10"/>
      <c r="CP51" s="10"/>
      <c r="CQ51" s="10"/>
      <c r="CR51" s="10"/>
      <c r="CS51" s="10"/>
      <c r="CT51" s="10"/>
      <c r="CU51" s="10"/>
      <c r="CV51" s="10"/>
      <c r="CW51" s="10"/>
      <c r="CX51" s="10"/>
      <c r="CY51" s="10"/>
      <c r="CZ51" s="10"/>
      <c r="DA51" s="10"/>
      <c r="DB51" s="10"/>
      <c r="DC51" s="10"/>
      <c r="DD51" s="10"/>
      <c r="DE51" s="10"/>
      <c r="DF51" s="10"/>
      <c r="DG51" s="10"/>
      <c r="DH51" s="10"/>
      <c r="DI51" s="10"/>
      <c r="DJ51" s="10"/>
      <c r="DK51" s="10"/>
      <c r="DL51" s="10"/>
      <c r="DM51" s="10"/>
      <c r="DN51" s="10"/>
      <c r="DO51" s="10"/>
      <c r="DP51" s="10"/>
      <c r="DQ51" s="10"/>
      <c r="DR51" s="10"/>
      <c r="DS51" s="10"/>
      <c r="DT51" s="10"/>
      <c r="DU51" s="10"/>
      <c r="DV51" s="10"/>
      <c r="DW51" s="10"/>
      <c r="DX51" s="10"/>
      <c r="DY51" s="10"/>
      <c r="DZ51" s="10"/>
      <c r="EA51" s="10"/>
      <c r="EB51" s="10"/>
      <c r="EC51" s="10"/>
      <c r="ED51" s="10"/>
      <c r="EE51" s="10"/>
      <c r="EF51" s="10"/>
      <c r="EG51" s="10"/>
      <c r="EH51" s="10"/>
      <c r="EI51" s="10"/>
      <c r="EJ51" s="10"/>
      <c r="EK51" s="10"/>
      <c r="EL51" s="10"/>
      <c r="EM51" s="10"/>
      <c r="EN51" s="10"/>
      <c r="EO51" s="10"/>
      <c r="EP51" s="10"/>
      <c r="EQ51" s="10"/>
      <c r="ER51" s="10"/>
      <c r="ES51" s="10"/>
      <c r="ET51" s="10"/>
      <c r="EU51" s="10"/>
      <c r="EV51" s="10"/>
      <c r="EW51" s="10"/>
      <c r="EX51" s="10"/>
      <c r="EY51" s="10"/>
      <c r="EZ51" s="10"/>
      <c r="FA51" s="10"/>
      <c r="FB51" s="10"/>
      <c r="FC51" s="10"/>
      <c r="FD51" s="10"/>
      <c r="FE51" s="10"/>
      <c r="FF51" s="10"/>
      <c r="FG51" s="10"/>
      <c r="FH51" s="10"/>
      <c r="FI51" s="10"/>
      <c r="FJ51" s="10"/>
      <c r="FK51" s="10"/>
      <c r="FL51" s="10"/>
      <c r="FM51" s="10"/>
      <c r="FN51" s="10"/>
      <c r="FO51" s="10"/>
      <c r="FP51" s="10"/>
      <c r="FQ51" s="10"/>
      <c r="FR51" s="10"/>
      <c r="FS51" s="10"/>
      <c r="FT51" s="10"/>
      <c r="FU51" s="10"/>
      <c r="FV51" s="10"/>
      <c r="FW51" s="10"/>
      <c r="FX51" s="10"/>
      <c r="FY51" s="10"/>
      <c r="FZ51" s="10"/>
      <c r="GA51" s="10"/>
      <c r="GB51" s="10"/>
      <c r="GC51" s="10"/>
      <c r="GD51" s="10"/>
      <c r="GE51" s="10"/>
      <c r="GF51" s="10"/>
      <c r="GG51" s="10"/>
      <c r="GH51" s="10"/>
      <c r="GI51" s="10"/>
      <c r="GJ51" s="10"/>
      <c r="GK51" s="10"/>
      <c r="GL51" s="10"/>
      <c r="GM51" s="10"/>
      <c r="GN51" s="10"/>
      <c r="GO51" s="10"/>
      <c r="GP51" s="10"/>
      <c r="GQ51" s="10"/>
      <c r="GR51" s="10"/>
      <c r="GS51" s="10"/>
      <c r="GT51" s="10"/>
      <c r="GU51" s="10"/>
      <c r="GV51" s="10"/>
      <c r="GW51" s="10"/>
      <c r="GX51" s="10"/>
      <c r="GY51" s="10"/>
      <c r="GZ51" s="10"/>
      <c r="HA51" s="10"/>
      <c r="HB51" s="10"/>
      <c r="HC51" s="10"/>
      <c r="HD51" s="10"/>
      <c r="HE51" s="10"/>
      <c r="HF51" s="10"/>
      <c r="HG51" s="10"/>
      <c r="HH51" s="10"/>
      <c r="HI51" s="10"/>
      <c r="HJ51" s="10"/>
      <c r="HK51" s="10"/>
      <c r="HL51" s="10"/>
      <c r="HM51" s="10"/>
      <c r="HN51" s="10"/>
      <c r="HO51" s="10"/>
      <c r="HP51" s="10"/>
      <c r="HQ51" s="10"/>
      <c r="HR51" s="10"/>
      <c r="HS51" s="10"/>
      <c r="HT51" s="10"/>
      <c r="HU51" s="10"/>
      <c r="HV51" s="10"/>
      <c r="HW51" s="10"/>
      <c r="HX51" s="10"/>
      <c r="HY51" s="10"/>
      <c r="HZ51" s="10"/>
      <c r="IA51" s="10"/>
      <c r="IB51" s="10"/>
      <c r="IC51" s="10"/>
      <c r="ID51" s="10"/>
      <c r="IE51" s="10"/>
      <c r="IF51" s="10"/>
      <c r="IG51" s="10"/>
      <c r="IH51" s="10"/>
      <c r="II51" s="10"/>
      <c r="IJ51" s="10"/>
      <c r="IK51" s="10"/>
      <c r="IL51" s="10"/>
      <c r="IM51" s="10"/>
      <c r="IN51" s="10"/>
      <c r="IO51" s="10"/>
      <c r="IP51" s="10"/>
      <c r="IQ51" s="10"/>
      <c r="IR51" s="10"/>
      <c r="IS51" s="10"/>
      <c r="IT51" s="10"/>
      <c r="IU51" s="10"/>
    </row>
    <row r="52" spans="1:255" ht="23.1" customHeight="1" x14ac:dyDescent="0.2">
      <c r="C52" s="11"/>
      <c r="D52" s="199"/>
      <c r="E52" s="201"/>
      <c r="F52" s="201"/>
    </row>
    <row r="53" spans="1:255" s="5" customFormat="1" ht="23.1" customHeight="1" x14ac:dyDescent="0.2">
      <c r="A53" s="10"/>
      <c r="B53" s="10"/>
      <c r="C53" s="11"/>
      <c r="D53" s="199"/>
      <c r="E53" s="200"/>
      <c r="F53" s="200"/>
      <c r="G53" s="33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0"/>
      <c r="AL53" s="10"/>
      <c r="AM53" s="10"/>
      <c r="AN53" s="10"/>
      <c r="AO53" s="10"/>
      <c r="AP53" s="10"/>
      <c r="AQ53" s="10"/>
      <c r="AR53" s="10"/>
      <c r="AS53" s="10"/>
      <c r="AT53" s="10"/>
      <c r="AU53" s="10"/>
      <c r="AV53" s="10"/>
      <c r="AW53" s="10"/>
      <c r="AX53" s="10"/>
      <c r="AY53" s="10"/>
      <c r="AZ53" s="10"/>
      <c r="BA53" s="10"/>
      <c r="BB53" s="10"/>
      <c r="BC53" s="10"/>
      <c r="BD53" s="10"/>
      <c r="BE53" s="10"/>
      <c r="BF53" s="10"/>
      <c r="BG53" s="10"/>
      <c r="BH53" s="10"/>
      <c r="BI53" s="10"/>
      <c r="BJ53" s="10"/>
      <c r="BK53" s="10"/>
      <c r="BL53" s="10"/>
      <c r="BM53" s="10"/>
      <c r="BN53" s="10"/>
      <c r="BO53" s="10"/>
      <c r="BP53" s="10"/>
      <c r="BQ53" s="10"/>
      <c r="BR53" s="10"/>
      <c r="BS53" s="10"/>
      <c r="BT53" s="10"/>
      <c r="BU53" s="10"/>
      <c r="BV53" s="10"/>
      <c r="BW53" s="10"/>
      <c r="BX53" s="10"/>
      <c r="BY53" s="10"/>
      <c r="BZ53" s="10"/>
      <c r="CA53" s="10"/>
      <c r="CB53" s="10"/>
      <c r="CC53" s="10"/>
      <c r="CD53" s="10"/>
      <c r="CE53" s="10"/>
      <c r="CF53" s="10"/>
      <c r="CG53" s="10"/>
      <c r="CH53" s="10"/>
      <c r="CI53" s="10"/>
      <c r="CJ53" s="10"/>
      <c r="CK53" s="10"/>
      <c r="CL53" s="10"/>
      <c r="CM53" s="10"/>
      <c r="CN53" s="10"/>
      <c r="CO53" s="10"/>
      <c r="CP53" s="10"/>
      <c r="CQ53" s="10"/>
      <c r="CR53" s="10"/>
      <c r="CS53" s="10"/>
      <c r="CT53" s="10"/>
      <c r="CU53" s="10"/>
      <c r="CV53" s="10"/>
      <c r="CW53" s="10"/>
      <c r="CX53" s="10"/>
      <c r="CY53" s="10"/>
      <c r="CZ53" s="10"/>
      <c r="DA53" s="10"/>
      <c r="DB53" s="10"/>
      <c r="DC53" s="10"/>
      <c r="DD53" s="10"/>
      <c r="DE53" s="10"/>
      <c r="DF53" s="10"/>
      <c r="DG53" s="10"/>
      <c r="DH53" s="10"/>
      <c r="DI53" s="10"/>
      <c r="DJ53" s="10"/>
      <c r="DK53" s="10"/>
      <c r="DL53" s="10"/>
      <c r="DM53" s="10"/>
      <c r="DN53" s="10"/>
      <c r="DO53" s="10"/>
      <c r="DP53" s="10"/>
      <c r="DQ53" s="10"/>
      <c r="DR53" s="10"/>
      <c r="DS53" s="10"/>
      <c r="DT53" s="10"/>
      <c r="DU53" s="10"/>
      <c r="DV53" s="10"/>
      <c r="DW53" s="10"/>
      <c r="DX53" s="10"/>
      <c r="DY53" s="10"/>
      <c r="DZ53" s="10"/>
      <c r="EA53" s="10"/>
      <c r="EB53" s="10"/>
      <c r="EC53" s="10"/>
      <c r="ED53" s="10"/>
      <c r="EE53" s="10"/>
      <c r="EF53" s="10"/>
      <c r="EG53" s="10"/>
      <c r="EH53" s="10"/>
      <c r="EI53" s="10"/>
      <c r="EJ53" s="10"/>
      <c r="EK53" s="10"/>
      <c r="EL53" s="10"/>
      <c r="EM53" s="10"/>
      <c r="EN53" s="10"/>
      <c r="EO53" s="10"/>
      <c r="EP53" s="10"/>
      <c r="EQ53" s="10"/>
      <c r="ER53" s="10"/>
      <c r="ES53" s="10"/>
      <c r="ET53" s="10"/>
      <c r="EU53" s="10"/>
      <c r="EV53" s="10"/>
      <c r="EW53" s="10"/>
      <c r="EX53" s="10"/>
      <c r="EY53" s="10"/>
      <c r="EZ53" s="10"/>
      <c r="FA53" s="10"/>
      <c r="FB53" s="10"/>
      <c r="FC53" s="10"/>
      <c r="FD53" s="10"/>
      <c r="FE53" s="10"/>
      <c r="FF53" s="10"/>
      <c r="FG53" s="10"/>
      <c r="FH53" s="10"/>
      <c r="FI53" s="10"/>
      <c r="FJ53" s="10"/>
      <c r="FK53" s="10"/>
      <c r="FL53" s="10"/>
      <c r="FM53" s="10"/>
      <c r="FN53" s="10"/>
      <c r="FO53" s="10"/>
      <c r="FP53" s="10"/>
      <c r="FQ53" s="10"/>
      <c r="FR53" s="10"/>
      <c r="FS53" s="10"/>
      <c r="FT53" s="10"/>
      <c r="FU53" s="10"/>
      <c r="FV53" s="10"/>
      <c r="FW53" s="10"/>
      <c r="FX53" s="10"/>
      <c r="FY53" s="10"/>
      <c r="FZ53" s="10"/>
      <c r="GA53" s="10"/>
      <c r="GB53" s="10"/>
      <c r="GC53" s="10"/>
      <c r="GD53" s="10"/>
      <c r="GE53" s="10"/>
      <c r="GF53" s="10"/>
      <c r="GG53" s="10"/>
      <c r="GH53" s="10"/>
      <c r="GI53" s="10"/>
      <c r="GJ53" s="10"/>
      <c r="GK53" s="10"/>
      <c r="GL53" s="10"/>
      <c r="GM53" s="10"/>
      <c r="GN53" s="10"/>
      <c r="GO53" s="10"/>
      <c r="GP53" s="10"/>
      <c r="GQ53" s="10"/>
      <c r="GR53" s="10"/>
      <c r="GS53" s="10"/>
      <c r="GT53" s="10"/>
      <c r="GU53" s="10"/>
      <c r="GV53" s="10"/>
      <c r="GW53" s="10"/>
      <c r="GX53" s="10"/>
      <c r="GY53" s="10"/>
      <c r="GZ53" s="10"/>
      <c r="HA53" s="10"/>
      <c r="HB53" s="10"/>
      <c r="HC53" s="10"/>
      <c r="HD53" s="10"/>
      <c r="HE53" s="10"/>
      <c r="HF53" s="10"/>
      <c r="HG53" s="10"/>
      <c r="HH53" s="10"/>
      <c r="HI53" s="10"/>
      <c r="HJ53" s="10"/>
      <c r="HK53" s="10"/>
      <c r="HL53" s="10"/>
      <c r="HM53" s="10"/>
      <c r="HN53" s="10"/>
      <c r="HO53" s="10"/>
      <c r="HP53" s="10"/>
      <c r="HQ53" s="10"/>
      <c r="HR53" s="10"/>
      <c r="HS53" s="10"/>
      <c r="HT53" s="10"/>
      <c r="HU53" s="10"/>
      <c r="HV53" s="10"/>
      <c r="HW53" s="10"/>
      <c r="HX53" s="10"/>
      <c r="HY53" s="10"/>
      <c r="HZ53" s="10"/>
      <c r="IA53" s="10"/>
      <c r="IB53" s="10"/>
      <c r="IC53" s="10"/>
      <c r="ID53" s="10"/>
      <c r="IE53" s="10"/>
      <c r="IF53" s="10"/>
      <c r="IG53" s="10"/>
      <c r="IH53" s="10"/>
      <c r="II53" s="10"/>
      <c r="IJ53" s="10"/>
      <c r="IK53" s="10"/>
      <c r="IL53" s="10"/>
      <c r="IM53" s="10"/>
      <c r="IN53" s="10"/>
      <c r="IO53" s="10"/>
      <c r="IP53" s="10"/>
      <c r="IQ53" s="10"/>
      <c r="IR53" s="10"/>
      <c r="IS53" s="10"/>
      <c r="IT53" s="10"/>
      <c r="IU53" s="10"/>
    </row>
    <row r="54" spans="1:255" ht="23.1" customHeight="1" x14ac:dyDescent="0.2">
      <c r="C54" s="11"/>
      <c r="D54" s="199"/>
      <c r="E54" s="201"/>
      <c r="F54" s="201"/>
    </row>
    <row r="55" spans="1:255" s="5" customFormat="1" ht="23.1" customHeight="1" x14ac:dyDescent="0.2">
      <c r="A55" s="10"/>
      <c r="B55" s="10"/>
      <c r="C55" s="11"/>
      <c r="D55" s="199"/>
      <c r="E55" s="200"/>
      <c r="F55" s="200"/>
      <c r="G55" s="33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/>
      <c r="AL55" s="10"/>
      <c r="AM55" s="10"/>
      <c r="AN55" s="10"/>
      <c r="AO55" s="10"/>
      <c r="AP55" s="10"/>
      <c r="AQ55" s="10"/>
      <c r="AR55" s="10"/>
      <c r="AS55" s="10"/>
      <c r="AT55" s="10"/>
      <c r="AU55" s="10"/>
      <c r="AV55" s="10"/>
      <c r="AW55" s="10"/>
      <c r="AX55" s="10"/>
      <c r="AY55" s="10"/>
      <c r="AZ55" s="10"/>
      <c r="BA55" s="10"/>
      <c r="BB55" s="10"/>
      <c r="BC55" s="10"/>
      <c r="BD55" s="10"/>
      <c r="BE55" s="10"/>
      <c r="BF55" s="10"/>
      <c r="BG55" s="10"/>
      <c r="BH55" s="10"/>
      <c r="BI55" s="10"/>
      <c r="BJ55" s="10"/>
      <c r="BK55" s="10"/>
      <c r="BL55" s="10"/>
      <c r="BM55" s="10"/>
      <c r="BN55" s="10"/>
      <c r="BO55" s="10"/>
      <c r="BP55" s="10"/>
      <c r="BQ55" s="10"/>
      <c r="BR55" s="10"/>
      <c r="BS55" s="10"/>
      <c r="BT55" s="10"/>
      <c r="BU55" s="10"/>
      <c r="BV55" s="10"/>
      <c r="BW55" s="10"/>
      <c r="BX55" s="10"/>
      <c r="BY55" s="10"/>
      <c r="BZ55" s="10"/>
      <c r="CA55" s="10"/>
      <c r="CB55" s="10"/>
      <c r="CC55" s="10"/>
      <c r="CD55" s="10"/>
      <c r="CE55" s="10"/>
      <c r="CF55" s="10"/>
      <c r="CG55" s="10"/>
      <c r="CH55" s="10"/>
      <c r="CI55" s="10"/>
      <c r="CJ55" s="10"/>
      <c r="CK55" s="10"/>
      <c r="CL55" s="10"/>
      <c r="CM55" s="10"/>
      <c r="CN55" s="10"/>
      <c r="CO55" s="10"/>
      <c r="CP55" s="10"/>
      <c r="CQ55" s="10"/>
      <c r="CR55" s="10"/>
      <c r="CS55" s="10"/>
      <c r="CT55" s="10"/>
      <c r="CU55" s="10"/>
      <c r="CV55" s="10"/>
      <c r="CW55" s="10"/>
      <c r="CX55" s="10"/>
      <c r="CY55" s="10"/>
      <c r="CZ55" s="10"/>
      <c r="DA55" s="10"/>
      <c r="DB55" s="10"/>
      <c r="DC55" s="10"/>
      <c r="DD55" s="10"/>
      <c r="DE55" s="10"/>
      <c r="DF55" s="10"/>
      <c r="DG55" s="10"/>
      <c r="DH55" s="10"/>
      <c r="DI55" s="10"/>
      <c r="DJ55" s="10"/>
      <c r="DK55" s="10"/>
      <c r="DL55" s="10"/>
      <c r="DM55" s="10"/>
      <c r="DN55" s="10"/>
      <c r="DO55" s="10"/>
      <c r="DP55" s="10"/>
      <c r="DQ55" s="10"/>
      <c r="DR55" s="10"/>
      <c r="DS55" s="10"/>
      <c r="DT55" s="10"/>
      <c r="DU55" s="10"/>
      <c r="DV55" s="10"/>
      <c r="DW55" s="10"/>
      <c r="DX55" s="10"/>
      <c r="DY55" s="10"/>
      <c r="DZ55" s="10"/>
      <c r="EA55" s="10"/>
      <c r="EB55" s="10"/>
      <c r="EC55" s="10"/>
      <c r="ED55" s="10"/>
      <c r="EE55" s="10"/>
      <c r="EF55" s="10"/>
      <c r="EG55" s="10"/>
      <c r="EH55" s="10"/>
      <c r="EI55" s="10"/>
      <c r="EJ55" s="10"/>
      <c r="EK55" s="10"/>
      <c r="EL55" s="10"/>
      <c r="EM55" s="10"/>
      <c r="EN55" s="10"/>
      <c r="EO55" s="10"/>
      <c r="EP55" s="10"/>
      <c r="EQ55" s="10"/>
      <c r="ER55" s="10"/>
      <c r="ES55" s="10"/>
      <c r="ET55" s="10"/>
      <c r="EU55" s="10"/>
      <c r="EV55" s="10"/>
      <c r="EW55" s="10"/>
      <c r="EX55" s="10"/>
      <c r="EY55" s="10"/>
      <c r="EZ55" s="10"/>
      <c r="FA55" s="10"/>
      <c r="FB55" s="10"/>
      <c r="FC55" s="10"/>
      <c r="FD55" s="10"/>
      <c r="FE55" s="10"/>
      <c r="FF55" s="10"/>
      <c r="FG55" s="10"/>
      <c r="FH55" s="10"/>
      <c r="FI55" s="10"/>
      <c r="FJ55" s="10"/>
      <c r="FK55" s="10"/>
      <c r="FL55" s="10"/>
      <c r="FM55" s="10"/>
      <c r="FN55" s="10"/>
      <c r="FO55" s="10"/>
      <c r="FP55" s="10"/>
      <c r="FQ55" s="10"/>
      <c r="FR55" s="10"/>
      <c r="FS55" s="10"/>
      <c r="FT55" s="10"/>
      <c r="FU55" s="10"/>
      <c r="FV55" s="10"/>
      <c r="FW55" s="10"/>
      <c r="FX55" s="10"/>
      <c r="FY55" s="10"/>
      <c r="FZ55" s="10"/>
      <c r="GA55" s="10"/>
      <c r="GB55" s="10"/>
      <c r="GC55" s="10"/>
      <c r="GD55" s="10"/>
      <c r="GE55" s="10"/>
      <c r="GF55" s="10"/>
      <c r="GG55" s="10"/>
      <c r="GH55" s="10"/>
      <c r="GI55" s="10"/>
      <c r="GJ55" s="10"/>
      <c r="GK55" s="10"/>
      <c r="GL55" s="10"/>
      <c r="GM55" s="10"/>
      <c r="GN55" s="10"/>
      <c r="GO55" s="10"/>
      <c r="GP55" s="10"/>
      <c r="GQ55" s="10"/>
      <c r="GR55" s="10"/>
      <c r="GS55" s="10"/>
      <c r="GT55" s="10"/>
      <c r="GU55" s="10"/>
      <c r="GV55" s="10"/>
      <c r="GW55" s="10"/>
      <c r="GX55" s="10"/>
      <c r="GY55" s="10"/>
      <c r="GZ55" s="10"/>
      <c r="HA55" s="10"/>
      <c r="HB55" s="10"/>
      <c r="HC55" s="10"/>
      <c r="HD55" s="10"/>
      <c r="HE55" s="10"/>
      <c r="HF55" s="10"/>
      <c r="HG55" s="10"/>
      <c r="HH55" s="10"/>
      <c r="HI55" s="10"/>
      <c r="HJ55" s="10"/>
      <c r="HK55" s="10"/>
      <c r="HL55" s="10"/>
      <c r="HM55" s="10"/>
      <c r="HN55" s="10"/>
      <c r="HO55" s="10"/>
      <c r="HP55" s="10"/>
      <c r="HQ55" s="10"/>
      <c r="HR55" s="10"/>
      <c r="HS55" s="10"/>
      <c r="HT55" s="10"/>
      <c r="HU55" s="10"/>
      <c r="HV55" s="10"/>
      <c r="HW55" s="10"/>
      <c r="HX55" s="10"/>
      <c r="HY55" s="10"/>
      <c r="HZ55" s="10"/>
      <c r="IA55" s="10"/>
      <c r="IB55" s="10"/>
      <c r="IC55" s="10"/>
      <c r="ID55" s="10"/>
      <c r="IE55" s="10"/>
      <c r="IF55" s="10"/>
      <c r="IG55" s="10"/>
      <c r="IH55" s="10"/>
      <c r="II55" s="10"/>
      <c r="IJ55" s="10"/>
      <c r="IK55" s="10"/>
      <c r="IL55" s="10"/>
      <c r="IM55" s="10"/>
      <c r="IN55" s="10"/>
      <c r="IO55" s="10"/>
      <c r="IP55" s="10"/>
      <c r="IQ55" s="10"/>
      <c r="IR55" s="10"/>
      <c r="IS55" s="10"/>
      <c r="IT55" s="10"/>
      <c r="IU55" s="10"/>
    </row>
    <row r="56" spans="1:255" ht="23.1" customHeight="1" x14ac:dyDescent="0.2">
      <c r="C56" s="11"/>
      <c r="D56" s="199"/>
      <c r="E56" s="201"/>
      <c r="F56" s="201"/>
    </row>
    <row r="57" spans="1:255" s="5" customFormat="1" ht="23.1" customHeight="1" x14ac:dyDescent="0.2">
      <c r="A57" s="10"/>
      <c r="B57" s="10"/>
      <c r="C57" s="11"/>
      <c r="D57" s="199"/>
      <c r="E57" s="200"/>
      <c r="F57" s="200"/>
      <c r="G57" s="33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  <c r="AN57" s="10"/>
      <c r="AO57" s="10"/>
      <c r="AP57" s="10"/>
      <c r="AQ57" s="10"/>
      <c r="AR57" s="10"/>
      <c r="AS57" s="10"/>
      <c r="AT57" s="10"/>
      <c r="AU57" s="10"/>
      <c r="AV57" s="10"/>
      <c r="AW57" s="10"/>
      <c r="AX57" s="10"/>
      <c r="AY57" s="10"/>
      <c r="AZ57" s="10"/>
      <c r="BA57" s="10"/>
      <c r="BB57" s="10"/>
      <c r="BC57" s="10"/>
      <c r="BD57" s="10"/>
      <c r="BE57" s="10"/>
      <c r="BF57" s="10"/>
      <c r="BG57" s="10"/>
      <c r="BH57" s="10"/>
      <c r="BI57" s="10"/>
      <c r="BJ57" s="10"/>
      <c r="BK57" s="10"/>
      <c r="BL57" s="10"/>
      <c r="BM57" s="10"/>
      <c r="BN57" s="10"/>
      <c r="BO57" s="10"/>
      <c r="BP57" s="10"/>
      <c r="BQ57" s="10"/>
      <c r="BR57" s="10"/>
      <c r="BS57" s="10"/>
      <c r="BT57" s="10"/>
      <c r="BU57" s="10"/>
      <c r="BV57" s="10"/>
      <c r="BW57" s="10"/>
      <c r="BX57" s="10"/>
      <c r="BY57" s="10"/>
      <c r="BZ57" s="10"/>
      <c r="CA57" s="10"/>
      <c r="CB57" s="10"/>
      <c r="CC57" s="10"/>
      <c r="CD57" s="10"/>
      <c r="CE57" s="10"/>
      <c r="CF57" s="10"/>
      <c r="CG57" s="10"/>
      <c r="CH57" s="10"/>
      <c r="CI57" s="10"/>
      <c r="CJ57" s="10"/>
      <c r="CK57" s="10"/>
      <c r="CL57" s="10"/>
      <c r="CM57" s="10"/>
      <c r="CN57" s="10"/>
      <c r="CO57" s="10"/>
      <c r="CP57" s="10"/>
      <c r="CQ57" s="10"/>
      <c r="CR57" s="10"/>
      <c r="CS57" s="10"/>
      <c r="CT57" s="10"/>
      <c r="CU57" s="10"/>
      <c r="CV57" s="10"/>
      <c r="CW57" s="10"/>
      <c r="CX57" s="10"/>
      <c r="CY57" s="10"/>
      <c r="CZ57" s="10"/>
      <c r="DA57" s="10"/>
      <c r="DB57" s="10"/>
      <c r="DC57" s="10"/>
      <c r="DD57" s="10"/>
      <c r="DE57" s="10"/>
      <c r="DF57" s="10"/>
      <c r="DG57" s="10"/>
      <c r="DH57" s="10"/>
      <c r="DI57" s="10"/>
      <c r="DJ57" s="10"/>
      <c r="DK57" s="10"/>
      <c r="DL57" s="10"/>
      <c r="DM57" s="10"/>
      <c r="DN57" s="10"/>
      <c r="DO57" s="10"/>
      <c r="DP57" s="10"/>
      <c r="DQ57" s="10"/>
      <c r="DR57" s="10"/>
      <c r="DS57" s="10"/>
      <c r="DT57" s="10"/>
      <c r="DU57" s="10"/>
      <c r="DV57" s="10"/>
      <c r="DW57" s="10"/>
      <c r="DX57" s="10"/>
      <c r="DY57" s="10"/>
      <c r="DZ57" s="10"/>
      <c r="EA57" s="10"/>
      <c r="EB57" s="10"/>
      <c r="EC57" s="10"/>
      <c r="ED57" s="10"/>
      <c r="EE57" s="10"/>
      <c r="EF57" s="10"/>
      <c r="EG57" s="10"/>
      <c r="EH57" s="10"/>
      <c r="EI57" s="10"/>
      <c r="EJ57" s="10"/>
      <c r="EK57" s="10"/>
      <c r="EL57" s="10"/>
      <c r="EM57" s="10"/>
      <c r="EN57" s="10"/>
      <c r="EO57" s="10"/>
      <c r="EP57" s="10"/>
      <c r="EQ57" s="10"/>
      <c r="ER57" s="10"/>
      <c r="ES57" s="10"/>
      <c r="ET57" s="10"/>
      <c r="EU57" s="10"/>
      <c r="EV57" s="10"/>
      <c r="EW57" s="10"/>
      <c r="EX57" s="10"/>
      <c r="EY57" s="10"/>
      <c r="EZ57" s="10"/>
      <c r="FA57" s="10"/>
      <c r="FB57" s="10"/>
      <c r="FC57" s="10"/>
      <c r="FD57" s="10"/>
      <c r="FE57" s="10"/>
      <c r="FF57" s="10"/>
      <c r="FG57" s="10"/>
      <c r="FH57" s="10"/>
      <c r="FI57" s="10"/>
      <c r="FJ57" s="10"/>
      <c r="FK57" s="10"/>
      <c r="FL57" s="10"/>
      <c r="FM57" s="10"/>
      <c r="FN57" s="10"/>
      <c r="FO57" s="10"/>
      <c r="FP57" s="10"/>
      <c r="FQ57" s="10"/>
      <c r="FR57" s="10"/>
      <c r="FS57" s="10"/>
      <c r="FT57" s="10"/>
      <c r="FU57" s="10"/>
      <c r="FV57" s="10"/>
      <c r="FW57" s="10"/>
      <c r="FX57" s="10"/>
      <c r="FY57" s="10"/>
      <c r="FZ57" s="10"/>
      <c r="GA57" s="10"/>
      <c r="GB57" s="10"/>
      <c r="GC57" s="10"/>
      <c r="GD57" s="10"/>
      <c r="GE57" s="10"/>
      <c r="GF57" s="10"/>
      <c r="GG57" s="10"/>
      <c r="GH57" s="10"/>
      <c r="GI57" s="10"/>
      <c r="GJ57" s="10"/>
      <c r="GK57" s="10"/>
      <c r="GL57" s="10"/>
      <c r="GM57" s="10"/>
      <c r="GN57" s="10"/>
      <c r="GO57" s="10"/>
      <c r="GP57" s="10"/>
      <c r="GQ57" s="10"/>
      <c r="GR57" s="10"/>
      <c r="GS57" s="10"/>
      <c r="GT57" s="10"/>
      <c r="GU57" s="10"/>
      <c r="GV57" s="10"/>
      <c r="GW57" s="10"/>
      <c r="GX57" s="10"/>
      <c r="GY57" s="10"/>
      <c r="GZ57" s="10"/>
      <c r="HA57" s="10"/>
      <c r="HB57" s="10"/>
      <c r="HC57" s="10"/>
      <c r="HD57" s="10"/>
      <c r="HE57" s="10"/>
      <c r="HF57" s="10"/>
      <c r="HG57" s="10"/>
      <c r="HH57" s="10"/>
      <c r="HI57" s="10"/>
      <c r="HJ57" s="10"/>
      <c r="HK57" s="10"/>
      <c r="HL57" s="10"/>
      <c r="HM57" s="10"/>
      <c r="HN57" s="10"/>
      <c r="HO57" s="10"/>
      <c r="HP57" s="10"/>
      <c r="HQ57" s="10"/>
      <c r="HR57" s="10"/>
      <c r="HS57" s="10"/>
      <c r="HT57" s="10"/>
      <c r="HU57" s="10"/>
      <c r="HV57" s="10"/>
      <c r="HW57" s="10"/>
      <c r="HX57" s="10"/>
      <c r="HY57" s="10"/>
      <c r="HZ57" s="10"/>
      <c r="IA57" s="10"/>
      <c r="IB57" s="10"/>
      <c r="IC57" s="10"/>
      <c r="ID57" s="10"/>
      <c r="IE57" s="10"/>
      <c r="IF57" s="10"/>
      <c r="IG57" s="10"/>
      <c r="IH57" s="10"/>
      <c r="II57" s="10"/>
      <c r="IJ57" s="10"/>
      <c r="IK57" s="10"/>
      <c r="IL57" s="10"/>
      <c r="IM57" s="10"/>
      <c r="IN57" s="10"/>
      <c r="IO57" s="10"/>
      <c r="IP57" s="10"/>
      <c r="IQ57" s="10"/>
      <c r="IR57" s="10"/>
      <c r="IS57" s="10"/>
      <c r="IT57" s="10"/>
      <c r="IU57" s="10"/>
    </row>
    <row r="58" spans="1:255" ht="23.1" customHeight="1" x14ac:dyDescent="0.2">
      <c r="C58" s="11"/>
      <c r="D58" s="199"/>
      <c r="E58" s="201"/>
      <c r="F58" s="201"/>
    </row>
    <row r="59" spans="1:255" s="5" customFormat="1" ht="23.1" customHeight="1" x14ac:dyDescent="0.2">
      <c r="A59" s="10"/>
      <c r="B59" s="10"/>
      <c r="C59" s="11"/>
      <c r="D59" s="199"/>
      <c r="E59" s="200"/>
      <c r="F59" s="200"/>
      <c r="G59" s="33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10"/>
      <c r="AP59" s="10"/>
      <c r="AQ59" s="10"/>
      <c r="AR59" s="10"/>
      <c r="AS59" s="10"/>
      <c r="AT59" s="10"/>
      <c r="AU59" s="10"/>
      <c r="AV59" s="10"/>
      <c r="AW59" s="10"/>
      <c r="AX59" s="10"/>
      <c r="AY59" s="10"/>
      <c r="AZ59" s="10"/>
      <c r="BA59" s="10"/>
      <c r="BB59" s="10"/>
      <c r="BC59" s="10"/>
      <c r="BD59" s="10"/>
      <c r="BE59" s="10"/>
      <c r="BF59" s="10"/>
      <c r="BG59" s="10"/>
      <c r="BH59" s="10"/>
      <c r="BI59" s="10"/>
      <c r="BJ59" s="10"/>
      <c r="BK59" s="10"/>
      <c r="BL59" s="10"/>
      <c r="BM59" s="10"/>
      <c r="BN59" s="10"/>
      <c r="BO59" s="10"/>
      <c r="BP59" s="10"/>
      <c r="BQ59" s="10"/>
      <c r="BR59" s="10"/>
      <c r="BS59" s="10"/>
      <c r="BT59" s="10"/>
      <c r="BU59" s="10"/>
      <c r="BV59" s="10"/>
      <c r="BW59" s="10"/>
      <c r="BX59" s="10"/>
      <c r="BY59" s="10"/>
      <c r="BZ59" s="10"/>
      <c r="CA59" s="10"/>
      <c r="CB59" s="10"/>
      <c r="CC59" s="10"/>
      <c r="CD59" s="10"/>
      <c r="CE59" s="10"/>
      <c r="CF59" s="10"/>
      <c r="CG59" s="10"/>
      <c r="CH59" s="10"/>
      <c r="CI59" s="10"/>
      <c r="CJ59" s="10"/>
      <c r="CK59" s="10"/>
      <c r="CL59" s="10"/>
      <c r="CM59" s="10"/>
      <c r="CN59" s="10"/>
      <c r="CO59" s="10"/>
      <c r="CP59" s="10"/>
      <c r="CQ59" s="10"/>
      <c r="CR59" s="10"/>
      <c r="CS59" s="10"/>
      <c r="CT59" s="10"/>
      <c r="CU59" s="10"/>
      <c r="CV59" s="10"/>
      <c r="CW59" s="10"/>
      <c r="CX59" s="10"/>
      <c r="CY59" s="10"/>
      <c r="CZ59" s="10"/>
      <c r="DA59" s="10"/>
      <c r="DB59" s="10"/>
      <c r="DC59" s="10"/>
      <c r="DD59" s="10"/>
      <c r="DE59" s="10"/>
      <c r="DF59" s="10"/>
      <c r="DG59" s="10"/>
      <c r="DH59" s="10"/>
      <c r="DI59" s="10"/>
      <c r="DJ59" s="10"/>
      <c r="DK59" s="10"/>
      <c r="DL59" s="10"/>
      <c r="DM59" s="10"/>
      <c r="DN59" s="10"/>
      <c r="DO59" s="10"/>
      <c r="DP59" s="10"/>
      <c r="DQ59" s="10"/>
      <c r="DR59" s="10"/>
      <c r="DS59" s="10"/>
      <c r="DT59" s="10"/>
      <c r="DU59" s="10"/>
      <c r="DV59" s="10"/>
      <c r="DW59" s="10"/>
      <c r="DX59" s="10"/>
      <c r="DY59" s="10"/>
      <c r="DZ59" s="10"/>
      <c r="EA59" s="10"/>
      <c r="EB59" s="10"/>
      <c r="EC59" s="10"/>
      <c r="ED59" s="10"/>
      <c r="EE59" s="10"/>
      <c r="EF59" s="10"/>
      <c r="EG59" s="10"/>
      <c r="EH59" s="10"/>
      <c r="EI59" s="10"/>
      <c r="EJ59" s="10"/>
      <c r="EK59" s="10"/>
      <c r="EL59" s="10"/>
      <c r="EM59" s="10"/>
      <c r="EN59" s="10"/>
      <c r="EO59" s="10"/>
      <c r="EP59" s="10"/>
      <c r="EQ59" s="10"/>
      <c r="ER59" s="10"/>
      <c r="ES59" s="10"/>
      <c r="ET59" s="10"/>
      <c r="EU59" s="10"/>
      <c r="EV59" s="10"/>
      <c r="EW59" s="10"/>
      <c r="EX59" s="10"/>
      <c r="EY59" s="10"/>
      <c r="EZ59" s="10"/>
      <c r="FA59" s="10"/>
      <c r="FB59" s="10"/>
      <c r="FC59" s="10"/>
      <c r="FD59" s="10"/>
      <c r="FE59" s="10"/>
      <c r="FF59" s="10"/>
      <c r="FG59" s="10"/>
      <c r="FH59" s="10"/>
      <c r="FI59" s="10"/>
      <c r="FJ59" s="10"/>
      <c r="FK59" s="10"/>
      <c r="FL59" s="10"/>
      <c r="FM59" s="10"/>
      <c r="FN59" s="10"/>
      <c r="FO59" s="10"/>
      <c r="FP59" s="10"/>
      <c r="FQ59" s="10"/>
      <c r="FR59" s="10"/>
      <c r="FS59" s="10"/>
      <c r="FT59" s="10"/>
      <c r="FU59" s="10"/>
      <c r="FV59" s="10"/>
      <c r="FW59" s="10"/>
      <c r="FX59" s="10"/>
      <c r="FY59" s="10"/>
      <c r="FZ59" s="10"/>
      <c r="GA59" s="10"/>
      <c r="GB59" s="10"/>
      <c r="GC59" s="10"/>
      <c r="GD59" s="10"/>
      <c r="GE59" s="10"/>
      <c r="GF59" s="10"/>
      <c r="GG59" s="10"/>
      <c r="GH59" s="10"/>
      <c r="GI59" s="10"/>
      <c r="GJ59" s="10"/>
      <c r="GK59" s="10"/>
      <c r="GL59" s="10"/>
      <c r="GM59" s="10"/>
      <c r="GN59" s="10"/>
      <c r="GO59" s="10"/>
      <c r="GP59" s="10"/>
      <c r="GQ59" s="10"/>
      <c r="GR59" s="10"/>
      <c r="GS59" s="10"/>
      <c r="GT59" s="10"/>
      <c r="GU59" s="10"/>
      <c r="GV59" s="10"/>
      <c r="GW59" s="10"/>
      <c r="GX59" s="10"/>
      <c r="GY59" s="10"/>
      <c r="GZ59" s="10"/>
      <c r="HA59" s="10"/>
      <c r="HB59" s="10"/>
      <c r="HC59" s="10"/>
      <c r="HD59" s="10"/>
      <c r="HE59" s="10"/>
      <c r="HF59" s="10"/>
      <c r="HG59" s="10"/>
      <c r="HH59" s="10"/>
      <c r="HI59" s="10"/>
      <c r="HJ59" s="10"/>
      <c r="HK59" s="10"/>
      <c r="HL59" s="10"/>
      <c r="HM59" s="10"/>
      <c r="HN59" s="10"/>
      <c r="HO59" s="10"/>
      <c r="HP59" s="10"/>
      <c r="HQ59" s="10"/>
      <c r="HR59" s="10"/>
      <c r="HS59" s="10"/>
      <c r="HT59" s="10"/>
      <c r="HU59" s="10"/>
      <c r="HV59" s="10"/>
      <c r="HW59" s="10"/>
      <c r="HX59" s="10"/>
      <c r="HY59" s="10"/>
      <c r="HZ59" s="10"/>
      <c r="IA59" s="10"/>
      <c r="IB59" s="10"/>
      <c r="IC59" s="10"/>
      <c r="ID59" s="10"/>
      <c r="IE59" s="10"/>
      <c r="IF59" s="10"/>
      <c r="IG59" s="10"/>
      <c r="IH59" s="10"/>
      <c r="II59" s="10"/>
      <c r="IJ59" s="10"/>
      <c r="IK59" s="10"/>
      <c r="IL59" s="10"/>
      <c r="IM59" s="10"/>
      <c r="IN59" s="10"/>
      <c r="IO59" s="10"/>
      <c r="IP59" s="10"/>
      <c r="IQ59" s="10"/>
      <c r="IR59" s="10"/>
      <c r="IS59" s="10"/>
      <c r="IT59" s="10"/>
      <c r="IU59" s="10"/>
    </row>
    <row r="60" spans="1:255" ht="23.1" customHeight="1" x14ac:dyDescent="0.2">
      <c r="C60" s="11"/>
      <c r="D60" s="199"/>
      <c r="E60" s="201"/>
      <c r="F60" s="201"/>
    </row>
    <row r="61" spans="1:255" s="5" customFormat="1" ht="23.1" customHeight="1" x14ac:dyDescent="0.2">
      <c r="A61" s="10"/>
      <c r="B61" s="10"/>
      <c r="C61" s="11"/>
      <c r="D61" s="199"/>
      <c r="E61" s="200"/>
      <c r="F61" s="200"/>
      <c r="G61" s="33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0"/>
      <c r="AK61" s="10"/>
      <c r="AL61" s="10"/>
      <c r="AM61" s="10"/>
      <c r="AN61" s="10"/>
      <c r="AO61" s="10"/>
      <c r="AP61" s="10"/>
      <c r="AQ61" s="10"/>
      <c r="AR61" s="10"/>
      <c r="AS61" s="10"/>
      <c r="AT61" s="10"/>
      <c r="AU61" s="10"/>
      <c r="AV61" s="10"/>
      <c r="AW61" s="10"/>
      <c r="AX61" s="10"/>
      <c r="AY61" s="10"/>
      <c r="AZ61" s="10"/>
      <c r="BA61" s="10"/>
      <c r="BB61" s="10"/>
      <c r="BC61" s="10"/>
      <c r="BD61" s="10"/>
      <c r="BE61" s="10"/>
      <c r="BF61" s="10"/>
      <c r="BG61" s="10"/>
      <c r="BH61" s="10"/>
      <c r="BI61" s="10"/>
      <c r="BJ61" s="10"/>
      <c r="BK61" s="10"/>
      <c r="BL61" s="10"/>
      <c r="BM61" s="10"/>
      <c r="BN61" s="10"/>
      <c r="BO61" s="10"/>
      <c r="BP61" s="10"/>
      <c r="BQ61" s="10"/>
      <c r="BR61" s="10"/>
      <c r="BS61" s="10"/>
      <c r="BT61" s="10"/>
      <c r="BU61" s="10"/>
      <c r="BV61" s="10"/>
      <c r="BW61" s="10"/>
      <c r="BX61" s="10"/>
      <c r="BY61" s="10"/>
      <c r="BZ61" s="10"/>
      <c r="CA61" s="10"/>
      <c r="CB61" s="10"/>
      <c r="CC61" s="10"/>
      <c r="CD61" s="10"/>
      <c r="CE61" s="10"/>
      <c r="CF61" s="10"/>
      <c r="CG61" s="10"/>
      <c r="CH61" s="10"/>
      <c r="CI61" s="10"/>
      <c r="CJ61" s="10"/>
      <c r="CK61" s="10"/>
      <c r="CL61" s="10"/>
      <c r="CM61" s="10"/>
      <c r="CN61" s="10"/>
      <c r="CO61" s="10"/>
      <c r="CP61" s="10"/>
      <c r="CQ61" s="10"/>
      <c r="CR61" s="10"/>
      <c r="CS61" s="10"/>
      <c r="CT61" s="10"/>
      <c r="CU61" s="10"/>
      <c r="CV61" s="10"/>
      <c r="CW61" s="10"/>
      <c r="CX61" s="10"/>
      <c r="CY61" s="10"/>
      <c r="CZ61" s="10"/>
      <c r="DA61" s="10"/>
      <c r="DB61" s="10"/>
      <c r="DC61" s="10"/>
      <c r="DD61" s="10"/>
      <c r="DE61" s="10"/>
      <c r="DF61" s="10"/>
      <c r="DG61" s="10"/>
      <c r="DH61" s="10"/>
      <c r="DI61" s="10"/>
      <c r="DJ61" s="10"/>
      <c r="DK61" s="10"/>
      <c r="DL61" s="10"/>
      <c r="DM61" s="10"/>
      <c r="DN61" s="10"/>
      <c r="DO61" s="10"/>
      <c r="DP61" s="10"/>
      <c r="DQ61" s="10"/>
      <c r="DR61" s="10"/>
      <c r="DS61" s="10"/>
      <c r="DT61" s="10"/>
      <c r="DU61" s="10"/>
      <c r="DV61" s="10"/>
      <c r="DW61" s="10"/>
      <c r="DX61" s="10"/>
      <c r="DY61" s="10"/>
      <c r="DZ61" s="10"/>
      <c r="EA61" s="10"/>
      <c r="EB61" s="10"/>
      <c r="EC61" s="10"/>
      <c r="ED61" s="10"/>
      <c r="EE61" s="10"/>
      <c r="EF61" s="10"/>
      <c r="EG61" s="10"/>
      <c r="EH61" s="10"/>
      <c r="EI61" s="10"/>
      <c r="EJ61" s="10"/>
      <c r="EK61" s="10"/>
      <c r="EL61" s="10"/>
      <c r="EM61" s="10"/>
      <c r="EN61" s="10"/>
      <c r="EO61" s="10"/>
      <c r="EP61" s="10"/>
      <c r="EQ61" s="10"/>
      <c r="ER61" s="10"/>
      <c r="ES61" s="10"/>
      <c r="ET61" s="10"/>
      <c r="EU61" s="10"/>
      <c r="EV61" s="10"/>
      <c r="EW61" s="10"/>
      <c r="EX61" s="10"/>
      <c r="EY61" s="10"/>
      <c r="EZ61" s="10"/>
      <c r="FA61" s="10"/>
      <c r="FB61" s="10"/>
      <c r="FC61" s="10"/>
      <c r="FD61" s="10"/>
      <c r="FE61" s="10"/>
      <c r="FF61" s="10"/>
      <c r="FG61" s="10"/>
      <c r="FH61" s="10"/>
      <c r="FI61" s="10"/>
      <c r="FJ61" s="10"/>
      <c r="FK61" s="10"/>
      <c r="FL61" s="10"/>
      <c r="FM61" s="10"/>
      <c r="FN61" s="10"/>
      <c r="FO61" s="10"/>
      <c r="FP61" s="10"/>
      <c r="FQ61" s="10"/>
      <c r="FR61" s="10"/>
      <c r="FS61" s="10"/>
      <c r="FT61" s="10"/>
      <c r="FU61" s="10"/>
      <c r="FV61" s="10"/>
      <c r="FW61" s="10"/>
      <c r="FX61" s="10"/>
      <c r="FY61" s="10"/>
      <c r="FZ61" s="10"/>
      <c r="GA61" s="10"/>
      <c r="GB61" s="10"/>
      <c r="GC61" s="10"/>
      <c r="GD61" s="10"/>
      <c r="GE61" s="10"/>
      <c r="GF61" s="10"/>
      <c r="GG61" s="10"/>
      <c r="GH61" s="10"/>
      <c r="GI61" s="10"/>
      <c r="GJ61" s="10"/>
      <c r="GK61" s="10"/>
      <c r="GL61" s="10"/>
      <c r="GM61" s="10"/>
      <c r="GN61" s="10"/>
      <c r="GO61" s="10"/>
      <c r="GP61" s="10"/>
      <c r="GQ61" s="10"/>
      <c r="GR61" s="10"/>
      <c r="GS61" s="10"/>
      <c r="GT61" s="10"/>
      <c r="GU61" s="10"/>
      <c r="GV61" s="10"/>
      <c r="GW61" s="10"/>
      <c r="GX61" s="10"/>
      <c r="GY61" s="10"/>
      <c r="GZ61" s="10"/>
      <c r="HA61" s="10"/>
      <c r="HB61" s="10"/>
      <c r="HC61" s="10"/>
      <c r="HD61" s="10"/>
      <c r="HE61" s="10"/>
      <c r="HF61" s="10"/>
      <c r="HG61" s="10"/>
      <c r="HH61" s="10"/>
      <c r="HI61" s="10"/>
      <c r="HJ61" s="10"/>
      <c r="HK61" s="10"/>
      <c r="HL61" s="10"/>
      <c r="HM61" s="10"/>
      <c r="HN61" s="10"/>
      <c r="HO61" s="10"/>
      <c r="HP61" s="10"/>
      <c r="HQ61" s="10"/>
      <c r="HR61" s="10"/>
      <c r="HS61" s="10"/>
      <c r="HT61" s="10"/>
      <c r="HU61" s="10"/>
      <c r="HV61" s="10"/>
      <c r="HW61" s="10"/>
      <c r="HX61" s="10"/>
      <c r="HY61" s="10"/>
      <c r="HZ61" s="10"/>
      <c r="IA61" s="10"/>
      <c r="IB61" s="10"/>
      <c r="IC61" s="10"/>
      <c r="ID61" s="10"/>
      <c r="IE61" s="10"/>
      <c r="IF61" s="10"/>
      <c r="IG61" s="10"/>
      <c r="IH61" s="10"/>
      <c r="II61" s="10"/>
      <c r="IJ61" s="10"/>
      <c r="IK61" s="10"/>
      <c r="IL61" s="10"/>
      <c r="IM61" s="10"/>
      <c r="IN61" s="10"/>
      <c r="IO61" s="10"/>
      <c r="IP61" s="10"/>
      <c r="IQ61" s="10"/>
      <c r="IR61" s="10"/>
      <c r="IS61" s="10"/>
      <c r="IT61" s="10"/>
      <c r="IU61" s="10"/>
    </row>
    <row r="62" spans="1:255" ht="23.1" customHeight="1" x14ac:dyDescent="0.2">
      <c r="C62" s="11"/>
      <c r="D62" s="199"/>
      <c r="E62" s="201"/>
      <c r="F62" s="201"/>
    </row>
    <row r="63" spans="1:255" s="5" customFormat="1" ht="23.1" customHeight="1" x14ac:dyDescent="0.2">
      <c r="A63" s="10"/>
      <c r="B63" s="10"/>
      <c r="C63" s="11"/>
      <c r="D63" s="199"/>
      <c r="E63" s="200"/>
      <c r="F63" s="200"/>
      <c r="G63" s="33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0"/>
      <c r="AK63" s="10"/>
      <c r="AL63" s="10"/>
      <c r="AM63" s="10"/>
      <c r="AN63" s="10"/>
      <c r="AO63" s="10"/>
      <c r="AP63" s="10"/>
      <c r="AQ63" s="10"/>
      <c r="AR63" s="10"/>
      <c r="AS63" s="10"/>
      <c r="AT63" s="10"/>
      <c r="AU63" s="10"/>
      <c r="AV63" s="10"/>
      <c r="AW63" s="10"/>
      <c r="AX63" s="10"/>
      <c r="AY63" s="10"/>
      <c r="AZ63" s="10"/>
      <c r="BA63" s="10"/>
      <c r="BB63" s="10"/>
      <c r="BC63" s="10"/>
      <c r="BD63" s="10"/>
      <c r="BE63" s="10"/>
      <c r="BF63" s="10"/>
      <c r="BG63" s="10"/>
      <c r="BH63" s="10"/>
      <c r="BI63" s="10"/>
      <c r="BJ63" s="10"/>
      <c r="BK63" s="10"/>
      <c r="BL63" s="10"/>
      <c r="BM63" s="10"/>
      <c r="BN63" s="10"/>
      <c r="BO63" s="10"/>
      <c r="BP63" s="10"/>
      <c r="BQ63" s="10"/>
      <c r="BR63" s="10"/>
      <c r="BS63" s="10"/>
      <c r="BT63" s="10"/>
      <c r="BU63" s="10"/>
      <c r="BV63" s="10"/>
      <c r="BW63" s="10"/>
      <c r="BX63" s="10"/>
      <c r="BY63" s="10"/>
      <c r="BZ63" s="10"/>
      <c r="CA63" s="10"/>
      <c r="CB63" s="10"/>
      <c r="CC63" s="10"/>
      <c r="CD63" s="10"/>
      <c r="CE63" s="10"/>
      <c r="CF63" s="10"/>
      <c r="CG63" s="10"/>
      <c r="CH63" s="10"/>
      <c r="CI63" s="10"/>
      <c r="CJ63" s="10"/>
      <c r="CK63" s="10"/>
      <c r="CL63" s="10"/>
      <c r="CM63" s="10"/>
      <c r="CN63" s="10"/>
      <c r="CO63" s="10"/>
      <c r="CP63" s="10"/>
      <c r="CQ63" s="10"/>
      <c r="CR63" s="10"/>
      <c r="CS63" s="10"/>
      <c r="CT63" s="10"/>
      <c r="CU63" s="10"/>
      <c r="CV63" s="10"/>
      <c r="CW63" s="10"/>
      <c r="CX63" s="10"/>
      <c r="CY63" s="10"/>
      <c r="CZ63" s="10"/>
      <c r="DA63" s="10"/>
      <c r="DB63" s="10"/>
      <c r="DC63" s="10"/>
      <c r="DD63" s="10"/>
      <c r="DE63" s="10"/>
      <c r="DF63" s="10"/>
      <c r="DG63" s="10"/>
      <c r="DH63" s="10"/>
      <c r="DI63" s="10"/>
      <c r="DJ63" s="10"/>
      <c r="DK63" s="10"/>
      <c r="DL63" s="10"/>
      <c r="DM63" s="10"/>
      <c r="DN63" s="10"/>
      <c r="DO63" s="10"/>
      <c r="DP63" s="10"/>
      <c r="DQ63" s="10"/>
      <c r="DR63" s="10"/>
      <c r="DS63" s="10"/>
      <c r="DT63" s="10"/>
      <c r="DU63" s="10"/>
      <c r="DV63" s="10"/>
      <c r="DW63" s="10"/>
      <c r="DX63" s="10"/>
      <c r="DY63" s="10"/>
      <c r="DZ63" s="10"/>
      <c r="EA63" s="10"/>
      <c r="EB63" s="10"/>
      <c r="EC63" s="10"/>
      <c r="ED63" s="10"/>
      <c r="EE63" s="10"/>
      <c r="EF63" s="10"/>
      <c r="EG63" s="10"/>
      <c r="EH63" s="10"/>
      <c r="EI63" s="10"/>
      <c r="EJ63" s="10"/>
      <c r="EK63" s="10"/>
      <c r="EL63" s="10"/>
      <c r="EM63" s="10"/>
      <c r="EN63" s="10"/>
      <c r="EO63" s="10"/>
      <c r="EP63" s="10"/>
      <c r="EQ63" s="10"/>
      <c r="ER63" s="10"/>
      <c r="ES63" s="10"/>
      <c r="ET63" s="10"/>
      <c r="EU63" s="10"/>
      <c r="EV63" s="10"/>
      <c r="EW63" s="10"/>
      <c r="EX63" s="10"/>
      <c r="EY63" s="10"/>
      <c r="EZ63" s="10"/>
      <c r="FA63" s="10"/>
      <c r="FB63" s="10"/>
      <c r="FC63" s="10"/>
      <c r="FD63" s="10"/>
      <c r="FE63" s="10"/>
      <c r="FF63" s="10"/>
      <c r="FG63" s="10"/>
      <c r="FH63" s="10"/>
      <c r="FI63" s="10"/>
      <c r="FJ63" s="10"/>
      <c r="FK63" s="10"/>
      <c r="FL63" s="10"/>
      <c r="FM63" s="10"/>
      <c r="FN63" s="10"/>
      <c r="FO63" s="10"/>
      <c r="FP63" s="10"/>
      <c r="FQ63" s="10"/>
      <c r="FR63" s="10"/>
      <c r="FS63" s="10"/>
      <c r="FT63" s="10"/>
      <c r="FU63" s="10"/>
      <c r="FV63" s="10"/>
      <c r="FW63" s="10"/>
      <c r="FX63" s="10"/>
      <c r="FY63" s="10"/>
      <c r="FZ63" s="10"/>
      <c r="GA63" s="10"/>
      <c r="GB63" s="10"/>
      <c r="GC63" s="10"/>
      <c r="GD63" s="10"/>
      <c r="GE63" s="10"/>
      <c r="GF63" s="10"/>
      <c r="GG63" s="10"/>
      <c r="GH63" s="10"/>
      <c r="GI63" s="10"/>
      <c r="GJ63" s="10"/>
      <c r="GK63" s="10"/>
      <c r="GL63" s="10"/>
      <c r="GM63" s="10"/>
      <c r="GN63" s="10"/>
      <c r="GO63" s="10"/>
      <c r="GP63" s="10"/>
      <c r="GQ63" s="10"/>
      <c r="GR63" s="10"/>
      <c r="GS63" s="10"/>
      <c r="GT63" s="10"/>
      <c r="GU63" s="10"/>
      <c r="GV63" s="10"/>
      <c r="GW63" s="10"/>
      <c r="GX63" s="10"/>
      <c r="GY63" s="10"/>
      <c r="GZ63" s="10"/>
      <c r="HA63" s="10"/>
      <c r="HB63" s="10"/>
      <c r="HC63" s="10"/>
      <c r="HD63" s="10"/>
      <c r="HE63" s="10"/>
      <c r="HF63" s="10"/>
      <c r="HG63" s="10"/>
      <c r="HH63" s="10"/>
      <c r="HI63" s="10"/>
      <c r="HJ63" s="10"/>
      <c r="HK63" s="10"/>
      <c r="HL63" s="10"/>
      <c r="HM63" s="10"/>
      <c r="HN63" s="10"/>
      <c r="HO63" s="10"/>
      <c r="HP63" s="10"/>
      <c r="HQ63" s="10"/>
      <c r="HR63" s="10"/>
      <c r="HS63" s="10"/>
      <c r="HT63" s="10"/>
      <c r="HU63" s="10"/>
      <c r="HV63" s="10"/>
      <c r="HW63" s="10"/>
      <c r="HX63" s="10"/>
      <c r="HY63" s="10"/>
      <c r="HZ63" s="10"/>
      <c r="IA63" s="10"/>
      <c r="IB63" s="10"/>
      <c r="IC63" s="10"/>
      <c r="ID63" s="10"/>
      <c r="IE63" s="10"/>
      <c r="IF63" s="10"/>
      <c r="IG63" s="10"/>
      <c r="IH63" s="10"/>
      <c r="II63" s="10"/>
      <c r="IJ63" s="10"/>
      <c r="IK63" s="10"/>
      <c r="IL63" s="10"/>
      <c r="IM63" s="10"/>
      <c r="IN63" s="10"/>
      <c r="IO63" s="10"/>
      <c r="IP63" s="10"/>
      <c r="IQ63" s="10"/>
      <c r="IR63" s="10"/>
      <c r="IS63" s="10"/>
      <c r="IT63" s="10"/>
      <c r="IU63" s="10"/>
    </row>
    <row r="64" spans="1:255" ht="23.1" customHeight="1" x14ac:dyDescent="0.2">
      <c r="C64" s="11"/>
      <c r="D64" s="199"/>
      <c r="E64" s="201"/>
      <c r="F64" s="201"/>
    </row>
    <row r="65" spans="1:255" s="5" customFormat="1" ht="23.1" customHeight="1" x14ac:dyDescent="0.2">
      <c r="A65" s="10"/>
      <c r="B65" s="10"/>
      <c r="C65" s="11"/>
      <c r="D65" s="199"/>
      <c r="E65" s="200"/>
      <c r="F65" s="200"/>
      <c r="G65" s="33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/>
      <c r="AK65" s="10"/>
      <c r="AL65" s="10"/>
      <c r="AM65" s="10"/>
      <c r="AN65" s="10"/>
      <c r="AO65" s="10"/>
      <c r="AP65" s="10"/>
      <c r="AQ65" s="10"/>
      <c r="AR65" s="10"/>
      <c r="AS65" s="10"/>
      <c r="AT65" s="10"/>
      <c r="AU65" s="10"/>
      <c r="AV65" s="10"/>
      <c r="AW65" s="10"/>
      <c r="AX65" s="10"/>
      <c r="AY65" s="10"/>
      <c r="AZ65" s="10"/>
      <c r="BA65" s="10"/>
      <c r="BB65" s="10"/>
      <c r="BC65" s="10"/>
      <c r="BD65" s="10"/>
      <c r="BE65" s="10"/>
      <c r="BF65" s="10"/>
      <c r="BG65" s="10"/>
      <c r="BH65" s="10"/>
      <c r="BI65" s="10"/>
      <c r="BJ65" s="10"/>
      <c r="BK65" s="10"/>
      <c r="BL65" s="10"/>
      <c r="BM65" s="10"/>
      <c r="BN65" s="10"/>
      <c r="BO65" s="10"/>
      <c r="BP65" s="10"/>
      <c r="BQ65" s="10"/>
      <c r="BR65" s="10"/>
      <c r="BS65" s="10"/>
      <c r="BT65" s="10"/>
      <c r="BU65" s="10"/>
      <c r="BV65" s="10"/>
      <c r="BW65" s="10"/>
      <c r="BX65" s="10"/>
      <c r="BY65" s="10"/>
      <c r="BZ65" s="10"/>
      <c r="CA65" s="10"/>
      <c r="CB65" s="10"/>
      <c r="CC65" s="10"/>
      <c r="CD65" s="10"/>
      <c r="CE65" s="10"/>
      <c r="CF65" s="10"/>
      <c r="CG65" s="10"/>
      <c r="CH65" s="10"/>
      <c r="CI65" s="10"/>
      <c r="CJ65" s="10"/>
      <c r="CK65" s="10"/>
      <c r="CL65" s="10"/>
      <c r="CM65" s="10"/>
      <c r="CN65" s="10"/>
      <c r="CO65" s="10"/>
      <c r="CP65" s="10"/>
      <c r="CQ65" s="10"/>
      <c r="CR65" s="10"/>
      <c r="CS65" s="10"/>
      <c r="CT65" s="10"/>
      <c r="CU65" s="10"/>
      <c r="CV65" s="10"/>
      <c r="CW65" s="10"/>
      <c r="CX65" s="10"/>
      <c r="CY65" s="10"/>
      <c r="CZ65" s="10"/>
      <c r="DA65" s="10"/>
      <c r="DB65" s="10"/>
      <c r="DC65" s="10"/>
      <c r="DD65" s="10"/>
      <c r="DE65" s="10"/>
      <c r="DF65" s="10"/>
      <c r="DG65" s="10"/>
      <c r="DH65" s="10"/>
      <c r="DI65" s="10"/>
      <c r="DJ65" s="10"/>
      <c r="DK65" s="10"/>
      <c r="DL65" s="10"/>
      <c r="DM65" s="10"/>
      <c r="DN65" s="10"/>
      <c r="DO65" s="10"/>
      <c r="DP65" s="10"/>
      <c r="DQ65" s="10"/>
      <c r="DR65" s="10"/>
      <c r="DS65" s="10"/>
      <c r="DT65" s="10"/>
      <c r="DU65" s="10"/>
      <c r="DV65" s="10"/>
      <c r="DW65" s="10"/>
      <c r="DX65" s="10"/>
      <c r="DY65" s="10"/>
      <c r="DZ65" s="10"/>
      <c r="EA65" s="10"/>
      <c r="EB65" s="10"/>
      <c r="EC65" s="10"/>
      <c r="ED65" s="10"/>
      <c r="EE65" s="10"/>
      <c r="EF65" s="10"/>
      <c r="EG65" s="10"/>
      <c r="EH65" s="10"/>
      <c r="EI65" s="10"/>
      <c r="EJ65" s="10"/>
      <c r="EK65" s="10"/>
      <c r="EL65" s="10"/>
      <c r="EM65" s="10"/>
      <c r="EN65" s="10"/>
      <c r="EO65" s="10"/>
      <c r="EP65" s="10"/>
      <c r="EQ65" s="10"/>
      <c r="ER65" s="10"/>
      <c r="ES65" s="10"/>
      <c r="ET65" s="10"/>
      <c r="EU65" s="10"/>
      <c r="EV65" s="10"/>
      <c r="EW65" s="10"/>
      <c r="EX65" s="10"/>
      <c r="EY65" s="10"/>
      <c r="EZ65" s="10"/>
      <c r="FA65" s="10"/>
      <c r="FB65" s="10"/>
      <c r="FC65" s="10"/>
      <c r="FD65" s="10"/>
      <c r="FE65" s="10"/>
      <c r="FF65" s="10"/>
      <c r="FG65" s="10"/>
      <c r="FH65" s="10"/>
      <c r="FI65" s="10"/>
      <c r="FJ65" s="10"/>
      <c r="FK65" s="10"/>
      <c r="FL65" s="10"/>
      <c r="FM65" s="10"/>
      <c r="FN65" s="10"/>
      <c r="FO65" s="10"/>
      <c r="FP65" s="10"/>
      <c r="FQ65" s="10"/>
      <c r="FR65" s="10"/>
      <c r="FS65" s="10"/>
      <c r="FT65" s="10"/>
      <c r="FU65" s="10"/>
      <c r="FV65" s="10"/>
      <c r="FW65" s="10"/>
      <c r="FX65" s="10"/>
      <c r="FY65" s="10"/>
      <c r="FZ65" s="10"/>
      <c r="GA65" s="10"/>
      <c r="GB65" s="10"/>
      <c r="GC65" s="10"/>
      <c r="GD65" s="10"/>
      <c r="GE65" s="10"/>
      <c r="GF65" s="10"/>
      <c r="GG65" s="10"/>
      <c r="GH65" s="10"/>
      <c r="GI65" s="10"/>
      <c r="GJ65" s="10"/>
      <c r="GK65" s="10"/>
      <c r="GL65" s="10"/>
      <c r="GM65" s="10"/>
      <c r="GN65" s="10"/>
      <c r="GO65" s="10"/>
      <c r="GP65" s="10"/>
      <c r="GQ65" s="10"/>
      <c r="GR65" s="10"/>
      <c r="GS65" s="10"/>
      <c r="GT65" s="10"/>
      <c r="GU65" s="10"/>
      <c r="GV65" s="10"/>
      <c r="GW65" s="10"/>
      <c r="GX65" s="10"/>
      <c r="GY65" s="10"/>
      <c r="GZ65" s="10"/>
      <c r="HA65" s="10"/>
      <c r="HB65" s="10"/>
      <c r="HC65" s="10"/>
      <c r="HD65" s="10"/>
      <c r="HE65" s="10"/>
      <c r="HF65" s="10"/>
      <c r="HG65" s="10"/>
      <c r="HH65" s="10"/>
      <c r="HI65" s="10"/>
      <c r="HJ65" s="10"/>
      <c r="HK65" s="10"/>
      <c r="HL65" s="10"/>
      <c r="HM65" s="10"/>
      <c r="HN65" s="10"/>
      <c r="HO65" s="10"/>
      <c r="HP65" s="10"/>
      <c r="HQ65" s="10"/>
      <c r="HR65" s="10"/>
      <c r="HS65" s="10"/>
      <c r="HT65" s="10"/>
      <c r="HU65" s="10"/>
      <c r="HV65" s="10"/>
      <c r="HW65" s="10"/>
      <c r="HX65" s="10"/>
      <c r="HY65" s="10"/>
      <c r="HZ65" s="10"/>
      <c r="IA65" s="10"/>
      <c r="IB65" s="10"/>
      <c r="IC65" s="10"/>
      <c r="ID65" s="10"/>
      <c r="IE65" s="10"/>
      <c r="IF65" s="10"/>
      <c r="IG65" s="10"/>
      <c r="IH65" s="10"/>
      <c r="II65" s="10"/>
      <c r="IJ65" s="10"/>
      <c r="IK65" s="10"/>
      <c r="IL65" s="10"/>
      <c r="IM65" s="10"/>
      <c r="IN65" s="10"/>
      <c r="IO65" s="10"/>
      <c r="IP65" s="10"/>
      <c r="IQ65" s="10"/>
      <c r="IR65" s="10"/>
      <c r="IS65" s="10"/>
      <c r="IT65" s="10"/>
      <c r="IU65" s="10"/>
    </row>
    <row r="66" spans="1:255" ht="23.1" customHeight="1" x14ac:dyDescent="0.2">
      <c r="C66" s="11"/>
      <c r="D66" s="199"/>
      <c r="E66" s="201"/>
      <c r="F66" s="201"/>
    </row>
    <row r="67" spans="1:255" s="5" customFormat="1" ht="23.1" customHeight="1" x14ac:dyDescent="0.2">
      <c r="A67" s="10"/>
      <c r="B67" s="10"/>
      <c r="C67" s="11"/>
      <c r="D67" s="199"/>
      <c r="E67" s="200"/>
      <c r="F67" s="200"/>
      <c r="G67" s="33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0"/>
      <c r="AK67" s="10"/>
      <c r="AL67" s="10"/>
      <c r="AM67" s="10"/>
      <c r="AN67" s="10"/>
      <c r="AO67" s="10"/>
      <c r="AP67" s="10"/>
      <c r="AQ67" s="10"/>
      <c r="AR67" s="10"/>
      <c r="AS67" s="10"/>
      <c r="AT67" s="10"/>
      <c r="AU67" s="10"/>
      <c r="AV67" s="10"/>
      <c r="AW67" s="10"/>
      <c r="AX67" s="10"/>
      <c r="AY67" s="10"/>
      <c r="AZ67" s="10"/>
      <c r="BA67" s="10"/>
      <c r="BB67" s="10"/>
      <c r="BC67" s="10"/>
      <c r="BD67" s="10"/>
      <c r="BE67" s="10"/>
      <c r="BF67" s="10"/>
      <c r="BG67" s="10"/>
      <c r="BH67" s="10"/>
      <c r="BI67" s="10"/>
      <c r="BJ67" s="10"/>
      <c r="BK67" s="10"/>
      <c r="BL67" s="10"/>
      <c r="BM67" s="10"/>
      <c r="BN67" s="10"/>
      <c r="BO67" s="10"/>
      <c r="BP67" s="10"/>
      <c r="BQ67" s="10"/>
      <c r="BR67" s="10"/>
      <c r="BS67" s="10"/>
      <c r="BT67" s="10"/>
      <c r="BU67" s="10"/>
      <c r="BV67" s="10"/>
      <c r="BW67" s="10"/>
      <c r="BX67" s="10"/>
      <c r="BY67" s="10"/>
      <c r="BZ67" s="10"/>
      <c r="CA67" s="10"/>
      <c r="CB67" s="10"/>
      <c r="CC67" s="10"/>
      <c r="CD67" s="10"/>
      <c r="CE67" s="10"/>
      <c r="CF67" s="10"/>
      <c r="CG67" s="10"/>
      <c r="CH67" s="10"/>
      <c r="CI67" s="10"/>
      <c r="CJ67" s="10"/>
      <c r="CK67" s="10"/>
      <c r="CL67" s="10"/>
      <c r="CM67" s="10"/>
      <c r="CN67" s="10"/>
      <c r="CO67" s="10"/>
      <c r="CP67" s="10"/>
      <c r="CQ67" s="10"/>
      <c r="CR67" s="10"/>
      <c r="CS67" s="10"/>
      <c r="CT67" s="10"/>
      <c r="CU67" s="10"/>
      <c r="CV67" s="10"/>
      <c r="CW67" s="10"/>
      <c r="CX67" s="10"/>
      <c r="CY67" s="10"/>
      <c r="CZ67" s="10"/>
      <c r="DA67" s="10"/>
      <c r="DB67" s="10"/>
      <c r="DC67" s="10"/>
      <c r="DD67" s="10"/>
      <c r="DE67" s="10"/>
      <c r="DF67" s="10"/>
      <c r="DG67" s="10"/>
      <c r="DH67" s="10"/>
      <c r="DI67" s="10"/>
      <c r="DJ67" s="10"/>
      <c r="DK67" s="10"/>
      <c r="DL67" s="10"/>
      <c r="DM67" s="10"/>
      <c r="DN67" s="10"/>
      <c r="DO67" s="10"/>
      <c r="DP67" s="10"/>
      <c r="DQ67" s="10"/>
      <c r="DR67" s="10"/>
      <c r="DS67" s="10"/>
      <c r="DT67" s="10"/>
      <c r="DU67" s="10"/>
      <c r="DV67" s="10"/>
      <c r="DW67" s="10"/>
      <c r="DX67" s="10"/>
      <c r="DY67" s="10"/>
      <c r="DZ67" s="10"/>
      <c r="EA67" s="10"/>
      <c r="EB67" s="10"/>
      <c r="EC67" s="10"/>
      <c r="ED67" s="10"/>
      <c r="EE67" s="10"/>
      <c r="EF67" s="10"/>
      <c r="EG67" s="10"/>
      <c r="EH67" s="10"/>
      <c r="EI67" s="10"/>
      <c r="EJ67" s="10"/>
      <c r="EK67" s="10"/>
      <c r="EL67" s="10"/>
      <c r="EM67" s="10"/>
      <c r="EN67" s="10"/>
      <c r="EO67" s="10"/>
      <c r="EP67" s="10"/>
      <c r="EQ67" s="10"/>
      <c r="ER67" s="10"/>
      <c r="ES67" s="10"/>
      <c r="ET67" s="10"/>
      <c r="EU67" s="10"/>
      <c r="EV67" s="10"/>
      <c r="EW67" s="10"/>
      <c r="EX67" s="10"/>
      <c r="EY67" s="10"/>
      <c r="EZ67" s="10"/>
      <c r="FA67" s="10"/>
      <c r="FB67" s="10"/>
      <c r="FC67" s="10"/>
      <c r="FD67" s="10"/>
      <c r="FE67" s="10"/>
      <c r="FF67" s="10"/>
      <c r="FG67" s="10"/>
      <c r="FH67" s="10"/>
      <c r="FI67" s="10"/>
      <c r="FJ67" s="10"/>
      <c r="FK67" s="10"/>
      <c r="FL67" s="10"/>
      <c r="FM67" s="10"/>
      <c r="FN67" s="10"/>
      <c r="FO67" s="10"/>
      <c r="FP67" s="10"/>
      <c r="FQ67" s="10"/>
      <c r="FR67" s="10"/>
      <c r="FS67" s="10"/>
      <c r="FT67" s="10"/>
      <c r="FU67" s="10"/>
      <c r="FV67" s="10"/>
      <c r="FW67" s="10"/>
      <c r="FX67" s="10"/>
      <c r="FY67" s="10"/>
      <c r="FZ67" s="10"/>
      <c r="GA67" s="10"/>
      <c r="GB67" s="10"/>
      <c r="GC67" s="10"/>
      <c r="GD67" s="10"/>
      <c r="GE67" s="10"/>
      <c r="GF67" s="10"/>
      <c r="GG67" s="10"/>
      <c r="GH67" s="10"/>
      <c r="GI67" s="10"/>
      <c r="GJ67" s="10"/>
      <c r="GK67" s="10"/>
      <c r="GL67" s="10"/>
      <c r="GM67" s="10"/>
      <c r="GN67" s="10"/>
      <c r="GO67" s="10"/>
      <c r="GP67" s="10"/>
      <c r="GQ67" s="10"/>
      <c r="GR67" s="10"/>
      <c r="GS67" s="10"/>
      <c r="GT67" s="10"/>
      <c r="GU67" s="10"/>
      <c r="GV67" s="10"/>
      <c r="GW67" s="10"/>
      <c r="GX67" s="10"/>
      <c r="GY67" s="10"/>
      <c r="GZ67" s="10"/>
      <c r="HA67" s="10"/>
      <c r="HB67" s="10"/>
      <c r="HC67" s="10"/>
      <c r="HD67" s="10"/>
      <c r="HE67" s="10"/>
      <c r="HF67" s="10"/>
      <c r="HG67" s="10"/>
      <c r="HH67" s="10"/>
      <c r="HI67" s="10"/>
      <c r="HJ67" s="10"/>
      <c r="HK67" s="10"/>
      <c r="HL67" s="10"/>
      <c r="HM67" s="10"/>
      <c r="HN67" s="10"/>
      <c r="HO67" s="10"/>
      <c r="HP67" s="10"/>
      <c r="HQ67" s="10"/>
      <c r="HR67" s="10"/>
      <c r="HS67" s="10"/>
      <c r="HT67" s="10"/>
      <c r="HU67" s="10"/>
      <c r="HV67" s="10"/>
      <c r="HW67" s="10"/>
      <c r="HX67" s="10"/>
      <c r="HY67" s="10"/>
      <c r="HZ67" s="10"/>
      <c r="IA67" s="10"/>
      <c r="IB67" s="10"/>
      <c r="IC67" s="10"/>
      <c r="ID67" s="10"/>
      <c r="IE67" s="10"/>
      <c r="IF67" s="10"/>
      <c r="IG67" s="10"/>
      <c r="IH67" s="10"/>
      <c r="II67" s="10"/>
      <c r="IJ67" s="10"/>
      <c r="IK67" s="10"/>
      <c r="IL67" s="10"/>
      <c r="IM67" s="10"/>
      <c r="IN67" s="10"/>
      <c r="IO67" s="10"/>
      <c r="IP67" s="10"/>
      <c r="IQ67" s="10"/>
      <c r="IR67" s="10"/>
      <c r="IS67" s="10"/>
      <c r="IT67" s="10"/>
      <c r="IU67" s="10"/>
    </row>
    <row r="68" spans="1:255" ht="23.1" customHeight="1" x14ac:dyDescent="0.2">
      <c r="C68" s="11"/>
      <c r="D68" s="199"/>
      <c r="E68" s="201"/>
      <c r="F68" s="201"/>
    </row>
    <row r="69" spans="1:255" s="5" customFormat="1" ht="23.1" customHeight="1" x14ac:dyDescent="0.2">
      <c r="A69" s="10"/>
      <c r="B69" s="10"/>
      <c r="C69" s="11"/>
      <c r="D69" s="199"/>
      <c r="E69" s="200"/>
      <c r="F69" s="200"/>
      <c r="G69" s="33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10"/>
      <c r="AK69" s="10"/>
      <c r="AL69" s="10"/>
      <c r="AM69" s="10"/>
      <c r="AN69" s="10"/>
      <c r="AO69" s="10"/>
      <c r="AP69" s="10"/>
      <c r="AQ69" s="10"/>
      <c r="AR69" s="10"/>
      <c r="AS69" s="10"/>
      <c r="AT69" s="10"/>
      <c r="AU69" s="10"/>
      <c r="AV69" s="10"/>
      <c r="AW69" s="10"/>
      <c r="AX69" s="10"/>
      <c r="AY69" s="10"/>
      <c r="AZ69" s="10"/>
      <c r="BA69" s="10"/>
      <c r="BB69" s="10"/>
      <c r="BC69" s="10"/>
      <c r="BD69" s="10"/>
      <c r="BE69" s="10"/>
      <c r="BF69" s="10"/>
      <c r="BG69" s="10"/>
      <c r="BH69" s="10"/>
      <c r="BI69" s="10"/>
      <c r="BJ69" s="10"/>
      <c r="BK69" s="10"/>
      <c r="BL69" s="10"/>
      <c r="BM69" s="10"/>
      <c r="BN69" s="10"/>
      <c r="BO69" s="10"/>
      <c r="BP69" s="10"/>
      <c r="BQ69" s="10"/>
      <c r="BR69" s="10"/>
      <c r="BS69" s="10"/>
      <c r="BT69" s="10"/>
      <c r="BU69" s="10"/>
      <c r="BV69" s="10"/>
      <c r="BW69" s="10"/>
      <c r="BX69" s="10"/>
      <c r="BY69" s="10"/>
      <c r="BZ69" s="10"/>
      <c r="CA69" s="10"/>
      <c r="CB69" s="10"/>
      <c r="CC69" s="10"/>
      <c r="CD69" s="10"/>
      <c r="CE69" s="10"/>
      <c r="CF69" s="10"/>
      <c r="CG69" s="10"/>
      <c r="CH69" s="10"/>
      <c r="CI69" s="10"/>
      <c r="CJ69" s="10"/>
      <c r="CK69" s="10"/>
      <c r="CL69" s="10"/>
      <c r="CM69" s="10"/>
      <c r="CN69" s="10"/>
      <c r="CO69" s="10"/>
      <c r="CP69" s="10"/>
      <c r="CQ69" s="10"/>
      <c r="CR69" s="10"/>
      <c r="CS69" s="10"/>
      <c r="CT69" s="10"/>
      <c r="CU69" s="10"/>
      <c r="CV69" s="10"/>
      <c r="CW69" s="10"/>
      <c r="CX69" s="10"/>
      <c r="CY69" s="10"/>
      <c r="CZ69" s="10"/>
      <c r="DA69" s="10"/>
      <c r="DB69" s="10"/>
      <c r="DC69" s="10"/>
      <c r="DD69" s="10"/>
      <c r="DE69" s="10"/>
      <c r="DF69" s="10"/>
      <c r="DG69" s="10"/>
      <c r="DH69" s="10"/>
      <c r="DI69" s="10"/>
      <c r="DJ69" s="10"/>
      <c r="DK69" s="10"/>
      <c r="DL69" s="10"/>
      <c r="DM69" s="10"/>
      <c r="DN69" s="10"/>
      <c r="DO69" s="10"/>
      <c r="DP69" s="10"/>
      <c r="DQ69" s="10"/>
      <c r="DR69" s="10"/>
      <c r="DS69" s="10"/>
      <c r="DT69" s="10"/>
      <c r="DU69" s="10"/>
      <c r="DV69" s="10"/>
      <c r="DW69" s="10"/>
      <c r="DX69" s="10"/>
      <c r="DY69" s="10"/>
      <c r="DZ69" s="10"/>
      <c r="EA69" s="10"/>
      <c r="EB69" s="10"/>
      <c r="EC69" s="10"/>
      <c r="ED69" s="10"/>
      <c r="EE69" s="10"/>
      <c r="EF69" s="10"/>
      <c r="EG69" s="10"/>
      <c r="EH69" s="10"/>
      <c r="EI69" s="10"/>
      <c r="EJ69" s="10"/>
      <c r="EK69" s="10"/>
      <c r="EL69" s="10"/>
      <c r="EM69" s="10"/>
      <c r="EN69" s="10"/>
      <c r="EO69" s="10"/>
      <c r="EP69" s="10"/>
      <c r="EQ69" s="10"/>
      <c r="ER69" s="10"/>
      <c r="ES69" s="10"/>
      <c r="ET69" s="10"/>
      <c r="EU69" s="10"/>
      <c r="EV69" s="10"/>
      <c r="EW69" s="10"/>
      <c r="EX69" s="10"/>
      <c r="EY69" s="10"/>
      <c r="EZ69" s="10"/>
      <c r="FA69" s="10"/>
      <c r="FB69" s="10"/>
      <c r="FC69" s="10"/>
      <c r="FD69" s="10"/>
      <c r="FE69" s="10"/>
      <c r="FF69" s="10"/>
      <c r="FG69" s="10"/>
      <c r="FH69" s="10"/>
      <c r="FI69" s="10"/>
      <c r="FJ69" s="10"/>
      <c r="FK69" s="10"/>
      <c r="FL69" s="10"/>
      <c r="FM69" s="10"/>
      <c r="FN69" s="10"/>
      <c r="FO69" s="10"/>
      <c r="FP69" s="10"/>
      <c r="FQ69" s="10"/>
      <c r="FR69" s="10"/>
      <c r="FS69" s="10"/>
      <c r="FT69" s="10"/>
      <c r="FU69" s="10"/>
      <c r="FV69" s="10"/>
      <c r="FW69" s="10"/>
      <c r="FX69" s="10"/>
      <c r="FY69" s="10"/>
      <c r="FZ69" s="10"/>
      <c r="GA69" s="10"/>
      <c r="GB69" s="10"/>
      <c r="GC69" s="10"/>
      <c r="GD69" s="10"/>
      <c r="GE69" s="10"/>
      <c r="GF69" s="10"/>
      <c r="GG69" s="10"/>
      <c r="GH69" s="10"/>
      <c r="GI69" s="10"/>
      <c r="GJ69" s="10"/>
      <c r="GK69" s="10"/>
      <c r="GL69" s="10"/>
      <c r="GM69" s="10"/>
      <c r="GN69" s="10"/>
      <c r="GO69" s="10"/>
      <c r="GP69" s="10"/>
      <c r="GQ69" s="10"/>
      <c r="GR69" s="10"/>
      <c r="GS69" s="10"/>
      <c r="GT69" s="10"/>
      <c r="GU69" s="10"/>
      <c r="GV69" s="10"/>
      <c r="GW69" s="10"/>
      <c r="GX69" s="10"/>
      <c r="GY69" s="10"/>
      <c r="GZ69" s="10"/>
      <c r="HA69" s="10"/>
      <c r="HB69" s="10"/>
      <c r="HC69" s="10"/>
      <c r="HD69" s="10"/>
      <c r="HE69" s="10"/>
      <c r="HF69" s="10"/>
      <c r="HG69" s="10"/>
      <c r="HH69" s="10"/>
      <c r="HI69" s="10"/>
      <c r="HJ69" s="10"/>
      <c r="HK69" s="10"/>
      <c r="HL69" s="10"/>
      <c r="HM69" s="10"/>
      <c r="HN69" s="10"/>
      <c r="HO69" s="10"/>
      <c r="HP69" s="10"/>
      <c r="HQ69" s="10"/>
      <c r="HR69" s="10"/>
      <c r="HS69" s="10"/>
      <c r="HT69" s="10"/>
      <c r="HU69" s="10"/>
      <c r="HV69" s="10"/>
      <c r="HW69" s="10"/>
      <c r="HX69" s="10"/>
      <c r="HY69" s="10"/>
      <c r="HZ69" s="10"/>
      <c r="IA69" s="10"/>
      <c r="IB69" s="10"/>
      <c r="IC69" s="10"/>
      <c r="ID69" s="10"/>
      <c r="IE69" s="10"/>
      <c r="IF69" s="10"/>
      <c r="IG69" s="10"/>
      <c r="IH69" s="10"/>
      <c r="II69" s="10"/>
      <c r="IJ69" s="10"/>
      <c r="IK69" s="10"/>
      <c r="IL69" s="10"/>
      <c r="IM69" s="10"/>
      <c r="IN69" s="10"/>
      <c r="IO69" s="10"/>
      <c r="IP69" s="10"/>
      <c r="IQ69" s="10"/>
      <c r="IR69" s="10"/>
      <c r="IS69" s="10"/>
      <c r="IT69" s="10"/>
      <c r="IU69" s="10"/>
    </row>
    <row r="70" spans="1:255" ht="23.1" customHeight="1" x14ac:dyDescent="0.2">
      <c r="C70" s="11"/>
      <c r="D70" s="199"/>
      <c r="E70" s="201"/>
      <c r="F70" s="201"/>
    </row>
    <row r="71" spans="1:255" s="5" customFormat="1" ht="23.1" customHeight="1" x14ac:dyDescent="0.2">
      <c r="A71" s="10"/>
      <c r="B71" s="10"/>
      <c r="C71" s="11"/>
      <c r="D71" s="199"/>
      <c r="E71" s="200"/>
      <c r="F71" s="200"/>
      <c r="G71" s="33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0"/>
      <c r="AK71" s="10"/>
      <c r="AL71" s="10"/>
      <c r="AM71" s="10"/>
      <c r="AN71" s="10"/>
      <c r="AO71" s="10"/>
      <c r="AP71" s="10"/>
      <c r="AQ71" s="10"/>
      <c r="AR71" s="10"/>
      <c r="AS71" s="10"/>
      <c r="AT71" s="10"/>
      <c r="AU71" s="10"/>
      <c r="AV71" s="10"/>
      <c r="AW71" s="10"/>
      <c r="AX71" s="10"/>
      <c r="AY71" s="10"/>
      <c r="AZ71" s="10"/>
      <c r="BA71" s="10"/>
      <c r="BB71" s="10"/>
      <c r="BC71" s="10"/>
      <c r="BD71" s="10"/>
      <c r="BE71" s="10"/>
      <c r="BF71" s="10"/>
      <c r="BG71" s="10"/>
      <c r="BH71" s="10"/>
      <c r="BI71" s="10"/>
      <c r="BJ71" s="10"/>
      <c r="BK71" s="10"/>
      <c r="BL71" s="10"/>
      <c r="BM71" s="10"/>
      <c r="BN71" s="10"/>
      <c r="BO71" s="10"/>
      <c r="BP71" s="10"/>
      <c r="BQ71" s="10"/>
      <c r="BR71" s="10"/>
      <c r="BS71" s="10"/>
      <c r="BT71" s="10"/>
      <c r="BU71" s="10"/>
      <c r="BV71" s="10"/>
      <c r="BW71" s="10"/>
      <c r="BX71" s="10"/>
      <c r="BY71" s="10"/>
      <c r="BZ71" s="10"/>
      <c r="CA71" s="10"/>
      <c r="CB71" s="10"/>
      <c r="CC71" s="10"/>
      <c r="CD71" s="10"/>
      <c r="CE71" s="10"/>
      <c r="CF71" s="10"/>
      <c r="CG71" s="10"/>
      <c r="CH71" s="10"/>
      <c r="CI71" s="10"/>
      <c r="CJ71" s="10"/>
      <c r="CK71" s="10"/>
      <c r="CL71" s="10"/>
      <c r="CM71" s="10"/>
      <c r="CN71" s="10"/>
      <c r="CO71" s="10"/>
      <c r="CP71" s="10"/>
      <c r="CQ71" s="10"/>
      <c r="CR71" s="10"/>
      <c r="CS71" s="10"/>
      <c r="CT71" s="10"/>
      <c r="CU71" s="10"/>
      <c r="CV71" s="10"/>
      <c r="CW71" s="10"/>
      <c r="CX71" s="10"/>
      <c r="CY71" s="10"/>
      <c r="CZ71" s="10"/>
      <c r="DA71" s="10"/>
      <c r="DB71" s="10"/>
      <c r="DC71" s="10"/>
      <c r="DD71" s="10"/>
      <c r="DE71" s="10"/>
      <c r="DF71" s="10"/>
      <c r="DG71" s="10"/>
      <c r="DH71" s="10"/>
      <c r="DI71" s="10"/>
      <c r="DJ71" s="10"/>
      <c r="DK71" s="10"/>
      <c r="DL71" s="10"/>
      <c r="DM71" s="10"/>
      <c r="DN71" s="10"/>
      <c r="DO71" s="10"/>
      <c r="DP71" s="10"/>
      <c r="DQ71" s="10"/>
      <c r="DR71" s="10"/>
      <c r="DS71" s="10"/>
      <c r="DT71" s="10"/>
      <c r="DU71" s="10"/>
      <c r="DV71" s="10"/>
      <c r="DW71" s="10"/>
      <c r="DX71" s="10"/>
      <c r="DY71" s="10"/>
      <c r="DZ71" s="10"/>
      <c r="EA71" s="10"/>
      <c r="EB71" s="10"/>
      <c r="EC71" s="10"/>
      <c r="ED71" s="10"/>
      <c r="EE71" s="10"/>
      <c r="EF71" s="10"/>
      <c r="EG71" s="10"/>
      <c r="EH71" s="10"/>
      <c r="EI71" s="10"/>
      <c r="EJ71" s="10"/>
      <c r="EK71" s="10"/>
      <c r="EL71" s="10"/>
      <c r="EM71" s="10"/>
      <c r="EN71" s="10"/>
      <c r="EO71" s="10"/>
      <c r="EP71" s="10"/>
      <c r="EQ71" s="10"/>
      <c r="ER71" s="10"/>
      <c r="ES71" s="10"/>
      <c r="ET71" s="10"/>
      <c r="EU71" s="10"/>
      <c r="EV71" s="10"/>
      <c r="EW71" s="10"/>
      <c r="EX71" s="10"/>
      <c r="EY71" s="10"/>
      <c r="EZ71" s="10"/>
      <c r="FA71" s="10"/>
      <c r="FB71" s="10"/>
      <c r="FC71" s="10"/>
      <c r="FD71" s="10"/>
      <c r="FE71" s="10"/>
      <c r="FF71" s="10"/>
      <c r="FG71" s="10"/>
      <c r="FH71" s="10"/>
      <c r="FI71" s="10"/>
      <c r="FJ71" s="10"/>
      <c r="FK71" s="10"/>
      <c r="FL71" s="10"/>
      <c r="FM71" s="10"/>
      <c r="FN71" s="10"/>
      <c r="FO71" s="10"/>
      <c r="FP71" s="10"/>
      <c r="FQ71" s="10"/>
      <c r="FR71" s="10"/>
      <c r="FS71" s="10"/>
      <c r="FT71" s="10"/>
      <c r="FU71" s="10"/>
      <c r="FV71" s="10"/>
      <c r="FW71" s="10"/>
      <c r="FX71" s="10"/>
      <c r="FY71" s="10"/>
      <c r="FZ71" s="10"/>
      <c r="GA71" s="10"/>
      <c r="GB71" s="10"/>
      <c r="GC71" s="10"/>
      <c r="GD71" s="10"/>
      <c r="GE71" s="10"/>
      <c r="GF71" s="10"/>
      <c r="GG71" s="10"/>
      <c r="GH71" s="10"/>
      <c r="GI71" s="10"/>
      <c r="GJ71" s="10"/>
      <c r="GK71" s="10"/>
      <c r="GL71" s="10"/>
      <c r="GM71" s="10"/>
      <c r="GN71" s="10"/>
      <c r="GO71" s="10"/>
      <c r="GP71" s="10"/>
      <c r="GQ71" s="10"/>
      <c r="GR71" s="10"/>
      <c r="GS71" s="10"/>
      <c r="GT71" s="10"/>
      <c r="GU71" s="10"/>
      <c r="GV71" s="10"/>
      <c r="GW71" s="10"/>
      <c r="GX71" s="10"/>
      <c r="GY71" s="10"/>
      <c r="GZ71" s="10"/>
      <c r="HA71" s="10"/>
      <c r="HB71" s="10"/>
      <c r="HC71" s="10"/>
      <c r="HD71" s="10"/>
      <c r="HE71" s="10"/>
      <c r="HF71" s="10"/>
      <c r="HG71" s="10"/>
      <c r="HH71" s="10"/>
      <c r="HI71" s="10"/>
      <c r="HJ71" s="10"/>
      <c r="HK71" s="10"/>
      <c r="HL71" s="10"/>
      <c r="HM71" s="10"/>
      <c r="HN71" s="10"/>
      <c r="HO71" s="10"/>
      <c r="HP71" s="10"/>
      <c r="HQ71" s="10"/>
      <c r="HR71" s="10"/>
      <c r="HS71" s="10"/>
      <c r="HT71" s="10"/>
      <c r="HU71" s="10"/>
      <c r="HV71" s="10"/>
      <c r="HW71" s="10"/>
      <c r="HX71" s="10"/>
      <c r="HY71" s="10"/>
      <c r="HZ71" s="10"/>
      <c r="IA71" s="10"/>
      <c r="IB71" s="10"/>
      <c r="IC71" s="10"/>
      <c r="ID71" s="10"/>
      <c r="IE71" s="10"/>
      <c r="IF71" s="10"/>
      <c r="IG71" s="10"/>
      <c r="IH71" s="10"/>
      <c r="II71" s="10"/>
      <c r="IJ71" s="10"/>
      <c r="IK71" s="10"/>
      <c r="IL71" s="10"/>
      <c r="IM71" s="10"/>
      <c r="IN71" s="10"/>
      <c r="IO71" s="10"/>
      <c r="IP71" s="10"/>
      <c r="IQ71" s="10"/>
      <c r="IR71" s="10"/>
      <c r="IS71" s="10"/>
      <c r="IT71" s="10"/>
      <c r="IU71" s="10"/>
    </row>
    <row r="72" spans="1:255" ht="23.1" customHeight="1" x14ac:dyDescent="0.2">
      <c r="C72" s="11"/>
      <c r="D72" s="199"/>
      <c r="E72" s="201"/>
      <c r="F72" s="201"/>
    </row>
    <row r="73" spans="1:255" s="5" customFormat="1" ht="23.1" customHeight="1" x14ac:dyDescent="0.2">
      <c r="A73" s="10"/>
      <c r="B73" s="10"/>
      <c r="C73" s="11"/>
      <c r="D73" s="199"/>
      <c r="E73" s="200"/>
      <c r="F73" s="200"/>
      <c r="G73" s="33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0"/>
      <c r="AK73" s="10"/>
      <c r="AL73" s="10"/>
      <c r="AM73" s="10"/>
      <c r="AN73" s="10"/>
      <c r="AO73" s="10"/>
      <c r="AP73" s="10"/>
      <c r="AQ73" s="10"/>
      <c r="AR73" s="10"/>
      <c r="AS73" s="10"/>
      <c r="AT73" s="10"/>
      <c r="AU73" s="10"/>
      <c r="AV73" s="10"/>
      <c r="AW73" s="10"/>
      <c r="AX73" s="10"/>
      <c r="AY73" s="10"/>
      <c r="AZ73" s="10"/>
      <c r="BA73" s="10"/>
      <c r="BB73" s="10"/>
      <c r="BC73" s="10"/>
      <c r="BD73" s="10"/>
      <c r="BE73" s="10"/>
      <c r="BF73" s="10"/>
      <c r="BG73" s="10"/>
      <c r="BH73" s="10"/>
      <c r="BI73" s="10"/>
      <c r="BJ73" s="10"/>
      <c r="BK73" s="10"/>
      <c r="BL73" s="10"/>
      <c r="BM73" s="10"/>
      <c r="BN73" s="10"/>
      <c r="BO73" s="10"/>
      <c r="BP73" s="10"/>
      <c r="BQ73" s="10"/>
      <c r="BR73" s="10"/>
      <c r="BS73" s="10"/>
      <c r="BT73" s="10"/>
      <c r="BU73" s="10"/>
      <c r="BV73" s="10"/>
      <c r="BW73" s="10"/>
      <c r="BX73" s="10"/>
      <c r="BY73" s="10"/>
      <c r="BZ73" s="10"/>
      <c r="CA73" s="10"/>
      <c r="CB73" s="10"/>
      <c r="CC73" s="10"/>
      <c r="CD73" s="10"/>
      <c r="CE73" s="10"/>
      <c r="CF73" s="10"/>
      <c r="CG73" s="10"/>
      <c r="CH73" s="10"/>
      <c r="CI73" s="10"/>
      <c r="CJ73" s="10"/>
      <c r="CK73" s="10"/>
      <c r="CL73" s="10"/>
      <c r="CM73" s="10"/>
      <c r="CN73" s="10"/>
      <c r="CO73" s="10"/>
      <c r="CP73" s="10"/>
      <c r="CQ73" s="10"/>
      <c r="CR73" s="10"/>
      <c r="CS73" s="10"/>
      <c r="CT73" s="10"/>
      <c r="CU73" s="10"/>
      <c r="CV73" s="10"/>
      <c r="CW73" s="10"/>
      <c r="CX73" s="10"/>
      <c r="CY73" s="10"/>
      <c r="CZ73" s="10"/>
      <c r="DA73" s="10"/>
      <c r="DB73" s="10"/>
      <c r="DC73" s="10"/>
      <c r="DD73" s="10"/>
      <c r="DE73" s="10"/>
      <c r="DF73" s="10"/>
      <c r="DG73" s="10"/>
      <c r="DH73" s="10"/>
      <c r="DI73" s="10"/>
      <c r="DJ73" s="10"/>
      <c r="DK73" s="10"/>
      <c r="DL73" s="10"/>
      <c r="DM73" s="10"/>
      <c r="DN73" s="10"/>
      <c r="DO73" s="10"/>
      <c r="DP73" s="10"/>
      <c r="DQ73" s="10"/>
      <c r="DR73" s="10"/>
      <c r="DS73" s="10"/>
      <c r="DT73" s="10"/>
      <c r="DU73" s="10"/>
      <c r="DV73" s="10"/>
      <c r="DW73" s="10"/>
      <c r="DX73" s="10"/>
      <c r="DY73" s="10"/>
      <c r="DZ73" s="10"/>
      <c r="EA73" s="10"/>
      <c r="EB73" s="10"/>
      <c r="EC73" s="10"/>
      <c r="ED73" s="10"/>
      <c r="EE73" s="10"/>
      <c r="EF73" s="10"/>
      <c r="EG73" s="10"/>
      <c r="EH73" s="10"/>
      <c r="EI73" s="10"/>
      <c r="EJ73" s="10"/>
      <c r="EK73" s="10"/>
      <c r="EL73" s="10"/>
      <c r="EM73" s="10"/>
      <c r="EN73" s="10"/>
      <c r="EO73" s="10"/>
      <c r="EP73" s="10"/>
      <c r="EQ73" s="10"/>
      <c r="ER73" s="10"/>
      <c r="ES73" s="10"/>
      <c r="ET73" s="10"/>
      <c r="EU73" s="10"/>
      <c r="EV73" s="10"/>
      <c r="EW73" s="10"/>
      <c r="EX73" s="10"/>
      <c r="EY73" s="10"/>
      <c r="EZ73" s="10"/>
      <c r="FA73" s="10"/>
      <c r="FB73" s="10"/>
      <c r="FC73" s="10"/>
      <c r="FD73" s="10"/>
      <c r="FE73" s="10"/>
      <c r="FF73" s="10"/>
      <c r="FG73" s="10"/>
      <c r="FH73" s="10"/>
      <c r="FI73" s="10"/>
      <c r="FJ73" s="10"/>
      <c r="FK73" s="10"/>
      <c r="FL73" s="10"/>
      <c r="FM73" s="10"/>
      <c r="FN73" s="10"/>
      <c r="FO73" s="10"/>
      <c r="FP73" s="10"/>
      <c r="FQ73" s="10"/>
      <c r="FR73" s="10"/>
      <c r="FS73" s="10"/>
      <c r="FT73" s="10"/>
      <c r="FU73" s="10"/>
      <c r="FV73" s="10"/>
      <c r="FW73" s="10"/>
      <c r="FX73" s="10"/>
      <c r="FY73" s="10"/>
      <c r="FZ73" s="10"/>
      <c r="GA73" s="10"/>
      <c r="GB73" s="10"/>
      <c r="GC73" s="10"/>
      <c r="GD73" s="10"/>
      <c r="GE73" s="10"/>
      <c r="GF73" s="10"/>
      <c r="GG73" s="10"/>
      <c r="GH73" s="10"/>
      <c r="GI73" s="10"/>
      <c r="GJ73" s="10"/>
      <c r="GK73" s="10"/>
      <c r="GL73" s="10"/>
      <c r="GM73" s="10"/>
      <c r="GN73" s="10"/>
      <c r="GO73" s="10"/>
      <c r="GP73" s="10"/>
      <c r="GQ73" s="10"/>
      <c r="GR73" s="10"/>
      <c r="GS73" s="10"/>
      <c r="GT73" s="10"/>
      <c r="GU73" s="10"/>
      <c r="GV73" s="10"/>
      <c r="GW73" s="10"/>
      <c r="GX73" s="10"/>
      <c r="GY73" s="10"/>
      <c r="GZ73" s="10"/>
      <c r="HA73" s="10"/>
      <c r="HB73" s="10"/>
      <c r="HC73" s="10"/>
      <c r="HD73" s="10"/>
      <c r="HE73" s="10"/>
      <c r="HF73" s="10"/>
      <c r="HG73" s="10"/>
      <c r="HH73" s="10"/>
      <c r="HI73" s="10"/>
      <c r="HJ73" s="10"/>
      <c r="HK73" s="10"/>
      <c r="HL73" s="10"/>
      <c r="HM73" s="10"/>
      <c r="HN73" s="10"/>
      <c r="HO73" s="10"/>
      <c r="HP73" s="10"/>
      <c r="HQ73" s="10"/>
      <c r="HR73" s="10"/>
      <c r="HS73" s="10"/>
      <c r="HT73" s="10"/>
      <c r="HU73" s="10"/>
      <c r="HV73" s="10"/>
      <c r="HW73" s="10"/>
      <c r="HX73" s="10"/>
      <c r="HY73" s="10"/>
      <c r="HZ73" s="10"/>
      <c r="IA73" s="10"/>
      <c r="IB73" s="10"/>
      <c r="IC73" s="10"/>
      <c r="ID73" s="10"/>
      <c r="IE73" s="10"/>
      <c r="IF73" s="10"/>
      <c r="IG73" s="10"/>
      <c r="IH73" s="10"/>
      <c r="II73" s="10"/>
      <c r="IJ73" s="10"/>
      <c r="IK73" s="10"/>
      <c r="IL73" s="10"/>
      <c r="IM73" s="10"/>
      <c r="IN73" s="10"/>
      <c r="IO73" s="10"/>
      <c r="IP73" s="10"/>
      <c r="IQ73" s="10"/>
      <c r="IR73" s="10"/>
      <c r="IS73" s="10"/>
      <c r="IT73" s="10"/>
      <c r="IU73" s="10"/>
    </row>
    <row r="74" spans="1:255" ht="23.1" customHeight="1" x14ac:dyDescent="0.2">
      <c r="C74" s="11"/>
      <c r="D74" s="199"/>
      <c r="E74" s="201"/>
      <c r="F74" s="201"/>
    </row>
    <row r="75" spans="1:255" s="5" customFormat="1" ht="23.1" customHeight="1" x14ac:dyDescent="0.2">
      <c r="A75" s="10"/>
      <c r="B75" s="10"/>
      <c r="C75" s="11"/>
      <c r="D75" s="199"/>
      <c r="E75" s="200"/>
      <c r="F75" s="200"/>
      <c r="G75" s="33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0"/>
      <c r="AK75" s="10"/>
      <c r="AL75" s="10"/>
      <c r="AM75" s="10"/>
      <c r="AN75" s="10"/>
      <c r="AO75" s="10"/>
      <c r="AP75" s="10"/>
      <c r="AQ75" s="10"/>
      <c r="AR75" s="10"/>
      <c r="AS75" s="10"/>
      <c r="AT75" s="10"/>
      <c r="AU75" s="10"/>
      <c r="AV75" s="10"/>
      <c r="AW75" s="10"/>
      <c r="AX75" s="10"/>
      <c r="AY75" s="10"/>
      <c r="AZ75" s="10"/>
      <c r="BA75" s="10"/>
      <c r="BB75" s="10"/>
      <c r="BC75" s="10"/>
      <c r="BD75" s="10"/>
      <c r="BE75" s="10"/>
      <c r="BF75" s="10"/>
      <c r="BG75" s="10"/>
      <c r="BH75" s="10"/>
      <c r="BI75" s="10"/>
      <c r="BJ75" s="10"/>
      <c r="BK75" s="10"/>
      <c r="BL75" s="10"/>
      <c r="BM75" s="10"/>
      <c r="BN75" s="10"/>
      <c r="BO75" s="10"/>
      <c r="BP75" s="10"/>
      <c r="BQ75" s="10"/>
      <c r="BR75" s="10"/>
      <c r="BS75" s="10"/>
      <c r="BT75" s="10"/>
      <c r="BU75" s="10"/>
      <c r="BV75" s="10"/>
      <c r="BW75" s="10"/>
      <c r="BX75" s="10"/>
      <c r="BY75" s="10"/>
      <c r="BZ75" s="10"/>
      <c r="CA75" s="10"/>
      <c r="CB75" s="10"/>
      <c r="CC75" s="10"/>
      <c r="CD75" s="10"/>
      <c r="CE75" s="10"/>
      <c r="CF75" s="10"/>
      <c r="CG75" s="10"/>
      <c r="CH75" s="10"/>
      <c r="CI75" s="10"/>
      <c r="CJ75" s="10"/>
      <c r="CK75" s="10"/>
      <c r="CL75" s="10"/>
      <c r="CM75" s="10"/>
      <c r="CN75" s="10"/>
      <c r="CO75" s="10"/>
      <c r="CP75" s="10"/>
      <c r="CQ75" s="10"/>
      <c r="CR75" s="10"/>
      <c r="CS75" s="10"/>
      <c r="CT75" s="10"/>
      <c r="CU75" s="10"/>
      <c r="CV75" s="10"/>
      <c r="CW75" s="10"/>
      <c r="CX75" s="10"/>
      <c r="CY75" s="10"/>
      <c r="CZ75" s="10"/>
      <c r="DA75" s="10"/>
      <c r="DB75" s="10"/>
      <c r="DC75" s="10"/>
      <c r="DD75" s="10"/>
      <c r="DE75" s="10"/>
      <c r="DF75" s="10"/>
      <c r="DG75" s="10"/>
      <c r="DH75" s="10"/>
      <c r="DI75" s="10"/>
      <c r="DJ75" s="10"/>
      <c r="DK75" s="10"/>
      <c r="DL75" s="10"/>
      <c r="DM75" s="10"/>
      <c r="DN75" s="10"/>
      <c r="DO75" s="10"/>
      <c r="DP75" s="10"/>
      <c r="DQ75" s="10"/>
      <c r="DR75" s="10"/>
      <c r="DS75" s="10"/>
      <c r="DT75" s="10"/>
      <c r="DU75" s="10"/>
      <c r="DV75" s="10"/>
      <c r="DW75" s="10"/>
      <c r="DX75" s="10"/>
      <c r="DY75" s="10"/>
      <c r="DZ75" s="10"/>
      <c r="EA75" s="10"/>
      <c r="EB75" s="10"/>
      <c r="EC75" s="10"/>
      <c r="ED75" s="10"/>
      <c r="EE75" s="10"/>
      <c r="EF75" s="10"/>
      <c r="EG75" s="10"/>
      <c r="EH75" s="10"/>
      <c r="EI75" s="10"/>
      <c r="EJ75" s="10"/>
      <c r="EK75" s="10"/>
      <c r="EL75" s="10"/>
      <c r="EM75" s="10"/>
      <c r="EN75" s="10"/>
      <c r="EO75" s="10"/>
      <c r="EP75" s="10"/>
      <c r="EQ75" s="10"/>
      <c r="ER75" s="10"/>
      <c r="ES75" s="10"/>
      <c r="ET75" s="10"/>
      <c r="EU75" s="10"/>
      <c r="EV75" s="10"/>
      <c r="EW75" s="10"/>
      <c r="EX75" s="10"/>
      <c r="EY75" s="10"/>
      <c r="EZ75" s="10"/>
      <c r="FA75" s="10"/>
      <c r="FB75" s="10"/>
      <c r="FC75" s="10"/>
      <c r="FD75" s="10"/>
      <c r="FE75" s="10"/>
      <c r="FF75" s="10"/>
      <c r="FG75" s="10"/>
      <c r="FH75" s="10"/>
      <c r="FI75" s="10"/>
      <c r="FJ75" s="10"/>
      <c r="FK75" s="10"/>
      <c r="FL75" s="10"/>
      <c r="FM75" s="10"/>
      <c r="FN75" s="10"/>
      <c r="FO75" s="10"/>
      <c r="FP75" s="10"/>
      <c r="FQ75" s="10"/>
      <c r="FR75" s="10"/>
      <c r="FS75" s="10"/>
      <c r="FT75" s="10"/>
      <c r="FU75" s="10"/>
      <c r="FV75" s="10"/>
      <c r="FW75" s="10"/>
      <c r="FX75" s="10"/>
      <c r="FY75" s="10"/>
      <c r="FZ75" s="10"/>
      <c r="GA75" s="10"/>
      <c r="GB75" s="10"/>
      <c r="GC75" s="10"/>
      <c r="GD75" s="10"/>
      <c r="GE75" s="10"/>
      <c r="GF75" s="10"/>
      <c r="GG75" s="10"/>
      <c r="GH75" s="10"/>
      <c r="GI75" s="10"/>
      <c r="GJ75" s="10"/>
      <c r="GK75" s="10"/>
      <c r="GL75" s="10"/>
      <c r="GM75" s="10"/>
      <c r="GN75" s="10"/>
      <c r="GO75" s="10"/>
      <c r="GP75" s="10"/>
      <c r="GQ75" s="10"/>
      <c r="GR75" s="10"/>
      <c r="GS75" s="10"/>
      <c r="GT75" s="10"/>
      <c r="GU75" s="10"/>
      <c r="GV75" s="10"/>
      <c r="GW75" s="10"/>
      <c r="GX75" s="10"/>
      <c r="GY75" s="10"/>
      <c r="GZ75" s="10"/>
      <c r="HA75" s="10"/>
      <c r="HB75" s="10"/>
      <c r="HC75" s="10"/>
      <c r="HD75" s="10"/>
      <c r="HE75" s="10"/>
      <c r="HF75" s="10"/>
      <c r="HG75" s="10"/>
      <c r="HH75" s="10"/>
      <c r="HI75" s="10"/>
      <c r="HJ75" s="10"/>
      <c r="HK75" s="10"/>
      <c r="HL75" s="10"/>
      <c r="HM75" s="10"/>
      <c r="HN75" s="10"/>
      <c r="HO75" s="10"/>
      <c r="HP75" s="10"/>
      <c r="HQ75" s="10"/>
      <c r="HR75" s="10"/>
      <c r="HS75" s="10"/>
      <c r="HT75" s="10"/>
      <c r="HU75" s="10"/>
      <c r="HV75" s="10"/>
      <c r="HW75" s="10"/>
      <c r="HX75" s="10"/>
      <c r="HY75" s="10"/>
      <c r="HZ75" s="10"/>
      <c r="IA75" s="10"/>
      <c r="IB75" s="10"/>
      <c r="IC75" s="10"/>
      <c r="ID75" s="10"/>
      <c r="IE75" s="10"/>
      <c r="IF75" s="10"/>
      <c r="IG75" s="10"/>
      <c r="IH75" s="10"/>
      <c r="II75" s="10"/>
      <c r="IJ75" s="10"/>
      <c r="IK75" s="10"/>
      <c r="IL75" s="10"/>
      <c r="IM75" s="10"/>
      <c r="IN75" s="10"/>
      <c r="IO75" s="10"/>
      <c r="IP75" s="10"/>
      <c r="IQ75" s="10"/>
      <c r="IR75" s="10"/>
      <c r="IS75" s="10"/>
      <c r="IT75" s="10"/>
      <c r="IU75" s="10"/>
    </row>
    <row r="76" spans="1:255" ht="23.1" customHeight="1" x14ac:dyDescent="0.2">
      <c r="C76" s="11"/>
      <c r="D76" s="199"/>
      <c r="E76" s="201"/>
      <c r="F76" s="201"/>
    </row>
    <row r="77" spans="1:255" s="5" customFormat="1" ht="23.1" customHeight="1" x14ac:dyDescent="0.2">
      <c r="A77" s="10"/>
      <c r="B77" s="10"/>
      <c r="C77" s="11"/>
      <c r="D77" s="199"/>
      <c r="E77" s="200"/>
      <c r="F77" s="200"/>
      <c r="G77" s="33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0"/>
      <c r="AK77" s="10"/>
      <c r="AL77" s="10"/>
      <c r="AM77" s="10"/>
      <c r="AN77" s="10"/>
      <c r="AO77" s="10"/>
      <c r="AP77" s="10"/>
      <c r="AQ77" s="10"/>
      <c r="AR77" s="10"/>
      <c r="AS77" s="10"/>
      <c r="AT77" s="10"/>
      <c r="AU77" s="10"/>
      <c r="AV77" s="10"/>
      <c r="AW77" s="10"/>
      <c r="AX77" s="10"/>
      <c r="AY77" s="10"/>
      <c r="AZ77" s="10"/>
      <c r="BA77" s="10"/>
      <c r="BB77" s="10"/>
      <c r="BC77" s="10"/>
      <c r="BD77" s="10"/>
      <c r="BE77" s="10"/>
      <c r="BF77" s="10"/>
      <c r="BG77" s="10"/>
      <c r="BH77" s="10"/>
      <c r="BI77" s="10"/>
      <c r="BJ77" s="10"/>
      <c r="BK77" s="10"/>
      <c r="BL77" s="10"/>
      <c r="BM77" s="10"/>
      <c r="BN77" s="10"/>
      <c r="BO77" s="10"/>
      <c r="BP77" s="10"/>
      <c r="BQ77" s="10"/>
      <c r="BR77" s="10"/>
      <c r="BS77" s="10"/>
      <c r="BT77" s="10"/>
      <c r="BU77" s="10"/>
      <c r="BV77" s="10"/>
      <c r="BW77" s="10"/>
      <c r="BX77" s="10"/>
      <c r="BY77" s="10"/>
      <c r="BZ77" s="10"/>
      <c r="CA77" s="10"/>
      <c r="CB77" s="10"/>
      <c r="CC77" s="10"/>
      <c r="CD77" s="10"/>
      <c r="CE77" s="10"/>
      <c r="CF77" s="10"/>
      <c r="CG77" s="10"/>
      <c r="CH77" s="10"/>
      <c r="CI77" s="10"/>
      <c r="CJ77" s="10"/>
      <c r="CK77" s="10"/>
      <c r="CL77" s="10"/>
      <c r="CM77" s="10"/>
      <c r="CN77" s="10"/>
      <c r="CO77" s="10"/>
      <c r="CP77" s="10"/>
      <c r="CQ77" s="10"/>
      <c r="CR77" s="10"/>
      <c r="CS77" s="10"/>
      <c r="CT77" s="10"/>
      <c r="CU77" s="10"/>
      <c r="CV77" s="10"/>
      <c r="CW77" s="10"/>
      <c r="CX77" s="10"/>
      <c r="CY77" s="10"/>
      <c r="CZ77" s="10"/>
      <c r="DA77" s="10"/>
      <c r="DB77" s="10"/>
      <c r="DC77" s="10"/>
      <c r="DD77" s="10"/>
      <c r="DE77" s="10"/>
      <c r="DF77" s="10"/>
      <c r="DG77" s="10"/>
      <c r="DH77" s="10"/>
      <c r="DI77" s="10"/>
      <c r="DJ77" s="10"/>
      <c r="DK77" s="10"/>
      <c r="DL77" s="10"/>
      <c r="DM77" s="10"/>
      <c r="DN77" s="10"/>
      <c r="DO77" s="10"/>
      <c r="DP77" s="10"/>
      <c r="DQ77" s="10"/>
      <c r="DR77" s="10"/>
      <c r="DS77" s="10"/>
      <c r="DT77" s="10"/>
      <c r="DU77" s="10"/>
      <c r="DV77" s="10"/>
      <c r="DW77" s="10"/>
      <c r="DX77" s="10"/>
      <c r="DY77" s="10"/>
      <c r="DZ77" s="10"/>
      <c r="EA77" s="10"/>
      <c r="EB77" s="10"/>
      <c r="EC77" s="10"/>
      <c r="ED77" s="10"/>
      <c r="EE77" s="10"/>
      <c r="EF77" s="10"/>
      <c r="EG77" s="10"/>
      <c r="EH77" s="10"/>
      <c r="EI77" s="10"/>
      <c r="EJ77" s="10"/>
      <c r="EK77" s="10"/>
      <c r="EL77" s="10"/>
      <c r="EM77" s="10"/>
      <c r="EN77" s="10"/>
      <c r="EO77" s="10"/>
      <c r="EP77" s="10"/>
      <c r="EQ77" s="10"/>
      <c r="ER77" s="10"/>
      <c r="ES77" s="10"/>
      <c r="ET77" s="10"/>
      <c r="EU77" s="10"/>
      <c r="EV77" s="10"/>
      <c r="EW77" s="10"/>
      <c r="EX77" s="10"/>
      <c r="EY77" s="10"/>
      <c r="EZ77" s="10"/>
      <c r="FA77" s="10"/>
      <c r="FB77" s="10"/>
      <c r="FC77" s="10"/>
      <c r="FD77" s="10"/>
      <c r="FE77" s="10"/>
      <c r="FF77" s="10"/>
      <c r="FG77" s="10"/>
      <c r="FH77" s="10"/>
      <c r="FI77" s="10"/>
      <c r="FJ77" s="10"/>
      <c r="FK77" s="10"/>
      <c r="FL77" s="10"/>
      <c r="FM77" s="10"/>
      <c r="FN77" s="10"/>
      <c r="FO77" s="10"/>
      <c r="FP77" s="10"/>
      <c r="FQ77" s="10"/>
      <c r="FR77" s="10"/>
      <c r="FS77" s="10"/>
      <c r="FT77" s="10"/>
      <c r="FU77" s="10"/>
      <c r="FV77" s="10"/>
      <c r="FW77" s="10"/>
      <c r="FX77" s="10"/>
      <c r="FY77" s="10"/>
      <c r="FZ77" s="10"/>
      <c r="GA77" s="10"/>
      <c r="GB77" s="10"/>
      <c r="GC77" s="10"/>
      <c r="GD77" s="10"/>
      <c r="GE77" s="10"/>
      <c r="GF77" s="10"/>
      <c r="GG77" s="10"/>
      <c r="GH77" s="10"/>
      <c r="GI77" s="10"/>
      <c r="GJ77" s="10"/>
      <c r="GK77" s="10"/>
      <c r="GL77" s="10"/>
      <c r="GM77" s="10"/>
      <c r="GN77" s="10"/>
      <c r="GO77" s="10"/>
      <c r="GP77" s="10"/>
      <c r="GQ77" s="10"/>
      <c r="GR77" s="10"/>
      <c r="GS77" s="10"/>
      <c r="GT77" s="10"/>
      <c r="GU77" s="10"/>
      <c r="GV77" s="10"/>
      <c r="GW77" s="10"/>
      <c r="GX77" s="10"/>
      <c r="GY77" s="10"/>
      <c r="GZ77" s="10"/>
      <c r="HA77" s="10"/>
      <c r="HB77" s="10"/>
      <c r="HC77" s="10"/>
      <c r="HD77" s="10"/>
      <c r="HE77" s="10"/>
      <c r="HF77" s="10"/>
      <c r="HG77" s="10"/>
      <c r="HH77" s="10"/>
      <c r="HI77" s="10"/>
      <c r="HJ77" s="10"/>
      <c r="HK77" s="10"/>
      <c r="HL77" s="10"/>
      <c r="HM77" s="10"/>
      <c r="HN77" s="10"/>
      <c r="HO77" s="10"/>
      <c r="HP77" s="10"/>
      <c r="HQ77" s="10"/>
      <c r="HR77" s="10"/>
      <c r="HS77" s="10"/>
      <c r="HT77" s="10"/>
      <c r="HU77" s="10"/>
      <c r="HV77" s="10"/>
      <c r="HW77" s="10"/>
      <c r="HX77" s="10"/>
      <c r="HY77" s="10"/>
      <c r="HZ77" s="10"/>
      <c r="IA77" s="10"/>
      <c r="IB77" s="10"/>
      <c r="IC77" s="10"/>
      <c r="ID77" s="10"/>
      <c r="IE77" s="10"/>
      <c r="IF77" s="10"/>
      <c r="IG77" s="10"/>
      <c r="IH77" s="10"/>
      <c r="II77" s="10"/>
      <c r="IJ77" s="10"/>
      <c r="IK77" s="10"/>
      <c r="IL77" s="10"/>
      <c r="IM77" s="10"/>
      <c r="IN77" s="10"/>
      <c r="IO77" s="10"/>
      <c r="IP77" s="10"/>
      <c r="IQ77" s="10"/>
      <c r="IR77" s="10"/>
      <c r="IS77" s="10"/>
      <c r="IT77" s="10"/>
      <c r="IU77" s="10"/>
    </row>
    <row r="78" spans="1:255" ht="23.1" customHeight="1" x14ac:dyDescent="0.2">
      <c r="C78" s="11"/>
      <c r="D78" s="199"/>
      <c r="E78" s="201"/>
      <c r="F78" s="201"/>
    </row>
    <row r="79" spans="1:255" ht="12.6" customHeight="1" x14ac:dyDescent="0.2">
      <c r="C79" s="4"/>
    </row>
    <row r="80" spans="1:255" ht="12.6" customHeight="1" x14ac:dyDescent="0.2">
      <c r="C80" s="4"/>
    </row>
    <row r="81" spans="3:3" ht="12.6" customHeight="1" x14ac:dyDescent="0.2">
      <c r="C81" s="4"/>
    </row>
    <row r="82" spans="3:3" ht="12.6" customHeight="1" x14ac:dyDescent="0.2">
      <c r="C82" s="4"/>
    </row>
    <row r="83" spans="3:3" ht="12.6" customHeight="1" x14ac:dyDescent="0.2">
      <c r="C83" s="4"/>
    </row>
    <row r="84" spans="3:3" ht="12.6" customHeight="1" x14ac:dyDescent="0.2">
      <c r="C84" s="4"/>
    </row>
    <row r="85" spans="3:3" ht="12.6" customHeight="1" x14ac:dyDescent="0.2">
      <c r="C85" s="4"/>
    </row>
    <row r="86" spans="3:3" ht="12.6" customHeight="1" x14ac:dyDescent="0.2">
      <c r="C86" s="4"/>
    </row>
    <row r="87" spans="3:3" ht="12.6" customHeight="1" x14ac:dyDescent="0.2">
      <c r="C87" s="4"/>
    </row>
    <row r="88" spans="3:3" ht="12.6" customHeight="1" x14ac:dyDescent="0.2">
      <c r="C88" s="4"/>
    </row>
    <row r="89" spans="3:3" ht="12.6" customHeight="1" x14ac:dyDescent="0.2">
      <c r="C89" s="4"/>
    </row>
    <row r="90" spans="3:3" ht="12.6" customHeight="1" x14ac:dyDescent="0.2">
      <c r="C90" s="4"/>
    </row>
    <row r="91" spans="3:3" ht="12.6" customHeight="1" x14ac:dyDescent="0.2">
      <c r="C91" s="4"/>
    </row>
    <row r="92" spans="3:3" ht="12.6" customHeight="1" x14ac:dyDescent="0.2">
      <c r="C92" s="4"/>
    </row>
    <row r="93" spans="3:3" ht="12.6" customHeight="1" x14ac:dyDescent="0.2">
      <c r="C93" s="4"/>
    </row>
    <row r="94" spans="3:3" ht="12.6" customHeight="1" x14ac:dyDescent="0.2">
      <c r="C94" s="4"/>
    </row>
    <row r="95" spans="3:3" ht="12.6" customHeight="1" x14ac:dyDescent="0.2">
      <c r="C95" s="4"/>
    </row>
    <row r="96" spans="3:3" ht="12.6" customHeight="1" x14ac:dyDescent="0.2">
      <c r="C96" s="4"/>
    </row>
    <row r="97" spans="3:3" ht="12.6" customHeight="1" x14ac:dyDescent="0.2">
      <c r="C97" s="4"/>
    </row>
    <row r="98" spans="3:3" ht="12.6" customHeight="1" x14ac:dyDescent="0.2">
      <c r="C98" s="4"/>
    </row>
    <row r="99" spans="3:3" ht="12.6" customHeight="1" x14ac:dyDescent="0.2">
      <c r="C99" s="4"/>
    </row>
    <row r="100" spans="3:3" ht="12.6" customHeight="1" x14ac:dyDescent="0.2">
      <c r="C100" s="4"/>
    </row>
    <row r="101" spans="3:3" ht="12.6" customHeight="1" x14ac:dyDescent="0.2">
      <c r="C101" s="4"/>
    </row>
    <row r="102" spans="3:3" ht="12.6" customHeight="1" x14ac:dyDescent="0.2">
      <c r="C102" s="4"/>
    </row>
    <row r="103" spans="3:3" ht="12.6" customHeight="1" x14ac:dyDescent="0.2">
      <c r="C103" s="4"/>
    </row>
    <row r="104" spans="3:3" ht="12.6" customHeight="1" x14ac:dyDescent="0.2">
      <c r="C104" s="4"/>
    </row>
    <row r="105" spans="3:3" ht="12.6" customHeight="1" x14ac:dyDescent="0.2">
      <c r="C105" s="4"/>
    </row>
    <row r="106" spans="3:3" ht="12.6" customHeight="1" x14ac:dyDescent="0.2">
      <c r="C106" s="4"/>
    </row>
    <row r="107" spans="3:3" ht="12.6" customHeight="1" x14ac:dyDescent="0.2">
      <c r="C107" s="4"/>
    </row>
    <row r="108" spans="3:3" ht="12.6" customHeight="1" x14ac:dyDescent="0.2">
      <c r="C108" s="4"/>
    </row>
    <row r="109" spans="3:3" ht="12.6" customHeight="1" x14ac:dyDescent="0.2">
      <c r="C109" s="4"/>
    </row>
    <row r="110" spans="3:3" ht="12.6" customHeight="1" x14ac:dyDescent="0.2">
      <c r="C110" s="4"/>
    </row>
    <row r="111" spans="3:3" ht="12.6" customHeight="1" x14ac:dyDescent="0.2">
      <c r="C111" s="4"/>
    </row>
    <row r="112" spans="3:3" ht="12.6" customHeight="1" x14ac:dyDescent="0.2">
      <c r="C112" s="4"/>
    </row>
    <row r="113" spans="3:3" ht="12.6" customHeight="1" x14ac:dyDescent="0.2">
      <c r="C113" s="4"/>
    </row>
    <row r="114" spans="3:3" ht="12.6" customHeight="1" x14ac:dyDescent="0.2">
      <c r="C114" s="4"/>
    </row>
    <row r="115" spans="3:3" ht="12.6" customHeight="1" x14ac:dyDescent="0.2">
      <c r="C115" s="4"/>
    </row>
    <row r="116" spans="3:3" ht="12.6" customHeight="1" x14ac:dyDescent="0.2">
      <c r="C116" s="4"/>
    </row>
    <row r="117" spans="3:3" ht="12.6" customHeight="1" x14ac:dyDescent="0.2">
      <c r="C117" s="4"/>
    </row>
    <row r="118" spans="3:3" ht="12.6" customHeight="1" x14ac:dyDescent="0.2">
      <c r="C118" s="4"/>
    </row>
    <row r="119" spans="3:3" ht="12.6" customHeight="1" x14ac:dyDescent="0.2">
      <c r="C119" s="4"/>
    </row>
  </sheetData>
  <mergeCells count="70">
    <mergeCell ref="D4:F4"/>
    <mergeCell ref="D20:F20"/>
    <mergeCell ref="D12:F12"/>
    <mergeCell ref="D13:F13"/>
    <mergeCell ref="D14:F14"/>
    <mergeCell ref="D10:F10"/>
    <mergeCell ref="D11:F11"/>
    <mergeCell ref="D15:F15"/>
    <mergeCell ref="D16:F16"/>
    <mergeCell ref="D17:F17"/>
    <mergeCell ref="D18:F18"/>
    <mergeCell ref="D19:F19"/>
    <mergeCell ref="D32:F32"/>
    <mergeCell ref="D21:F21"/>
    <mergeCell ref="D22:F22"/>
    <mergeCell ref="D23:F23"/>
    <mergeCell ref="D24:F24"/>
    <mergeCell ref="D25:F25"/>
    <mergeCell ref="D26:F26"/>
    <mergeCell ref="D27:F27"/>
    <mergeCell ref="D28:F28"/>
    <mergeCell ref="D29:F29"/>
    <mergeCell ref="D30:F30"/>
    <mergeCell ref="D31:F31"/>
    <mergeCell ref="D44:F44"/>
    <mergeCell ref="D33:F33"/>
    <mergeCell ref="D34:F34"/>
    <mergeCell ref="D35:F35"/>
    <mergeCell ref="D36:F36"/>
    <mergeCell ref="D37:F37"/>
    <mergeCell ref="D38:F38"/>
    <mergeCell ref="D39:F39"/>
    <mergeCell ref="D40:F40"/>
    <mergeCell ref="D41:F41"/>
    <mergeCell ref="D42:F42"/>
    <mergeCell ref="D43:F43"/>
    <mergeCell ref="D56:F56"/>
    <mergeCell ref="D45:F45"/>
    <mergeCell ref="D46:F46"/>
    <mergeCell ref="D47:F47"/>
    <mergeCell ref="D48:F48"/>
    <mergeCell ref="D49:F49"/>
    <mergeCell ref="D50:F50"/>
    <mergeCell ref="D51:F51"/>
    <mergeCell ref="D52:F52"/>
    <mergeCell ref="D53:F53"/>
    <mergeCell ref="D54:F54"/>
    <mergeCell ref="D55:F55"/>
    <mergeCell ref="D68:F68"/>
    <mergeCell ref="D57:F57"/>
    <mergeCell ref="D58:F58"/>
    <mergeCell ref="D59:F59"/>
    <mergeCell ref="D60:F60"/>
    <mergeCell ref="D61:F61"/>
    <mergeCell ref="D62:F62"/>
    <mergeCell ref="D63:F63"/>
    <mergeCell ref="D64:F64"/>
    <mergeCell ref="D65:F65"/>
    <mergeCell ref="D66:F66"/>
    <mergeCell ref="D67:F67"/>
    <mergeCell ref="D75:F75"/>
    <mergeCell ref="D76:F76"/>
    <mergeCell ref="D77:F77"/>
    <mergeCell ref="D78:F78"/>
    <mergeCell ref="D69:F69"/>
    <mergeCell ref="D70:F70"/>
    <mergeCell ref="D71:F71"/>
    <mergeCell ref="D72:F72"/>
    <mergeCell ref="D73:F73"/>
    <mergeCell ref="D74:F74"/>
  </mergeCells>
  <phoneticPr fontId="6" type="noConversion"/>
  <pageMargins left="0.25" right="0.1" top="0.79" bottom="0.59" header="0.23" footer="0.25"/>
  <pageSetup scale="90" orientation="portrait" horizontalDpi="4294967293" verticalDpi="4294967293" r:id="rId1"/>
  <headerFooter alignWithMargins="0">
    <oddHeader>&amp;C&amp;"Arial,Bold"Aero Business Development llc
Tax Year CY 2020</oddHeader>
    <oddFooter>&amp;L&amp;F&amp;RPage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322E25-98C8-4247-BEBB-FDD8E1BB5BD5}">
  <sheetPr>
    <pageSetUpPr fitToPage="1"/>
  </sheetPr>
  <dimension ref="B1:K56"/>
  <sheetViews>
    <sheetView zoomScale="85" zoomScaleNormal="85" workbookViewId="0">
      <selection activeCell="G36" sqref="G36"/>
    </sheetView>
  </sheetViews>
  <sheetFormatPr defaultRowHeight="15" x14ac:dyDescent="0.25"/>
  <cols>
    <col min="1" max="1" width="8.42578125" style="87" customWidth="1"/>
    <col min="2" max="2" width="9.140625" style="86" customWidth="1"/>
    <col min="3" max="3" width="25.7109375" style="87" customWidth="1"/>
    <col min="4" max="4" width="14.5703125" style="88" customWidth="1"/>
    <col min="5" max="5" width="12.28515625" style="110" customWidth="1"/>
    <col min="6" max="6" width="15.5703125" style="108" customWidth="1"/>
    <col min="7" max="7" width="12" style="108" customWidth="1"/>
    <col min="8" max="8" width="14.7109375" style="108" customWidth="1"/>
    <col min="9" max="16384" width="9.140625" style="87"/>
  </cols>
  <sheetData>
    <row r="1" spans="2:11" s="85" customFormat="1" ht="45.75" thickBot="1" x14ac:dyDescent="0.25">
      <c r="B1" s="80" t="s">
        <v>71</v>
      </c>
      <c r="C1" s="81" t="s">
        <v>5</v>
      </c>
      <c r="D1" s="81" t="s">
        <v>72</v>
      </c>
      <c r="E1" s="109" t="s">
        <v>1</v>
      </c>
      <c r="F1" s="82" t="s">
        <v>73</v>
      </c>
      <c r="G1" s="83" t="s">
        <v>74</v>
      </c>
      <c r="H1" s="84" t="s">
        <v>75</v>
      </c>
    </row>
    <row r="2" spans="2:11" x14ac:dyDescent="0.25">
      <c r="F2" s="89"/>
      <c r="G2" s="89"/>
      <c r="H2" s="89"/>
    </row>
    <row r="3" spans="2:11" x14ac:dyDescent="0.25">
      <c r="B3" s="90" t="s">
        <v>76</v>
      </c>
      <c r="C3" s="87" t="s">
        <v>77</v>
      </c>
      <c r="D3" s="88" t="s">
        <v>78</v>
      </c>
      <c r="E3" s="111">
        <v>1500</v>
      </c>
      <c r="F3" s="89">
        <v>44545</v>
      </c>
      <c r="G3" s="89">
        <v>44562</v>
      </c>
      <c r="H3" s="89"/>
    </row>
    <row r="4" spans="2:11" x14ac:dyDescent="0.25">
      <c r="B4" s="90"/>
      <c r="D4" s="93" t="s">
        <v>85</v>
      </c>
      <c r="E4" s="112">
        <v>1500</v>
      </c>
      <c r="F4" s="89"/>
      <c r="G4" s="89"/>
      <c r="H4" s="91">
        <v>44610</v>
      </c>
    </row>
    <row r="5" spans="2:11" x14ac:dyDescent="0.25">
      <c r="B5" s="90" t="s">
        <v>121</v>
      </c>
      <c r="C5" s="87" t="s">
        <v>77</v>
      </c>
      <c r="D5" s="88" t="s">
        <v>122</v>
      </c>
      <c r="E5" s="111">
        <v>1500</v>
      </c>
      <c r="F5" s="89">
        <v>44576</v>
      </c>
      <c r="G5" s="89">
        <v>44593</v>
      </c>
      <c r="H5" s="89"/>
    </row>
    <row r="6" spans="2:11" x14ac:dyDescent="0.25">
      <c r="B6" s="90"/>
      <c r="D6" s="93" t="s">
        <v>85</v>
      </c>
      <c r="E6" s="112">
        <v>1500</v>
      </c>
      <c r="F6" s="89"/>
      <c r="G6" s="89"/>
      <c r="H6" s="91">
        <v>44585</v>
      </c>
    </row>
    <row r="7" spans="2:11" x14ac:dyDescent="0.25">
      <c r="B7" s="86" t="s">
        <v>79</v>
      </c>
      <c r="C7" s="87" t="s">
        <v>80</v>
      </c>
      <c r="D7" s="88" t="s">
        <v>81</v>
      </c>
      <c r="E7" s="111">
        <v>3000</v>
      </c>
      <c r="F7" s="89">
        <v>44607</v>
      </c>
      <c r="G7" s="89">
        <v>44621</v>
      </c>
      <c r="H7" s="89"/>
      <c r="K7" s="92"/>
    </row>
    <row r="8" spans="2:11" x14ac:dyDescent="0.25">
      <c r="C8" s="87" t="s">
        <v>82</v>
      </c>
      <c r="D8" s="88" t="s">
        <v>83</v>
      </c>
      <c r="E8" s="111">
        <v>850</v>
      </c>
      <c r="F8" s="89">
        <v>44613</v>
      </c>
      <c r="G8" s="89">
        <v>44621</v>
      </c>
      <c r="H8" s="89"/>
      <c r="I8" s="87" t="s">
        <v>84</v>
      </c>
      <c r="K8" s="92"/>
    </row>
    <row r="9" spans="2:11" s="93" customFormat="1" x14ac:dyDescent="0.25">
      <c r="B9" s="86"/>
      <c r="D9" s="93" t="s">
        <v>85</v>
      </c>
      <c r="E9" s="112">
        <v>3850</v>
      </c>
      <c r="F9" s="94"/>
      <c r="G9" s="94"/>
      <c r="H9" s="91">
        <v>44637</v>
      </c>
      <c r="K9" s="95"/>
    </row>
    <row r="10" spans="2:11" x14ac:dyDescent="0.25">
      <c r="B10" s="86" t="s">
        <v>86</v>
      </c>
      <c r="C10" s="87" t="s">
        <v>80</v>
      </c>
      <c r="D10" s="88" t="s">
        <v>87</v>
      </c>
      <c r="E10" s="111">
        <v>3000</v>
      </c>
      <c r="F10" s="89">
        <v>44635</v>
      </c>
      <c r="G10" s="89">
        <v>44652</v>
      </c>
      <c r="H10" s="89"/>
      <c r="K10" s="92"/>
    </row>
    <row r="11" spans="2:11" x14ac:dyDescent="0.25">
      <c r="C11" s="87" t="s">
        <v>82</v>
      </c>
      <c r="D11" s="88" t="s">
        <v>88</v>
      </c>
      <c r="E11" s="111">
        <v>106.69</v>
      </c>
      <c r="F11" s="89">
        <v>44635</v>
      </c>
      <c r="G11" s="89">
        <v>44635</v>
      </c>
      <c r="H11" s="89"/>
      <c r="I11" s="87" t="s">
        <v>89</v>
      </c>
      <c r="K11" s="92"/>
    </row>
    <row r="12" spans="2:11" x14ac:dyDescent="0.25">
      <c r="C12" s="87" t="s">
        <v>82</v>
      </c>
      <c r="D12" s="88" t="s">
        <v>90</v>
      </c>
      <c r="E12" s="111">
        <v>450.41</v>
      </c>
      <c r="F12" s="89">
        <v>44643</v>
      </c>
      <c r="G12" s="89">
        <v>44643</v>
      </c>
      <c r="H12" s="89"/>
      <c r="I12" s="87" t="s">
        <v>91</v>
      </c>
      <c r="K12" s="92"/>
    </row>
    <row r="13" spans="2:11" s="96" customFormat="1" x14ac:dyDescent="0.25">
      <c r="B13" s="86"/>
      <c r="D13" s="93" t="s">
        <v>85</v>
      </c>
      <c r="E13" s="112">
        <v>3557.1</v>
      </c>
      <c r="F13" s="91"/>
      <c r="G13" s="91"/>
      <c r="H13" s="91">
        <v>44671</v>
      </c>
      <c r="K13" s="95"/>
    </row>
    <row r="14" spans="2:11" x14ac:dyDescent="0.25">
      <c r="B14" s="86" t="s">
        <v>92</v>
      </c>
      <c r="C14" s="87" t="s">
        <v>80</v>
      </c>
      <c r="D14" s="88" t="s">
        <v>93</v>
      </c>
      <c r="E14" s="111">
        <v>3000</v>
      </c>
      <c r="F14" s="89">
        <v>44669</v>
      </c>
      <c r="G14" s="89">
        <v>44682</v>
      </c>
      <c r="H14" s="89"/>
      <c r="K14" s="92"/>
    </row>
    <row r="15" spans="2:11" s="96" customFormat="1" x14ac:dyDescent="0.25">
      <c r="B15" s="86"/>
      <c r="D15" s="93" t="s">
        <v>85</v>
      </c>
      <c r="E15" s="112">
        <v>3000</v>
      </c>
      <c r="F15" s="91"/>
      <c r="G15" s="91"/>
      <c r="H15" s="91">
        <v>44750</v>
      </c>
      <c r="K15" s="95"/>
    </row>
    <row r="16" spans="2:11" x14ac:dyDescent="0.25">
      <c r="B16" s="86" t="s">
        <v>94</v>
      </c>
      <c r="C16" s="87" t="s">
        <v>80</v>
      </c>
      <c r="D16" s="88" t="s">
        <v>95</v>
      </c>
      <c r="E16" s="111">
        <v>3000</v>
      </c>
      <c r="F16" s="89">
        <v>44707</v>
      </c>
      <c r="G16" s="89">
        <v>44713</v>
      </c>
      <c r="H16" s="89"/>
      <c r="K16" s="92"/>
    </row>
    <row r="17" spans="2:11" s="96" customFormat="1" x14ac:dyDescent="0.25">
      <c r="B17" s="86"/>
      <c r="D17" s="93" t="s">
        <v>85</v>
      </c>
      <c r="E17" s="112">
        <v>3000</v>
      </c>
      <c r="F17" s="91"/>
      <c r="G17" s="91"/>
      <c r="H17" s="91">
        <v>44781</v>
      </c>
      <c r="K17" s="95"/>
    </row>
    <row r="18" spans="2:11" x14ac:dyDescent="0.25">
      <c r="B18" s="86" t="s">
        <v>96</v>
      </c>
      <c r="C18" s="87" t="s">
        <v>80</v>
      </c>
      <c r="D18" s="88" t="s">
        <v>97</v>
      </c>
      <c r="E18" s="111">
        <v>3000</v>
      </c>
      <c r="F18" s="89">
        <v>44728</v>
      </c>
      <c r="G18" s="89">
        <v>44743</v>
      </c>
      <c r="H18" s="89"/>
      <c r="K18" s="92"/>
    </row>
    <row r="19" spans="2:11" x14ac:dyDescent="0.25">
      <c r="B19" s="86" t="s">
        <v>98</v>
      </c>
      <c r="C19" s="87" t="s">
        <v>80</v>
      </c>
      <c r="D19" s="97" t="s">
        <v>99</v>
      </c>
      <c r="E19" s="111">
        <v>3000</v>
      </c>
      <c r="F19" s="89">
        <v>44757</v>
      </c>
      <c r="G19" s="89">
        <v>44774</v>
      </c>
      <c r="H19" s="89"/>
      <c r="K19" s="92"/>
    </row>
    <row r="20" spans="2:11" x14ac:dyDescent="0.25">
      <c r="C20" s="87" t="s">
        <v>82</v>
      </c>
      <c r="D20" s="88" t="s">
        <v>100</v>
      </c>
      <c r="E20" s="111">
        <v>194.99</v>
      </c>
      <c r="F20" s="89">
        <v>44757</v>
      </c>
      <c r="G20" s="89">
        <v>44757</v>
      </c>
      <c r="H20" s="89"/>
      <c r="I20" s="87" t="s">
        <v>101</v>
      </c>
      <c r="K20" s="92"/>
    </row>
    <row r="21" spans="2:11" s="96" customFormat="1" x14ac:dyDescent="0.25">
      <c r="B21" s="86"/>
      <c r="D21" s="93" t="s">
        <v>85</v>
      </c>
      <c r="E21" s="112">
        <v>3194.99</v>
      </c>
      <c r="F21" s="91"/>
      <c r="G21" s="91"/>
      <c r="H21" s="91">
        <v>44804</v>
      </c>
      <c r="K21" s="95"/>
    </row>
    <row r="22" spans="2:11" s="96" customFormat="1" x14ac:dyDescent="0.25">
      <c r="B22" s="86"/>
      <c r="D22" s="93" t="s">
        <v>85</v>
      </c>
      <c r="E22" s="112">
        <v>3000</v>
      </c>
      <c r="F22" s="91"/>
      <c r="G22" s="91"/>
      <c r="H22" s="91">
        <v>44818</v>
      </c>
      <c r="K22" s="95"/>
    </row>
    <row r="23" spans="2:11" x14ac:dyDescent="0.25">
      <c r="B23" s="86" t="s">
        <v>102</v>
      </c>
      <c r="C23" s="87" t="s">
        <v>77</v>
      </c>
      <c r="D23" s="88" t="s">
        <v>103</v>
      </c>
      <c r="E23" s="111">
        <v>2000</v>
      </c>
      <c r="F23" s="89">
        <v>44805</v>
      </c>
      <c r="G23" s="89">
        <v>44805</v>
      </c>
      <c r="H23" s="89"/>
      <c r="K23" s="92"/>
    </row>
    <row r="24" spans="2:11" s="96" customFormat="1" x14ac:dyDescent="0.25">
      <c r="B24" s="86"/>
      <c r="D24" s="93" t="s">
        <v>85</v>
      </c>
      <c r="E24" s="112">
        <v>2000</v>
      </c>
      <c r="F24" s="91"/>
      <c r="G24" s="91"/>
      <c r="H24" s="91">
        <v>44867</v>
      </c>
      <c r="K24" s="95"/>
    </row>
    <row r="25" spans="2:11" x14ac:dyDescent="0.25">
      <c r="B25" s="98" t="s">
        <v>104</v>
      </c>
      <c r="C25" s="99" t="s">
        <v>77</v>
      </c>
      <c r="D25" s="100" t="s">
        <v>105</v>
      </c>
      <c r="E25" s="111">
        <v>2000</v>
      </c>
      <c r="F25" s="101">
        <v>44835</v>
      </c>
      <c r="G25" s="101">
        <v>44835</v>
      </c>
      <c r="H25" s="91"/>
      <c r="K25" s="92"/>
    </row>
    <row r="26" spans="2:11" x14ac:dyDescent="0.25">
      <c r="B26" s="98"/>
      <c r="C26" s="99"/>
      <c r="D26" s="100"/>
      <c r="E26" s="112">
        <v>2000</v>
      </c>
      <c r="F26" s="101"/>
      <c r="G26" s="101"/>
      <c r="H26" s="91">
        <v>44904</v>
      </c>
      <c r="K26" s="92"/>
    </row>
    <row r="27" spans="2:11" x14ac:dyDescent="0.25">
      <c r="B27" s="98" t="s">
        <v>106</v>
      </c>
      <c r="C27" s="99" t="s">
        <v>77</v>
      </c>
      <c r="D27" s="100" t="s">
        <v>107</v>
      </c>
      <c r="E27" s="111">
        <v>2000</v>
      </c>
      <c r="F27" s="101">
        <v>44866</v>
      </c>
      <c r="G27" s="101">
        <v>44866</v>
      </c>
      <c r="H27" s="89"/>
      <c r="K27" s="92"/>
    </row>
    <row r="28" spans="2:11" x14ac:dyDescent="0.25">
      <c r="B28" s="98"/>
      <c r="C28" s="99" t="s">
        <v>108</v>
      </c>
      <c r="D28" s="100" t="s">
        <v>109</v>
      </c>
      <c r="E28" s="111">
        <v>236</v>
      </c>
      <c r="F28" s="101">
        <v>44875</v>
      </c>
      <c r="G28" s="101">
        <v>44875</v>
      </c>
      <c r="H28" s="89"/>
      <c r="I28" s="87" t="s">
        <v>89</v>
      </c>
      <c r="K28" s="92"/>
    </row>
    <row r="29" spans="2:11" x14ac:dyDescent="0.25">
      <c r="B29" s="98" t="s">
        <v>110</v>
      </c>
      <c r="C29" s="99" t="s">
        <v>77</v>
      </c>
      <c r="D29" s="100" t="s">
        <v>111</v>
      </c>
      <c r="E29" s="111">
        <v>2000</v>
      </c>
      <c r="F29" s="101">
        <v>44897</v>
      </c>
      <c r="G29" s="101">
        <v>44896</v>
      </c>
      <c r="H29" s="89"/>
      <c r="K29" s="92"/>
    </row>
    <row r="30" spans="2:11" x14ac:dyDescent="0.25">
      <c r="B30" s="98"/>
      <c r="C30" s="99" t="s">
        <v>112</v>
      </c>
      <c r="D30" s="100" t="s">
        <v>113</v>
      </c>
      <c r="E30" s="111">
        <v>59</v>
      </c>
      <c r="F30" s="101">
        <v>44897</v>
      </c>
      <c r="G30" s="101">
        <v>44897</v>
      </c>
      <c r="H30" s="89"/>
      <c r="I30" s="87" t="s">
        <v>89</v>
      </c>
      <c r="K30" s="92"/>
    </row>
    <row r="31" spans="2:11" x14ac:dyDescent="0.25">
      <c r="B31" s="98"/>
      <c r="C31" s="99" t="s">
        <v>114</v>
      </c>
      <c r="D31" s="100" t="s">
        <v>115</v>
      </c>
      <c r="E31" s="111">
        <v>768.61</v>
      </c>
      <c r="F31" s="101">
        <v>44897</v>
      </c>
      <c r="G31" s="101">
        <v>44897</v>
      </c>
      <c r="H31" s="89"/>
      <c r="K31" s="92"/>
    </row>
    <row r="32" spans="2:11" x14ac:dyDescent="0.25">
      <c r="B32" s="86" t="s">
        <v>116</v>
      </c>
      <c r="C32" s="87" t="s">
        <v>77</v>
      </c>
      <c r="D32" s="88" t="s">
        <v>117</v>
      </c>
      <c r="E32" s="111">
        <v>2000</v>
      </c>
      <c r="F32" s="89">
        <v>44910</v>
      </c>
      <c r="G32" s="89">
        <v>44927</v>
      </c>
      <c r="H32" s="89"/>
      <c r="K32" s="92"/>
    </row>
    <row r="33" spans="2:11" s="96" customFormat="1" x14ac:dyDescent="0.25">
      <c r="B33" s="86"/>
      <c r="D33" s="93" t="s">
        <v>85</v>
      </c>
      <c r="E33" s="112">
        <v>7063.61</v>
      </c>
      <c r="F33" s="91"/>
      <c r="G33" s="91"/>
      <c r="H33" s="91">
        <v>44916</v>
      </c>
      <c r="K33" s="95"/>
    </row>
    <row r="34" spans="2:11" x14ac:dyDescent="0.25">
      <c r="C34" s="99" t="s">
        <v>114</v>
      </c>
      <c r="D34" s="88" t="s">
        <v>118</v>
      </c>
      <c r="E34" s="111">
        <v>441.97</v>
      </c>
      <c r="F34" s="89">
        <v>44921</v>
      </c>
      <c r="G34" s="89"/>
      <c r="H34" s="89"/>
    </row>
    <row r="35" spans="2:11" x14ac:dyDescent="0.25">
      <c r="E35" s="111"/>
    </row>
    <row r="36" spans="2:11" ht="15.75" thickBot="1" x14ac:dyDescent="0.3">
      <c r="E36" s="111"/>
      <c r="F36" s="89"/>
      <c r="G36" s="89"/>
      <c r="H36" s="89"/>
    </row>
    <row r="37" spans="2:11" x14ac:dyDescent="0.25">
      <c r="C37" s="102" t="s">
        <v>119</v>
      </c>
      <c r="D37" s="103">
        <f>D38+D39</f>
        <v>34107.67</v>
      </c>
      <c r="E37" s="111">
        <f>SUM(E33,E26,E24,E22,E21,E17,E15,E13,E9,E6,E4)</f>
        <v>33665.699999999997</v>
      </c>
      <c r="F37" s="113">
        <f>D37-E37</f>
        <v>441.97000000000116</v>
      </c>
      <c r="G37" s="89"/>
      <c r="H37" s="89"/>
    </row>
    <row r="38" spans="2:11" x14ac:dyDescent="0.25">
      <c r="C38" s="104" t="s">
        <v>77</v>
      </c>
      <c r="D38" s="105">
        <f>SUM(E3,E5,E7,E10,E14,E16,E18,E19,E23,E25,E27,E29,E32)</f>
        <v>31000</v>
      </c>
      <c r="E38" s="114"/>
      <c r="F38" s="89"/>
      <c r="G38" s="89"/>
      <c r="H38" s="89"/>
    </row>
    <row r="39" spans="2:11" ht="15.75" thickBot="1" x14ac:dyDescent="0.3">
      <c r="C39" s="106" t="s">
        <v>120</v>
      </c>
      <c r="D39" s="107">
        <f>SUM(E8,E11,E12,E20,E28,E30,E31,E34)</f>
        <v>3107.67</v>
      </c>
      <c r="E39" s="114"/>
      <c r="F39" s="89"/>
      <c r="G39" s="89"/>
      <c r="H39" s="89"/>
    </row>
    <row r="40" spans="2:11" x14ac:dyDescent="0.25">
      <c r="E40" s="114"/>
      <c r="F40" s="89"/>
      <c r="G40" s="89"/>
      <c r="H40" s="89"/>
    </row>
    <row r="41" spans="2:11" x14ac:dyDescent="0.25">
      <c r="F41" s="89"/>
      <c r="G41" s="89"/>
      <c r="H41" s="89"/>
    </row>
    <row r="42" spans="2:11" x14ac:dyDescent="0.25">
      <c r="F42" s="89"/>
      <c r="G42" s="89"/>
      <c r="H42" s="89"/>
    </row>
    <row r="43" spans="2:11" x14ac:dyDescent="0.25">
      <c r="F43" s="89"/>
      <c r="G43" s="89"/>
      <c r="H43" s="89"/>
    </row>
    <row r="44" spans="2:11" x14ac:dyDescent="0.25">
      <c r="F44" s="89"/>
      <c r="G44" s="89"/>
      <c r="H44" s="89"/>
    </row>
    <row r="45" spans="2:11" x14ac:dyDescent="0.25">
      <c r="F45" s="89"/>
      <c r="G45" s="89"/>
      <c r="H45" s="89"/>
    </row>
    <row r="46" spans="2:11" x14ac:dyDescent="0.25">
      <c r="F46" s="89"/>
      <c r="G46" s="89"/>
      <c r="H46" s="89"/>
    </row>
    <row r="47" spans="2:11" x14ac:dyDescent="0.25">
      <c r="F47" s="89"/>
      <c r="G47" s="89"/>
      <c r="H47" s="89"/>
    </row>
    <row r="48" spans="2:11" x14ac:dyDescent="0.25">
      <c r="F48" s="89"/>
      <c r="G48" s="89"/>
      <c r="H48" s="89"/>
    </row>
    <row r="49" spans="2:11" x14ac:dyDescent="0.25">
      <c r="F49" s="89"/>
      <c r="G49" s="89"/>
      <c r="H49" s="89"/>
    </row>
    <row r="50" spans="2:11" x14ac:dyDescent="0.25">
      <c r="F50" s="89"/>
      <c r="G50" s="89"/>
      <c r="H50" s="89"/>
    </row>
    <row r="51" spans="2:11" x14ac:dyDescent="0.25">
      <c r="F51" s="89"/>
      <c r="G51" s="89"/>
      <c r="H51" s="89"/>
    </row>
    <row r="52" spans="2:11" x14ac:dyDescent="0.25">
      <c r="F52" s="89"/>
      <c r="G52" s="89"/>
      <c r="H52" s="89"/>
    </row>
    <row r="53" spans="2:11" x14ac:dyDescent="0.25">
      <c r="F53" s="89"/>
      <c r="G53" s="89"/>
      <c r="H53" s="89"/>
    </row>
    <row r="54" spans="2:11" x14ac:dyDescent="0.25">
      <c r="F54" s="89"/>
      <c r="G54" s="89"/>
    </row>
    <row r="55" spans="2:11" s="108" customFormat="1" x14ac:dyDescent="0.25">
      <c r="B55" s="86"/>
      <c r="C55" s="87"/>
      <c r="D55" s="88"/>
      <c r="E55" s="110"/>
      <c r="F55" s="89"/>
      <c r="G55" s="89"/>
      <c r="I55" s="87"/>
      <c r="J55" s="87"/>
      <c r="K55" s="87"/>
    </row>
    <row r="56" spans="2:11" s="108" customFormat="1" x14ac:dyDescent="0.25">
      <c r="B56" s="86"/>
      <c r="C56" s="87"/>
      <c r="D56" s="88"/>
      <c r="E56" s="110"/>
      <c r="F56" s="89"/>
      <c r="G56" s="89"/>
      <c r="I56" s="87"/>
      <c r="J56" s="87"/>
      <c r="K56" s="87"/>
    </row>
  </sheetData>
  <autoFilter ref="B1:K33" xr:uid="{1A24C57F-0B1E-46A8-B179-06B9D43FD3B3}"/>
  <pageMargins left="0.25" right="0.25" top="0.75" bottom="0.75" header="0.3" footer="0.3"/>
  <pageSetup scale="83" orientation="landscape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0501FB-18A5-41A4-B1ED-A608952D7DE0}">
  <sheetPr>
    <tabColor theme="3" tint="0.39997558519241921"/>
    <pageSetUpPr fitToPage="1"/>
  </sheetPr>
  <dimension ref="B1:F128"/>
  <sheetViews>
    <sheetView workbookViewId="0">
      <selection activeCell="D35" sqref="D35:F35"/>
    </sheetView>
  </sheetViews>
  <sheetFormatPr defaultRowHeight="12.75" x14ac:dyDescent="0.2"/>
  <cols>
    <col min="2" max="3" width="16.28515625" style="1" customWidth="1"/>
    <col min="4" max="4" width="21.85546875" style="2" customWidth="1"/>
    <col min="5" max="5" width="17.42578125" style="2" customWidth="1"/>
    <col min="6" max="6" width="51.85546875" style="3" customWidth="1"/>
  </cols>
  <sheetData>
    <row r="1" spans="2:6" ht="13.5" thickBot="1" x14ac:dyDescent="0.25"/>
    <row r="2" spans="2:6" ht="24" thickBot="1" x14ac:dyDescent="0.25">
      <c r="B2" s="36" t="s">
        <v>64</v>
      </c>
      <c r="C2" s="75"/>
      <c r="D2" s="37"/>
      <c r="E2" s="38"/>
      <c r="F2" s="39"/>
    </row>
    <row r="3" spans="2:6" ht="13.5" thickBot="1" x14ac:dyDescent="0.25">
      <c r="B3" s="13"/>
      <c r="C3" s="13"/>
      <c r="D3" s="14"/>
      <c r="E3" s="31"/>
      <c r="F3" s="16"/>
    </row>
    <row r="4" spans="2:6" ht="16.5" thickBot="1" x14ac:dyDescent="0.25">
      <c r="B4" s="40">
        <f>B19</f>
        <v>24000</v>
      </c>
      <c r="C4" s="76"/>
      <c r="D4" s="202" t="s">
        <v>14</v>
      </c>
      <c r="E4" s="202"/>
      <c r="F4" s="203"/>
    </row>
    <row r="5" spans="2:6" x14ac:dyDescent="0.2">
      <c r="B5" s="25" t="s">
        <v>1</v>
      </c>
      <c r="C5" s="77" t="s">
        <v>65</v>
      </c>
      <c r="D5" s="23" t="s">
        <v>9</v>
      </c>
      <c r="E5" s="23" t="s">
        <v>10</v>
      </c>
      <c r="F5" s="24" t="s">
        <v>5</v>
      </c>
    </row>
    <row r="6" spans="2:6" x14ac:dyDescent="0.2">
      <c r="B6" s="17">
        <v>2000</v>
      </c>
      <c r="C6" s="11"/>
      <c r="D6" s="26" t="s">
        <v>11</v>
      </c>
      <c r="E6" s="48">
        <v>44673</v>
      </c>
      <c r="F6" s="22" t="s">
        <v>13</v>
      </c>
    </row>
    <row r="7" spans="2:6" x14ac:dyDescent="0.2">
      <c r="B7" s="17">
        <v>2700</v>
      </c>
      <c r="C7" s="11"/>
      <c r="D7" s="26" t="s">
        <v>11</v>
      </c>
      <c r="E7" s="48">
        <v>44805</v>
      </c>
      <c r="F7" s="22" t="s">
        <v>13</v>
      </c>
    </row>
    <row r="8" spans="2:6" x14ac:dyDescent="0.2">
      <c r="B8" s="17">
        <v>3300</v>
      </c>
      <c r="C8" s="11"/>
      <c r="D8" s="26" t="s">
        <v>11</v>
      </c>
      <c r="E8" s="48">
        <v>44917</v>
      </c>
      <c r="F8" s="22" t="s">
        <v>13</v>
      </c>
    </row>
    <row r="9" spans="2:6" x14ac:dyDescent="0.2">
      <c r="B9" s="17"/>
      <c r="C9" s="11">
        <f>SUM(B6:B9)</f>
        <v>8000</v>
      </c>
      <c r="D9" s="26" t="s">
        <v>11</v>
      </c>
      <c r="E9" s="48"/>
      <c r="F9" s="22" t="s">
        <v>13</v>
      </c>
    </row>
    <row r="10" spans="2:6" x14ac:dyDescent="0.2">
      <c r="B10" s="17">
        <v>2000</v>
      </c>
      <c r="C10" s="11"/>
      <c r="D10" s="26" t="s">
        <v>6</v>
      </c>
      <c r="E10" s="48">
        <v>44673</v>
      </c>
      <c r="F10" s="22" t="s">
        <v>13</v>
      </c>
    </row>
    <row r="11" spans="2:6" x14ac:dyDescent="0.2">
      <c r="B11" s="17">
        <v>2700</v>
      </c>
      <c r="C11" s="11"/>
      <c r="D11" s="26" t="s">
        <v>6</v>
      </c>
      <c r="E11" s="48">
        <v>44805</v>
      </c>
      <c r="F11" s="22" t="s">
        <v>13</v>
      </c>
    </row>
    <row r="12" spans="2:6" x14ac:dyDescent="0.2">
      <c r="B12" s="17">
        <v>3300</v>
      </c>
      <c r="C12" s="11"/>
      <c r="D12" s="26" t="s">
        <v>6</v>
      </c>
      <c r="E12" s="48">
        <v>44917</v>
      </c>
      <c r="F12" s="22" t="s">
        <v>13</v>
      </c>
    </row>
    <row r="13" spans="2:6" x14ac:dyDescent="0.2">
      <c r="B13" s="17"/>
      <c r="C13" s="11">
        <f>SUM(B10:B13)</f>
        <v>8000</v>
      </c>
      <c r="D13" s="26" t="s">
        <v>6</v>
      </c>
      <c r="E13" s="48"/>
      <c r="F13" s="22" t="s">
        <v>13</v>
      </c>
    </row>
    <row r="14" spans="2:6" x14ac:dyDescent="0.2">
      <c r="B14" s="17">
        <v>2000</v>
      </c>
      <c r="C14" s="11"/>
      <c r="D14" s="26" t="s">
        <v>12</v>
      </c>
      <c r="E14" s="48">
        <v>44673</v>
      </c>
      <c r="F14" s="22" t="s">
        <v>13</v>
      </c>
    </row>
    <row r="15" spans="2:6" x14ac:dyDescent="0.2">
      <c r="B15" s="17">
        <v>2700</v>
      </c>
      <c r="C15" s="11"/>
      <c r="D15" s="26" t="s">
        <v>12</v>
      </c>
      <c r="E15" s="48">
        <v>44805</v>
      </c>
      <c r="F15" s="22" t="s">
        <v>13</v>
      </c>
    </row>
    <row r="16" spans="2:6" x14ac:dyDescent="0.2">
      <c r="B16" s="17">
        <v>3300</v>
      </c>
      <c r="C16" s="11"/>
      <c r="D16" s="26" t="s">
        <v>12</v>
      </c>
      <c r="E16" s="48">
        <v>44917</v>
      </c>
      <c r="F16" s="22" t="s">
        <v>13</v>
      </c>
    </row>
    <row r="17" spans="2:6" x14ac:dyDescent="0.2">
      <c r="B17" s="17"/>
      <c r="C17" s="11">
        <f>SUM(B14:B17)</f>
        <v>8000</v>
      </c>
      <c r="D17" s="26" t="s">
        <v>12</v>
      </c>
      <c r="E17" s="48"/>
      <c r="F17" s="22" t="s">
        <v>13</v>
      </c>
    </row>
    <row r="18" spans="2:6" ht="13.5" thickBot="1" x14ac:dyDescent="0.25">
      <c r="B18" s="19"/>
      <c r="C18" s="78"/>
      <c r="D18" s="26"/>
      <c r="E18" s="7"/>
      <c r="F18" s="22"/>
    </row>
    <row r="19" spans="2:6" ht="13.5" thickBot="1" x14ac:dyDescent="0.25">
      <c r="B19" s="49">
        <f>SUM(B6:B18)</f>
        <v>24000</v>
      </c>
      <c r="C19" s="79">
        <f>C9+C13+C17</f>
        <v>24000</v>
      </c>
      <c r="D19" s="204" t="s">
        <v>66</v>
      </c>
      <c r="E19" s="204"/>
      <c r="F19" s="205"/>
    </row>
    <row r="20" spans="2:6" x14ac:dyDescent="0.2">
      <c r="B20" s="11"/>
      <c r="C20" s="11"/>
      <c r="D20" s="199"/>
      <c r="E20" s="201"/>
      <c r="F20" s="201"/>
    </row>
    <row r="21" spans="2:6" x14ac:dyDescent="0.2">
      <c r="B21" s="11"/>
      <c r="C21" s="11"/>
      <c r="D21" s="199"/>
      <c r="E21" s="201"/>
      <c r="F21" s="201"/>
    </row>
    <row r="22" spans="2:6" x14ac:dyDescent="0.2">
      <c r="B22" s="11"/>
      <c r="C22" s="11"/>
      <c r="D22" s="199"/>
      <c r="E22" s="200"/>
      <c r="F22" s="200"/>
    </row>
    <row r="23" spans="2:6" x14ac:dyDescent="0.2">
      <c r="B23" s="11"/>
      <c r="C23" s="11"/>
      <c r="D23" s="199"/>
      <c r="E23" s="201"/>
      <c r="F23" s="201"/>
    </row>
    <row r="24" spans="2:6" x14ac:dyDescent="0.2">
      <c r="B24" s="11"/>
      <c r="C24" s="11"/>
      <c r="D24" s="199"/>
      <c r="E24" s="200"/>
      <c r="F24" s="200"/>
    </row>
    <row r="25" spans="2:6" x14ac:dyDescent="0.2">
      <c r="B25" s="11"/>
      <c r="C25" s="11"/>
      <c r="D25" s="199"/>
      <c r="E25" s="201"/>
      <c r="F25" s="201"/>
    </row>
    <row r="26" spans="2:6" x14ac:dyDescent="0.2">
      <c r="B26" s="11"/>
      <c r="C26" s="11"/>
      <c r="D26" s="199"/>
      <c r="E26" s="200"/>
      <c r="F26" s="200"/>
    </row>
    <row r="27" spans="2:6" x14ac:dyDescent="0.2">
      <c r="B27" s="11"/>
      <c r="C27" s="11"/>
      <c r="D27" s="199"/>
      <c r="E27" s="201"/>
      <c r="F27" s="201"/>
    </row>
    <row r="28" spans="2:6" x14ac:dyDescent="0.2">
      <c r="B28" s="11"/>
      <c r="C28" s="11"/>
      <c r="D28" s="199"/>
      <c r="E28" s="200"/>
      <c r="F28" s="200"/>
    </row>
    <row r="29" spans="2:6" x14ac:dyDescent="0.2">
      <c r="B29" s="11"/>
      <c r="C29" s="11"/>
      <c r="D29" s="199"/>
      <c r="E29" s="201"/>
      <c r="F29" s="201"/>
    </row>
    <row r="30" spans="2:6" x14ac:dyDescent="0.2">
      <c r="B30" s="11"/>
      <c r="C30" s="11"/>
      <c r="D30" s="199"/>
      <c r="E30" s="200"/>
      <c r="F30" s="200"/>
    </row>
    <row r="31" spans="2:6" x14ac:dyDescent="0.2">
      <c r="B31" s="11"/>
      <c r="C31" s="11"/>
      <c r="D31" s="199"/>
      <c r="E31" s="201"/>
      <c r="F31" s="201"/>
    </row>
    <row r="32" spans="2:6" x14ac:dyDescent="0.2">
      <c r="B32" s="11"/>
      <c r="C32" s="11"/>
      <c r="D32" s="199"/>
      <c r="E32" s="200"/>
      <c r="F32" s="200"/>
    </row>
    <row r="33" spans="2:6" x14ac:dyDescent="0.2">
      <c r="B33" s="11"/>
      <c r="C33" s="11"/>
      <c r="D33" s="199"/>
      <c r="E33" s="201"/>
      <c r="F33" s="201"/>
    </row>
    <row r="34" spans="2:6" x14ac:dyDescent="0.2">
      <c r="B34" s="11"/>
      <c r="C34" s="11"/>
      <c r="D34" s="199"/>
      <c r="E34" s="200"/>
      <c r="F34" s="200"/>
    </row>
    <row r="35" spans="2:6" x14ac:dyDescent="0.2">
      <c r="B35" s="11"/>
      <c r="C35" s="11"/>
      <c r="D35" s="199"/>
      <c r="E35" s="201"/>
      <c r="F35" s="201"/>
    </row>
    <row r="36" spans="2:6" x14ac:dyDescent="0.2">
      <c r="B36" s="11"/>
      <c r="C36" s="11"/>
      <c r="D36" s="199"/>
      <c r="E36" s="200"/>
      <c r="F36" s="200"/>
    </row>
    <row r="37" spans="2:6" x14ac:dyDescent="0.2">
      <c r="B37" s="11"/>
      <c r="C37" s="11"/>
      <c r="D37" s="199"/>
      <c r="E37" s="201"/>
      <c r="F37" s="201"/>
    </row>
    <row r="38" spans="2:6" x14ac:dyDescent="0.2">
      <c r="B38" s="11"/>
      <c r="C38" s="11"/>
      <c r="D38" s="199"/>
      <c r="E38" s="200"/>
      <c r="F38" s="200"/>
    </row>
    <row r="39" spans="2:6" x14ac:dyDescent="0.2">
      <c r="B39" s="11"/>
      <c r="C39" s="11"/>
      <c r="D39" s="199"/>
      <c r="E39" s="201"/>
      <c r="F39" s="201"/>
    </row>
    <row r="40" spans="2:6" x14ac:dyDescent="0.2">
      <c r="B40" s="11"/>
      <c r="C40" s="11"/>
      <c r="D40" s="199"/>
      <c r="E40" s="200"/>
      <c r="F40" s="200"/>
    </row>
    <row r="41" spans="2:6" x14ac:dyDescent="0.2">
      <c r="B41" s="11"/>
      <c r="C41" s="11"/>
      <c r="D41" s="199"/>
      <c r="E41" s="201"/>
      <c r="F41" s="201"/>
    </row>
    <row r="42" spans="2:6" x14ac:dyDescent="0.2">
      <c r="B42" s="11"/>
      <c r="C42" s="11"/>
      <c r="D42" s="199"/>
      <c r="E42" s="200"/>
      <c r="F42" s="200"/>
    </row>
    <row r="43" spans="2:6" x14ac:dyDescent="0.2">
      <c r="B43" s="11"/>
      <c r="C43" s="11"/>
      <c r="D43" s="199"/>
      <c r="E43" s="201"/>
      <c r="F43" s="201"/>
    </row>
    <row r="44" spans="2:6" x14ac:dyDescent="0.2">
      <c r="B44" s="11"/>
      <c r="C44" s="11"/>
      <c r="D44" s="199"/>
      <c r="E44" s="200"/>
      <c r="F44" s="200"/>
    </row>
    <row r="45" spans="2:6" x14ac:dyDescent="0.2">
      <c r="B45" s="11"/>
      <c r="C45" s="11"/>
      <c r="D45" s="199"/>
      <c r="E45" s="201"/>
      <c r="F45" s="201"/>
    </row>
    <row r="46" spans="2:6" x14ac:dyDescent="0.2">
      <c r="B46" s="11"/>
      <c r="C46" s="11"/>
      <c r="D46" s="199"/>
      <c r="E46" s="200"/>
      <c r="F46" s="200"/>
    </row>
    <row r="47" spans="2:6" x14ac:dyDescent="0.2">
      <c r="B47" s="11"/>
      <c r="C47" s="11"/>
      <c r="D47" s="199"/>
      <c r="E47" s="201"/>
      <c r="F47" s="201"/>
    </row>
    <row r="48" spans="2:6" x14ac:dyDescent="0.2">
      <c r="B48" s="11"/>
      <c r="C48" s="11"/>
      <c r="D48" s="199"/>
      <c r="E48" s="200"/>
      <c r="F48" s="200"/>
    </row>
    <row r="49" spans="2:6" x14ac:dyDescent="0.2">
      <c r="B49" s="11"/>
      <c r="C49" s="11"/>
      <c r="D49" s="199"/>
      <c r="E49" s="201"/>
      <c r="F49" s="201"/>
    </row>
    <row r="50" spans="2:6" x14ac:dyDescent="0.2">
      <c r="B50" s="11"/>
      <c r="C50" s="11"/>
      <c r="D50" s="199"/>
      <c r="E50" s="200"/>
      <c r="F50" s="200"/>
    </row>
    <row r="51" spans="2:6" x14ac:dyDescent="0.2">
      <c r="B51" s="11"/>
      <c r="C51" s="11"/>
      <c r="D51" s="199"/>
      <c r="E51" s="201"/>
      <c r="F51" s="201"/>
    </row>
    <row r="52" spans="2:6" x14ac:dyDescent="0.2">
      <c r="B52" s="11"/>
      <c r="C52" s="11"/>
      <c r="D52" s="199"/>
      <c r="E52" s="200"/>
      <c r="F52" s="200"/>
    </row>
    <row r="53" spans="2:6" x14ac:dyDescent="0.2">
      <c r="B53" s="11"/>
      <c r="C53" s="11"/>
      <c r="D53" s="199"/>
      <c r="E53" s="201"/>
      <c r="F53" s="201"/>
    </row>
    <row r="54" spans="2:6" x14ac:dyDescent="0.2">
      <c r="B54" s="11"/>
      <c r="C54" s="11"/>
      <c r="D54" s="199"/>
      <c r="E54" s="200"/>
      <c r="F54" s="200"/>
    </row>
    <row r="55" spans="2:6" x14ac:dyDescent="0.2">
      <c r="B55" s="11"/>
      <c r="C55" s="11"/>
      <c r="D55" s="199"/>
      <c r="E55" s="201"/>
      <c r="F55" s="201"/>
    </row>
    <row r="56" spans="2:6" x14ac:dyDescent="0.2">
      <c r="B56" s="11"/>
      <c r="C56" s="11"/>
      <c r="D56" s="199"/>
      <c r="E56" s="200"/>
      <c r="F56" s="200"/>
    </row>
    <row r="57" spans="2:6" x14ac:dyDescent="0.2">
      <c r="B57" s="11"/>
      <c r="C57" s="11"/>
      <c r="D57" s="199"/>
      <c r="E57" s="201"/>
      <c r="F57" s="201"/>
    </row>
    <row r="58" spans="2:6" x14ac:dyDescent="0.2">
      <c r="B58" s="11"/>
      <c r="C58" s="11"/>
      <c r="D58" s="199"/>
      <c r="E58" s="200"/>
      <c r="F58" s="200"/>
    </row>
    <row r="59" spans="2:6" x14ac:dyDescent="0.2">
      <c r="B59" s="11"/>
      <c r="C59" s="11"/>
      <c r="D59" s="199"/>
      <c r="E59" s="201"/>
      <c r="F59" s="201"/>
    </row>
    <row r="60" spans="2:6" x14ac:dyDescent="0.2">
      <c r="B60" s="11"/>
      <c r="C60" s="11"/>
      <c r="D60" s="199"/>
      <c r="E60" s="200"/>
      <c r="F60" s="200"/>
    </row>
    <row r="61" spans="2:6" x14ac:dyDescent="0.2">
      <c r="B61" s="11"/>
      <c r="C61" s="11"/>
      <c r="D61" s="199"/>
      <c r="E61" s="201"/>
      <c r="F61" s="201"/>
    </row>
    <row r="62" spans="2:6" x14ac:dyDescent="0.2">
      <c r="B62" s="11"/>
      <c r="C62" s="11"/>
      <c r="D62" s="199"/>
      <c r="E62" s="200"/>
      <c r="F62" s="200"/>
    </row>
    <row r="63" spans="2:6" x14ac:dyDescent="0.2">
      <c r="B63" s="11"/>
      <c r="C63" s="11"/>
      <c r="D63" s="199"/>
      <c r="E63" s="201"/>
      <c r="F63" s="201"/>
    </row>
    <row r="64" spans="2:6" x14ac:dyDescent="0.2">
      <c r="B64" s="11"/>
      <c r="C64" s="11"/>
      <c r="D64" s="199"/>
      <c r="E64" s="200"/>
      <c r="F64" s="200"/>
    </row>
    <row r="65" spans="2:6" x14ac:dyDescent="0.2">
      <c r="B65" s="11"/>
      <c r="C65" s="11"/>
      <c r="D65" s="199"/>
      <c r="E65" s="201"/>
      <c r="F65" s="201"/>
    </row>
    <row r="66" spans="2:6" x14ac:dyDescent="0.2">
      <c r="B66" s="11"/>
      <c r="C66" s="11"/>
      <c r="D66" s="199"/>
      <c r="E66" s="200"/>
      <c r="F66" s="200"/>
    </row>
    <row r="67" spans="2:6" x14ac:dyDescent="0.2">
      <c r="B67" s="11"/>
      <c r="C67" s="11"/>
      <c r="D67" s="199"/>
      <c r="E67" s="201"/>
      <c r="F67" s="201"/>
    </row>
    <row r="68" spans="2:6" x14ac:dyDescent="0.2">
      <c r="B68" s="11"/>
      <c r="C68" s="11"/>
      <c r="D68" s="199"/>
      <c r="E68" s="200"/>
      <c r="F68" s="200"/>
    </row>
    <row r="69" spans="2:6" x14ac:dyDescent="0.2">
      <c r="B69" s="11"/>
      <c r="C69" s="11"/>
      <c r="D69" s="199"/>
      <c r="E69" s="201"/>
      <c r="F69" s="201"/>
    </row>
    <row r="70" spans="2:6" x14ac:dyDescent="0.2">
      <c r="B70" s="11"/>
      <c r="C70" s="11"/>
      <c r="D70" s="199"/>
      <c r="E70" s="200"/>
      <c r="F70" s="200"/>
    </row>
    <row r="71" spans="2:6" x14ac:dyDescent="0.2">
      <c r="B71" s="11"/>
      <c r="C71" s="11"/>
      <c r="D71" s="199"/>
      <c r="E71" s="201"/>
      <c r="F71" s="201"/>
    </row>
    <row r="72" spans="2:6" x14ac:dyDescent="0.2">
      <c r="B72" s="11"/>
      <c r="C72" s="11"/>
      <c r="D72" s="199"/>
      <c r="E72" s="200"/>
      <c r="F72" s="200"/>
    </row>
    <row r="73" spans="2:6" x14ac:dyDescent="0.2">
      <c r="B73" s="11"/>
      <c r="C73" s="11"/>
      <c r="D73" s="199"/>
      <c r="E73" s="201"/>
      <c r="F73" s="201"/>
    </row>
    <row r="74" spans="2:6" x14ac:dyDescent="0.2">
      <c r="B74" s="11"/>
      <c r="C74" s="11"/>
      <c r="D74" s="199"/>
      <c r="E74" s="200"/>
      <c r="F74" s="200"/>
    </row>
    <row r="75" spans="2:6" x14ac:dyDescent="0.2">
      <c r="B75" s="11"/>
      <c r="C75" s="11"/>
      <c r="D75" s="199"/>
      <c r="E75" s="201"/>
      <c r="F75" s="201"/>
    </row>
    <row r="76" spans="2:6" x14ac:dyDescent="0.2">
      <c r="B76" s="11"/>
      <c r="C76" s="11"/>
      <c r="D76" s="199"/>
      <c r="E76" s="200"/>
      <c r="F76" s="200"/>
    </row>
    <row r="77" spans="2:6" x14ac:dyDescent="0.2">
      <c r="B77" s="11"/>
      <c r="C77" s="11"/>
      <c r="D77" s="199"/>
      <c r="E77" s="201"/>
      <c r="F77" s="201"/>
    </row>
    <row r="78" spans="2:6" x14ac:dyDescent="0.2">
      <c r="B78" s="11"/>
      <c r="C78" s="11"/>
      <c r="D78" s="199"/>
      <c r="E78" s="200"/>
      <c r="F78" s="200"/>
    </row>
    <row r="79" spans="2:6" x14ac:dyDescent="0.2">
      <c r="B79" s="11"/>
      <c r="C79" s="11"/>
      <c r="D79" s="199"/>
      <c r="E79" s="201"/>
      <c r="F79" s="201"/>
    </row>
    <row r="80" spans="2:6" x14ac:dyDescent="0.2">
      <c r="B80" s="11"/>
      <c r="C80" s="11"/>
      <c r="D80" s="199"/>
      <c r="E80" s="200"/>
      <c r="F80" s="200"/>
    </row>
    <row r="81" spans="2:6" x14ac:dyDescent="0.2">
      <c r="B81" s="11"/>
      <c r="C81" s="11"/>
      <c r="D81" s="199"/>
      <c r="E81" s="201"/>
      <c r="F81" s="201"/>
    </row>
    <row r="82" spans="2:6" x14ac:dyDescent="0.2">
      <c r="B82" s="11"/>
      <c r="C82" s="11"/>
      <c r="D82" s="199"/>
      <c r="E82" s="200"/>
      <c r="F82" s="200"/>
    </row>
    <row r="83" spans="2:6" x14ac:dyDescent="0.2">
      <c r="B83" s="11"/>
      <c r="C83" s="11"/>
      <c r="D83" s="199"/>
      <c r="E83" s="201"/>
      <c r="F83" s="201"/>
    </row>
    <row r="84" spans="2:6" x14ac:dyDescent="0.2">
      <c r="B84" s="11"/>
      <c r="C84" s="11"/>
      <c r="D84" s="199"/>
      <c r="E84" s="200"/>
      <c r="F84" s="200"/>
    </row>
    <row r="85" spans="2:6" x14ac:dyDescent="0.2">
      <c r="B85" s="11"/>
      <c r="C85" s="11"/>
      <c r="D85" s="199"/>
      <c r="E85" s="201"/>
      <c r="F85" s="201"/>
    </row>
    <row r="86" spans="2:6" x14ac:dyDescent="0.2">
      <c r="B86" s="11"/>
      <c r="C86" s="11"/>
      <c r="D86" s="199"/>
      <c r="E86" s="200"/>
      <c r="F86" s="200"/>
    </row>
    <row r="87" spans="2:6" x14ac:dyDescent="0.2">
      <c r="B87" s="11"/>
      <c r="C87" s="11"/>
      <c r="D87" s="199"/>
      <c r="E87" s="201"/>
      <c r="F87" s="201"/>
    </row>
    <row r="88" spans="2:6" x14ac:dyDescent="0.2">
      <c r="B88" s="4"/>
      <c r="C88" s="4"/>
    </row>
    <row r="89" spans="2:6" x14ac:dyDescent="0.2">
      <c r="B89" s="4"/>
      <c r="C89" s="4"/>
    </row>
    <row r="90" spans="2:6" x14ac:dyDescent="0.2">
      <c r="B90" s="4"/>
      <c r="C90" s="4"/>
    </row>
    <row r="91" spans="2:6" x14ac:dyDescent="0.2">
      <c r="B91" s="4"/>
      <c r="C91" s="4"/>
    </row>
    <row r="92" spans="2:6" x14ac:dyDescent="0.2">
      <c r="B92" s="4"/>
      <c r="C92" s="4"/>
    </row>
    <row r="93" spans="2:6" x14ac:dyDescent="0.2">
      <c r="B93" s="4"/>
      <c r="C93" s="4"/>
    </row>
    <row r="94" spans="2:6" x14ac:dyDescent="0.2">
      <c r="B94" s="4"/>
      <c r="C94" s="4"/>
    </row>
    <row r="95" spans="2:6" x14ac:dyDescent="0.2">
      <c r="B95" s="4"/>
      <c r="C95" s="4"/>
    </row>
    <row r="96" spans="2:6" x14ac:dyDescent="0.2">
      <c r="B96" s="4"/>
      <c r="C96" s="4"/>
    </row>
    <row r="97" spans="2:3" x14ac:dyDescent="0.2">
      <c r="B97" s="4"/>
      <c r="C97" s="4"/>
    </row>
    <row r="98" spans="2:3" x14ac:dyDescent="0.2">
      <c r="B98" s="4"/>
      <c r="C98" s="4"/>
    </row>
    <row r="99" spans="2:3" x14ac:dyDescent="0.2">
      <c r="B99" s="4"/>
      <c r="C99" s="4"/>
    </row>
    <row r="100" spans="2:3" x14ac:dyDescent="0.2">
      <c r="B100" s="4"/>
      <c r="C100" s="4"/>
    </row>
    <row r="101" spans="2:3" x14ac:dyDescent="0.2">
      <c r="B101" s="4"/>
      <c r="C101" s="4"/>
    </row>
    <row r="102" spans="2:3" x14ac:dyDescent="0.2">
      <c r="B102" s="4"/>
      <c r="C102" s="4"/>
    </row>
    <row r="103" spans="2:3" x14ac:dyDescent="0.2">
      <c r="B103" s="4"/>
      <c r="C103" s="4"/>
    </row>
    <row r="104" spans="2:3" x14ac:dyDescent="0.2">
      <c r="B104" s="4"/>
      <c r="C104" s="4"/>
    </row>
    <row r="105" spans="2:3" x14ac:dyDescent="0.2">
      <c r="B105" s="4"/>
      <c r="C105" s="4"/>
    </row>
    <row r="106" spans="2:3" x14ac:dyDescent="0.2">
      <c r="B106" s="4"/>
      <c r="C106" s="4"/>
    </row>
    <row r="107" spans="2:3" x14ac:dyDescent="0.2">
      <c r="B107" s="4"/>
      <c r="C107" s="4"/>
    </row>
    <row r="108" spans="2:3" x14ac:dyDescent="0.2">
      <c r="B108" s="4"/>
      <c r="C108" s="4"/>
    </row>
    <row r="109" spans="2:3" x14ac:dyDescent="0.2">
      <c r="B109" s="4"/>
      <c r="C109" s="4"/>
    </row>
    <row r="110" spans="2:3" x14ac:dyDescent="0.2">
      <c r="B110" s="4"/>
      <c r="C110" s="4"/>
    </row>
    <row r="111" spans="2:3" x14ac:dyDescent="0.2">
      <c r="B111" s="4"/>
      <c r="C111" s="4"/>
    </row>
    <row r="112" spans="2:3" x14ac:dyDescent="0.2">
      <c r="B112" s="4"/>
      <c r="C112" s="4"/>
    </row>
    <row r="113" spans="2:3" x14ac:dyDescent="0.2">
      <c r="B113" s="4"/>
      <c r="C113" s="4"/>
    </row>
    <row r="114" spans="2:3" x14ac:dyDescent="0.2">
      <c r="B114" s="4"/>
      <c r="C114" s="4"/>
    </row>
    <row r="115" spans="2:3" x14ac:dyDescent="0.2">
      <c r="B115" s="4"/>
      <c r="C115" s="4"/>
    </row>
    <row r="116" spans="2:3" x14ac:dyDescent="0.2">
      <c r="B116" s="4"/>
      <c r="C116" s="4"/>
    </row>
    <row r="117" spans="2:3" x14ac:dyDescent="0.2">
      <c r="B117" s="4"/>
      <c r="C117" s="4"/>
    </row>
    <row r="118" spans="2:3" x14ac:dyDescent="0.2">
      <c r="B118" s="4"/>
      <c r="C118" s="4"/>
    </row>
    <row r="119" spans="2:3" x14ac:dyDescent="0.2">
      <c r="B119" s="4"/>
      <c r="C119" s="4"/>
    </row>
    <row r="120" spans="2:3" x14ac:dyDescent="0.2">
      <c r="B120" s="4"/>
      <c r="C120" s="4"/>
    </row>
    <row r="121" spans="2:3" x14ac:dyDescent="0.2">
      <c r="B121" s="4"/>
      <c r="C121" s="4"/>
    </row>
    <row r="122" spans="2:3" x14ac:dyDescent="0.2">
      <c r="B122" s="4"/>
      <c r="C122" s="4"/>
    </row>
    <row r="123" spans="2:3" x14ac:dyDescent="0.2">
      <c r="B123" s="4"/>
      <c r="C123" s="4"/>
    </row>
    <row r="124" spans="2:3" x14ac:dyDescent="0.2">
      <c r="B124" s="4"/>
      <c r="C124" s="4"/>
    </row>
    <row r="125" spans="2:3" x14ac:dyDescent="0.2">
      <c r="B125" s="4"/>
      <c r="C125" s="4"/>
    </row>
    <row r="126" spans="2:3" x14ac:dyDescent="0.2">
      <c r="B126" s="4"/>
      <c r="C126" s="4"/>
    </row>
    <row r="127" spans="2:3" x14ac:dyDescent="0.2">
      <c r="B127" s="4"/>
      <c r="C127" s="4"/>
    </row>
    <row r="128" spans="2:3" x14ac:dyDescent="0.2">
      <c r="B128" s="4"/>
      <c r="C128" s="4"/>
    </row>
  </sheetData>
  <mergeCells count="70">
    <mergeCell ref="D19:F19"/>
    <mergeCell ref="D20:F20"/>
    <mergeCell ref="D21:F21"/>
    <mergeCell ref="D22:F22"/>
    <mergeCell ref="D4:F4"/>
    <mergeCell ref="D25:F25"/>
    <mergeCell ref="D26:F26"/>
    <mergeCell ref="D27:F27"/>
    <mergeCell ref="D23:F23"/>
    <mergeCell ref="D24:F24"/>
    <mergeCell ref="D31:F31"/>
    <mergeCell ref="D32:F32"/>
    <mergeCell ref="D33:F33"/>
    <mergeCell ref="D28:F28"/>
    <mergeCell ref="D29:F29"/>
    <mergeCell ref="D30:F30"/>
    <mergeCell ref="D37:F37"/>
    <mergeCell ref="D38:F38"/>
    <mergeCell ref="D39:F39"/>
    <mergeCell ref="D34:F34"/>
    <mergeCell ref="D35:F35"/>
    <mergeCell ref="D36:F36"/>
    <mergeCell ref="D43:F43"/>
    <mergeCell ref="D44:F44"/>
    <mergeCell ref="D45:F45"/>
    <mergeCell ref="D40:F40"/>
    <mergeCell ref="D41:F41"/>
    <mergeCell ref="D42:F42"/>
    <mergeCell ref="D49:F49"/>
    <mergeCell ref="D50:F50"/>
    <mergeCell ref="D51:F51"/>
    <mergeCell ref="D46:F46"/>
    <mergeCell ref="D47:F47"/>
    <mergeCell ref="D48:F48"/>
    <mergeCell ref="D55:F55"/>
    <mergeCell ref="D56:F56"/>
    <mergeCell ref="D57:F57"/>
    <mergeCell ref="D52:F52"/>
    <mergeCell ref="D53:F53"/>
    <mergeCell ref="D54:F54"/>
    <mergeCell ref="D61:F61"/>
    <mergeCell ref="D62:F62"/>
    <mergeCell ref="D63:F63"/>
    <mergeCell ref="D58:F58"/>
    <mergeCell ref="D59:F59"/>
    <mergeCell ref="D60:F60"/>
    <mergeCell ref="D67:F67"/>
    <mergeCell ref="D68:F68"/>
    <mergeCell ref="D69:F69"/>
    <mergeCell ref="D64:F64"/>
    <mergeCell ref="D65:F65"/>
    <mergeCell ref="D66:F66"/>
    <mergeCell ref="D73:F73"/>
    <mergeCell ref="D74:F74"/>
    <mergeCell ref="D75:F75"/>
    <mergeCell ref="D70:F70"/>
    <mergeCell ref="D71:F71"/>
    <mergeCell ref="D72:F72"/>
    <mergeCell ref="D79:F79"/>
    <mergeCell ref="D80:F80"/>
    <mergeCell ref="D81:F81"/>
    <mergeCell ref="D76:F76"/>
    <mergeCell ref="D77:F77"/>
    <mergeCell ref="D78:F78"/>
    <mergeCell ref="D85:F85"/>
    <mergeCell ref="D86:F86"/>
    <mergeCell ref="D87:F87"/>
    <mergeCell ref="D82:F82"/>
    <mergeCell ref="D83:F83"/>
    <mergeCell ref="D84:F84"/>
  </mergeCells>
  <pageMargins left="0.25" right="0.25" top="0.75" bottom="0.75" header="0.3" footer="0.3"/>
  <pageSetup scale="78" fitToHeight="0" orientation="portrait" horizontalDpi="4294967293" verticalDpi="4294967293" r:id="rId1"/>
  <headerFooter>
    <oddHeader>&amp;C&amp;"Arial,Bold"AviaGlobal Group LLC
Tax Year CY 2020</oddHeader>
    <oddFooter>&amp;L&amp;F&amp;RPage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0D5DF9-30B2-4DF7-BAA6-7B65E8CFE915}">
  <sheetPr>
    <tabColor rgb="FF92D050"/>
    <pageSetUpPr fitToPage="1"/>
  </sheetPr>
  <dimension ref="A1:F30"/>
  <sheetViews>
    <sheetView workbookViewId="0">
      <pane ySplit="4" topLeftCell="A5" activePane="bottomLeft" state="frozen"/>
      <selection pane="bottomLeft" activeCell="D26" sqref="D26"/>
    </sheetView>
  </sheetViews>
  <sheetFormatPr defaultRowHeight="15" x14ac:dyDescent="0.25"/>
  <cols>
    <col min="1" max="1" width="14.5703125" style="50" customWidth="1"/>
    <col min="2" max="2" width="105" style="50" customWidth="1"/>
    <col min="3" max="3" width="14.5703125" style="50" customWidth="1"/>
    <col min="4" max="4" width="10.7109375" style="50" customWidth="1"/>
    <col min="5" max="5" width="11.28515625" style="50" customWidth="1"/>
    <col min="6" max="6" width="40.42578125" style="51" customWidth="1"/>
    <col min="7" max="16384" width="9.140625" style="50"/>
  </cols>
  <sheetData>
    <row r="1" spans="1:6" ht="15.75" thickBot="1" x14ac:dyDescent="0.3"/>
    <row r="2" spans="1:6" s="64" customFormat="1" ht="36" customHeight="1" thickBot="1" x14ac:dyDescent="0.3">
      <c r="A2" s="67" t="s">
        <v>5</v>
      </c>
      <c r="B2" s="57" t="s">
        <v>67</v>
      </c>
      <c r="C2" s="66"/>
      <c r="D2" s="65"/>
      <c r="E2" s="65"/>
      <c r="F2" s="51"/>
    </row>
    <row r="3" spans="1:6" ht="15.75" thickBot="1" x14ac:dyDescent="0.3"/>
    <row r="4" spans="1:6" ht="48" thickBot="1" x14ac:dyDescent="0.35">
      <c r="A4" s="61" t="s">
        <v>21</v>
      </c>
      <c r="B4" s="60" t="s">
        <v>20</v>
      </c>
      <c r="C4" s="59" t="s">
        <v>17</v>
      </c>
      <c r="D4" s="58" t="s">
        <v>19</v>
      </c>
      <c r="E4" s="58" t="s">
        <v>18</v>
      </c>
      <c r="F4" s="57" t="s">
        <v>16</v>
      </c>
    </row>
    <row r="5" spans="1:6" s="53" customFormat="1" ht="15.75" x14ac:dyDescent="0.25">
      <c r="A5" s="133"/>
      <c r="B5" s="134"/>
      <c r="C5" s="135"/>
      <c r="D5" s="135"/>
      <c r="F5" s="54"/>
    </row>
    <row r="6" spans="1:6" ht="15.75" x14ac:dyDescent="0.25">
      <c r="A6" s="133" t="s">
        <v>127</v>
      </c>
      <c r="B6" s="134" t="s">
        <v>15</v>
      </c>
      <c r="C6" s="135">
        <v>1500</v>
      </c>
      <c r="D6" s="135">
        <f>C6</f>
        <v>1500</v>
      </c>
      <c r="E6" s="139"/>
      <c r="F6" s="131" t="s">
        <v>243</v>
      </c>
    </row>
    <row r="7" spans="1:6" ht="15.75" x14ac:dyDescent="0.25">
      <c r="A7" s="133" t="s">
        <v>141</v>
      </c>
      <c r="B7" s="134" t="s">
        <v>15</v>
      </c>
      <c r="C7" s="135">
        <v>1500</v>
      </c>
      <c r="D7" s="135">
        <f>C7</f>
        <v>1500</v>
      </c>
      <c r="E7" s="139"/>
      <c r="F7" s="131" t="s">
        <v>243</v>
      </c>
    </row>
    <row r="8" spans="1:6" ht="15.75" x14ac:dyDescent="0.25">
      <c r="A8" s="133" t="s">
        <v>151</v>
      </c>
      <c r="B8" s="134" t="s">
        <v>15</v>
      </c>
      <c r="C8" s="135">
        <v>3850</v>
      </c>
      <c r="D8" s="135">
        <v>3000</v>
      </c>
      <c r="E8" s="139">
        <v>850</v>
      </c>
      <c r="F8" s="131" t="s">
        <v>244</v>
      </c>
    </row>
    <row r="9" spans="1:6" ht="15.75" x14ac:dyDescent="0.25">
      <c r="A9" s="133" t="s">
        <v>171</v>
      </c>
      <c r="B9" s="134" t="s">
        <v>15</v>
      </c>
      <c r="C9" s="135">
        <v>3557.1</v>
      </c>
      <c r="D9" s="135">
        <v>3000</v>
      </c>
      <c r="E9" s="139">
        <v>557.1</v>
      </c>
      <c r="F9" s="131" t="s">
        <v>243</v>
      </c>
    </row>
    <row r="10" spans="1:6" ht="15.75" x14ac:dyDescent="0.25">
      <c r="A10" s="133">
        <v>44780</v>
      </c>
      <c r="B10" s="134" t="s">
        <v>15</v>
      </c>
      <c r="C10" s="135">
        <v>3000</v>
      </c>
      <c r="D10" s="135">
        <f>C10</f>
        <v>3000</v>
      </c>
      <c r="E10" s="139"/>
      <c r="F10" s="131" t="s">
        <v>243</v>
      </c>
    </row>
    <row r="11" spans="1:6" ht="15.75" x14ac:dyDescent="0.25">
      <c r="A11" s="133">
        <v>44781</v>
      </c>
      <c r="B11" s="134" t="s">
        <v>15</v>
      </c>
      <c r="C11" s="135">
        <v>3000</v>
      </c>
      <c r="D11" s="135">
        <f>C11</f>
        <v>3000</v>
      </c>
      <c r="E11" s="139"/>
      <c r="F11" s="131" t="s">
        <v>243</v>
      </c>
    </row>
    <row r="12" spans="1:6" ht="15.75" x14ac:dyDescent="0.25">
      <c r="A12" s="133" t="s">
        <v>201</v>
      </c>
      <c r="B12" s="134" t="s">
        <v>15</v>
      </c>
      <c r="C12" s="135">
        <v>3194.99</v>
      </c>
      <c r="D12" s="135">
        <v>3000</v>
      </c>
      <c r="E12" s="139">
        <v>194.99</v>
      </c>
      <c r="F12" s="131" t="s">
        <v>244</v>
      </c>
    </row>
    <row r="13" spans="1:6" ht="15.75" x14ac:dyDescent="0.25">
      <c r="A13" s="133" t="s">
        <v>208</v>
      </c>
      <c r="B13" s="134" t="s">
        <v>15</v>
      </c>
      <c r="C13" s="135">
        <v>3000</v>
      </c>
      <c r="D13" s="135">
        <f>C13</f>
        <v>3000</v>
      </c>
      <c r="E13" s="139"/>
      <c r="F13" s="131" t="s">
        <v>243</v>
      </c>
    </row>
    <row r="14" spans="1:6" ht="15.75" x14ac:dyDescent="0.25">
      <c r="A14" s="133">
        <v>44603</v>
      </c>
      <c r="B14" s="134" t="s">
        <v>15</v>
      </c>
      <c r="C14" s="135">
        <v>2000</v>
      </c>
      <c r="D14" s="135">
        <f t="shared" ref="D14:D15" si="0">C14</f>
        <v>2000</v>
      </c>
      <c r="E14" s="139"/>
      <c r="F14" s="131" t="s">
        <v>243</v>
      </c>
    </row>
    <row r="15" spans="1:6" ht="15.75" x14ac:dyDescent="0.25">
      <c r="A15" s="133">
        <v>44816</v>
      </c>
      <c r="B15" s="134" t="s">
        <v>15</v>
      </c>
      <c r="C15" s="135">
        <v>2000</v>
      </c>
      <c r="D15" s="135">
        <f t="shared" si="0"/>
        <v>2000</v>
      </c>
      <c r="E15" s="139"/>
      <c r="F15" s="131" t="s">
        <v>243</v>
      </c>
    </row>
    <row r="16" spans="1:6" ht="15.75" x14ac:dyDescent="0.25">
      <c r="A16" s="133" t="s">
        <v>229</v>
      </c>
      <c r="B16" s="134" t="s">
        <v>15</v>
      </c>
      <c r="C16" s="135">
        <v>7063.61</v>
      </c>
      <c r="D16" s="135">
        <v>6000</v>
      </c>
      <c r="E16" s="139">
        <v>1063.6099999999999</v>
      </c>
      <c r="F16" s="131" t="s">
        <v>244</v>
      </c>
    </row>
    <row r="17" spans="1:6" s="137" customFormat="1" ht="16.5" thickBot="1" x14ac:dyDescent="0.3">
      <c r="A17" s="136"/>
      <c r="B17" s="73" t="s">
        <v>119</v>
      </c>
      <c r="C17" s="140">
        <f>SUM(C6:C16)</f>
        <v>33665.699999999997</v>
      </c>
      <c r="D17" s="140">
        <f t="shared" ref="D17:E17" si="1">SUM(D6:D16)</f>
        <v>31000</v>
      </c>
      <c r="E17" s="141">
        <f t="shared" si="1"/>
        <v>2665.7</v>
      </c>
      <c r="F17" s="138"/>
    </row>
    <row r="18" spans="1:6" ht="16.5" thickTop="1" x14ac:dyDescent="0.25">
      <c r="A18" s="53"/>
      <c r="B18" s="53"/>
      <c r="C18" s="72">
        <f>D17+E17</f>
        <v>33665.699999999997</v>
      </c>
      <c r="D18" s="53"/>
      <c r="E18" s="139"/>
    </row>
    <row r="19" spans="1:6" ht="15.75" x14ac:dyDescent="0.25">
      <c r="A19" s="53"/>
      <c r="B19" s="53"/>
      <c r="C19" s="53"/>
      <c r="D19" s="53"/>
    </row>
    <row r="20" spans="1:6" x14ac:dyDescent="0.25">
      <c r="A20" s="121"/>
      <c r="B20" s="121"/>
      <c r="C20" s="121"/>
      <c r="D20" s="121"/>
    </row>
    <row r="21" spans="1:6" x14ac:dyDescent="0.25">
      <c r="A21" s="121"/>
      <c r="B21" s="121"/>
      <c r="C21" s="121"/>
      <c r="D21" s="121"/>
    </row>
    <row r="22" spans="1:6" x14ac:dyDescent="0.25">
      <c r="A22" s="121"/>
      <c r="B22" s="121"/>
      <c r="C22" s="121"/>
      <c r="D22" s="121"/>
    </row>
    <row r="23" spans="1:6" x14ac:dyDescent="0.25">
      <c r="A23" s="121"/>
      <c r="B23" s="121"/>
      <c r="C23" s="121"/>
      <c r="D23" s="121"/>
    </row>
    <row r="24" spans="1:6" x14ac:dyDescent="0.25">
      <c r="A24" s="121"/>
      <c r="B24" s="121"/>
      <c r="C24" s="121"/>
      <c r="D24" s="121"/>
    </row>
    <row r="25" spans="1:6" x14ac:dyDescent="0.25">
      <c r="A25" s="121"/>
      <c r="B25" s="121"/>
      <c r="C25" s="121"/>
      <c r="D25" s="121"/>
    </row>
    <row r="26" spans="1:6" x14ac:dyDescent="0.25">
      <c r="A26" s="121"/>
      <c r="B26" s="121"/>
      <c r="C26" s="121"/>
      <c r="D26" s="121"/>
    </row>
    <row r="27" spans="1:6" x14ac:dyDescent="0.25">
      <c r="A27" s="121"/>
      <c r="B27" s="121"/>
      <c r="C27" s="121"/>
      <c r="D27" s="121"/>
    </row>
    <row r="28" spans="1:6" x14ac:dyDescent="0.25">
      <c r="A28" s="121"/>
      <c r="B28" s="121"/>
      <c r="C28" s="121"/>
      <c r="D28" s="121"/>
    </row>
    <row r="29" spans="1:6" x14ac:dyDescent="0.25">
      <c r="A29" s="121"/>
      <c r="B29" s="121"/>
      <c r="C29" s="121"/>
      <c r="D29" s="121"/>
    </row>
    <row r="30" spans="1:6" x14ac:dyDescent="0.25">
      <c r="A30" s="121"/>
      <c r="B30" s="121"/>
      <c r="C30" s="121"/>
      <c r="D30" s="121"/>
    </row>
  </sheetData>
  <pageMargins left="0.25" right="0.25" top="0.75" bottom="0.75" header="0.3" footer="0.3"/>
  <pageSetup scale="59" fitToHeight="0" orientation="landscape" horizontalDpi="4294967293" verticalDpi="4294967293" r:id="rId1"/>
  <headerFooter>
    <oddFooter>&amp;L&amp;P of &amp;N&amp;C&amp;A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742B57-A4D0-46FC-8990-2100445E429A}">
  <sheetPr>
    <tabColor rgb="FFFF0000"/>
    <pageSetUpPr fitToPage="1"/>
  </sheetPr>
  <dimension ref="A1:F153"/>
  <sheetViews>
    <sheetView topLeftCell="A7" workbookViewId="0">
      <pane ySplit="2" topLeftCell="A102" activePane="bottomLeft" state="frozen"/>
      <selection activeCell="A7" sqref="A7"/>
      <selection pane="bottomLeft" activeCell="F26" sqref="F26"/>
    </sheetView>
  </sheetViews>
  <sheetFormatPr defaultRowHeight="15" x14ac:dyDescent="0.25"/>
  <cols>
    <col min="1" max="1" width="14.5703125" style="50" customWidth="1"/>
    <col min="2" max="2" width="92.7109375" style="50" customWidth="1"/>
    <col min="3" max="3" width="14.7109375" style="118" customWidth="1"/>
    <col min="4" max="4" width="12.5703125" style="145" customWidth="1"/>
    <col min="5" max="5" width="38.7109375" style="51" customWidth="1"/>
    <col min="6" max="6" width="60.7109375" style="64" customWidth="1"/>
    <col min="7" max="7" width="15.5703125" style="50" customWidth="1"/>
    <col min="8" max="16384" width="9.140625" style="50"/>
  </cols>
  <sheetData>
    <row r="1" spans="1:6" ht="15.75" thickBot="1" x14ac:dyDescent="0.3"/>
    <row r="2" spans="1:6" s="64" customFormat="1" ht="36" customHeight="1" thickBot="1" x14ac:dyDescent="0.25">
      <c r="A2" s="67" t="s">
        <v>5</v>
      </c>
      <c r="B2" s="57" t="s">
        <v>27</v>
      </c>
      <c r="C2" s="146" t="s">
        <v>26</v>
      </c>
      <c r="D2" s="147"/>
      <c r="E2" s="65"/>
    </row>
    <row r="3" spans="1:6" ht="18.75" x14ac:dyDescent="0.3">
      <c r="A3" s="56" t="s">
        <v>25</v>
      </c>
      <c r="B3" s="56"/>
      <c r="C3" s="63">
        <v>3729.68</v>
      </c>
      <c r="D3" s="70"/>
      <c r="E3" s="70"/>
    </row>
    <row r="4" spans="1:6" ht="18.75" x14ac:dyDescent="0.3">
      <c r="A4" s="56" t="s">
        <v>24</v>
      </c>
      <c r="B4" s="56"/>
      <c r="C4" s="63">
        <v>80973.509999999995</v>
      </c>
      <c r="D4" s="70"/>
      <c r="E4" s="70"/>
    </row>
    <row r="5" spans="1:6" ht="18.75" x14ac:dyDescent="0.3">
      <c r="A5" s="56" t="s">
        <v>23</v>
      </c>
      <c r="B5" s="56"/>
      <c r="C5" s="63">
        <v>-84039.48</v>
      </c>
      <c r="D5" s="70"/>
      <c r="E5" s="70"/>
    </row>
    <row r="6" spans="1:6" ht="19.5" thickBot="1" x14ac:dyDescent="0.35">
      <c r="A6" s="56" t="s">
        <v>22</v>
      </c>
      <c r="B6" s="56"/>
      <c r="C6" s="62">
        <v>663.71</v>
      </c>
      <c r="D6" s="70"/>
      <c r="E6" s="70"/>
    </row>
    <row r="7" spans="1:6" ht="15.75" thickBot="1" x14ac:dyDescent="0.3"/>
    <row r="8" spans="1:6" ht="19.5" thickBot="1" x14ac:dyDescent="0.35">
      <c r="A8" s="69" t="s">
        <v>21</v>
      </c>
      <c r="B8" s="68" t="s">
        <v>61</v>
      </c>
      <c r="C8" s="148" t="s">
        <v>1</v>
      </c>
      <c r="D8" s="148" t="s">
        <v>57</v>
      </c>
      <c r="E8" s="57" t="s">
        <v>0</v>
      </c>
      <c r="F8" s="57" t="s">
        <v>56</v>
      </c>
    </row>
    <row r="9" spans="1:6" s="53" customFormat="1" ht="15.75" x14ac:dyDescent="0.25">
      <c r="A9" s="54"/>
      <c r="C9" s="72"/>
      <c r="D9" s="71"/>
      <c r="E9" s="54"/>
      <c r="F9" s="55"/>
    </row>
    <row r="10" spans="1:6" x14ac:dyDescent="0.25">
      <c r="A10" s="151">
        <v>44621</v>
      </c>
      <c r="B10" s="152" t="s">
        <v>124</v>
      </c>
      <c r="C10" s="153">
        <v>-0.34</v>
      </c>
      <c r="D10" s="149"/>
      <c r="E10" s="142" t="s">
        <v>246</v>
      </c>
    </row>
    <row r="11" spans="1:6" x14ac:dyDescent="0.25">
      <c r="A11" s="154" t="s">
        <v>130</v>
      </c>
      <c r="B11" s="155" t="s">
        <v>134</v>
      </c>
      <c r="C11" s="156">
        <v>-0.7</v>
      </c>
      <c r="E11" s="143" t="s">
        <v>246</v>
      </c>
    </row>
    <row r="12" spans="1:6" x14ac:dyDescent="0.25">
      <c r="A12" s="154" t="s">
        <v>127</v>
      </c>
      <c r="B12" s="155" t="s">
        <v>129</v>
      </c>
      <c r="C12" s="156">
        <v>-0.72</v>
      </c>
      <c r="E12" s="143" t="s">
        <v>246</v>
      </c>
    </row>
    <row r="13" spans="1:6" x14ac:dyDescent="0.25">
      <c r="A13" s="154" t="s">
        <v>135</v>
      </c>
      <c r="B13" s="155" t="s">
        <v>137</v>
      </c>
      <c r="C13" s="156">
        <v>-0.21</v>
      </c>
      <c r="E13" s="143" t="s">
        <v>246</v>
      </c>
    </row>
    <row r="14" spans="1:6" x14ac:dyDescent="0.25">
      <c r="A14" s="154" t="s">
        <v>130</v>
      </c>
      <c r="B14" s="155" t="s">
        <v>133</v>
      </c>
      <c r="C14" s="156">
        <v>-1.35</v>
      </c>
      <c r="E14" s="143" t="s">
        <v>246</v>
      </c>
    </row>
    <row r="15" spans="1:6" x14ac:dyDescent="0.25">
      <c r="A15" s="154" t="s">
        <v>186</v>
      </c>
      <c r="B15" s="155" t="s">
        <v>190</v>
      </c>
      <c r="C15" s="156">
        <v>-1.35</v>
      </c>
      <c r="E15" s="143" t="s">
        <v>246</v>
      </c>
    </row>
    <row r="16" spans="1:6" x14ac:dyDescent="0.25">
      <c r="A16" s="154" t="s">
        <v>186</v>
      </c>
      <c r="B16" s="155" t="s">
        <v>191</v>
      </c>
      <c r="C16" s="156">
        <v>-0.7</v>
      </c>
      <c r="E16" s="143" t="s">
        <v>246</v>
      </c>
    </row>
    <row r="17" spans="1:5" x14ac:dyDescent="0.25">
      <c r="A17" s="157">
        <v>44722</v>
      </c>
      <c r="B17" s="155" t="s">
        <v>213</v>
      </c>
      <c r="C17" s="156">
        <v>-4.7699999999999996</v>
      </c>
      <c r="E17" s="143" t="s">
        <v>246</v>
      </c>
    </row>
    <row r="18" spans="1:5" x14ac:dyDescent="0.25">
      <c r="A18" s="154" t="s">
        <v>147</v>
      </c>
      <c r="B18" s="155" t="s">
        <v>150</v>
      </c>
      <c r="C18" s="156">
        <v>-1</v>
      </c>
      <c r="E18" s="143" t="s">
        <v>247</v>
      </c>
    </row>
    <row r="19" spans="1:5" x14ac:dyDescent="0.25">
      <c r="A19" s="154" t="s">
        <v>158</v>
      </c>
      <c r="B19" s="155" t="s">
        <v>160</v>
      </c>
      <c r="C19" s="156">
        <v>-1</v>
      </c>
      <c r="E19" s="143" t="s">
        <v>247</v>
      </c>
    </row>
    <row r="20" spans="1:5" x14ac:dyDescent="0.25">
      <c r="A20" s="154" t="s">
        <v>176</v>
      </c>
      <c r="B20" s="155" t="s">
        <v>177</v>
      </c>
      <c r="C20" s="156">
        <v>-1</v>
      </c>
      <c r="E20" s="143" t="s">
        <v>247</v>
      </c>
    </row>
    <row r="21" spans="1:5" x14ac:dyDescent="0.25">
      <c r="A21" s="154" t="s">
        <v>176</v>
      </c>
      <c r="B21" s="155" t="s">
        <v>178</v>
      </c>
      <c r="C21" s="156">
        <v>-1</v>
      </c>
      <c r="E21" s="143" t="s">
        <v>247</v>
      </c>
    </row>
    <row r="22" spans="1:5" x14ac:dyDescent="0.25">
      <c r="A22" s="157">
        <v>44782</v>
      </c>
      <c r="B22" s="155" t="s">
        <v>206</v>
      </c>
      <c r="C22" s="156">
        <v>-1</v>
      </c>
      <c r="E22" s="143" t="s">
        <v>247</v>
      </c>
    </row>
    <row r="23" spans="1:5" x14ac:dyDescent="0.25">
      <c r="A23" s="157">
        <v>44782</v>
      </c>
      <c r="B23" s="155" t="s">
        <v>207</v>
      </c>
      <c r="C23" s="156">
        <v>-1</v>
      </c>
      <c r="E23" s="143" t="s">
        <v>247</v>
      </c>
    </row>
    <row r="24" spans="1:5" x14ac:dyDescent="0.25">
      <c r="A24" s="154" t="s">
        <v>234</v>
      </c>
      <c r="B24" s="155" t="s">
        <v>237</v>
      </c>
      <c r="C24" s="156">
        <v>-1</v>
      </c>
      <c r="E24" s="143" t="s">
        <v>247</v>
      </c>
    </row>
    <row r="25" spans="1:5" x14ac:dyDescent="0.25">
      <c r="A25" s="154" t="s">
        <v>234</v>
      </c>
      <c r="B25" s="155" t="s">
        <v>238</v>
      </c>
      <c r="C25" s="156">
        <v>-1</v>
      </c>
      <c r="E25" s="143" t="s">
        <v>247</v>
      </c>
    </row>
    <row r="26" spans="1:5" x14ac:dyDescent="0.25">
      <c r="A26" s="154" t="s">
        <v>239</v>
      </c>
      <c r="B26" s="155" t="s">
        <v>241</v>
      </c>
      <c r="C26" s="156">
        <v>-1</v>
      </c>
      <c r="E26" s="143" t="s">
        <v>247</v>
      </c>
    </row>
    <row r="27" spans="1:5" x14ac:dyDescent="0.25">
      <c r="A27" s="154" t="s">
        <v>239</v>
      </c>
      <c r="B27" s="155" t="s">
        <v>240</v>
      </c>
      <c r="C27" s="156">
        <v>-5</v>
      </c>
      <c r="E27" s="143" t="s">
        <v>247</v>
      </c>
    </row>
    <row r="28" spans="1:5" x14ac:dyDescent="0.25">
      <c r="A28" s="157">
        <v>44621</v>
      </c>
      <c r="B28" s="155" t="s">
        <v>53</v>
      </c>
      <c r="C28" s="156">
        <v>-29.95</v>
      </c>
      <c r="E28" s="143" t="s">
        <v>248</v>
      </c>
    </row>
    <row r="29" spans="1:5" x14ac:dyDescent="0.25">
      <c r="A29" s="157">
        <v>44563</v>
      </c>
      <c r="B29" s="155" t="s">
        <v>53</v>
      </c>
      <c r="C29" s="156">
        <v>-29.95</v>
      </c>
      <c r="E29" s="143" t="s">
        <v>248</v>
      </c>
    </row>
    <row r="30" spans="1:5" x14ac:dyDescent="0.25">
      <c r="A30" s="157">
        <v>44564</v>
      </c>
      <c r="B30" s="155" t="s">
        <v>53</v>
      </c>
      <c r="C30" s="156">
        <v>-29.95</v>
      </c>
      <c r="E30" s="143" t="s">
        <v>248</v>
      </c>
    </row>
    <row r="31" spans="1:5" x14ac:dyDescent="0.25">
      <c r="A31" s="157">
        <v>44565</v>
      </c>
      <c r="B31" s="155" t="s">
        <v>53</v>
      </c>
      <c r="C31" s="156">
        <v>-29.95</v>
      </c>
      <c r="E31" s="143" t="s">
        <v>248</v>
      </c>
    </row>
    <row r="32" spans="1:5" x14ac:dyDescent="0.25">
      <c r="A32" s="157">
        <v>44597</v>
      </c>
      <c r="B32" s="155" t="s">
        <v>53</v>
      </c>
      <c r="C32" s="156">
        <v>-29.95</v>
      </c>
      <c r="E32" s="143" t="s">
        <v>248</v>
      </c>
    </row>
    <row r="33" spans="1:6" x14ac:dyDescent="0.25">
      <c r="A33" s="157">
        <v>44567</v>
      </c>
      <c r="B33" s="155" t="s">
        <v>53</v>
      </c>
      <c r="C33" s="156">
        <v>-29.95</v>
      </c>
      <c r="E33" s="143" t="s">
        <v>248</v>
      </c>
    </row>
    <row r="34" spans="1:6" x14ac:dyDescent="0.25">
      <c r="A34" s="157">
        <v>44568</v>
      </c>
      <c r="B34" s="155" t="s">
        <v>53</v>
      </c>
      <c r="C34" s="156">
        <v>-29.95</v>
      </c>
      <c r="E34" s="143" t="s">
        <v>248</v>
      </c>
    </row>
    <row r="35" spans="1:6" x14ac:dyDescent="0.25">
      <c r="A35" s="157">
        <v>44569</v>
      </c>
      <c r="B35" s="155" t="s">
        <v>53</v>
      </c>
      <c r="C35" s="156">
        <v>-29.95</v>
      </c>
      <c r="E35" s="143" t="s">
        <v>248</v>
      </c>
    </row>
    <row r="36" spans="1:6" x14ac:dyDescent="0.25">
      <c r="A36" s="157">
        <v>44570</v>
      </c>
      <c r="B36" s="155" t="s">
        <v>53</v>
      </c>
      <c r="C36" s="156">
        <v>-29.95</v>
      </c>
      <c r="E36" s="143" t="s">
        <v>248</v>
      </c>
    </row>
    <row r="37" spans="1:6" x14ac:dyDescent="0.25">
      <c r="A37" s="157">
        <v>44630</v>
      </c>
      <c r="B37" s="155" t="s">
        <v>53</v>
      </c>
      <c r="C37" s="156">
        <v>-29.95</v>
      </c>
      <c r="E37" s="143" t="s">
        <v>248</v>
      </c>
    </row>
    <row r="38" spans="1:6" x14ac:dyDescent="0.25">
      <c r="A38" s="157">
        <v>44572</v>
      </c>
      <c r="B38" s="155" t="s">
        <v>53</v>
      </c>
      <c r="C38" s="156">
        <v>-29.95</v>
      </c>
      <c r="E38" s="143" t="s">
        <v>248</v>
      </c>
    </row>
    <row r="39" spans="1:6" x14ac:dyDescent="0.25">
      <c r="A39" s="158">
        <v>44573</v>
      </c>
      <c r="B39" s="159" t="s">
        <v>53</v>
      </c>
      <c r="C39" s="160">
        <v>-29.95</v>
      </c>
      <c r="D39" s="150">
        <f>SUM(C10:C39)</f>
        <v>-383.53999999999991</v>
      </c>
      <c r="E39" s="144" t="s">
        <v>248</v>
      </c>
    </row>
    <row r="40" spans="1:6" s="53" customFormat="1" ht="15.75" x14ac:dyDescent="0.25">
      <c r="A40" s="184">
        <v>44621</v>
      </c>
      <c r="B40" s="185" t="s">
        <v>123</v>
      </c>
      <c r="C40" s="186">
        <v>-11.38</v>
      </c>
      <c r="D40" s="187"/>
      <c r="E40" s="142" t="s">
        <v>249</v>
      </c>
      <c r="F40" s="55"/>
    </row>
    <row r="41" spans="1:6" s="53" customFormat="1" ht="15.75" x14ac:dyDescent="0.25">
      <c r="A41" s="188" t="s">
        <v>143</v>
      </c>
      <c r="B41" s="189" t="s">
        <v>145</v>
      </c>
      <c r="C41" s="190">
        <v>-66.66</v>
      </c>
      <c r="D41" s="180"/>
      <c r="E41" s="143" t="s">
        <v>249</v>
      </c>
      <c r="F41" s="55"/>
    </row>
    <row r="42" spans="1:6" x14ac:dyDescent="0.25">
      <c r="A42" s="188" t="s">
        <v>152</v>
      </c>
      <c r="B42" s="189" t="s">
        <v>154</v>
      </c>
      <c r="C42" s="190">
        <v>-29.63</v>
      </c>
      <c r="D42" s="180"/>
      <c r="E42" s="143" t="s">
        <v>249</v>
      </c>
    </row>
    <row r="43" spans="1:6" x14ac:dyDescent="0.25">
      <c r="A43" s="188" t="s">
        <v>135</v>
      </c>
      <c r="B43" s="189" t="s">
        <v>136</v>
      </c>
      <c r="C43" s="190">
        <v>-6.99</v>
      </c>
      <c r="D43" s="180"/>
      <c r="E43" s="143" t="s">
        <v>249</v>
      </c>
    </row>
    <row r="44" spans="1:6" x14ac:dyDescent="0.25">
      <c r="A44" s="188" t="s">
        <v>130</v>
      </c>
      <c r="B44" s="189" t="s">
        <v>132</v>
      </c>
      <c r="C44" s="190">
        <v>-45</v>
      </c>
      <c r="D44" s="180"/>
      <c r="E44" s="143" t="s">
        <v>249</v>
      </c>
    </row>
    <row r="45" spans="1:6" x14ac:dyDescent="0.25">
      <c r="A45" s="188" t="s">
        <v>186</v>
      </c>
      <c r="B45" s="189" t="s">
        <v>189</v>
      </c>
      <c r="C45" s="190">
        <v>-45</v>
      </c>
      <c r="D45" s="180"/>
      <c r="E45" s="143" t="s">
        <v>249</v>
      </c>
    </row>
    <row r="46" spans="1:6" x14ac:dyDescent="0.25">
      <c r="A46" s="191">
        <v>44718</v>
      </c>
      <c r="B46" s="189" t="s">
        <v>55</v>
      </c>
      <c r="C46" s="190">
        <v>-239.88</v>
      </c>
      <c r="D46" s="180"/>
      <c r="E46" s="143" t="s">
        <v>249</v>
      </c>
    </row>
    <row r="47" spans="1:6" x14ac:dyDescent="0.25">
      <c r="A47" s="191">
        <v>44722</v>
      </c>
      <c r="B47" s="189" t="s">
        <v>212</v>
      </c>
      <c r="C47" s="190">
        <v>-159</v>
      </c>
      <c r="D47" s="180"/>
      <c r="E47" s="143" t="s">
        <v>249</v>
      </c>
    </row>
    <row r="48" spans="1:6" x14ac:dyDescent="0.25">
      <c r="A48" s="191">
        <v>44779</v>
      </c>
      <c r="B48" s="189" t="s">
        <v>183</v>
      </c>
      <c r="C48" s="190">
        <v>-1</v>
      </c>
      <c r="D48" s="180"/>
      <c r="E48" s="143" t="s">
        <v>249</v>
      </c>
    </row>
    <row r="49" spans="1:5" x14ac:dyDescent="0.25">
      <c r="A49" s="191">
        <v>44779</v>
      </c>
      <c r="B49" s="189" t="s">
        <v>183</v>
      </c>
      <c r="C49" s="190">
        <v>-16.989999999999998</v>
      </c>
      <c r="D49" s="180"/>
      <c r="E49" s="143" t="s">
        <v>249</v>
      </c>
    </row>
    <row r="50" spans="1:5" x14ac:dyDescent="0.25">
      <c r="A50" s="188" t="s">
        <v>127</v>
      </c>
      <c r="B50" s="189" t="s">
        <v>54</v>
      </c>
      <c r="C50" s="190">
        <v>-49</v>
      </c>
      <c r="D50" s="180"/>
      <c r="E50" s="143" t="s">
        <v>249</v>
      </c>
    </row>
    <row r="51" spans="1:5" x14ac:dyDescent="0.25">
      <c r="A51" s="188" t="s">
        <v>186</v>
      </c>
      <c r="B51" s="189" t="s">
        <v>187</v>
      </c>
      <c r="C51" s="190">
        <v>-49</v>
      </c>
      <c r="D51" s="180"/>
      <c r="E51" s="143" t="s">
        <v>249</v>
      </c>
    </row>
    <row r="52" spans="1:5" x14ac:dyDescent="0.25">
      <c r="A52" s="191">
        <v>44777</v>
      </c>
      <c r="B52" s="189" t="s">
        <v>165</v>
      </c>
      <c r="C52" s="190">
        <v>-149</v>
      </c>
      <c r="D52" s="180"/>
      <c r="E52" s="143" t="s">
        <v>249</v>
      </c>
    </row>
    <row r="53" spans="1:5" x14ac:dyDescent="0.25">
      <c r="A53" s="188" t="s">
        <v>166</v>
      </c>
      <c r="B53" s="189" t="s">
        <v>167</v>
      </c>
      <c r="C53" s="190">
        <v>-149</v>
      </c>
      <c r="D53" s="180"/>
      <c r="E53" s="143" t="s">
        <v>249</v>
      </c>
    </row>
    <row r="54" spans="1:5" x14ac:dyDescent="0.25">
      <c r="A54" s="191">
        <v>44744</v>
      </c>
      <c r="B54" s="189" t="s">
        <v>138</v>
      </c>
      <c r="C54" s="190">
        <v>-37.18</v>
      </c>
      <c r="D54" s="180"/>
      <c r="E54" s="143" t="s">
        <v>249</v>
      </c>
    </row>
    <row r="55" spans="1:5" x14ac:dyDescent="0.25">
      <c r="A55" s="188" t="s">
        <v>222</v>
      </c>
      <c r="B55" s="189" t="s">
        <v>28</v>
      </c>
      <c r="C55" s="190">
        <v>-119.99</v>
      </c>
      <c r="D55" s="180"/>
      <c r="E55" s="143" t="s">
        <v>249</v>
      </c>
    </row>
    <row r="56" spans="1:5" x14ac:dyDescent="0.25">
      <c r="A56" s="188" t="s">
        <v>223</v>
      </c>
      <c r="B56" s="189" t="s">
        <v>224</v>
      </c>
      <c r="C56" s="190">
        <v>-479.85</v>
      </c>
      <c r="D56" s="180"/>
      <c r="E56" s="143" t="s">
        <v>249</v>
      </c>
    </row>
    <row r="57" spans="1:5" x14ac:dyDescent="0.25">
      <c r="A57" s="188" t="s">
        <v>227</v>
      </c>
      <c r="B57" s="189" t="s">
        <v>228</v>
      </c>
      <c r="C57" s="190">
        <v>-39.58</v>
      </c>
      <c r="D57" s="180"/>
      <c r="E57" s="143" t="s">
        <v>249</v>
      </c>
    </row>
    <row r="58" spans="1:5" x14ac:dyDescent="0.25">
      <c r="A58" s="154" t="s">
        <v>139</v>
      </c>
      <c r="B58" s="155" t="s">
        <v>140</v>
      </c>
      <c r="C58" s="156">
        <v>-850</v>
      </c>
      <c r="E58" s="143" t="s">
        <v>249</v>
      </c>
    </row>
    <row r="59" spans="1:5" x14ac:dyDescent="0.25">
      <c r="A59" s="154" t="s">
        <v>125</v>
      </c>
      <c r="B59" s="155" t="s">
        <v>52</v>
      </c>
      <c r="C59" s="156">
        <v>-9.49</v>
      </c>
      <c r="E59" s="143" t="s">
        <v>249</v>
      </c>
    </row>
    <row r="60" spans="1:5" x14ac:dyDescent="0.25">
      <c r="A60" s="154" t="s">
        <v>142</v>
      </c>
      <c r="B60" s="155" t="s">
        <v>51</v>
      </c>
      <c r="C60" s="156">
        <v>-11.62</v>
      </c>
      <c r="E60" s="143" t="s">
        <v>249</v>
      </c>
    </row>
    <row r="61" spans="1:5" x14ac:dyDescent="0.25">
      <c r="A61" s="154" t="s">
        <v>155</v>
      </c>
      <c r="B61" s="155" t="s">
        <v>50</v>
      </c>
      <c r="C61" s="156">
        <v>-11.62</v>
      </c>
      <c r="E61" s="143" t="s">
        <v>249</v>
      </c>
    </row>
    <row r="62" spans="1:5" x14ac:dyDescent="0.25">
      <c r="A62" s="154" t="s">
        <v>170</v>
      </c>
      <c r="B62" s="155" t="s">
        <v>49</v>
      </c>
      <c r="C62" s="156">
        <v>-11.62</v>
      </c>
      <c r="E62" s="143" t="s">
        <v>249</v>
      </c>
    </row>
    <row r="63" spans="1:5" x14ac:dyDescent="0.25">
      <c r="A63" s="154" t="s">
        <v>181</v>
      </c>
      <c r="B63" s="155" t="s">
        <v>48</v>
      </c>
      <c r="C63" s="156">
        <v>-11.62</v>
      </c>
      <c r="E63" s="143" t="s">
        <v>249</v>
      </c>
    </row>
    <row r="64" spans="1:5" x14ac:dyDescent="0.25">
      <c r="A64" s="154" t="s">
        <v>186</v>
      </c>
      <c r="B64" s="155" t="s">
        <v>47</v>
      </c>
      <c r="C64" s="156">
        <v>-11.62</v>
      </c>
      <c r="E64" s="143" t="s">
        <v>249</v>
      </c>
    </row>
    <row r="65" spans="1:5" x14ac:dyDescent="0.25">
      <c r="A65" s="154" t="s">
        <v>194</v>
      </c>
      <c r="B65" s="155" t="s">
        <v>46</v>
      </c>
      <c r="C65" s="156">
        <v>-11.62</v>
      </c>
      <c r="E65" s="143" t="s">
        <v>249</v>
      </c>
    </row>
    <row r="66" spans="1:5" x14ac:dyDescent="0.25">
      <c r="A66" s="154" t="s">
        <v>199</v>
      </c>
      <c r="B66" s="155" t="s">
        <v>45</v>
      </c>
      <c r="C66" s="156">
        <v>-11.62</v>
      </c>
      <c r="E66" s="143" t="s">
        <v>249</v>
      </c>
    </row>
    <row r="67" spans="1:5" x14ac:dyDescent="0.25">
      <c r="A67" s="154" t="s">
        <v>210</v>
      </c>
      <c r="B67" s="155" t="s">
        <v>44</v>
      </c>
      <c r="C67" s="156">
        <v>-11.62</v>
      </c>
      <c r="E67" s="143" t="s">
        <v>249</v>
      </c>
    </row>
    <row r="68" spans="1:5" x14ac:dyDescent="0.25">
      <c r="A68" s="154" t="s">
        <v>216</v>
      </c>
      <c r="B68" s="155" t="s">
        <v>43</v>
      </c>
      <c r="C68" s="156">
        <v>-11.62</v>
      </c>
      <c r="E68" s="143" t="s">
        <v>249</v>
      </c>
    </row>
    <row r="69" spans="1:5" x14ac:dyDescent="0.25">
      <c r="A69" s="154" t="s">
        <v>222</v>
      </c>
      <c r="B69" s="155" t="s">
        <v>42</v>
      </c>
      <c r="C69" s="156">
        <v>-11.62</v>
      </c>
      <c r="E69" s="143" t="s">
        <v>249</v>
      </c>
    </row>
    <row r="70" spans="1:5" x14ac:dyDescent="0.25">
      <c r="A70" s="154" t="s">
        <v>227</v>
      </c>
      <c r="B70" s="155" t="s">
        <v>41</v>
      </c>
      <c r="C70" s="156">
        <v>-11.62</v>
      </c>
      <c r="E70" s="143" t="s">
        <v>249</v>
      </c>
    </row>
    <row r="71" spans="1:5" x14ac:dyDescent="0.25">
      <c r="A71" s="154" t="s">
        <v>126</v>
      </c>
      <c r="B71" s="155" t="s">
        <v>40</v>
      </c>
      <c r="C71" s="156">
        <v>-47.69</v>
      </c>
      <c r="E71" s="143" t="s">
        <v>249</v>
      </c>
    </row>
    <row r="72" spans="1:5" x14ac:dyDescent="0.25">
      <c r="A72" s="154" t="s">
        <v>142</v>
      </c>
      <c r="B72" s="155" t="s">
        <v>39</v>
      </c>
      <c r="C72" s="156">
        <v>-59</v>
      </c>
      <c r="E72" s="143" t="s">
        <v>249</v>
      </c>
    </row>
    <row r="73" spans="1:5" x14ac:dyDescent="0.25">
      <c r="A73" s="154" t="s">
        <v>155</v>
      </c>
      <c r="B73" s="155" t="s">
        <v>38</v>
      </c>
      <c r="C73" s="156">
        <v>-59</v>
      </c>
      <c r="E73" s="143" t="s">
        <v>249</v>
      </c>
    </row>
    <row r="74" spans="1:5" x14ac:dyDescent="0.25">
      <c r="A74" s="154" t="s">
        <v>171</v>
      </c>
      <c r="B74" s="155" t="s">
        <v>37</v>
      </c>
      <c r="C74" s="156">
        <v>-59</v>
      </c>
      <c r="E74" s="143" t="s">
        <v>249</v>
      </c>
    </row>
    <row r="75" spans="1:5" x14ac:dyDescent="0.25">
      <c r="A75" s="154" t="s">
        <v>182</v>
      </c>
      <c r="B75" s="155" t="s">
        <v>36</v>
      </c>
      <c r="C75" s="156">
        <v>-59</v>
      </c>
      <c r="E75" s="143" t="s">
        <v>249</v>
      </c>
    </row>
    <row r="76" spans="1:5" x14ac:dyDescent="0.25">
      <c r="A76" s="154" t="s">
        <v>186</v>
      </c>
      <c r="B76" s="155" t="s">
        <v>35</v>
      </c>
      <c r="C76" s="156">
        <v>-59</v>
      </c>
      <c r="E76" s="143" t="s">
        <v>249</v>
      </c>
    </row>
    <row r="77" spans="1:5" x14ac:dyDescent="0.25">
      <c r="A77" s="154" t="s">
        <v>195</v>
      </c>
      <c r="B77" s="155" t="s">
        <v>34</v>
      </c>
      <c r="C77" s="156">
        <v>-59</v>
      </c>
      <c r="E77" s="143" t="s">
        <v>249</v>
      </c>
    </row>
    <row r="78" spans="1:5" x14ac:dyDescent="0.25">
      <c r="A78" s="154" t="s">
        <v>200</v>
      </c>
      <c r="B78" s="155" t="s">
        <v>33</v>
      </c>
      <c r="C78" s="156">
        <v>-59</v>
      </c>
      <c r="E78" s="143" t="s">
        <v>249</v>
      </c>
    </row>
    <row r="79" spans="1:5" x14ac:dyDescent="0.25">
      <c r="A79" s="154" t="s">
        <v>211</v>
      </c>
      <c r="B79" s="155" t="s">
        <v>32</v>
      </c>
      <c r="C79" s="156">
        <v>-59</v>
      </c>
      <c r="E79" s="143" t="s">
        <v>249</v>
      </c>
    </row>
    <row r="80" spans="1:5" x14ac:dyDescent="0.25">
      <c r="A80" s="154" t="s">
        <v>217</v>
      </c>
      <c r="B80" s="155" t="s">
        <v>31</v>
      </c>
      <c r="C80" s="156">
        <v>-59</v>
      </c>
      <c r="E80" s="143" t="s">
        <v>249</v>
      </c>
    </row>
    <row r="81" spans="1:6" x14ac:dyDescent="0.25">
      <c r="A81" s="154" t="s">
        <v>222</v>
      </c>
      <c r="B81" s="155" t="s">
        <v>30</v>
      </c>
      <c r="C81" s="156">
        <v>-59</v>
      </c>
      <c r="E81" s="143" t="s">
        <v>249</v>
      </c>
    </row>
    <row r="82" spans="1:6" x14ac:dyDescent="0.25">
      <c r="A82" s="154" t="s">
        <v>229</v>
      </c>
      <c r="B82" s="155" t="s">
        <v>29</v>
      </c>
      <c r="C82" s="156">
        <v>-59</v>
      </c>
      <c r="E82" s="143" t="s">
        <v>249</v>
      </c>
    </row>
    <row r="83" spans="1:6" x14ac:dyDescent="0.25">
      <c r="A83" s="154" t="s">
        <v>130</v>
      </c>
      <c r="B83" s="155" t="s">
        <v>131</v>
      </c>
      <c r="C83" s="156">
        <v>-23.2</v>
      </c>
      <c r="E83" s="143" t="s">
        <v>249</v>
      </c>
    </row>
    <row r="84" spans="1:6" x14ac:dyDescent="0.25">
      <c r="A84" s="154" t="s">
        <v>186</v>
      </c>
      <c r="B84" s="155" t="s">
        <v>188</v>
      </c>
      <c r="C84" s="156">
        <v>-23.2</v>
      </c>
      <c r="E84" s="143" t="s">
        <v>249</v>
      </c>
    </row>
    <row r="85" spans="1:6" x14ac:dyDescent="0.25">
      <c r="A85" s="154" t="s">
        <v>147</v>
      </c>
      <c r="B85" s="155" t="s">
        <v>148</v>
      </c>
      <c r="C85" s="156">
        <v>-199</v>
      </c>
      <c r="E85" s="143" t="s">
        <v>249</v>
      </c>
    </row>
    <row r="86" spans="1:6" x14ac:dyDescent="0.25">
      <c r="A86" s="154" t="s">
        <v>147</v>
      </c>
      <c r="B86" s="155" t="s">
        <v>149</v>
      </c>
      <c r="C86" s="156">
        <v>-99</v>
      </c>
      <c r="E86" s="143" t="s">
        <v>249</v>
      </c>
    </row>
    <row r="87" spans="1:6" x14ac:dyDescent="0.25">
      <c r="A87" s="162" t="s">
        <v>127</v>
      </c>
      <c r="B87" s="159" t="s">
        <v>128</v>
      </c>
      <c r="C87" s="160">
        <v>-24</v>
      </c>
      <c r="D87" s="192">
        <f>SUM(C40:C87)</f>
        <v>-3746.5299999999984</v>
      </c>
      <c r="E87" s="144" t="s">
        <v>249</v>
      </c>
      <c r="F87" s="193" t="s">
        <v>271</v>
      </c>
    </row>
    <row r="88" spans="1:6" x14ac:dyDescent="0.25">
      <c r="A88" s="161" t="s">
        <v>161</v>
      </c>
      <c r="B88" s="152" t="s">
        <v>162</v>
      </c>
      <c r="C88" s="153">
        <v>-575</v>
      </c>
      <c r="D88" s="149"/>
      <c r="E88" s="142" t="s">
        <v>250</v>
      </c>
    </row>
    <row r="89" spans="1:6" x14ac:dyDescent="0.25">
      <c r="A89" s="154" t="s">
        <v>163</v>
      </c>
      <c r="B89" s="155" t="s">
        <v>164</v>
      </c>
      <c r="C89" s="156">
        <v>-750</v>
      </c>
      <c r="E89" s="143" t="s">
        <v>251</v>
      </c>
    </row>
    <row r="90" spans="1:6" x14ac:dyDescent="0.25">
      <c r="A90" s="154" t="s">
        <v>218</v>
      </c>
      <c r="B90" s="155" t="s">
        <v>219</v>
      </c>
      <c r="C90" s="156">
        <v>-52.5</v>
      </c>
      <c r="E90" s="143" t="s">
        <v>251</v>
      </c>
    </row>
    <row r="91" spans="1:6" x14ac:dyDescent="0.25">
      <c r="A91" s="157">
        <v>44570</v>
      </c>
      <c r="B91" s="155" t="s">
        <v>202</v>
      </c>
      <c r="C91" s="156">
        <v>-325</v>
      </c>
      <c r="E91" s="143" t="s">
        <v>251</v>
      </c>
    </row>
    <row r="92" spans="1:6" ht="30" x14ac:dyDescent="0.25">
      <c r="A92" s="194">
        <v>44569</v>
      </c>
      <c r="B92" s="195" t="s">
        <v>196</v>
      </c>
      <c r="C92" s="196">
        <v>-120</v>
      </c>
      <c r="D92" s="198">
        <f>SUM(C88:C92)</f>
        <v>-1822.5</v>
      </c>
      <c r="E92" s="197" t="s">
        <v>251</v>
      </c>
      <c r="F92" s="193" t="s">
        <v>270</v>
      </c>
    </row>
    <row r="93" spans="1:6" x14ac:dyDescent="0.25">
      <c r="A93" s="161" t="s">
        <v>143</v>
      </c>
      <c r="B93" s="152" t="s">
        <v>144</v>
      </c>
      <c r="C93" s="153">
        <v>-19.190000000000001</v>
      </c>
      <c r="D93" s="149"/>
      <c r="E93" s="142" t="s">
        <v>252</v>
      </c>
    </row>
    <row r="94" spans="1:6" x14ac:dyDescent="0.25">
      <c r="A94" s="154" t="s">
        <v>143</v>
      </c>
      <c r="B94" s="155" t="s">
        <v>144</v>
      </c>
      <c r="C94" s="156">
        <v>-30.12</v>
      </c>
      <c r="E94" s="143" t="s">
        <v>252</v>
      </c>
    </row>
    <row r="95" spans="1:6" x14ac:dyDescent="0.25">
      <c r="A95" s="154" t="s">
        <v>168</v>
      </c>
      <c r="B95" s="155" t="s">
        <v>169</v>
      </c>
      <c r="C95" s="156">
        <v>-17.989999999999998</v>
      </c>
      <c r="E95" s="143" t="s">
        <v>252</v>
      </c>
    </row>
    <row r="96" spans="1:6" x14ac:dyDescent="0.25">
      <c r="A96" s="154" t="s">
        <v>179</v>
      </c>
      <c r="B96" s="155" t="s">
        <v>180</v>
      </c>
      <c r="C96" s="156">
        <v>-17.989999999999998</v>
      </c>
      <c r="E96" s="143" t="s">
        <v>252</v>
      </c>
    </row>
    <row r="97" spans="1:6" x14ac:dyDescent="0.25">
      <c r="A97" s="154" t="s">
        <v>184</v>
      </c>
      <c r="B97" s="155" t="s">
        <v>185</v>
      </c>
      <c r="C97" s="156">
        <v>-17.989999999999998</v>
      </c>
      <c r="E97" s="143" t="s">
        <v>252</v>
      </c>
    </row>
    <row r="98" spans="1:6" x14ac:dyDescent="0.25">
      <c r="A98" s="154" t="s">
        <v>192</v>
      </c>
      <c r="B98" s="155" t="s">
        <v>193</v>
      </c>
      <c r="C98" s="156">
        <v>-17.989999999999998</v>
      </c>
      <c r="E98" s="143" t="s">
        <v>252</v>
      </c>
    </row>
    <row r="99" spans="1:6" x14ac:dyDescent="0.25">
      <c r="A99" s="154" t="s">
        <v>197</v>
      </c>
      <c r="B99" s="155" t="s">
        <v>198</v>
      </c>
      <c r="C99" s="156">
        <v>-17.989999999999998</v>
      </c>
      <c r="E99" s="143" t="s">
        <v>252</v>
      </c>
    </row>
    <row r="100" spans="1:6" x14ac:dyDescent="0.25">
      <c r="A100" s="154" t="s">
        <v>208</v>
      </c>
      <c r="B100" s="155" t="s">
        <v>209</v>
      </c>
      <c r="C100" s="156">
        <v>-17.989999999999998</v>
      </c>
      <c r="E100" s="143" t="s">
        <v>252</v>
      </c>
    </row>
    <row r="101" spans="1:6" x14ac:dyDescent="0.25">
      <c r="A101" s="154" t="s">
        <v>214</v>
      </c>
      <c r="B101" s="155" t="s">
        <v>215</v>
      </c>
      <c r="C101" s="156">
        <v>-17.989999999999998</v>
      </c>
      <c r="E101" s="143" t="s">
        <v>252</v>
      </c>
    </row>
    <row r="102" spans="1:6" x14ac:dyDescent="0.25">
      <c r="A102" s="154" t="s">
        <v>220</v>
      </c>
      <c r="B102" s="155" t="s">
        <v>221</v>
      </c>
      <c r="C102" s="156">
        <v>-17.989999999999998</v>
      </c>
      <c r="E102" s="143" t="s">
        <v>252</v>
      </c>
    </row>
    <row r="103" spans="1:6" x14ac:dyDescent="0.25">
      <c r="A103" s="154" t="s">
        <v>225</v>
      </c>
      <c r="B103" s="155" t="s">
        <v>226</v>
      </c>
      <c r="C103" s="156">
        <v>-17.989999999999998</v>
      </c>
      <c r="E103" s="143" t="s">
        <v>252</v>
      </c>
    </row>
    <row r="104" spans="1:6" x14ac:dyDescent="0.25">
      <c r="A104" s="154" t="s">
        <v>152</v>
      </c>
      <c r="B104" s="155" t="s">
        <v>153</v>
      </c>
      <c r="C104" s="156">
        <v>-50</v>
      </c>
      <c r="E104" s="143" t="s">
        <v>252</v>
      </c>
    </row>
    <row r="105" spans="1:6" x14ac:dyDescent="0.25">
      <c r="A105" s="154" t="s">
        <v>152</v>
      </c>
      <c r="B105" s="155" t="s">
        <v>153</v>
      </c>
      <c r="C105" s="156">
        <v>-100</v>
      </c>
      <c r="E105" s="143" t="s">
        <v>252</v>
      </c>
    </row>
    <row r="106" spans="1:6" x14ac:dyDescent="0.25">
      <c r="A106" s="162" t="s">
        <v>158</v>
      </c>
      <c r="B106" s="159" t="s">
        <v>159</v>
      </c>
      <c r="C106" s="160">
        <v>-25</v>
      </c>
      <c r="D106" s="150">
        <f>SUM(C93:C106)</f>
        <v>-386.22</v>
      </c>
      <c r="E106" s="144" t="s">
        <v>252</v>
      </c>
    </row>
    <row r="107" spans="1:6" x14ac:dyDescent="0.25">
      <c r="A107" s="161" t="s">
        <v>156</v>
      </c>
      <c r="B107" s="152" t="s">
        <v>157</v>
      </c>
      <c r="C107" s="153">
        <v>-96.55</v>
      </c>
      <c r="D107" s="149"/>
      <c r="E107" s="163" t="s">
        <v>120</v>
      </c>
      <c r="F107" s="166" t="s">
        <v>253</v>
      </c>
    </row>
    <row r="108" spans="1:6" x14ac:dyDescent="0.25">
      <c r="A108" s="157">
        <v>44751</v>
      </c>
      <c r="B108" s="155" t="s">
        <v>203</v>
      </c>
      <c r="C108" s="156">
        <v>-2700</v>
      </c>
      <c r="E108" s="143" t="s">
        <v>245</v>
      </c>
    </row>
    <row r="109" spans="1:6" x14ac:dyDescent="0.25">
      <c r="A109" s="154" t="s">
        <v>230</v>
      </c>
      <c r="B109" s="155" t="s">
        <v>231</v>
      </c>
      <c r="C109" s="156">
        <v>-3300</v>
      </c>
      <c r="E109" s="143" t="s">
        <v>245</v>
      </c>
    </row>
    <row r="110" spans="1:6" x14ac:dyDescent="0.25">
      <c r="A110" s="154" t="s">
        <v>234</v>
      </c>
      <c r="B110" s="155" t="s">
        <v>236</v>
      </c>
      <c r="C110" s="156">
        <v>-70.62</v>
      </c>
      <c r="E110" s="164" t="s">
        <v>120</v>
      </c>
      <c r="F110" s="166" t="s">
        <v>253</v>
      </c>
    </row>
    <row r="111" spans="1:6" x14ac:dyDescent="0.25">
      <c r="A111" s="154" t="s">
        <v>143</v>
      </c>
      <c r="B111" s="155" t="s">
        <v>146</v>
      </c>
      <c r="C111" s="156">
        <v>-74.099999999999994</v>
      </c>
      <c r="E111" s="164" t="s">
        <v>120</v>
      </c>
      <c r="F111" s="166" t="s">
        <v>253</v>
      </c>
    </row>
    <row r="112" spans="1:6" x14ac:dyDescent="0.25">
      <c r="A112" s="154" t="s">
        <v>172</v>
      </c>
      <c r="B112" s="155" t="s">
        <v>173</v>
      </c>
      <c r="C112" s="156">
        <v>-2000</v>
      </c>
      <c r="E112" s="143" t="s">
        <v>245</v>
      </c>
    </row>
    <row r="113" spans="1:6" x14ac:dyDescent="0.25">
      <c r="A113" s="154" t="s">
        <v>230</v>
      </c>
      <c r="B113" s="155" t="s">
        <v>232</v>
      </c>
      <c r="C113" s="156">
        <v>-3300</v>
      </c>
      <c r="E113" s="143" t="s">
        <v>245</v>
      </c>
    </row>
    <row r="114" spans="1:6" x14ac:dyDescent="0.25">
      <c r="A114" s="154" t="s">
        <v>234</v>
      </c>
      <c r="B114" s="155" t="s">
        <v>235</v>
      </c>
      <c r="C114" s="156">
        <v>-1549.3</v>
      </c>
      <c r="E114" s="164" t="s">
        <v>120</v>
      </c>
      <c r="F114" s="166" t="s">
        <v>253</v>
      </c>
    </row>
    <row r="115" spans="1:6" x14ac:dyDescent="0.25">
      <c r="A115" s="154" t="s">
        <v>172</v>
      </c>
      <c r="B115" s="155" t="s">
        <v>174</v>
      </c>
      <c r="C115" s="156">
        <v>-2000</v>
      </c>
      <c r="E115" s="143" t="s">
        <v>245</v>
      </c>
    </row>
    <row r="116" spans="1:6" x14ac:dyDescent="0.25">
      <c r="A116" s="157">
        <v>44751</v>
      </c>
      <c r="B116" s="155" t="s">
        <v>204</v>
      </c>
      <c r="C116" s="156">
        <v>-2700</v>
      </c>
      <c r="E116" s="143" t="s">
        <v>245</v>
      </c>
    </row>
    <row r="117" spans="1:6" x14ac:dyDescent="0.25">
      <c r="A117" s="154" t="s">
        <v>230</v>
      </c>
      <c r="B117" s="155" t="s">
        <v>233</v>
      </c>
      <c r="C117" s="156">
        <v>-3300</v>
      </c>
      <c r="E117" s="143" t="s">
        <v>245</v>
      </c>
    </row>
    <row r="118" spans="1:6" x14ac:dyDescent="0.25">
      <c r="A118" s="157">
        <v>44751</v>
      </c>
      <c r="B118" s="155" t="s">
        <v>205</v>
      </c>
      <c r="C118" s="156">
        <v>-2700</v>
      </c>
      <c r="E118" s="143" t="s">
        <v>245</v>
      </c>
    </row>
    <row r="119" spans="1:6" x14ac:dyDescent="0.25">
      <c r="A119" s="162" t="s">
        <v>172</v>
      </c>
      <c r="B119" s="159" t="s">
        <v>175</v>
      </c>
      <c r="C119" s="160">
        <v>-2000</v>
      </c>
      <c r="D119" s="192">
        <f>SUM(C107:C119)</f>
        <v>-25790.57</v>
      </c>
      <c r="E119" s="144" t="s">
        <v>245</v>
      </c>
    </row>
    <row r="121" spans="1:6" x14ac:dyDescent="0.25">
      <c r="A121" s="167"/>
      <c r="B121" s="168" t="s">
        <v>254</v>
      </c>
      <c r="C121" s="169"/>
      <c r="D121" s="170"/>
      <c r="E121" s="171" t="s">
        <v>256</v>
      </c>
    </row>
    <row r="122" spans="1:6" s="137" customFormat="1" x14ac:dyDescent="0.25">
      <c r="A122" s="176" t="s">
        <v>156</v>
      </c>
      <c r="B122" s="172" t="s">
        <v>157</v>
      </c>
      <c r="C122" s="173">
        <v>-96.55</v>
      </c>
      <c r="D122" s="174"/>
      <c r="E122" s="183" t="s">
        <v>269</v>
      </c>
      <c r="F122" s="175"/>
    </row>
    <row r="123" spans="1:6" x14ac:dyDescent="0.25">
      <c r="A123" s="177">
        <v>44637</v>
      </c>
      <c r="B123" s="121" t="s">
        <v>263</v>
      </c>
      <c r="C123" s="118">
        <v>6.55</v>
      </c>
      <c r="E123" s="131" t="s">
        <v>249</v>
      </c>
    </row>
    <row r="124" spans="1:6" x14ac:dyDescent="0.25">
      <c r="A124" s="177">
        <v>44638</v>
      </c>
      <c r="B124" s="121" t="s">
        <v>264</v>
      </c>
      <c r="C124" s="118">
        <v>90</v>
      </c>
      <c r="D124" s="145">
        <f>SUM(C123:C124)</f>
        <v>96.55</v>
      </c>
      <c r="E124" s="131" t="s">
        <v>265</v>
      </c>
    </row>
    <row r="125" spans="1:6" x14ac:dyDescent="0.25">
      <c r="A125" s="177"/>
      <c r="B125" s="121"/>
      <c r="E125" s="131"/>
    </row>
    <row r="126" spans="1:6" s="137" customFormat="1" x14ac:dyDescent="0.25">
      <c r="A126" s="176" t="s">
        <v>234</v>
      </c>
      <c r="B126" s="172" t="s">
        <v>236</v>
      </c>
      <c r="C126" s="173">
        <v>-70.62</v>
      </c>
      <c r="D126" s="174"/>
      <c r="E126" s="183" t="s">
        <v>267</v>
      </c>
      <c r="F126" s="175"/>
    </row>
    <row r="127" spans="1:6" s="137" customFormat="1" x14ac:dyDescent="0.25">
      <c r="A127" s="178">
        <v>44759</v>
      </c>
      <c r="B127" s="179" t="s">
        <v>263</v>
      </c>
      <c r="C127" s="182">
        <v>5.94</v>
      </c>
      <c r="D127" s="180"/>
      <c r="E127" s="131" t="s">
        <v>249</v>
      </c>
      <c r="F127" s="175"/>
    </row>
    <row r="128" spans="1:6" s="137" customFormat="1" x14ac:dyDescent="0.25">
      <c r="A128" s="178">
        <v>44790</v>
      </c>
      <c r="B128" s="179" t="s">
        <v>263</v>
      </c>
      <c r="C128" s="182">
        <v>6.06</v>
      </c>
      <c r="D128" s="180"/>
      <c r="E128" s="131" t="s">
        <v>249</v>
      </c>
      <c r="F128" s="175"/>
    </row>
    <row r="129" spans="1:6" s="137" customFormat="1" x14ac:dyDescent="0.25">
      <c r="A129" s="178">
        <v>44821</v>
      </c>
      <c r="B129" s="179" t="s">
        <v>263</v>
      </c>
      <c r="C129" s="182">
        <v>5.77</v>
      </c>
      <c r="D129" s="180"/>
      <c r="E129" s="131" t="s">
        <v>249</v>
      </c>
      <c r="F129" s="175"/>
    </row>
    <row r="130" spans="1:6" x14ac:dyDescent="0.25">
      <c r="A130" s="181">
        <v>44840</v>
      </c>
      <c r="B130" s="121" t="s">
        <v>266</v>
      </c>
      <c r="C130" s="132">
        <v>34.99</v>
      </c>
      <c r="D130" s="180"/>
      <c r="E130" s="131" t="s">
        <v>249</v>
      </c>
    </row>
    <row r="131" spans="1:6" x14ac:dyDescent="0.25">
      <c r="A131" s="181">
        <v>44851</v>
      </c>
      <c r="B131" s="121" t="s">
        <v>263</v>
      </c>
      <c r="C131" s="132">
        <v>5.66</v>
      </c>
      <c r="D131" s="180"/>
      <c r="E131" s="131" t="s">
        <v>249</v>
      </c>
    </row>
    <row r="132" spans="1:6" x14ac:dyDescent="0.25">
      <c r="A132" s="181">
        <v>44882</v>
      </c>
      <c r="B132" s="121" t="s">
        <v>263</v>
      </c>
      <c r="C132" s="132">
        <v>6.01</v>
      </c>
      <c r="D132" s="180"/>
      <c r="E132" s="131" t="s">
        <v>249</v>
      </c>
    </row>
    <row r="133" spans="1:6" x14ac:dyDescent="0.25">
      <c r="A133" s="181">
        <v>44912</v>
      </c>
      <c r="B133" s="121" t="s">
        <v>263</v>
      </c>
      <c r="C133" s="132">
        <v>6.19</v>
      </c>
      <c r="D133" s="180">
        <f>SUM(C127:C133)</f>
        <v>70.62</v>
      </c>
      <c r="E133" s="131" t="s">
        <v>249</v>
      </c>
    </row>
    <row r="134" spans="1:6" x14ac:dyDescent="0.25">
      <c r="A134" s="165"/>
      <c r="B134" s="121"/>
      <c r="C134" s="132"/>
      <c r="D134" s="180"/>
      <c r="E134" s="131"/>
    </row>
    <row r="135" spans="1:6" s="137" customFormat="1" x14ac:dyDescent="0.25">
      <c r="A135" s="176" t="s">
        <v>143</v>
      </c>
      <c r="B135" s="172" t="s">
        <v>146</v>
      </c>
      <c r="C135" s="173">
        <v>-74.099999999999994</v>
      </c>
      <c r="D135" s="174"/>
      <c r="E135" s="183" t="s">
        <v>268</v>
      </c>
      <c r="F135" s="175"/>
    </row>
    <row r="136" spans="1:6" x14ac:dyDescent="0.25">
      <c r="A136" s="177">
        <v>44565</v>
      </c>
      <c r="B136" s="121" t="s">
        <v>260</v>
      </c>
      <c r="C136" s="118">
        <v>11.33</v>
      </c>
      <c r="E136" s="131" t="s">
        <v>249</v>
      </c>
    </row>
    <row r="137" spans="1:6" x14ac:dyDescent="0.25">
      <c r="A137" s="177">
        <v>44565</v>
      </c>
      <c r="B137" s="121" t="s">
        <v>261</v>
      </c>
      <c r="C137" s="118">
        <v>0.11</v>
      </c>
      <c r="E137" s="131" t="s">
        <v>249</v>
      </c>
    </row>
    <row r="138" spans="1:6" x14ac:dyDescent="0.25">
      <c r="A138" s="177">
        <v>44578</v>
      </c>
      <c r="B138" s="121" t="s">
        <v>263</v>
      </c>
      <c r="C138" s="118">
        <v>6.87</v>
      </c>
      <c r="E138" s="131" t="s">
        <v>249</v>
      </c>
    </row>
    <row r="139" spans="1:6" x14ac:dyDescent="0.25">
      <c r="A139" s="177">
        <v>44609</v>
      </c>
      <c r="B139" s="121" t="s">
        <v>263</v>
      </c>
      <c r="C139" s="118">
        <v>6.79</v>
      </c>
      <c r="E139" s="131" t="s">
        <v>249</v>
      </c>
    </row>
    <row r="140" spans="1:6" x14ac:dyDescent="0.25">
      <c r="A140" s="177">
        <v>44624</v>
      </c>
      <c r="B140" s="121" t="s">
        <v>262</v>
      </c>
      <c r="C140" s="118">
        <v>49</v>
      </c>
      <c r="D140" s="145">
        <f>SUM(C136:C140)</f>
        <v>74.099999999999994</v>
      </c>
      <c r="E140" s="131" t="s">
        <v>249</v>
      </c>
    </row>
    <row r="141" spans="1:6" x14ac:dyDescent="0.25">
      <c r="A141" s="64"/>
    </row>
    <row r="142" spans="1:6" x14ac:dyDescent="0.25">
      <c r="A142" s="176" t="s">
        <v>234</v>
      </c>
      <c r="B142" s="172" t="s">
        <v>235</v>
      </c>
      <c r="C142" s="173">
        <v>-1549.3</v>
      </c>
      <c r="D142" s="174"/>
      <c r="E142" s="183" t="s">
        <v>255</v>
      </c>
    </row>
    <row r="143" spans="1:6" x14ac:dyDescent="0.25">
      <c r="A143" s="177">
        <v>44916</v>
      </c>
      <c r="B143" s="121" t="s">
        <v>257</v>
      </c>
      <c r="C143" s="118">
        <v>1075.27</v>
      </c>
      <c r="E143" s="131" t="s">
        <v>251</v>
      </c>
    </row>
    <row r="144" spans="1:6" x14ac:dyDescent="0.25">
      <c r="A144" s="177">
        <v>44916</v>
      </c>
      <c r="B144" s="121" t="s">
        <v>258</v>
      </c>
      <c r="C144" s="118">
        <v>453.54</v>
      </c>
      <c r="E144" s="131" t="s">
        <v>249</v>
      </c>
    </row>
    <row r="145" spans="1:5" x14ac:dyDescent="0.25">
      <c r="A145" s="177">
        <v>44916</v>
      </c>
      <c r="B145" s="121" t="s">
        <v>259</v>
      </c>
      <c r="C145" s="118">
        <v>20.49</v>
      </c>
      <c r="D145" s="145">
        <f>SUM(C143:C145)</f>
        <v>1549.3</v>
      </c>
      <c r="E145" s="131" t="s">
        <v>249</v>
      </c>
    </row>
    <row r="146" spans="1:5" x14ac:dyDescent="0.25">
      <c r="A146" s="64"/>
    </row>
    <row r="147" spans="1:5" x14ac:dyDescent="0.25">
      <c r="A147" s="177"/>
      <c r="B147" s="121"/>
      <c r="E147" s="131"/>
    </row>
    <row r="148" spans="1:5" x14ac:dyDescent="0.25">
      <c r="A148" s="64"/>
    </row>
    <row r="149" spans="1:5" x14ac:dyDescent="0.25">
      <c r="A149" s="64"/>
    </row>
    <row r="150" spans="1:5" x14ac:dyDescent="0.25">
      <c r="A150" s="64"/>
    </row>
    <row r="151" spans="1:5" x14ac:dyDescent="0.25">
      <c r="A151" s="64"/>
    </row>
    <row r="152" spans="1:5" x14ac:dyDescent="0.25">
      <c r="A152" s="64"/>
    </row>
    <row r="153" spans="1:5" x14ac:dyDescent="0.25">
      <c r="A153" s="64"/>
    </row>
  </sheetData>
  <autoFilter ref="A8:F8" xr:uid="{0218B4D3-8DD3-45D0-BDFD-4239B238CC9F}">
    <sortState xmlns:xlrd2="http://schemas.microsoft.com/office/spreadsheetml/2017/richdata2" ref="A8:F9">
      <sortCondition ref="E8"/>
    </sortState>
  </autoFilter>
  <sortState xmlns:xlrd2="http://schemas.microsoft.com/office/spreadsheetml/2017/richdata2" ref="A11:C119">
    <sortCondition ref="B10:B119"/>
  </sortState>
  <pageMargins left="0.25" right="0.25" top="0.75" bottom="0.75" header="0.3" footer="0.3"/>
  <pageSetup scale="60" fitToHeight="0" orientation="landscape" horizontalDpi="4294967293" verticalDpi="4294967293" r:id="rId1"/>
  <headerFooter>
    <oddFooter>&amp;L&amp;P of &amp;N&amp;C&amp;A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7A7FBE-FAEB-4294-A3EB-02C12081FEF9}">
  <sheetPr>
    <tabColor theme="8" tint="-0.499984740745262"/>
    <pageSetUpPr fitToPage="1"/>
  </sheetPr>
  <dimension ref="A2:D143"/>
  <sheetViews>
    <sheetView tabSelected="1" zoomScale="85" zoomScaleNormal="85" workbookViewId="0">
      <selection activeCell="F7" sqref="F7"/>
    </sheetView>
  </sheetViews>
  <sheetFormatPr defaultRowHeight="15" x14ac:dyDescent="0.25"/>
  <cols>
    <col min="1" max="1" width="14.5703125" style="50" customWidth="1"/>
    <col min="2" max="2" width="123" style="50" customWidth="1"/>
    <col min="3" max="3" width="16.85546875" style="52" customWidth="1"/>
    <col min="4" max="4" width="15.7109375" style="52" customWidth="1"/>
    <col min="5" max="5" width="49.5703125" style="50" customWidth="1"/>
    <col min="6" max="16384" width="9.140625" style="50"/>
  </cols>
  <sheetData>
    <row r="2" spans="1:4" s="64" customFormat="1" ht="36" customHeight="1" x14ac:dyDescent="0.2">
      <c r="A2" s="67" t="s">
        <v>5</v>
      </c>
      <c r="B2" s="74" t="s">
        <v>67</v>
      </c>
      <c r="C2" s="65" t="s">
        <v>26</v>
      </c>
      <c r="D2" s="125"/>
    </row>
    <row r="3" spans="1:4" s="120" customFormat="1" ht="18.75" x14ac:dyDescent="0.3">
      <c r="A3" s="119" t="s">
        <v>68</v>
      </c>
      <c r="B3" s="119"/>
      <c r="C3" s="126">
        <v>663.71</v>
      </c>
      <c r="D3" s="127"/>
    </row>
    <row r="4" spans="1:4" s="120" customFormat="1" ht="18.75" x14ac:dyDescent="0.3">
      <c r="A4" s="119" t="s">
        <v>24</v>
      </c>
      <c r="B4" s="119"/>
      <c r="C4" s="126">
        <v>33665.699999999997</v>
      </c>
      <c r="D4" s="127">
        <f>SUM(C15,C28,C39,C55,C79,C85,C89,C97,C109,C116,C120)</f>
        <v>33665.699999999997</v>
      </c>
    </row>
    <row r="5" spans="1:4" s="120" customFormat="1" ht="18.75" x14ac:dyDescent="0.3">
      <c r="A5" s="119" t="s">
        <v>23</v>
      </c>
      <c r="B5" s="119"/>
      <c r="C5" s="126">
        <v>-32129.360000000001</v>
      </c>
      <c r="D5" s="127">
        <f>SUM(C10:C130)-D4</f>
        <v>-32129.359999999993</v>
      </c>
    </row>
    <row r="6" spans="1:4" s="120" customFormat="1" ht="18.75" x14ac:dyDescent="0.3">
      <c r="A6" s="119" t="s">
        <v>242</v>
      </c>
      <c r="B6" s="119"/>
      <c r="C6" s="126">
        <v>2200.0500000000002</v>
      </c>
      <c r="D6" s="127"/>
    </row>
    <row r="7" spans="1:4" s="53" customFormat="1" ht="15.75" x14ac:dyDescent="0.25">
      <c r="A7" s="122"/>
      <c r="B7" s="122"/>
      <c r="C7" s="128"/>
      <c r="D7" s="128"/>
    </row>
    <row r="8" spans="1:4" s="73" customFormat="1" ht="15.75" x14ac:dyDescent="0.25">
      <c r="A8" s="116" t="s">
        <v>21</v>
      </c>
      <c r="B8" s="115" t="s">
        <v>5</v>
      </c>
      <c r="C8" s="117" t="s">
        <v>1</v>
      </c>
      <c r="D8" s="117" t="s">
        <v>58</v>
      </c>
    </row>
    <row r="9" spans="1:4" s="53" customFormat="1" ht="15.75" x14ac:dyDescent="0.25">
      <c r="A9" s="123">
        <v>44562</v>
      </c>
      <c r="B9" s="122" t="s">
        <v>68</v>
      </c>
      <c r="C9" s="128"/>
      <c r="D9" s="128">
        <v>663.71</v>
      </c>
    </row>
    <row r="10" spans="1:4" s="53" customFormat="1" ht="15.75" x14ac:dyDescent="0.25">
      <c r="A10" s="123">
        <v>44621</v>
      </c>
      <c r="B10" s="122" t="s">
        <v>123</v>
      </c>
      <c r="C10" s="128">
        <v>-11.38</v>
      </c>
      <c r="D10" s="128">
        <v>652.33000000000004</v>
      </c>
    </row>
    <row r="11" spans="1:4" s="53" customFormat="1" ht="15.75" x14ac:dyDescent="0.25">
      <c r="A11" s="123">
        <v>44621</v>
      </c>
      <c r="B11" s="122" t="s">
        <v>53</v>
      </c>
      <c r="C11" s="128">
        <v>-29.95</v>
      </c>
      <c r="D11" s="128">
        <v>622.38</v>
      </c>
    </row>
    <row r="12" spans="1:4" s="53" customFormat="1" ht="15.75" x14ac:dyDescent="0.25">
      <c r="A12" s="123">
        <v>44621</v>
      </c>
      <c r="B12" s="122" t="s">
        <v>124</v>
      </c>
      <c r="C12" s="128">
        <v>-0.34</v>
      </c>
      <c r="D12" s="128">
        <v>622.04</v>
      </c>
    </row>
    <row r="13" spans="1:4" s="53" customFormat="1" ht="15.75" x14ac:dyDescent="0.25">
      <c r="A13" s="123" t="s">
        <v>125</v>
      </c>
      <c r="B13" s="122" t="s">
        <v>52</v>
      </c>
      <c r="C13" s="128">
        <v>-9.49</v>
      </c>
      <c r="D13" s="128">
        <v>612.54999999999995</v>
      </c>
    </row>
    <row r="14" spans="1:4" s="53" customFormat="1" ht="15.75" x14ac:dyDescent="0.25">
      <c r="A14" s="123" t="s">
        <v>126</v>
      </c>
      <c r="B14" s="122" t="s">
        <v>40</v>
      </c>
      <c r="C14" s="128">
        <v>-47.69</v>
      </c>
      <c r="D14" s="128">
        <v>564.86</v>
      </c>
    </row>
    <row r="15" spans="1:4" s="53" customFormat="1" ht="15.75" x14ac:dyDescent="0.25">
      <c r="A15" s="123" t="s">
        <v>127</v>
      </c>
      <c r="B15" s="122" t="s">
        <v>15</v>
      </c>
      <c r="C15" s="128">
        <v>1500</v>
      </c>
      <c r="D15" s="128">
        <v>2064.86</v>
      </c>
    </row>
    <row r="16" spans="1:4" s="53" customFormat="1" ht="15.75" x14ac:dyDescent="0.25">
      <c r="A16" s="123" t="s">
        <v>127</v>
      </c>
      <c r="B16" s="122" t="s">
        <v>128</v>
      </c>
      <c r="C16" s="128">
        <v>-24</v>
      </c>
      <c r="D16" s="128">
        <v>2040.86</v>
      </c>
    </row>
    <row r="17" spans="1:4" s="53" customFormat="1" ht="15.75" x14ac:dyDescent="0.25">
      <c r="A17" s="123" t="s">
        <v>127</v>
      </c>
      <c r="B17" s="122" t="s">
        <v>54</v>
      </c>
      <c r="C17" s="128">
        <v>-49</v>
      </c>
      <c r="D17" s="128">
        <v>1991.86</v>
      </c>
    </row>
    <row r="18" spans="1:4" s="53" customFormat="1" ht="15.75" x14ac:dyDescent="0.25">
      <c r="A18" s="123" t="s">
        <v>127</v>
      </c>
      <c r="B18" s="122" t="s">
        <v>129</v>
      </c>
      <c r="C18" s="128">
        <v>-0.72</v>
      </c>
      <c r="D18" s="128">
        <v>1991.14</v>
      </c>
    </row>
    <row r="19" spans="1:4" s="53" customFormat="1" ht="15.75" x14ac:dyDescent="0.25">
      <c r="A19" s="123" t="s">
        <v>130</v>
      </c>
      <c r="B19" s="122" t="s">
        <v>131</v>
      </c>
      <c r="C19" s="128">
        <v>-23.2</v>
      </c>
      <c r="D19" s="128">
        <v>1967.94</v>
      </c>
    </row>
    <row r="20" spans="1:4" s="53" customFormat="1" ht="15.75" x14ac:dyDescent="0.25">
      <c r="A20" s="123" t="s">
        <v>130</v>
      </c>
      <c r="B20" s="122" t="s">
        <v>132</v>
      </c>
      <c r="C20" s="128">
        <v>-45</v>
      </c>
      <c r="D20" s="128">
        <v>1922.94</v>
      </c>
    </row>
    <row r="21" spans="1:4" s="53" customFormat="1" ht="15.75" x14ac:dyDescent="0.25">
      <c r="A21" s="123" t="s">
        <v>130</v>
      </c>
      <c r="B21" s="122" t="s">
        <v>133</v>
      </c>
      <c r="C21" s="128">
        <v>-1.35</v>
      </c>
      <c r="D21" s="128">
        <v>1921.59</v>
      </c>
    </row>
    <row r="22" spans="1:4" s="53" customFormat="1" ht="15.75" x14ac:dyDescent="0.25">
      <c r="A22" s="123" t="s">
        <v>130</v>
      </c>
      <c r="B22" s="122" t="s">
        <v>134</v>
      </c>
      <c r="C22" s="128">
        <v>-0.7</v>
      </c>
      <c r="D22" s="128">
        <v>1920.89</v>
      </c>
    </row>
    <row r="23" spans="1:4" s="53" customFormat="1" ht="15.75" x14ac:dyDescent="0.25">
      <c r="A23" s="123" t="s">
        <v>135</v>
      </c>
      <c r="B23" s="122" t="s">
        <v>136</v>
      </c>
      <c r="C23" s="128">
        <v>-6.99</v>
      </c>
      <c r="D23" s="128">
        <v>1913.9</v>
      </c>
    </row>
    <row r="24" spans="1:4" s="53" customFormat="1" ht="15.75" x14ac:dyDescent="0.25">
      <c r="A24" s="123" t="s">
        <v>135</v>
      </c>
      <c r="B24" s="122" t="s">
        <v>137</v>
      </c>
      <c r="C24" s="128">
        <v>-0.21</v>
      </c>
      <c r="D24" s="128">
        <v>1913.69</v>
      </c>
    </row>
    <row r="25" spans="1:4" s="53" customFormat="1" ht="15.75" x14ac:dyDescent="0.25">
      <c r="A25" s="123">
        <v>44563</v>
      </c>
      <c r="B25" s="122" t="s">
        <v>53</v>
      </c>
      <c r="C25" s="128">
        <v>-29.95</v>
      </c>
      <c r="D25" s="128">
        <v>1883.74</v>
      </c>
    </row>
    <row r="26" spans="1:4" s="53" customFormat="1" ht="15.75" x14ac:dyDescent="0.25">
      <c r="A26" s="123">
        <v>44744</v>
      </c>
      <c r="B26" s="122" t="s">
        <v>138</v>
      </c>
      <c r="C26" s="128">
        <v>-37.18</v>
      </c>
      <c r="D26" s="128">
        <v>1846.56</v>
      </c>
    </row>
    <row r="27" spans="1:4" s="53" customFormat="1" ht="15.75" x14ac:dyDescent="0.25">
      <c r="A27" s="123" t="s">
        <v>139</v>
      </c>
      <c r="B27" s="122" t="s">
        <v>140</v>
      </c>
      <c r="C27" s="128">
        <v>-850</v>
      </c>
      <c r="D27" s="128">
        <v>996.56</v>
      </c>
    </row>
    <row r="28" spans="1:4" s="53" customFormat="1" ht="15.75" x14ac:dyDescent="0.25">
      <c r="A28" s="123" t="s">
        <v>141</v>
      </c>
      <c r="B28" s="122" t="s">
        <v>15</v>
      </c>
      <c r="C28" s="128">
        <v>1500</v>
      </c>
      <c r="D28" s="128">
        <v>2496.56</v>
      </c>
    </row>
    <row r="29" spans="1:4" s="53" customFormat="1" ht="15.75" x14ac:dyDescent="0.25">
      <c r="A29" s="123" t="s">
        <v>142</v>
      </c>
      <c r="B29" s="122" t="s">
        <v>51</v>
      </c>
      <c r="C29" s="128">
        <v>-11.62</v>
      </c>
      <c r="D29" s="128">
        <v>2484.94</v>
      </c>
    </row>
    <row r="30" spans="1:4" s="53" customFormat="1" ht="15.75" x14ac:dyDescent="0.25">
      <c r="A30" s="123" t="s">
        <v>142</v>
      </c>
      <c r="B30" s="122" t="s">
        <v>39</v>
      </c>
      <c r="C30" s="128">
        <v>-59</v>
      </c>
      <c r="D30" s="128">
        <v>2425.94</v>
      </c>
    </row>
    <row r="31" spans="1:4" s="53" customFormat="1" ht="15.75" x14ac:dyDescent="0.25">
      <c r="A31" s="123">
        <v>44564</v>
      </c>
      <c r="B31" s="122" t="s">
        <v>53</v>
      </c>
      <c r="C31" s="128">
        <v>-29.95</v>
      </c>
      <c r="D31" s="128">
        <v>2395.9899999999998</v>
      </c>
    </row>
    <row r="32" spans="1:4" s="53" customFormat="1" ht="15.75" x14ac:dyDescent="0.25">
      <c r="A32" s="123" t="s">
        <v>143</v>
      </c>
      <c r="B32" s="122" t="s">
        <v>144</v>
      </c>
      <c r="C32" s="128">
        <v>-19.190000000000001</v>
      </c>
      <c r="D32" s="128">
        <v>2376.8000000000002</v>
      </c>
    </row>
    <row r="33" spans="1:4" s="53" customFormat="1" ht="15.75" x14ac:dyDescent="0.25">
      <c r="A33" s="123" t="s">
        <v>143</v>
      </c>
      <c r="B33" s="122" t="s">
        <v>144</v>
      </c>
      <c r="C33" s="128">
        <v>-30.12</v>
      </c>
      <c r="D33" s="128">
        <v>2346.6799999999998</v>
      </c>
    </row>
    <row r="34" spans="1:4" s="53" customFormat="1" ht="15.75" x14ac:dyDescent="0.25">
      <c r="A34" s="123" t="s">
        <v>143</v>
      </c>
      <c r="B34" s="122" t="s">
        <v>145</v>
      </c>
      <c r="C34" s="128">
        <v>-66.66</v>
      </c>
      <c r="D34" s="128">
        <v>2280.02</v>
      </c>
    </row>
    <row r="35" spans="1:4" s="53" customFormat="1" ht="15.75" x14ac:dyDescent="0.25">
      <c r="A35" s="123" t="s">
        <v>143</v>
      </c>
      <c r="B35" s="122" t="s">
        <v>146</v>
      </c>
      <c r="C35" s="128">
        <v>-74.099999999999994</v>
      </c>
      <c r="D35" s="128">
        <v>2205.92</v>
      </c>
    </row>
    <row r="36" spans="1:4" s="53" customFormat="1" ht="15.75" x14ac:dyDescent="0.25">
      <c r="A36" s="123" t="s">
        <v>147</v>
      </c>
      <c r="B36" s="122" t="s">
        <v>148</v>
      </c>
      <c r="C36" s="128">
        <v>-199</v>
      </c>
      <c r="D36" s="128">
        <v>2006.92</v>
      </c>
    </row>
    <row r="37" spans="1:4" s="53" customFormat="1" ht="15.75" x14ac:dyDescent="0.25">
      <c r="A37" s="123" t="s">
        <v>147</v>
      </c>
      <c r="B37" s="122" t="s">
        <v>149</v>
      </c>
      <c r="C37" s="128">
        <v>-99</v>
      </c>
      <c r="D37" s="128">
        <v>1907.92</v>
      </c>
    </row>
    <row r="38" spans="1:4" s="53" customFormat="1" ht="15.75" x14ac:dyDescent="0.25">
      <c r="A38" s="123" t="s">
        <v>147</v>
      </c>
      <c r="B38" s="122" t="s">
        <v>150</v>
      </c>
      <c r="C38" s="128">
        <v>-1</v>
      </c>
      <c r="D38" s="128">
        <v>1906.92</v>
      </c>
    </row>
    <row r="39" spans="1:4" s="53" customFormat="1" ht="15.75" x14ac:dyDescent="0.25">
      <c r="A39" s="123" t="s">
        <v>151</v>
      </c>
      <c r="B39" s="122" t="s">
        <v>15</v>
      </c>
      <c r="C39" s="128">
        <v>3850</v>
      </c>
      <c r="D39" s="128">
        <v>5756.92</v>
      </c>
    </row>
    <row r="40" spans="1:4" s="53" customFormat="1" ht="15.75" x14ac:dyDescent="0.25">
      <c r="A40" s="123" t="s">
        <v>152</v>
      </c>
      <c r="B40" s="122" t="s">
        <v>153</v>
      </c>
      <c r="C40" s="128">
        <v>-50</v>
      </c>
      <c r="D40" s="128">
        <v>5706.92</v>
      </c>
    </row>
    <row r="41" spans="1:4" s="53" customFormat="1" ht="15.75" x14ac:dyDescent="0.25">
      <c r="A41" s="123" t="s">
        <v>152</v>
      </c>
      <c r="B41" s="122" t="s">
        <v>153</v>
      </c>
      <c r="C41" s="128">
        <v>-100</v>
      </c>
      <c r="D41" s="128">
        <v>5606.92</v>
      </c>
    </row>
    <row r="42" spans="1:4" s="53" customFormat="1" ht="15.75" x14ac:dyDescent="0.25">
      <c r="A42" s="123" t="s">
        <v>152</v>
      </c>
      <c r="B42" s="122" t="s">
        <v>154</v>
      </c>
      <c r="C42" s="128">
        <v>-29.63</v>
      </c>
      <c r="D42" s="128">
        <v>5577.29</v>
      </c>
    </row>
    <row r="43" spans="1:4" s="53" customFormat="1" ht="15.75" x14ac:dyDescent="0.25">
      <c r="A43" s="123" t="s">
        <v>155</v>
      </c>
      <c r="B43" s="122" t="s">
        <v>50</v>
      </c>
      <c r="C43" s="128">
        <v>-11.62</v>
      </c>
      <c r="D43" s="128">
        <v>5565.67</v>
      </c>
    </row>
    <row r="44" spans="1:4" s="53" customFormat="1" ht="15.75" x14ac:dyDescent="0.25">
      <c r="A44" s="123" t="s">
        <v>155</v>
      </c>
      <c r="B44" s="122" t="s">
        <v>38</v>
      </c>
      <c r="C44" s="128">
        <v>-59</v>
      </c>
      <c r="D44" s="128">
        <v>5506.67</v>
      </c>
    </row>
    <row r="45" spans="1:4" s="53" customFormat="1" ht="15.75" x14ac:dyDescent="0.25">
      <c r="A45" s="123" t="s">
        <v>156</v>
      </c>
      <c r="B45" s="122" t="s">
        <v>157</v>
      </c>
      <c r="C45" s="128">
        <v>-96.55</v>
      </c>
      <c r="D45" s="128">
        <v>5410.12</v>
      </c>
    </row>
    <row r="46" spans="1:4" s="53" customFormat="1" ht="15.75" x14ac:dyDescent="0.25">
      <c r="A46" s="123" t="s">
        <v>158</v>
      </c>
      <c r="B46" s="122" t="s">
        <v>159</v>
      </c>
      <c r="C46" s="128">
        <v>-25</v>
      </c>
      <c r="D46" s="128">
        <v>5385.12</v>
      </c>
    </row>
    <row r="47" spans="1:4" s="53" customFormat="1" ht="15.75" x14ac:dyDescent="0.25">
      <c r="A47" s="123" t="s">
        <v>158</v>
      </c>
      <c r="B47" s="122" t="s">
        <v>160</v>
      </c>
      <c r="C47" s="128">
        <v>-1</v>
      </c>
      <c r="D47" s="128">
        <v>5384.12</v>
      </c>
    </row>
    <row r="48" spans="1:4" s="53" customFormat="1" ht="15.75" x14ac:dyDescent="0.25">
      <c r="A48" s="123" t="s">
        <v>161</v>
      </c>
      <c r="B48" s="122" t="s">
        <v>162</v>
      </c>
      <c r="C48" s="128">
        <v>-575</v>
      </c>
      <c r="D48" s="128">
        <v>4809.12</v>
      </c>
    </row>
    <row r="49" spans="1:4" s="53" customFormat="1" ht="15.75" x14ac:dyDescent="0.25">
      <c r="A49" s="123" t="s">
        <v>163</v>
      </c>
      <c r="B49" s="122" t="s">
        <v>164</v>
      </c>
      <c r="C49" s="128">
        <v>-750</v>
      </c>
      <c r="D49" s="128">
        <v>4059.12</v>
      </c>
    </row>
    <row r="50" spans="1:4" s="53" customFormat="1" ht="15.75" x14ac:dyDescent="0.25">
      <c r="A50" s="123">
        <v>44565</v>
      </c>
      <c r="B50" s="122" t="s">
        <v>53</v>
      </c>
      <c r="C50" s="128">
        <v>-29.95</v>
      </c>
      <c r="D50" s="128">
        <v>4029.17</v>
      </c>
    </row>
    <row r="51" spans="1:4" s="53" customFormat="1" ht="15.75" x14ac:dyDescent="0.25">
      <c r="A51" s="123">
        <v>44777</v>
      </c>
      <c r="B51" s="122" t="s">
        <v>165</v>
      </c>
      <c r="C51" s="128">
        <v>-149</v>
      </c>
      <c r="D51" s="128">
        <v>3880.17</v>
      </c>
    </row>
    <row r="52" spans="1:4" s="53" customFormat="1" ht="15.75" x14ac:dyDescent="0.25">
      <c r="A52" s="123" t="s">
        <v>166</v>
      </c>
      <c r="B52" s="122" t="s">
        <v>167</v>
      </c>
      <c r="C52" s="128">
        <v>-149</v>
      </c>
      <c r="D52" s="128">
        <v>3731.17</v>
      </c>
    </row>
    <row r="53" spans="1:4" s="53" customFormat="1" ht="15.75" x14ac:dyDescent="0.25">
      <c r="A53" s="123" t="s">
        <v>168</v>
      </c>
      <c r="B53" s="122" t="s">
        <v>169</v>
      </c>
      <c r="C53" s="128">
        <v>-17.989999999999998</v>
      </c>
      <c r="D53" s="128">
        <v>3713.18</v>
      </c>
    </row>
    <row r="54" spans="1:4" s="53" customFormat="1" ht="15.75" x14ac:dyDescent="0.25">
      <c r="A54" s="123" t="s">
        <v>170</v>
      </c>
      <c r="B54" s="122" t="s">
        <v>49</v>
      </c>
      <c r="C54" s="128">
        <v>-11.62</v>
      </c>
      <c r="D54" s="128">
        <v>3701.56</v>
      </c>
    </row>
    <row r="55" spans="1:4" s="53" customFormat="1" ht="15.75" x14ac:dyDescent="0.25">
      <c r="A55" s="123" t="s">
        <v>171</v>
      </c>
      <c r="B55" s="122" t="s">
        <v>15</v>
      </c>
      <c r="C55" s="128">
        <v>3557.1</v>
      </c>
      <c r="D55" s="128">
        <v>7258.66</v>
      </c>
    </row>
    <row r="56" spans="1:4" s="53" customFormat="1" ht="15.75" x14ac:dyDescent="0.25">
      <c r="A56" s="123" t="s">
        <v>171</v>
      </c>
      <c r="B56" s="122" t="s">
        <v>37</v>
      </c>
      <c r="C56" s="128">
        <v>-59</v>
      </c>
      <c r="D56" s="128">
        <v>7199.66</v>
      </c>
    </row>
    <row r="57" spans="1:4" s="53" customFormat="1" ht="15.75" x14ac:dyDescent="0.25">
      <c r="A57" s="123" t="s">
        <v>172</v>
      </c>
      <c r="B57" s="122" t="s">
        <v>173</v>
      </c>
      <c r="C57" s="128">
        <v>-2000</v>
      </c>
      <c r="D57" s="128">
        <v>5199.66</v>
      </c>
    </row>
    <row r="58" spans="1:4" s="53" customFormat="1" ht="15.75" x14ac:dyDescent="0.25">
      <c r="A58" s="123" t="s">
        <v>172</v>
      </c>
      <c r="B58" s="122" t="s">
        <v>174</v>
      </c>
      <c r="C58" s="128">
        <v>-2000</v>
      </c>
      <c r="D58" s="128">
        <v>3199.66</v>
      </c>
    </row>
    <row r="59" spans="1:4" s="53" customFormat="1" ht="15.75" x14ac:dyDescent="0.25">
      <c r="A59" s="123" t="s">
        <v>172</v>
      </c>
      <c r="B59" s="122" t="s">
        <v>175</v>
      </c>
      <c r="C59" s="128">
        <v>-2000</v>
      </c>
      <c r="D59" s="128">
        <v>1199.6600000000001</v>
      </c>
    </row>
    <row r="60" spans="1:4" s="53" customFormat="1" ht="15.75" x14ac:dyDescent="0.25">
      <c r="A60" s="123" t="s">
        <v>176</v>
      </c>
      <c r="B60" s="122" t="s">
        <v>177</v>
      </c>
      <c r="C60" s="128">
        <v>-1</v>
      </c>
      <c r="D60" s="128">
        <v>1198.6600000000001</v>
      </c>
    </row>
    <row r="61" spans="1:4" s="53" customFormat="1" ht="15.75" x14ac:dyDescent="0.25">
      <c r="A61" s="123" t="s">
        <v>176</v>
      </c>
      <c r="B61" s="122" t="s">
        <v>178</v>
      </c>
      <c r="C61" s="128">
        <v>-1</v>
      </c>
      <c r="D61" s="128">
        <v>1197.6600000000001</v>
      </c>
    </row>
    <row r="62" spans="1:4" s="53" customFormat="1" ht="15.75" x14ac:dyDescent="0.25">
      <c r="A62" s="123">
        <v>44597</v>
      </c>
      <c r="B62" s="122" t="s">
        <v>53</v>
      </c>
      <c r="C62" s="128">
        <v>-29.95</v>
      </c>
      <c r="D62" s="128">
        <v>1167.71</v>
      </c>
    </row>
    <row r="63" spans="1:4" s="53" customFormat="1" ht="15.75" x14ac:dyDescent="0.25">
      <c r="A63" s="123" t="s">
        <v>179</v>
      </c>
      <c r="B63" s="122" t="s">
        <v>180</v>
      </c>
      <c r="C63" s="128">
        <v>-17.989999999999998</v>
      </c>
      <c r="D63" s="128">
        <v>1149.72</v>
      </c>
    </row>
    <row r="64" spans="1:4" s="53" customFormat="1" ht="15.75" x14ac:dyDescent="0.25">
      <c r="A64" s="123" t="s">
        <v>181</v>
      </c>
      <c r="B64" s="122" t="s">
        <v>48</v>
      </c>
      <c r="C64" s="128">
        <v>-11.62</v>
      </c>
      <c r="D64" s="128">
        <v>1138.0999999999999</v>
      </c>
    </row>
    <row r="65" spans="1:4" s="53" customFormat="1" ht="15.75" x14ac:dyDescent="0.25">
      <c r="A65" s="123" t="s">
        <v>182</v>
      </c>
      <c r="B65" s="122" t="s">
        <v>36</v>
      </c>
      <c r="C65" s="128">
        <v>-59</v>
      </c>
      <c r="D65" s="128">
        <v>1079.0999999999999</v>
      </c>
    </row>
    <row r="66" spans="1:4" s="53" customFormat="1" ht="15.75" x14ac:dyDescent="0.25">
      <c r="A66" s="123">
        <v>44567</v>
      </c>
      <c r="B66" s="122" t="s">
        <v>53</v>
      </c>
      <c r="C66" s="128">
        <v>-29.95</v>
      </c>
      <c r="D66" s="128">
        <v>1049.1500000000001</v>
      </c>
    </row>
    <row r="67" spans="1:4" s="53" customFormat="1" ht="15.75" x14ac:dyDescent="0.25">
      <c r="A67" s="123">
        <v>44718</v>
      </c>
      <c r="B67" s="122" t="s">
        <v>55</v>
      </c>
      <c r="C67" s="128">
        <v>-239.88</v>
      </c>
      <c r="D67" s="128">
        <v>809.27</v>
      </c>
    </row>
    <row r="68" spans="1:4" s="53" customFormat="1" ht="15.75" x14ac:dyDescent="0.25">
      <c r="A68" s="123">
        <v>44779</v>
      </c>
      <c r="B68" s="122" t="s">
        <v>183</v>
      </c>
      <c r="C68" s="128">
        <v>-1</v>
      </c>
      <c r="D68" s="128">
        <v>808.27</v>
      </c>
    </row>
    <row r="69" spans="1:4" s="53" customFormat="1" ht="15.75" x14ac:dyDescent="0.25">
      <c r="A69" s="123">
        <v>44779</v>
      </c>
      <c r="B69" s="122" t="s">
        <v>183</v>
      </c>
      <c r="C69" s="128">
        <v>-16.989999999999998</v>
      </c>
      <c r="D69" s="128">
        <v>791.28</v>
      </c>
    </row>
    <row r="70" spans="1:4" s="53" customFormat="1" ht="15.75" x14ac:dyDescent="0.25">
      <c r="A70" s="123" t="s">
        <v>184</v>
      </c>
      <c r="B70" s="122" t="s">
        <v>185</v>
      </c>
      <c r="C70" s="128">
        <v>-17.989999999999998</v>
      </c>
      <c r="D70" s="128">
        <v>773.29</v>
      </c>
    </row>
    <row r="71" spans="1:4" s="53" customFormat="1" ht="15.75" x14ac:dyDescent="0.25">
      <c r="A71" s="123" t="s">
        <v>186</v>
      </c>
      <c r="B71" s="122" t="s">
        <v>47</v>
      </c>
      <c r="C71" s="128">
        <v>-11.62</v>
      </c>
      <c r="D71" s="128">
        <v>761.67</v>
      </c>
    </row>
    <row r="72" spans="1:4" s="53" customFormat="1" ht="15.75" x14ac:dyDescent="0.25">
      <c r="A72" s="123" t="s">
        <v>186</v>
      </c>
      <c r="B72" s="122" t="s">
        <v>35</v>
      </c>
      <c r="C72" s="128">
        <v>-59</v>
      </c>
      <c r="D72" s="128">
        <v>702.67</v>
      </c>
    </row>
    <row r="73" spans="1:4" s="53" customFormat="1" ht="15.75" x14ac:dyDescent="0.25">
      <c r="A73" s="123" t="s">
        <v>186</v>
      </c>
      <c r="B73" s="122" t="s">
        <v>187</v>
      </c>
      <c r="C73" s="128">
        <v>-49</v>
      </c>
      <c r="D73" s="128">
        <v>653.66999999999996</v>
      </c>
    </row>
    <row r="74" spans="1:4" s="53" customFormat="1" ht="15.75" x14ac:dyDescent="0.25">
      <c r="A74" s="123" t="s">
        <v>186</v>
      </c>
      <c r="B74" s="122" t="s">
        <v>188</v>
      </c>
      <c r="C74" s="128">
        <v>-23.2</v>
      </c>
      <c r="D74" s="128">
        <v>630.47</v>
      </c>
    </row>
    <row r="75" spans="1:4" s="53" customFormat="1" ht="15.75" x14ac:dyDescent="0.25">
      <c r="A75" s="123" t="s">
        <v>186</v>
      </c>
      <c r="B75" s="122" t="s">
        <v>189</v>
      </c>
      <c r="C75" s="128">
        <v>-45</v>
      </c>
      <c r="D75" s="128">
        <v>585.47</v>
      </c>
    </row>
    <row r="76" spans="1:4" s="53" customFormat="1" ht="15.75" x14ac:dyDescent="0.25">
      <c r="A76" s="123" t="s">
        <v>186</v>
      </c>
      <c r="B76" s="122" t="s">
        <v>190</v>
      </c>
      <c r="C76" s="128">
        <v>-1.35</v>
      </c>
      <c r="D76" s="128">
        <v>584.12</v>
      </c>
    </row>
    <row r="77" spans="1:4" s="53" customFormat="1" ht="15.75" x14ac:dyDescent="0.25">
      <c r="A77" s="123" t="s">
        <v>186</v>
      </c>
      <c r="B77" s="122" t="s">
        <v>191</v>
      </c>
      <c r="C77" s="128">
        <v>-0.7</v>
      </c>
      <c r="D77" s="128">
        <v>583.41999999999996</v>
      </c>
    </row>
    <row r="78" spans="1:4" s="53" customFormat="1" ht="15.75" x14ac:dyDescent="0.25">
      <c r="A78" s="123">
        <v>44568</v>
      </c>
      <c r="B78" s="122" t="s">
        <v>53</v>
      </c>
      <c r="C78" s="128">
        <v>-29.95</v>
      </c>
      <c r="D78" s="128">
        <v>553.47</v>
      </c>
    </row>
    <row r="79" spans="1:4" s="53" customFormat="1" ht="15.75" x14ac:dyDescent="0.25">
      <c r="A79" s="123">
        <v>44780</v>
      </c>
      <c r="B79" s="122" t="s">
        <v>15</v>
      </c>
      <c r="C79" s="128">
        <v>3000</v>
      </c>
      <c r="D79" s="128">
        <v>3553.47</v>
      </c>
    </row>
    <row r="80" spans="1:4" s="53" customFormat="1" ht="15.75" x14ac:dyDescent="0.25">
      <c r="A80" s="123" t="s">
        <v>192</v>
      </c>
      <c r="B80" s="122" t="s">
        <v>193</v>
      </c>
      <c r="C80" s="128">
        <v>-17.989999999999998</v>
      </c>
      <c r="D80" s="128">
        <v>3535.48</v>
      </c>
    </row>
    <row r="81" spans="1:4" s="53" customFormat="1" ht="15.75" x14ac:dyDescent="0.25">
      <c r="A81" s="123" t="s">
        <v>194</v>
      </c>
      <c r="B81" s="122" t="s">
        <v>46</v>
      </c>
      <c r="C81" s="128">
        <v>-11.62</v>
      </c>
      <c r="D81" s="128">
        <v>3523.86</v>
      </c>
    </row>
    <row r="82" spans="1:4" s="53" customFormat="1" ht="15.75" x14ac:dyDescent="0.25">
      <c r="A82" s="123" t="s">
        <v>195</v>
      </c>
      <c r="B82" s="122" t="s">
        <v>34</v>
      </c>
      <c r="C82" s="128">
        <v>-59</v>
      </c>
      <c r="D82" s="128">
        <v>3464.86</v>
      </c>
    </row>
    <row r="83" spans="1:4" s="53" customFormat="1" ht="15.75" x14ac:dyDescent="0.25">
      <c r="A83" s="123">
        <v>44569</v>
      </c>
      <c r="B83" s="122" t="s">
        <v>196</v>
      </c>
      <c r="C83" s="128">
        <v>-120</v>
      </c>
      <c r="D83" s="128">
        <v>3344.86</v>
      </c>
    </row>
    <row r="84" spans="1:4" s="53" customFormat="1" ht="15.75" x14ac:dyDescent="0.25">
      <c r="A84" s="123">
        <v>44569</v>
      </c>
      <c r="B84" s="122" t="s">
        <v>53</v>
      </c>
      <c r="C84" s="128">
        <v>-29.95</v>
      </c>
      <c r="D84" s="128">
        <v>3314.91</v>
      </c>
    </row>
    <row r="85" spans="1:4" s="53" customFormat="1" ht="15.75" x14ac:dyDescent="0.25">
      <c r="A85" s="123">
        <v>44781</v>
      </c>
      <c r="B85" s="122" t="s">
        <v>15</v>
      </c>
      <c r="C85" s="128">
        <v>3000</v>
      </c>
      <c r="D85" s="128">
        <v>6314.91</v>
      </c>
    </row>
    <row r="86" spans="1:4" s="53" customFormat="1" ht="15.75" x14ac:dyDescent="0.25">
      <c r="A86" s="123" t="s">
        <v>197</v>
      </c>
      <c r="B86" s="122" t="s">
        <v>198</v>
      </c>
      <c r="C86" s="128">
        <v>-17.989999999999998</v>
      </c>
      <c r="D86" s="128">
        <v>6296.92</v>
      </c>
    </row>
    <row r="87" spans="1:4" s="53" customFormat="1" ht="15.75" x14ac:dyDescent="0.25">
      <c r="A87" s="123" t="s">
        <v>199</v>
      </c>
      <c r="B87" s="122" t="s">
        <v>45</v>
      </c>
      <c r="C87" s="128">
        <v>-11.62</v>
      </c>
      <c r="D87" s="128">
        <v>6285.3</v>
      </c>
    </row>
    <row r="88" spans="1:4" s="53" customFormat="1" ht="15.75" x14ac:dyDescent="0.25">
      <c r="A88" s="123" t="s">
        <v>200</v>
      </c>
      <c r="B88" s="122" t="s">
        <v>33</v>
      </c>
      <c r="C88" s="128">
        <v>-59</v>
      </c>
      <c r="D88" s="128">
        <v>6226.3</v>
      </c>
    </row>
    <row r="89" spans="1:4" s="53" customFormat="1" ht="15.75" x14ac:dyDescent="0.25">
      <c r="A89" s="123" t="s">
        <v>201</v>
      </c>
      <c r="B89" s="122" t="s">
        <v>15</v>
      </c>
      <c r="C89" s="128">
        <v>3194.99</v>
      </c>
      <c r="D89" s="128">
        <v>9421.2900000000009</v>
      </c>
    </row>
    <row r="90" spans="1:4" s="53" customFormat="1" ht="15.75" x14ac:dyDescent="0.25">
      <c r="A90" s="123">
        <v>44570</v>
      </c>
      <c r="B90" s="122" t="s">
        <v>202</v>
      </c>
      <c r="C90" s="128">
        <v>-325</v>
      </c>
      <c r="D90" s="128">
        <v>9096.2900000000009</v>
      </c>
    </row>
    <row r="91" spans="1:4" s="53" customFormat="1" ht="15.75" x14ac:dyDescent="0.25">
      <c r="A91" s="123">
        <v>44570</v>
      </c>
      <c r="B91" s="122" t="s">
        <v>53</v>
      </c>
      <c r="C91" s="128">
        <v>-29.95</v>
      </c>
      <c r="D91" s="128">
        <v>9066.34</v>
      </c>
    </row>
    <row r="92" spans="1:4" s="53" customFormat="1" ht="15.75" x14ac:dyDescent="0.25">
      <c r="A92" s="123">
        <v>44751</v>
      </c>
      <c r="B92" s="122" t="s">
        <v>203</v>
      </c>
      <c r="C92" s="128">
        <v>-2700</v>
      </c>
      <c r="D92" s="128">
        <v>6366.34</v>
      </c>
    </row>
    <row r="93" spans="1:4" s="53" customFormat="1" ht="15.75" x14ac:dyDescent="0.25">
      <c r="A93" s="123">
        <v>44751</v>
      </c>
      <c r="B93" s="122" t="s">
        <v>204</v>
      </c>
      <c r="C93" s="128">
        <v>-2700</v>
      </c>
      <c r="D93" s="128">
        <v>3666.34</v>
      </c>
    </row>
    <row r="94" spans="1:4" s="53" customFormat="1" ht="15.75" x14ac:dyDescent="0.25">
      <c r="A94" s="123">
        <v>44751</v>
      </c>
      <c r="B94" s="122" t="s">
        <v>205</v>
      </c>
      <c r="C94" s="128">
        <v>-2700</v>
      </c>
      <c r="D94" s="128">
        <v>966.34</v>
      </c>
    </row>
    <row r="95" spans="1:4" s="53" customFormat="1" ht="15.75" x14ac:dyDescent="0.25">
      <c r="A95" s="123">
        <v>44782</v>
      </c>
      <c r="B95" s="122" t="s">
        <v>206</v>
      </c>
      <c r="C95" s="128">
        <v>-1</v>
      </c>
      <c r="D95" s="128">
        <v>965.34</v>
      </c>
    </row>
    <row r="96" spans="1:4" s="53" customFormat="1" ht="15.75" x14ac:dyDescent="0.25">
      <c r="A96" s="123">
        <v>44782</v>
      </c>
      <c r="B96" s="122" t="s">
        <v>207</v>
      </c>
      <c r="C96" s="128">
        <v>-1</v>
      </c>
      <c r="D96" s="128">
        <v>964.34</v>
      </c>
    </row>
    <row r="97" spans="1:4" s="53" customFormat="1" ht="15.75" x14ac:dyDescent="0.25">
      <c r="A97" s="123" t="s">
        <v>208</v>
      </c>
      <c r="B97" s="122" t="s">
        <v>15</v>
      </c>
      <c r="C97" s="128">
        <v>3000</v>
      </c>
      <c r="D97" s="128">
        <v>3964.34</v>
      </c>
    </row>
    <row r="98" spans="1:4" s="53" customFormat="1" ht="15.75" x14ac:dyDescent="0.25">
      <c r="A98" s="123" t="s">
        <v>208</v>
      </c>
      <c r="B98" s="122" t="s">
        <v>209</v>
      </c>
      <c r="C98" s="128">
        <v>-17.989999999999998</v>
      </c>
      <c r="D98" s="128">
        <v>3946.35</v>
      </c>
    </row>
    <row r="99" spans="1:4" s="53" customFormat="1" ht="15.75" x14ac:dyDescent="0.25">
      <c r="A99" s="123" t="s">
        <v>210</v>
      </c>
      <c r="B99" s="122" t="s">
        <v>44</v>
      </c>
      <c r="C99" s="128">
        <v>-11.62</v>
      </c>
      <c r="D99" s="128">
        <v>3934.73</v>
      </c>
    </row>
    <row r="100" spans="1:4" s="53" customFormat="1" ht="15.75" x14ac:dyDescent="0.25">
      <c r="A100" s="123" t="s">
        <v>211</v>
      </c>
      <c r="B100" s="122" t="s">
        <v>32</v>
      </c>
      <c r="C100" s="128">
        <v>-59</v>
      </c>
      <c r="D100" s="128">
        <v>3875.73</v>
      </c>
    </row>
    <row r="101" spans="1:4" s="53" customFormat="1" ht="15.75" x14ac:dyDescent="0.25">
      <c r="A101" s="123">
        <v>44630</v>
      </c>
      <c r="B101" s="122" t="s">
        <v>53</v>
      </c>
      <c r="C101" s="128">
        <v>-29.95</v>
      </c>
      <c r="D101" s="128">
        <v>3845.78</v>
      </c>
    </row>
    <row r="102" spans="1:4" s="53" customFormat="1" ht="15.75" x14ac:dyDescent="0.25">
      <c r="A102" s="123">
        <v>44722</v>
      </c>
      <c r="B102" s="122" t="s">
        <v>212</v>
      </c>
      <c r="C102" s="128">
        <v>-159</v>
      </c>
      <c r="D102" s="128">
        <v>3686.78</v>
      </c>
    </row>
    <row r="103" spans="1:4" s="53" customFormat="1" ht="15.75" x14ac:dyDescent="0.25">
      <c r="A103" s="123">
        <v>44722</v>
      </c>
      <c r="B103" s="122" t="s">
        <v>213</v>
      </c>
      <c r="C103" s="128">
        <v>-4.7699999999999996</v>
      </c>
      <c r="D103" s="128">
        <v>3682.01</v>
      </c>
    </row>
    <row r="104" spans="1:4" s="53" customFormat="1" ht="15.75" x14ac:dyDescent="0.25">
      <c r="A104" s="123" t="s">
        <v>214</v>
      </c>
      <c r="B104" s="122" t="s">
        <v>215</v>
      </c>
      <c r="C104" s="128">
        <v>-17.989999999999998</v>
      </c>
      <c r="D104" s="128">
        <v>3664.02</v>
      </c>
    </row>
    <row r="105" spans="1:4" s="53" customFormat="1" ht="15.75" x14ac:dyDescent="0.25">
      <c r="A105" s="123" t="s">
        <v>216</v>
      </c>
      <c r="B105" s="122" t="s">
        <v>43</v>
      </c>
      <c r="C105" s="128">
        <v>-11.62</v>
      </c>
      <c r="D105" s="128">
        <v>3652.4</v>
      </c>
    </row>
    <row r="106" spans="1:4" s="53" customFormat="1" ht="15.75" x14ac:dyDescent="0.25">
      <c r="A106" s="123" t="s">
        <v>217</v>
      </c>
      <c r="B106" s="122" t="s">
        <v>31</v>
      </c>
      <c r="C106" s="128">
        <v>-59</v>
      </c>
      <c r="D106" s="128">
        <v>3593.4</v>
      </c>
    </row>
    <row r="107" spans="1:4" s="53" customFormat="1" ht="15.75" x14ac:dyDescent="0.25">
      <c r="A107" s="123" t="s">
        <v>218</v>
      </c>
      <c r="B107" s="122" t="s">
        <v>219</v>
      </c>
      <c r="C107" s="128">
        <v>-52.5</v>
      </c>
      <c r="D107" s="128">
        <v>3540.9</v>
      </c>
    </row>
    <row r="108" spans="1:4" s="53" customFormat="1" ht="15.75" x14ac:dyDescent="0.25">
      <c r="A108" s="123">
        <v>44572</v>
      </c>
      <c r="B108" s="122" t="s">
        <v>53</v>
      </c>
      <c r="C108" s="128">
        <v>-29.95</v>
      </c>
      <c r="D108" s="128">
        <v>3510.95</v>
      </c>
    </row>
    <row r="109" spans="1:4" s="53" customFormat="1" ht="15.75" x14ac:dyDescent="0.25">
      <c r="A109" s="123">
        <v>44603</v>
      </c>
      <c r="B109" s="122" t="s">
        <v>15</v>
      </c>
      <c r="C109" s="128">
        <v>2000</v>
      </c>
      <c r="D109" s="128">
        <v>5510.95</v>
      </c>
    </row>
    <row r="110" spans="1:4" s="53" customFormat="1" ht="15.75" x14ac:dyDescent="0.25">
      <c r="A110" s="123" t="s">
        <v>220</v>
      </c>
      <c r="B110" s="122" t="s">
        <v>221</v>
      </c>
      <c r="C110" s="128">
        <v>-17.989999999999998</v>
      </c>
      <c r="D110" s="128">
        <v>5492.96</v>
      </c>
    </row>
    <row r="111" spans="1:4" s="53" customFormat="1" ht="15.75" x14ac:dyDescent="0.25">
      <c r="A111" s="123" t="s">
        <v>222</v>
      </c>
      <c r="B111" s="122" t="s">
        <v>42</v>
      </c>
      <c r="C111" s="128">
        <v>-11.62</v>
      </c>
      <c r="D111" s="128">
        <v>5481.34</v>
      </c>
    </row>
    <row r="112" spans="1:4" s="53" customFormat="1" ht="15.75" x14ac:dyDescent="0.25">
      <c r="A112" s="123" t="s">
        <v>222</v>
      </c>
      <c r="B112" s="122" t="s">
        <v>30</v>
      </c>
      <c r="C112" s="128">
        <v>-59</v>
      </c>
      <c r="D112" s="128">
        <v>5422.34</v>
      </c>
    </row>
    <row r="113" spans="1:4" s="53" customFormat="1" ht="15.75" x14ac:dyDescent="0.25">
      <c r="A113" s="123" t="s">
        <v>222</v>
      </c>
      <c r="B113" s="122" t="s">
        <v>28</v>
      </c>
      <c r="C113" s="128">
        <v>-119.99</v>
      </c>
      <c r="D113" s="128">
        <v>5302.35</v>
      </c>
    </row>
    <row r="114" spans="1:4" s="53" customFormat="1" ht="15.75" x14ac:dyDescent="0.25">
      <c r="A114" s="123" t="s">
        <v>223</v>
      </c>
      <c r="B114" s="122" t="s">
        <v>224</v>
      </c>
      <c r="C114" s="128">
        <v>-479.85</v>
      </c>
      <c r="D114" s="128">
        <v>4822.5</v>
      </c>
    </row>
    <row r="115" spans="1:4" s="53" customFormat="1" ht="15.75" x14ac:dyDescent="0.25">
      <c r="A115" s="123">
        <v>44573</v>
      </c>
      <c r="B115" s="122" t="s">
        <v>53</v>
      </c>
      <c r="C115" s="128">
        <v>-29.95</v>
      </c>
      <c r="D115" s="128">
        <v>4792.55</v>
      </c>
    </row>
    <row r="116" spans="1:4" s="53" customFormat="1" ht="15.75" x14ac:dyDescent="0.25">
      <c r="A116" s="123">
        <v>44816</v>
      </c>
      <c r="B116" s="122" t="s">
        <v>15</v>
      </c>
      <c r="C116" s="128">
        <v>2000</v>
      </c>
      <c r="D116" s="128">
        <v>6792.55</v>
      </c>
    </row>
    <row r="117" spans="1:4" s="53" customFormat="1" ht="15.75" x14ac:dyDescent="0.25">
      <c r="A117" s="123" t="s">
        <v>225</v>
      </c>
      <c r="B117" s="122" t="s">
        <v>226</v>
      </c>
      <c r="C117" s="128">
        <v>-17.989999999999998</v>
      </c>
      <c r="D117" s="128">
        <v>6774.56</v>
      </c>
    </row>
    <row r="118" spans="1:4" s="53" customFormat="1" ht="15.75" x14ac:dyDescent="0.25">
      <c r="A118" s="123" t="s">
        <v>227</v>
      </c>
      <c r="B118" s="122" t="s">
        <v>228</v>
      </c>
      <c r="C118" s="128">
        <v>-39.58</v>
      </c>
      <c r="D118" s="128">
        <v>6734.98</v>
      </c>
    </row>
    <row r="119" spans="1:4" s="53" customFormat="1" ht="15.75" x14ac:dyDescent="0.25">
      <c r="A119" s="123" t="s">
        <v>227</v>
      </c>
      <c r="B119" s="122" t="s">
        <v>41</v>
      </c>
      <c r="C119" s="128">
        <v>-11.62</v>
      </c>
      <c r="D119" s="128">
        <v>6723.36</v>
      </c>
    </row>
    <row r="120" spans="1:4" s="53" customFormat="1" ht="15.75" x14ac:dyDescent="0.25">
      <c r="A120" s="123" t="s">
        <v>229</v>
      </c>
      <c r="B120" s="122" t="s">
        <v>15</v>
      </c>
      <c r="C120" s="128">
        <v>7063.61</v>
      </c>
      <c r="D120" s="128">
        <v>13786.97</v>
      </c>
    </row>
    <row r="121" spans="1:4" s="53" customFormat="1" ht="15.75" x14ac:dyDescent="0.25">
      <c r="A121" s="123" t="s">
        <v>229</v>
      </c>
      <c r="B121" s="122" t="s">
        <v>29</v>
      </c>
      <c r="C121" s="128">
        <v>-59</v>
      </c>
      <c r="D121" s="128">
        <v>13727.97</v>
      </c>
    </row>
    <row r="122" spans="1:4" s="53" customFormat="1" ht="15.75" x14ac:dyDescent="0.25">
      <c r="A122" s="123" t="s">
        <v>230</v>
      </c>
      <c r="B122" s="122" t="s">
        <v>231</v>
      </c>
      <c r="C122" s="128">
        <v>-3300</v>
      </c>
      <c r="D122" s="128">
        <v>10427.969999999999</v>
      </c>
    </row>
    <row r="123" spans="1:4" s="53" customFormat="1" ht="15.75" x14ac:dyDescent="0.25">
      <c r="A123" s="123" t="s">
        <v>230</v>
      </c>
      <c r="B123" s="122" t="s">
        <v>232</v>
      </c>
      <c r="C123" s="128">
        <v>-3300</v>
      </c>
      <c r="D123" s="128">
        <v>7127.97</v>
      </c>
    </row>
    <row r="124" spans="1:4" s="53" customFormat="1" ht="15.75" x14ac:dyDescent="0.25">
      <c r="A124" s="123" t="s">
        <v>230</v>
      </c>
      <c r="B124" s="122" t="s">
        <v>233</v>
      </c>
      <c r="C124" s="128">
        <v>-3300</v>
      </c>
      <c r="D124" s="128">
        <v>3827.97</v>
      </c>
    </row>
    <row r="125" spans="1:4" s="53" customFormat="1" ht="15.75" x14ac:dyDescent="0.25">
      <c r="A125" s="123" t="s">
        <v>234</v>
      </c>
      <c r="B125" s="122" t="s">
        <v>235</v>
      </c>
      <c r="C125" s="128">
        <v>-1549.3</v>
      </c>
      <c r="D125" s="128">
        <v>2278.67</v>
      </c>
    </row>
    <row r="126" spans="1:4" s="53" customFormat="1" ht="15.75" x14ac:dyDescent="0.25">
      <c r="A126" s="123" t="s">
        <v>234</v>
      </c>
      <c r="B126" s="122" t="s">
        <v>236</v>
      </c>
      <c r="C126" s="128">
        <v>-70.62</v>
      </c>
      <c r="D126" s="128">
        <v>2208.0500000000002</v>
      </c>
    </row>
    <row r="127" spans="1:4" s="53" customFormat="1" ht="15.75" x14ac:dyDescent="0.25">
      <c r="A127" s="123" t="s">
        <v>234</v>
      </c>
      <c r="B127" s="122" t="s">
        <v>237</v>
      </c>
      <c r="C127" s="128">
        <v>-1</v>
      </c>
      <c r="D127" s="128">
        <v>2207.0500000000002</v>
      </c>
    </row>
    <row r="128" spans="1:4" s="53" customFormat="1" ht="15.75" x14ac:dyDescent="0.25">
      <c r="A128" s="123" t="s">
        <v>234</v>
      </c>
      <c r="B128" s="122" t="s">
        <v>238</v>
      </c>
      <c r="C128" s="128">
        <v>-1</v>
      </c>
      <c r="D128" s="128">
        <v>2206.0500000000002</v>
      </c>
    </row>
    <row r="129" spans="1:4" s="53" customFormat="1" ht="15.75" x14ac:dyDescent="0.25">
      <c r="A129" s="123" t="s">
        <v>239</v>
      </c>
      <c r="B129" s="122" t="s">
        <v>240</v>
      </c>
      <c r="C129" s="128">
        <v>-5</v>
      </c>
      <c r="D129" s="128">
        <v>2201.0500000000002</v>
      </c>
    </row>
    <row r="130" spans="1:4" s="53" customFormat="1" ht="15.75" x14ac:dyDescent="0.25">
      <c r="A130" s="123" t="s">
        <v>239</v>
      </c>
      <c r="B130" s="122" t="s">
        <v>241</v>
      </c>
      <c r="C130" s="128">
        <v>-1</v>
      </c>
      <c r="D130" s="128">
        <v>2200.0500000000002</v>
      </c>
    </row>
    <row r="131" spans="1:4" s="53" customFormat="1" ht="15.75" x14ac:dyDescent="0.25">
      <c r="A131" s="124"/>
      <c r="C131" s="129"/>
      <c r="D131" s="129"/>
    </row>
    <row r="132" spans="1:4" s="53" customFormat="1" ht="15.75" x14ac:dyDescent="0.25">
      <c r="C132" s="129"/>
      <c r="D132" s="129"/>
    </row>
    <row r="133" spans="1:4" s="53" customFormat="1" ht="15.75" x14ac:dyDescent="0.25">
      <c r="C133" s="129"/>
      <c r="D133" s="129"/>
    </row>
    <row r="134" spans="1:4" s="53" customFormat="1" ht="15.75" x14ac:dyDescent="0.25">
      <c r="C134" s="129"/>
      <c r="D134" s="129"/>
    </row>
    <row r="135" spans="1:4" s="53" customFormat="1" ht="15.75" x14ac:dyDescent="0.25">
      <c r="C135" s="129"/>
      <c r="D135" s="129"/>
    </row>
    <row r="136" spans="1:4" s="53" customFormat="1" ht="15.75" x14ac:dyDescent="0.25">
      <c r="C136" s="129"/>
      <c r="D136" s="129"/>
    </row>
    <row r="137" spans="1:4" s="53" customFormat="1" ht="15.75" x14ac:dyDescent="0.25">
      <c r="C137" s="129"/>
      <c r="D137" s="129"/>
    </row>
    <row r="138" spans="1:4" x14ac:dyDescent="0.25">
      <c r="C138" s="130"/>
      <c r="D138" s="130"/>
    </row>
    <row r="139" spans="1:4" x14ac:dyDescent="0.25">
      <c r="C139" s="130"/>
      <c r="D139" s="130"/>
    </row>
    <row r="140" spans="1:4" x14ac:dyDescent="0.25">
      <c r="C140" s="130"/>
      <c r="D140" s="130"/>
    </row>
    <row r="141" spans="1:4" x14ac:dyDescent="0.25">
      <c r="C141" s="130"/>
      <c r="D141" s="130"/>
    </row>
    <row r="142" spans="1:4" x14ac:dyDescent="0.25">
      <c r="C142" s="130"/>
      <c r="D142" s="130"/>
    </row>
    <row r="143" spans="1:4" x14ac:dyDescent="0.25">
      <c r="C143" s="130"/>
      <c r="D143" s="130"/>
    </row>
  </sheetData>
  <pageMargins left="0.25" right="0.25" top="0.75" bottom="0.75" header="0.3" footer="0.3"/>
  <pageSetup scale="68" fitToHeight="0" orientation="landscape" horizontalDpi="4294967293" verticalDpi="4294967293" r:id="rId1"/>
  <headerFooter>
    <oddFooter>&amp;L&amp;P of &amp;N&amp;C&amp;A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AGG Income Summ 2022WIP</vt:lpstr>
      <vt:lpstr>PARA Inv Recon 28DEC22WIP</vt:lpstr>
      <vt:lpstr>AGG MemDistr 2022WIP</vt:lpstr>
      <vt:lpstr>AGG BofA Credits CY2022WIP</vt:lpstr>
      <vt:lpstr>AGG BofA DebitsCat CY 2022WIP</vt:lpstr>
      <vt:lpstr>AGG BofA TransByDate CY2022</vt:lpstr>
      <vt:lpstr>'AGG Income Summ 2022WIP'!Print_Area</vt:lpstr>
    </vt:vector>
  </TitlesOfParts>
  <Company>AvValues, LLC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Hal Adams</dc:creator>
  <cp:lastModifiedBy>Hal Adams</cp:lastModifiedBy>
  <cp:lastPrinted>2022-03-09T00:13:33Z</cp:lastPrinted>
  <dcterms:created xsi:type="dcterms:W3CDTF">2004-12-11T18:59:06Z</dcterms:created>
  <dcterms:modified xsi:type="dcterms:W3CDTF">2023-01-02T16:25:01Z</dcterms:modified>
</cp:coreProperties>
</file>