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$ AviaGlobalGroup\AGG Finance\AGG Taxes\AGG Tax Yr 2022\"/>
    </mc:Choice>
  </mc:AlternateContent>
  <xr:revisionPtr revIDLastSave="0" documentId="13_ncr:1_{B929681D-4BAD-4EC6-B5CB-65144EBADC4B}" xr6:coauthVersionLast="47" xr6:coauthVersionMax="47" xr10:uidLastSave="{00000000-0000-0000-0000-000000000000}"/>
  <bookViews>
    <workbookView xWindow="-120" yWindow="-120" windowWidth="29040" windowHeight="15990" activeTab="4" xr2:uid="{00000000-000D-0000-FFFF-FFFF00000000}"/>
  </bookViews>
  <sheets>
    <sheet name="AGG Income Summ 2022WIP" sheetId="13" r:id="rId1"/>
    <sheet name="PARA Inv Recon 31DEC2022" sheetId="23" r:id="rId2"/>
    <sheet name="AGG MemDistr CY2022" sheetId="14" r:id="rId3"/>
    <sheet name="AGG BofA Credits CY2022" sheetId="26" r:id="rId4"/>
    <sheet name="AGG BofA DebitsCat CY 2022" sheetId="27" r:id="rId5"/>
    <sheet name="AGG BofA TransByDate CY2022" sheetId="25" r:id="rId6"/>
  </sheets>
  <definedNames>
    <definedName name="_xlnm._FilterDatabase" localSheetId="4" hidden="1">'AGG BofA DebitsCat CY 2022'!$A$8:$F$8</definedName>
    <definedName name="_xlnm._FilterDatabase" localSheetId="1" hidden="1">'PARA Inv Recon 31DEC2022'!$B$2:$K$34</definedName>
    <definedName name="_xlnm.Print_Area" localSheetId="5">'AGG BofA TransByDate CY2022'!$A$2:$D$130</definedName>
    <definedName name="_xlnm.Print_Area" localSheetId="0">'AGG Income Summ 2022WIP'!$C$2:$F$10</definedName>
    <definedName name="_xlnm.Print_Area" localSheetId="2">'AGG MemDistr CY2022'!$B$2:$F$20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2" i="25" l="1"/>
  <c r="D92" i="27"/>
  <c r="D106" i="27"/>
  <c r="D87" i="27"/>
  <c r="D124" i="27"/>
  <c r="D133" i="27"/>
  <c r="D145" i="27"/>
  <c r="D140" i="27"/>
  <c r="D39" i="27"/>
  <c r="D119" i="27"/>
  <c r="E17" i="26"/>
  <c r="C17" i="26"/>
  <c r="D14" i="26"/>
  <c r="D15" i="26"/>
  <c r="D13" i="26"/>
  <c r="D11" i="26"/>
  <c r="D10" i="26"/>
  <c r="D7" i="26"/>
  <c r="D17" i="26" s="1"/>
  <c r="C18" i="26" s="1"/>
  <c r="D6" i="26"/>
  <c r="D5" i="25"/>
  <c r="D4" i="25"/>
  <c r="D38" i="23"/>
  <c r="C9" i="13" s="1"/>
  <c r="D37" i="23"/>
  <c r="D36" i="23" l="1"/>
  <c r="C7" i="13"/>
  <c r="C4" i="13" s="1"/>
  <c r="C17" i="14" l="1"/>
  <c r="C13" i="14"/>
  <c r="C9" i="14"/>
  <c r="C19" i="14" l="1"/>
  <c r="B19" i="14" l="1"/>
  <c r="B4" i="14" s="1"/>
</calcChain>
</file>

<file path=xl/sharedStrings.xml><?xml version="1.0" encoding="utf-8"?>
<sst xmlns="http://schemas.openxmlformats.org/spreadsheetml/2006/main" count="755" uniqueCount="273">
  <si>
    <t>Category</t>
  </si>
  <si>
    <t>Amount</t>
  </si>
  <si>
    <t>Invoice</t>
  </si>
  <si>
    <t>Amt</t>
  </si>
  <si>
    <t>Client</t>
  </si>
  <si>
    <t>Description</t>
  </si>
  <si>
    <t>ADS-B Global</t>
  </si>
  <si>
    <t>AGG Client Consulting Services Income</t>
  </si>
  <si>
    <t>AGG Client Expense Reimburement Income</t>
  </si>
  <si>
    <t>Member</t>
  </si>
  <si>
    <t>Distr Date</t>
  </si>
  <si>
    <t>Aero Business Dvpt</t>
  </si>
  <si>
    <t>Forrest W. Colliver</t>
  </si>
  <si>
    <t>ACH Bank Transfer</t>
  </si>
  <si>
    <t>Total 2021 Income Distribution to AGG Memebers</t>
  </si>
  <si>
    <t>PEREGRINE AVIONI DES:QUICKBOOKS ID:375020979 INDN:AVIAGLOBAL GROUP, LLC CO ID:1722616653 PPD</t>
  </si>
  <si>
    <t>Ref AGG Revenue Catagories</t>
  </si>
  <si>
    <t>Total Amount</t>
  </si>
  <si>
    <t>Client Exp Reimbursment</t>
  </si>
  <si>
    <t>Client Services Fee</t>
  </si>
  <si>
    <r>
      <t xml:space="preserve">Revenue Summary By </t>
    </r>
    <r>
      <rPr>
        <b/>
        <sz val="14"/>
        <color rgb="FFFF0000"/>
        <rFont val="Calibri"/>
        <family val="2"/>
        <scheme val="minor"/>
      </rPr>
      <t>Payee</t>
    </r>
    <r>
      <rPr>
        <b/>
        <sz val="14"/>
        <color theme="1"/>
        <rFont val="Calibri"/>
        <family val="2"/>
        <scheme val="minor"/>
      </rPr>
      <t xml:space="preserve"> (Credits)</t>
    </r>
  </si>
  <si>
    <t>Date</t>
  </si>
  <si>
    <t>Ending balance as of 12/31/2021</t>
  </si>
  <si>
    <t>Total debits</t>
  </si>
  <si>
    <t>Total credits</t>
  </si>
  <si>
    <t>Beginning balance as of 01/01/2021</t>
  </si>
  <si>
    <t>Summary Amt.</t>
  </si>
  <si>
    <t>Bank of America/ AviaGlobal Group LLC - Tax/Calendar Year 2021 Summary</t>
  </si>
  <si>
    <t>INMOTIONHOSTING.C 11/20 PURCHASE 888-3214678 CA DEBIT CARD *7429</t>
  </si>
  <si>
    <t>MailChimp 12/20 PURCHASE Atlanta GA DEBIT CARD *7411</t>
  </si>
  <si>
    <t>MailChimp 11/20 PURCHASE Atlanta GA DEBIT CARD *7411</t>
  </si>
  <si>
    <t>MailChimp 10/20 PURCHASE Atlanta GA DEBIT CARD *7411</t>
  </si>
  <si>
    <t>MailChimp 09/20 PURCHASE Atlanta GA DEBIT CARD *7411</t>
  </si>
  <si>
    <t>MailChimp 08/20 PURCHASE Atlanta GA DEBIT CARD *7411</t>
  </si>
  <si>
    <t>MailChimp 07/20 PURCHASE Atlanta GA DEBIT CARD *7411</t>
  </si>
  <si>
    <t>MailChimp 06/20 PURCHASE Atlanta GA DEBIT CARD *7411</t>
  </si>
  <si>
    <t>MailChimp 05/20 PURCHASE Atlanta GA DEBIT CARD *7411</t>
  </si>
  <si>
    <t>MailChimp 04/20 PURCHASE Atlanta GA DEBIT CARD *7411</t>
  </si>
  <si>
    <t>MailChimp 03/20 PURCHASE Atlanta GA DEBIT CARD *7411</t>
  </si>
  <si>
    <t>MailChimp 02/20 PURCHASE Atlanta GA DEBIT CARD *7411</t>
  </si>
  <si>
    <t>MailChimp 01/20 PURCHASE Atlanta GA DEBIT CARD *7411</t>
  </si>
  <si>
    <t>MAILCHIMP *MISC 12/18 PURCHASE MAILCHIMP.COM GA DEBIT CARD *7411</t>
  </si>
  <si>
    <t>MAILCHIMP *MISC 11/18 PURCHASE MAILCHIMP.COM GA DEBIT CARD *7411</t>
  </si>
  <si>
    <t>MAILCHIMP *MISC 10/18 PURCHASE MAILCHIMP.COM GA DEBIT CARD *7411</t>
  </si>
  <si>
    <t>MAILCHIMP *MISC 09/18 PURCHASE MAILCHIMP.COM GA DEBIT CARD *7411</t>
  </si>
  <si>
    <t>MAILCHIMP *MISC 08/18 PURCHASE MAILCHIMP.COM GA DEBIT CARD *7411</t>
  </si>
  <si>
    <t>MAILCHIMP *MISC 07/18 PURCHASE MAILCHIMP.COM GA DEBIT CARD *7411</t>
  </si>
  <si>
    <t>MAILCHIMP *MISC 06/18 PURCHASE MAILCHIMP.COM GA DEBIT CARD *7411</t>
  </si>
  <si>
    <t>MAILCHIMP *MISC 05/18 PURCHASE MAILCHIMP.COM GA DEBIT CARD *7411</t>
  </si>
  <si>
    <t>MAILCHIMP *MISC 04/18 PURCHASE MAILCHIMP.COM GA DEBIT CARD *7411</t>
  </si>
  <si>
    <t>MAILCHIMP *MISC 03/18 PURCHASE MAILCHIMP.COM GA DEBIT CARD *7411</t>
  </si>
  <si>
    <t>MAILCHIMP *MISC 02/18 PURCHASE MAILCHIMP.COM GA DEBIT CARD *7411</t>
  </si>
  <si>
    <t>MAILCHIMP *MISC 01/18 PURCHASE MAILCHIMP.COM GA DEBIT CARD *7411</t>
  </si>
  <si>
    <t>Monthly Fee Business Adv Relationship</t>
  </si>
  <si>
    <t>ELEMENTOR 01/24 PURCHASE WILMINGTON DE DEBIT CARD *7429</t>
  </si>
  <si>
    <t>DMARCIAN* DMARCIA 06/04 PURCHASE BREVARD NC DEBIT CARD *7429</t>
  </si>
  <si>
    <t>Comments</t>
  </si>
  <si>
    <t>Cat Ttl</t>
  </si>
  <si>
    <t>Running Bal.</t>
  </si>
  <si>
    <t>AGG Monthy Retainer Services</t>
  </si>
  <si>
    <t>Peregrine Avionics</t>
  </si>
  <si>
    <r>
      <t xml:space="preserve">Expense Summary By </t>
    </r>
    <r>
      <rPr>
        <b/>
        <sz val="14"/>
        <color rgb="FFFF0000"/>
        <rFont val="Calibri"/>
        <family val="2"/>
        <scheme val="minor"/>
      </rPr>
      <t>Catagory</t>
    </r>
    <r>
      <rPr>
        <b/>
        <sz val="14"/>
        <color theme="1"/>
        <rFont val="Calibri"/>
        <family val="2"/>
        <scheme val="minor"/>
      </rPr>
      <t xml:space="preserve"> (Debits)</t>
    </r>
  </si>
  <si>
    <t>Total 2022 Income Received by AGG</t>
  </si>
  <si>
    <t>AviaGlobal Group, LLC (AGG) Member Distributions CY 2022</t>
  </si>
  <si>
    <t>Member Sum</t>
  </si>
  <si>
    <t>Total 2022 AGG Member Distribution</t>
  </si>
  <si>
    <t>Bank of America/ AviaGlobal Group LLC - Tax/Calendar Year 2022 Summary</t>
  </si>
  <si>
    <t>Beginning balance as of 01/01/2022</t>
  </si>
  <si>
    <t>WWW &amp; Business Dvpt Services</t>
  </si>
  <si>
    <t>Total 2022 Income Retainer &amp; Reimbursement for AGG expenses incurred on behalf clients</t>
  </si>
  <si>
    <t>Inv Month 2022</t>
  </si>
  <si>
    <t>Inv Number</t>
  </si>
  <si>
    <t>AGG Inv &amp; Sent Date</t>
  </si>
  <si>
    <t>Due Date</t>
  </si>
  <si>
    <t>Posted AGG BofA</t>
  </si>
  <si>
    <r>
      <t xml:space="preserve">Dec </t>
    </r>
    <r>
      <rPr>
        <b/>
        <sz val="11"/>
        <color rgb="FFFF0000"/>
        <rFont val="Calibri"/>
        <family val="2"/>
        <scheme val="minor"/>
      </rPr>
      <t>2021</t>
    </r>
  </si>
  <si>
    <t>WWW Support</t>
  </si>
  <si>
    <r>
      <t>030-</t>
    </r>
    <r>
      <rPr>
        <sz val="11"/>
        <color rgb="FFFF0000"/>
        <rFont val="Calibri"/>
        <family val="2"/>
        <scheme val="minor"/>
      </rPr>
      <t>21</t>
    </r>
  </si>
  <si>
    <t>Feb</t>
  </si>
  <si>
    <t>WWW Support/ Enhanced</t>
  </si>
  <si>
    <t>002-22</t>
  </si>
  <si>
    <t>Expenses</t>
  </si>
  <si>
    <t>003-22</t>
  </si>
  <si>
    <t>JETNET</t>
  </si>
  <si>
    <t>Payment</t>
  </si>
  <si>
    <t>Mar</t>
  </si>
  <si>
    <t>004-22</t>
  </si>
  <si>
    <t>005-22</t>
  </si>
  <si>
    <t>Mailchimp</t>
  </si>
  <si>
    <t xml:space="preserve"> 006-22</t>
  </si>
  <si>
    <t>Mailing</t>
  </si>
  <si>
    <t>Apr</t>
  </si>
  <si>
    <t>007-22</t>
  </si>
  <si>
    <t>May</t>
  </si>
  <si>
    <t>008-22</t>
  </si>
  <si>
    <t>Jun</t>
  </si>
  <si>
    <t>009-22</t>
  </si>
  <si>
    <t>Jul</t>
  </si>
  <si>
    <t>010-22</t>
  </si>
  <si>
    <t>011-22</t>
  </si>
  <si>
    <t>Mailcimp, images</t>
  </si>
  <si>
    <t>Aug</t>
  </si>
  <si>
    <t>012-22</t>
  </si>
  <si>
    <t>Sep</t>
  </si>
  <si>
    <t>013-22</t>
  </si>
  <si>
    <t>Oct</t>
  </si>
  <si>
    <t>014-22</t>
  </si>
  <si>
    <t>Expenses (New ER)</t>
  </si>
  <si>
    <t>015-22</t>
  </si>
  <si>
    <t>Nov</t>
  </si>
  <si>
    <t>016-22</t>
  </si>
  <si>
    <t>Expenses (New LRC ER)</t>
  </si>
  <si>
    <t>017-22</t>
  </si>
  <si>
    <t>Expenses (New FWC ER)</t>
  </si>
  <si>
    <t>018-22</t>
  </si>
  <si>
    <t>Dec</t>
  </si>
  <si>
    <t>019-22</t>
  </si>
  <si>
    <t>Totals CY2022</t>
  </si>
  <si>
    <t>Expense Reimbursement</t>
  </si>
  <si>
    <t>Jan</t>
  </si>
  <si>
    <t>001-22</t>
  </si>
  <si>
    <t>OWL FOR THUNDERBI 01/02 PURCHASE WIESBADEN DEBIT CARD *7429</t>
  </si>
  <si>
    <t>INTERNATIONAL TRANSACTION FEE 01/02 OWL FOR THUNDERBI WIESBADEN DEBIT CARD *7429</t>
  </si>
  <si>
    <t>01/19/2022</t>
  </si>
  <si>
    <t>01/20/2022</t>
  </si>
  <si>
    <t>01/24/2022</t>
  </si>
  <si>
    <t>SOFTACULOUS 01/24 PURCHASE ABU DHABI DEBIT CARD *7429</t>
  </si>
  <si>
    <t>INTERNATIONAL TRANSACTION FEE 01/24 SOFTACULOUS ABU DHABI DEBIT CARD *7429</t>
  </si>
  <si>
    <t>01/25/2022</t>
  </si>
  <si>
    <t>REALLY-SIMPLE-SSL 01/24 PURCHASE GRONINGEN DEBIT CARD *7429</t>
  </si>
  <si>
    <t>COMPLIANZ-GDPR-PR 01/25 PURCHASE GRONINGEN DEBIT CARD *7429</t>
  </si>
  <si>
    <t>INTERNATIONAL TRANSACTION FEE 01/25 COMPLIANZ-GDPR-PR GRONINGEN DEBIT CARD *7429</t>
  </si>
  <si>
    <t>INTERNATIONAL TRANSACTION FEE 01/24 REALLY-SIMPLE-SSL GRONINGEN DEBIT CARD *7429</t>
  </si>
  <si>
    <t>01/26/2022</t>
  </si>
  <si>
    <t>BLS*Single Card 01/25 PURCHASE 972547584908 DEBIT CARD *7411</t>
  </si>
  <si>
    <t>INTERNATIONAL TRANSACTION FEE 01/25 BLS*Single Card 972547584908 DEBIT CARD *7411</t>
  </si>
  <si>
    <t>INMOTIONHOSTING.C 02/06 PURCHASE 888-3214678 CA DEBIT CARD *7429</t>
  </si>
  <si>
    <t>02/14/2022</t>
  </si>
  <si>
    <t>JET NET 02/10 PURCHASE 315-797-4420 NY DEBIT CARD *7411</t>
  </si>
  <si>
    <t>02/18/2022</t>
  </si>
  <si>
    <t>02/22/2022</t>
  </si>
  <si>
    <t>03/15/2022</t>
  </si>
  <si>
    <t>STAMPS.COM 03/14 PURCHASE 855-608-2677 CA DEBIT CARD *7411</t>
  </si>
  <si>
    <t>Amazon.com*1N91P5 03/14 PURCHASE Amzn.com/bill WA DEBIT CARD *7411</t>
  </si>
  <si>
    <t>TRANSFER AVIAGLOBAL GROUP, LL:ADS-B Global LLC Confirmation# 1737069000</t>
  </si>
  <si>
    <t>03/16/2022</t>
  </si>
  <si>
    <t>MONSTERINSIGHTS W 03/16 PURCHASE PALM BEACH GA FL DEBIT CARD *7429</t>
  </si>
  <si>
    <t>SEMPER PLUGINS AI 03/16 PURCHASE PALM BEACH GA FL DEBIT CARD *7429</t>
  </si>
  <si>
    <t>External transfer fee - 3 Day - 03/15/2022 Confirmation: 379444042</t>
  </si>
  <si>
    <t>03/17/2022</t>
  </si>
  <si>
    <t>03/18/2022</t>
  </si>
  <si>
    <t>USPS STAMPS ENDIC 03/17 PURCHASE 888-434-0055 DC DEBIT CARD *7411</t>
  </si>
  <si>
    <t>AMZN Mktp US*1N5B 03/17 PURCHASE Amzn.com/bill WA DEBIT CARD *7411</t>
  </si>
  <si>
    <t>03/21/2022</t>
  </si>
  <si>
    <t>03/23/2022</t>
  </si>
  <si>
    <t>TRANSFER AVIAGLOBAL GROUP, LL:ADS-B Global LLC Confirmation# 0107351744</t>
  </si>
  <si>
    <t>03/24/2022</t>
  </si>
  <si>
    <t>USPS STAMPS ENDIC 03/23 PURCHASE 888-434-0055 DC DEBIT CARD *7411</t>
  </si>
  <si>
    <t>External transfer fee - 3 Day - 03/23/2022 Confirmation: 380466874</t>
  </si>
  <si>
    <t>03/29/2022</t>
  </si>
  <si>
    <t>MICHAEL L STUCK C 03/28 PURCHASE SCOTTSDALE AZ DEBIT CARD *0975</t>
  </si>
  <si>
    <t>03/31/2022</t>
  </si>
  <si>
    <t>NATIONAL BUS AVIA 03/31 PURCHASE WASHINGTON DC DEBIT CARD *7411</t>
  </si>
  <si>
    <t>EVERMAP COMPANY L 04/05 PURCHASE CORVALLIS OR DEBIT CARD *0975</t>
  </si>
  <si>
    <t>04/13/2022</t>
  </si>
  <si>
    <t>EVERMAP COMPANY L 04/05 PURCHASE CORVALLIS OR DEBIT CARD *7411</t>
  </si>
  <si>
    <t>04/14/2022</t>
  </si>
  <si>
    <t>STAMPS.COM 04/14 PURCHASE 855-608-2677 CA DEBIT CARD *7411</t>
  </si>
  <si>
    <t>04/19/2022</t>
  </si>
  <si>
    <t>04/20/2022</t>
  </si>
  <si>
    <t>04/22/2022</t>
  </si>
  <si>
    <t>TRANSFER AVIAGLOBAL GROUP, LL:ADS-B Global LLC Confirmation# 1763915441</t>
  </si>
  <si>
    <t>TRANSFER AVIAGLOBAL GROUP, LL:Forrest Colliver Confirmation# 0663925416</t>
  </si>
  <si>
    <t>Online Banking Transfer Conf# iuvu5ty24; AERO BUSINESS DEVELOPEMENT LLC</t>
  </si>
  <si>
    <t>04/25/2022</t>
  </si>
  <si>
    <t>External transfer fee - 3 Day - 04/22/2022 Confirmation: 384618918</t>
  </si>
  <si>
    <t>External transfer fee - 3 Day - 04/22/2022 Confirmation: 384619226</t>
  </si>
  <si>
    <t>05/16/2022</t>
  </si>
  <si>
    <t>STAMPS.COM 05/14 PURCHASE 855-608-2677 CA DEBIT CARD *7411</t>
  </si>
  <si>
    <t>05/19/2022</t>
  </si>
  <si>
    <t>05/20/2022</t>
  </si>
  <si>
    <t>DREAMSTIME.COM 06/07 PURCHASE BRENTWOOD TN DEBIT CARD *7411</t>
  </si>
  <si>
    <t>06/14/2022</t>
  </si>
  <si>
    <t>STAMPS.COM 06/14 PURCHASE 855-608-2677 CA DEBIT CARD *7411</t>
  </si>
  <si>
    <t>06/21/2022</t>
  </si>
  <si>
    <t>ELEMENTOR 06/20 PURCHASE WILMINGTON DE DEBIT CARD *7429</t>
  </si>
  <si>
    <t>REALLY-SIMPLE-SSL 06/20 PURCHASE GRONINGEN DEBIT CARD *7429</t>
  </si>
  <si>
    <t>COMPLIANZ-GDPR-PR 06/20 PURCHASE GRONINGEN DEBIT CARD *7429</t>
  </si>
  <si>
    <t>INTERNATIONAL TRANSACTION FEE 06/20 COMPLIANZ-GDPR-PR GRONINGEN DEBIT CARD *7429</t>
  </si>
  <si>
    <t>INTERNATIONAL TRANSACTION FEE 06/20 REALLY-SIMPLE-SSL GRONINGEN DEBIT CARD *7429</t>
  </si>
  <si>
    <t>07/14/2022</t>
  </si>
  <si>
    <t>STAMPS.COM 07/14 PURCHASE 855-608-2677 CA DEBIT CARD *7411</t>
  </si>
  <si>
    <t>07/19/2022</t>
  </si>
  <si>
    <t>07/20/2022</t>
  </si>
  <si>
    <t>SAE INTERNATIONAL 07/30 PURCHASE 7247764841 PA DEBIT CARD *7411</t>
  </si>
  <si>
    <t>08/15/2022</t>
  </si>
  <si>
    <t>STAMPS.COM 08/14 PURCHASE 855-608-2677 CA DEBIT CARD *7411</t>
  </si>
  <si>
    <t>08/19/2022</t>
  </si>
  <si>
    <t>08/22/2022</t>
  </si>
  <si>
    <t>08/31/2022</t>
  </si>
  <si>
    <t>HELICOPTER ASSOCI 08/31 PURCHASE 7036834646 VA DEBIT CARD *7429</t>
  </si>
  <si>
    <t>TRANSFER AVIAGLOBAL GROUP, LL:ADS-B Global LLC Confirmation# 0156760934</t>
  </si>
  <si>
    <t>TRANSFER AVIAGLOBAL GROUP, LL:Forrest Colliver Confirmation# 1556772007</t>
  </si>
  <si>
    <t>Online Banking Transfer Conf# itu1b5i02; AERO BUSINESS DEVELOPEMENT LLC</t>
  </si>
  <si>
    <t>External transfer fee - 3 Day - 09/07/2022 Confirmation: 403675046</t>
  </si>
  <si>
    <t>External transfer fee - 3 Day - 09/07/2022 Confirmation: 403675426</t>
  </si>
  <si>
    <t>09/14/2022</t>
  </si>
  <si>
    <t>STAMPS.COM 09/14 PURCHASE 855-608-2677 CA DEBIT CARD *7411</t>
  </si>
  <si>
    <t>09/19/2022</t>
  </si>
  <si>
    <t>09/20/2022</t>
  </si>
  <si>
    <t>DOWNLOAD-MONITOR. 10/06 PURCHASE BUCURESTI DEBIT CARD *7429</t>
  </si>
  <si>
    <t>INTERNATIONAL TRANSACTION FEE 10/06 DOWNLOAD-MONITOR. BUCURESTI DEBIT CARD *7429</t>
  </si>
  <si>
    <t>10/17/2022</t>
  </si>
  <si>
    <t>STAMPS.COM 10/14 PURCHASE 855-608-2677 CA DEBIT CARD *7411</t>
  </si>
  <si>
    <t>10/19/2022</t>
  </si>
  <si>
    <t>10/20/2022</t>
  </si>
  <si>
    <t>10/31/2022</t>
  </si>
  <si>
    <t>NATIONAL BUS AVIA 10/28 PURCHASE WASHINGTON DC DEBIT CARD *7411</t>
  </si>
  <si>
    <t>11/14/2022</t>
  </si>
  <si>
    <t>STAMPS.COM 11/13 PURCHASE 855-608-2677 TX DEBIT CARD *7411</t>
  </si>
  <si>
    <t>11/21/2022</t>
  </si>
  <si>
    <t>11/28/2022</t>
  </si>
  <si>
    <t>INMOTIONHOSTING.C 11/25 PURCHASE 888-3214678 CA DEBIT CARD *7429</t>
  </si>
  <si>
    <t>12/14/2022</t>
  </si>
  <si>
    <t>STAMPS.COM 12/13 PURCHASE 855-608-2677 TX DEBIT CARD *7411</t>
  </si>
  <si>
    <t>12/19/2022</t>
  </si>
  <si>
    <t>INMOTIONHOSTING.C 12/16 PURCHASE 888-3214678 CA DEBIT CARD *7429</t>
  </si>
  <si>
    <t>12/20/2022</t>
  </si>
  <si>
    <t>12/22/2022</t>
  </si>
  <si>
    <t>TRANSFER AVIAGLOBAL GROUP, LL:ADS-B Global LLC Confirmation# 0273896038</t>
  </si>
  <si>
    <t>TRANSFER AVIAGLOBAL GROUP, LL:Forrest Colliver Confirmation# 0273906671</t>
  </si>
  <si>
    <t>Online Banking Transfer Conf# fr8bmzdeg; AERO BUSINESS DEVELOPEMENT LLC</t>
  </si>
  <si>
    <t>12/23/2022</t>
  </si>
  <si>
    <t>TRANSFER AVIAGLOBAL GROUP, LL:Forrest Colliver Confirmation# 0281150631</t>
  </si>
  <si>
    <t>TRANSFER AVIAGLOBAL GROUP, LL:ADS-B Global LLC Confirmation# 1581367783</t>
  </si>
  <si>
    <t>External transfer fee - 3 Day - 12/22/2022 Confirmation: 418383038</t>
  </si>
  <si>
    <t>External transfer fee - 3 Day - 12/22/2022 Confirmation: 418383332</t>
  </si>
  <si>
    <t>12/27/2022</t>
  </si>
  <si>
    <t>External transfer fee - Next Day - 12/23/2022 Confirmation: 418570494</t>
  </si>
  <si>
    <t>External transfer fee - 3 Day - 12/23/2022 Confirmation: 418577030</t>
  </si>
  <si>
    <t>Ending balance as of 12/28/2022</t>
  </si>
  <si>
    <t>WWW Support Services</t>
  </si>
  <si>
    <t>WWW Support Services + Expenses</t>
  </si>
  <si>
    <t>Member Disburesment</t>
  </si>
  <si>
    <t>BofA Intl Fees</t>
  </si>
  <si>
    <t>BofA Ext Transfer Fees</t>
  </si>
  <si>
    <t>BofA Service Fee</t>
  </si>
  <si>
    <t>Data Services</t>
  </si>
  <si>
    <t>Accounting Services</t>
  </si>
  <si>
    <t>Industry Association Membership Dues</t>
  </si>
  <si>
    <t>Postage</t>
  </si>
  <si>
    <t>Non-AGG Credit Card Expenses (See reconciliation, below)</t>
  </si>
  <si>
    <t>Non-AGG Credit Card Expenses Reconciliation</t>
  </si>
  <si>
    <t>FWC ANGS ER 01-2022</t>
  </si>
  <si>
    <t>Reference Expense Report</t>
  </si>
  <si>
    <t>EUROCAE 2023 Due for AGG</t>
  </si>
  <si>
    <t>AGG Inmotion Hosting 27 Jan 2023 - 26 Jan 2024 (50% of AeroNextGen VPS Invoice)</t>
  </si>
  <si>
    <t>Exchange Fees - Inmotionhosting transaction</t>
  </si>
  <si>
    <t>OWL thunderbird Extension</t>
  </si>
  <si>
    <t>VISA International</t>
  </si>
  <si>
    <t>Shutterstock CS-081BD-2486</t>
  </si>
  <si>
    <t>Planelogger Premium</t>
  </si>
  <si>
    <t>Brochure Printing</t>
  </si>
  <si>
    <t>Printing Services</t>
  </si>
  <si>
    <t>Flightradar Subscription</t>
  </si>
  <si>
    <t>221220 LRC ADS_BG Billable 15-2022</t>
  </si>
  <si>
    <t>22310 LRC ADS-BG ER AGG Billable 052022</t>
  </si>
  <si>
    <t>220323 LRC ADS-BG AGG Billable 08-2022</t>
  </si>
  <si>
    <t>See Additlonal "Industry Membership Dues" in non-AGG credit card list, below</t>
  </si>
  <si>
    <t>See Additional "Data Services" in non-AGG credit card list, below</t>
  </si>
  <si>
    <r>
      <t xml:space="preserve">AviaGlobal Group, LLC (AGG) </t>
    </r>
    <r>
      <rPr>
        <b/>
        <sz val="18"/>
        <color rgb="FFFF0000"/>
        <rFont val="Arial"/>
        <family val="2"/>
      </rPr>
      <t>Income Summary CY 2022</t>
    </r>
  </si>
  <si>
    <t>Peregrine Payments Summary</t>
  </si>
  <si>
    <t>End CY 2022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</si>
</sst>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[$-409]d\-mmm\-yy;@"/>
    <numFmt numFmtId="167" formatCode="[$-409]dd/mmm/yy;@"/>
    <numFmt numFmtId="168" formatCode="0.00_);[Red]\(0.00\)"/>
    <numFmt numFmtId="169" formatCode="[$-409]d/mmm/yy;@"/>
    <numFmt numFmtId="170" formatCode="#,##0.00;[Red]#,##0.00"/>
    <numFmt numFmtId="171" formatCode="0.00;[Red]0.00"/>
    <numFmt numFmtId="172" formatCode="mm/dd/yy;@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8"/>
      <name val="Verdana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8"/>
      <color indexed="23"/>
      <name val="Verdana"/>
      <family val="2"/>
    </font>
    <font>
      <sz val="16"/>
      <color indexed="9"/>
      <name val="Tahoma"/>
      <family val="2"/>
    </font>
    <font>
      <b/>
      <sz val="8"/>
      <color indexed="63"/>
      <name val="Verdana"/>
      <family val="2"/>
    </font>
    <font>
      <b/>
      <sz val="16"/>
      <color indexed="9"/>
      <name val="Tahoma"/>
      <family val="2"/>
    </font>
    <font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sz val="11"/>
      <name val="Arial"/>
      <family val="2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FF0000"/>
      <name val="Arial"/>
      <family val="2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top" wrapText="1"/>
    </xf>
    <xf numFmtId="165" fontId="10" fillId="2" borderId="1" applyFont="0" applyFill="0" applyBorder="0" applyProtection="0">
      <alignment vertical="center"/>
    </xf>
    <xf numFmtId="0" fontId="11" fillId="3" borderId="0" applyBorder="0">
      <alignment horizontal="left" vertical="center" indent="1"/>
    </xf>
    <xf numFmtId="165" fontId="12" fillId="4" borderId="2" applyBorder="0">
      <alignment horizontal="left" vertical="center" indent="1" shrinkToFit="1"/>
    </xf>
    <xf numFmtId="165" fontId="13" fillId="5" borderId="3" applyBorder="0">
      <alignment horizontal="left" vertical="center" indent="1"/>
    </xf>
    <xf numFmtId="0" fontId="13" fillId="6" borderId="4" applyNumberFormat="0" applyBorder="0">
      <alignment horizontal="left" vertical="top" wrapText="1" indent="1"/>
    </xf>
    <xf numFmtId="0" fontId="13" fillId="2" borderId="0" applyBorder="0">
      <alignment horizontal="left" vertical="center" indent="1"/>
    </xf>
    <xf numFmtId="0" fontId="13" fillId="0" borderId="4" applyNumberFormat="0" applyFill="0">
      <alignment horizontal="centerContinuous" vertical="top"/>
    </xf>
    <xf numFmtId="0" fontId="14" fillId="5" borderId="0">
      <alignment horizontal="left" indent="1"/>
    </xf>
    <xf numFmtId="3" fontId="10" fillId="2" borderId="5" applyBorder="0">
      <alignment horizontal="left" vertical="center" indent="2"/>
    </xf>
    <xf numFmtId="0" fontId="9" fillId="0" borderId="0">
      <alignment vertical="top" wrapText="1"/>
    </xf>
    <xf numFmtId="0" fontId="9" fillId="0" borderId="0"/>
    <xf numFmtId="167" fontId="9" fillId="0" borderId="0"/>
    <xf numFmtId="0" fontId="5" fillId="0" borderId="0"/>
    <xf numFmtId="0" fontId="15" fillId="3" borderId="0">
      <alignment horizontal="left" indent="1"/>
    </xf>
    <xf numFmtId="0" fontId="16" fillId="3" borderId="0" applyBorder="0">
      <alignment horizontal="left" vertical="center" indent="1"/>
    </xf>
    <xf numFmtId="0" fontId="17" fillId="7" borderId="0" applyBorder="0">
      <alignment horizontal="left" vertical="center" indent="1"/>
    </xf>
    <xf numFmtId="0" fontId="4" fillId="0" borderId="0"/>
    <xf numFmtId="0" fontId="3" fillId="0" borderId="0"/>
    <xf numFmtId="0" fontId="2" fillId="0" borderId="0"/>
  </cellStyleXfs>
  <cellXfs count="214">
    <xf numFmtId="0" fontId="0" fillId="0" borderId="0" xfId="0">
      <alignment vertical="top" wrapText="1"/>
    </xf>
    <xf numFmtId="0" fontId="5" fillId="0" borderId="0" xfId="13"/>
    <xf numFmtId="0" fontId="5" fillId="0" borderId="0" xfId="13" applyAlignment="1">
      <alignment horizontal="center"/>
    </xf>
    <xf numFmtId="0" fontId="5" fillId="0" borderId="0" xfId="13" applyAlignment="1">
      <alignment horizontal="left"/>
    </xf>
    <xf numFmtId="4" fontId="5" fillId="0" borderId="0" xfId="13" applyNumberFormat="1"/>
    <xf numFmtId="0" fontId="8" fillId="0" borderId="0" xfId="13" applyFont="1" applyAlignment="1">
      <alignment vertical="center"/>
    </xf>
    <xf numFmtId="0" fontId="7" fillId="0" borderId="0" xfId="13" applyFont="1" applyAlignment="1">
      <alignment vertical="center"/>
    </xf>
    <xf numFmtId="0" fontId="5" fillId="0" borderId="0" xfId="13" applyAlignment="1">
      <alignment horizontal="center" vertical="center"/>
    </xf>
    <xf numFmtId="0" fontId="5" fillId="0" borderId="0" xfId="13" applyAlignment="1">
      <alignment vertical="center"/>
    </xf>
    <xf numFmtId="0" fontId="21" fillId="8" borderId="0" xfId="13" applyFont="1" applyFill="1" applyAlignment="1">
      <alignment horizontal="center" vertical="center"/>
    </xf>
    <xf numFmtId="0" fontId="9" fillId="0" borderId="0" xfId="13" applyFont="1" applyAlignment="1">
      <alignment vertical="center"/>
    </xf>
    <xf numFmtId="164" fontId="9" fillId="0" borderId="0" xfId="11" applyNumberFormat="1" applyAlignment="1">
      <alignment horizontal="right" vertical="center"/>
    </xf>
    <xf numFmtId="2" fontId="18" fillId="0" borderId="0" xfId="12" applyNumberFormat="1" applyFont="1" applyAlignment="1">
      <alignment vertical="center" wrapText="1"/>
    </xf>
    <xf numFmtId="0" fontId="5" fillId="8" borderId="0" xfId="13" applyFill="1"/>
    <xf numFmtId="0" fontId="5" fillId="8" borderId="0" xfId="13" applyFill="1" applyAlignment="1">
      <alignment horizontal="center"/>
    </xf>
    <xf numFmtId="0" fontId="7" fillId="8" borderId="0" xfId="13" applyFont="1" applyFill="1"/>
    <xf numFmtId="0" fontId="5" fillId="8" borderId="0" xfId="13" applyFill="1" applyAlignment="1">
      <alignment horizontal="left"/>
    </xf>
    <xf numFmtId="164" fontId="9" fillId="0" borderId="16" xfId="11" applyNumberFormat="1" applyBorder="1" applyAlignment="1">
      <alignment horizontal="right" vertical="center"/>
    </xf>
    <xf numFmtId="0" fontId="21" fillId="8" borderId="0" xfId="0" applyFont="1" applyFill="1" applyAlignment="1">
      <alignment horizontal="center" vertical="center" wrapText="1"/>
    </xf>
    <xf numFmtId="164" fontId="5" fillId="0" borderId="16" xfId="11" applyNumberFormat="1" applyFont="1" applyBorder="1" applyAlignment="1">
      <alignment horizontal="right" vertical="center"/>
    </xf>
    <xf numFmtId="164" fontId="20" fillId="0" borderId="16" xfId="11" applyNumberFormat="1" applyFont="1" applyBorder="1" applyAlignment="1">
      <alignment horizontal="right" vertical="center" wrapText="1"/>
    </xf>
    <xf numFmtId="164" fontId="9" fillId="0" borderId="0" xfId="13" applyNumberFormat="1" applyFont="1" applyAlignment="1">
      <alignment vertical="center"/>
    </xf>
    <xf numFmtId="0" fontId="5" fillId="0" borderId="10" xfId="13" applyBorder="1" applyAlignment="1">
      <alignment horizontal="left" vertical="center"/>
    </xf>
    <xf numFmtId="0" fontId="8" fillId="11" borderId="0" xfId="13" applyFont="1" applyFill="1" applyAlignment="1">
      <alignment horizontal="center" vertical="center"/>
    </xf>
    <xf numFmtId="0" fontId="8" fillId="11" borderId="10" xfId="13" applyFont="1" applyFill="1" applyBorder="1" applyAlignment="1">
      <alignment horizontal="left" vertical="center"/>
    </xf>
    <xf numFmtId="164" fontId="8" fillId="11" borderId="16" xfId="13" applyNumberFormat="1" applyFont="1" applyFill="1" applyBorder="1" applyAlignment="1">
      <alignment horizontal="center" vertical="center"/>
    </xf>
    <xf numFmtId="17" fontId="5" fillId="0" borderId="0" xfId="13" quotePrefix="1" applyNumberFormat="1" applyAlignment="1">
      <alignment vertical="center"/>
    </xf>
    <xf numFmtId="4" fontId="19" fillId="9" borderId="11" xfId="13" applyNumberFormat="1" applyFont="1" applyFill="1" applyBorder="1"/>
    <xf numFmtId="166" fontId="8" fillId="9" borderId="5" xfId="13" applyNumberFormat="1" applyFont="1" applyFill="1" applyBorder="1" applyAlignment="1">
      <alignment horizontal="left"/>
    </xf>
    <xf numFmtId="0" fontId="5" fillId="9" borderId="12" xfId="13" applyFill="1" applyBorder="1" applyAlignment="1">
      <alignment horizontal="left"/>
    </xf>
    <xf numFmtId="0" fontId="22" fillId="8" borderId="0" xfId="13" applyFont="1" applyFill="1"/>
    <xf numFmtId="0" fontId="21" fillId="8" borderId="0" xfId="13" applyFont="1" applyFill="1" applyAlignment="1">
      <alignment horizontal="center"/>
    </xf>
    <xf numFmtId="166" fontId="8" fillId="9" borderId="5" xfId="13" applyNumberFormat="1" applyFont="1" applyFill="1" applyBorder="1" applyAlignment="1">
      <alignment horizontal="center"/>
    </xf>
    <xf numFmtId="0" fontId="9" fillId="8" borderId="0" xfId="13" applyFont="1" applyFill="1" applyAlignment="1">
      <alignment vertical="center"/>
    </xf>
    <xf numFmtId="0" fontId="5" fillId="8" borderId="0" xfId="13" applyFill="1" applyAlignment="1">
      <alignment horizontal="center" vertical="center"/>
    </xf>
    <xf numFmtId="0" fontId="9" fillId="8" borderId="0" xfId="13" applyFont="1" applyFill="1" applyAlignment="1">
      <alignment horizontal="center" vertical="center"/>
    </xf>
    <xf numFmtId="0" fontId="23" fillId="12" borderId="13" xfId="13" applyFont="1" applyFill="1" applyBorder="1" applyAlignment="1">
      <alignment vertical="center"/>
    </xf>
    <xf numFmtId="0" fontId="5" fillId="12" borderId="6" xfId="13" applyFill="1" applyBorder="1" applyAlignment="1">
      <alignment horizontal="center" vertical="center"/>
    </xf>
    <xf numFmtId="0" fontId="21" fillId="12" borderId="6" xfId="13" applyFont="1" applyFill="1" applyBorder="1" applyAlignment="1">
      <alignment horizontal="center" vertical="center"/>
    </xf>
    <xf numFmtId="0" fontId="5" fillId="12" borderId="7" xfId="13" applyFill="1" applyBorder="1" applyAlignment="1">
      <alignment horizontal="left" vertical="center"/>
    </xf>
    <xf numFmtId="164" fontId="7" fillId="11" borderId="13" xfId="13" applyNumberFormat="1" applyFont="1" applyFill="1" applyBorder="1" applyAlignment="1">
      <alignment vertical="center"/>
    </xf>
    <xf numFmtId="166" fontId="8" fillId="9" borderId="17" xfId="13" applyNumberFormat="1" applyFont="1" applyFill="1" applyBorder="1" applyAlignment="1">
      <alignment horizontal="left"/>
    </xf>
    <xf numFmtId="166" fontId="8" fillId="9" borderId="17" xfId="13" applyNumberFormat="1" applyFont="1" applyFill="1" applyBorder="1" applyAlignment="1">
      <alignment horizontal="center"/>
    </xf>
    <xf numFmtId="0" fontId="5" fillId="9" borderId="18" xfId="13" applyFill="1" applyBorder="1" applyAlignment="1">
      <alignment horizontal="left"/>
    </xf>
    <xf numFmtId="4" fontId="19" fillId="9" borderId="19" xfId="13" applyNumberFormat="1" applyFont="1" applyFill="1" applyBorder="1"/>
    <xf numFmtId="17" fontId="5" fillId="0" borderId="0" xfId="13" quotePrefix="1" applyNumberFormat="1" applyAlignment="1">
      <alignment horizontal="center" vertical="center"/>
    </xf>
    <xf numFmtId="17" fontId="5" fillId="0" borderId="10" xfId="13" quotePrefix="1" applyNumberFormat="1" applyBorder="1" applyAlignment="1">
      <alignment horizontal="left" vertical="center"/>
    </xf>
    <xf numFmtId="164" fontId="8" fillId="11" borderId="13" xfId="13" applyNumberFormat="1" applyFont="1" applyFill="1" applyBorder="1" applyAlignment="1">
      <alignment horizontal="right" vertical="center"/>
    </xf>
    <xf numFmtId="15" fontId="5" fillId="0" borderId="0" xfId="13" applyNumberFormat="1" applyAlignment="1">
      <alignment horizontal="center" vertical="center"/>
    </xf>
    <xf numFmtId="164" fontId="8" fillId="10" borderId="13" xfId="13" applyNumberFormat="1" applyFont="1" applyFill="1" applyBorder="1" applyAlignment="1">
      <alignment horizontal="right" vertical="center"/>
    </xf>
    <xf numFmtId="0" fontId="4" fillId="0" borderId="0" xfId="17"/>
    <xf numFmtId="0" fontId="4" fillId="0" borderId="0" xfId="17" applyAlignment="1">
      <alignment horizontal="center"/>
    </xf>
    <xf numFmtId="0" fontId="4" fillId="0" borderId="0" xfId="17" applyAlignment="1">
      <alignment horizontal="right"/>
    </xf>
    <xf numFmtId="0" fontId="24" fillId="0" borderId="0" xfId="17" applyFont="1"/>
    <xf numFmtId="0" fontId="24" fillId="0" borderId="0" xfId="17" applyFont="1" applyAlignment="1">
      <alignment horizontal="center"/>
    </xf>
    <xf numFmtId="0" fontId="24" fillId="0" borderId="0" xfId="17" applyFont="1" applyAlignment="1">
      <alignment horizontal="center" vertical="center"/>
    </xf>
    <xf numFmtId="0" fontId="26" fillId="0" borderId="0" xfId="17" applyFont="1"/>
    <xf numFmtId="0" fontId="26" fillId="9" borderId="14" xfId="17" applyFont="1" applyFill="1" applyBorder="1" applyAlignment="1">
      <alignment horizontal="center" vertical="center"/>
    </xf>
    <xf numFmtId="0" fontId="24" fillId="13" borderId="7" xfId="17" applyFont="1" applyFill="1" applyBorder="1" applyAlignment="1">
      <alignment horizontal="center" vertical="center" wrapText="1"/>
    </xf>
    <xf numFmtId="0" fontId="26" fillId="13" borderId="13" xfId="17" applyFont="1" applyFill="1" applyBorder="1" applyAlignment="1">
      <alignment horizontal="center" vertical="center" wrapText="1"/>
    </xf>
    <xf numFmtId="0" fontId="26" fillId="9" borderId="13" xfId="17" applyFont="1" applyFill="1" applyBorder="1" applyAlignment="1">
      <alignment vertical="center"/>
    </xf>
    <xf numFmtId="0" fontId="26" fillId="9" borderId="14" xfId="17" applyFont="1" applyFill="1" applyBorder="1" applyAlignment="1">
      <alignment horizontal="center"/>
    </xf>
    <xf numFmtId="40" fontId="26" fillId="0" borderId="27" xfId="17" applyNumberFormat="1" applyFont="1" applyBorder="1"/>
    <xf numFmtId="40" fontId="26" fillId="0" borderId="28" xfId="17" applyNumberFormat="1" applyFont="1" applyBorder="1"/>
    <xf numFmtId="0" fontId="4" fillId="0" borderId="0" xfId="17" applyAlignment="1">
      <alignment horizontal="center" vertical="center"/>
    </xf>
    <xf numFmtId="0" fontId="26" fillId="0" borderId="0" xfId="17" applyFont="1" applyAlignment="1">
      <alignment horizontal="center" vertical="center" wrapText="1"/>
    </xf>
    <xf numFmtId="0" fontId="26" fillId="0" borderId="29" xfId="17" applyFont="1" applyBorder="1" applyAlignment="1">
      <alignment horizontal="center" vertical="center" wrapText="1"/>
    </xf>
    <xf numFmtId="0" fontId="26" fillId="0" borderId="0" xfId="17" applyFont="1" applyAlignment="1">
      <alignment horizontal="center" vertical="center"/>
    </xf>
    <xf numFmtId="0" fontId="26" fillId="9" borderId="14" xfId="17" applyFont="1" applyFill="1" applyBorder="1"/>
    <xf numFmtId="0" fontId="26" fillId="9" borderId="13" xfId="17" applyFont="1" applyFill="1" applyBorder="1" applyAlignment="1">
      <alignment horizontal="center" vertical="center"/>
    </xf>
    <xf numFmtId="40" fontId="26" fillId="0" borderId="0" xfId="17" applyNumberFormat="1" applyFont="1" applyAlignment="1">
      <alignment horizontal="center"/>
    </xf>
    <xf numFmtId="40" fontId="24" fillId="0" borderId="0" xfId="17" applyNumberFormat="1" applyFont="1" applyAlignment="1">
      <alignment horizontal="center"/>
    </xf>
    <xf numFmtId="40" fontId="24" fillId="0" borderId="0" xfId="17" applyNumberFormat="1" applyFont="1"/>
    <xf numFmtId="0" fontId="25" fillId="0" borderId="0" xfId="17" applyFont="1"/>
    <xf numFmtId="0" fontId="23" fillId="12" borderId="6" xfId="13" applyFont="1" applyFill="1" applyBorder="1" applyAlignment="1">
      <alignment vertical="center"/>
    </xf>
    <xf numFmtId="164" fontId="7" fillId="11" borderId="6" xfId="13" applyNumberFormat="1" applyFont="1" applyFill="1" applyBorder="1" applyAlignment="1">
      <alignment vertical="center"/>
    </xf>
    <xf numFmtId="164" fontId="8" fillId="11" borderId="0" xfId="13" applyNumberFormat="1" applyFont="1" applyFill="1" applyAlignment="1">
      <alignment horizontal="center" vertical="center"/>
    </xf>
    <xf numFmtId="164" fontId="5" fillId="0" borderId="0" xfId="11" applyNumberFormat="1" applyFont="1" applyAlignment="1">
      <alignment horizontal="right" vertical="center"/>
    </xf>
    <xf numFmtId="164" fontId="8" fillId="10" borderId="6" xfId="13" applyNumberFormat="1" applyFont="1" applyFill="1" applyBorder="1" applyAlignment="1">
      <alignment horizontal="right" vertical="center"/>
    </xf>
    <xf numFmtId="44" fontId="29" fillId="0" borderId="13" xfId="19" applyNumberFormat="1" applyFont="1" applyBorder="1" applyAlignment="1">
      <alignment horizontal="center" vertical="center" wrapText="1"/>
    </xf>
    <xf numFmtId="0" fontId="29" fillId="0" borderId="6" xfId="19" applyFont="1" applyBorder="1" applyAlignment="1">
      <alignment horizontal="center" vertical="center"/>
    </xf>
    <xf numFmtId="14" fontId="29" fillId="0" borderId="6" xfId="19" applyNumberFormat="1" applyFont="1" applyBorder="1" applyAlignment="1">
      <alignment horizontal="center" vertical="center" wrapText="1"/>
    </xf>
    <xf numFmtId="14" fontId="29" fillId="0" borderId="6" xfId="19" applyNumberFormat="1" applyFont="1" applyBorder="1" applyAlignment="1">
      <alignment horizontal="center" vertical="center"/>
    </xf>
    <xf numFmtId="14" fontId="29" fillId="0" borderId="7" xfId="19" applyNumberFormat="1" applyFont="1" applyBorder="1" applyAlignment="1">
      <alignment horizontal="center" vertical="center" wrapText="1"/>
    </xf>
    <xf numFmtId="0" fontId="2" fillId="0" borderId="0" xfId="19" applyAlignment="1">
      <alignment horizontal="center" vertical="center"/>
    </xf>
    <xf numFmtId="44" fontId="29" fillId="0" borderId="0" xfId="19" applyNumberFormat="1" applyFont="1" applyAlignment="1">
      <alignment horizontal="center" wrapText="1"/>
    </xf>
    <xf numFmtId="0" fontId="2" fillId="0" borderId="0" xfId="19"/>
    <xf numFmtId="0" fontId="2" fillId="0" borderId="0" xfId="19" applyAlignment="1">
      <alignment horizontal="center"/>
    </xf>
    <xf numFmtId="169" fontId="2" fillId="0" borderId="0" xfId="19" applyNumberFormat="1" applyAlignment="1">
      <alignment horizontal="center" vertical="center"/>
    </xf>
    <xf numFmtId="49" fontId="29" fillId="0" borderId="0" xfId="19" applyNumberFormat="1" applyFont="1" applyAlignment="1">
      <alignment horizontal="center" wrapText="1"/>
    </xf>
    <xf numFmtId="169" fontId="29" fillId="0" borderId="0" xfId="19" applyNumberFormat="1" applyFont="1" applyAlignment="1">
      <alignment horizontal="center" vertical="center"/>
    </xf>
    <xf numFmtId="4" fontId="2" fillId="0" borderId="0" xfId="19" applyNumberFormat="1"/>
    <xf numFmtId="0" fontId="29" fillId="0" borderId="0" xfId="19" applyFont="1" applyAlignment="1">
      <alignment horizontal="left"/>
    </xf>
    <xf numFmtId="169" fontId="29" fillId="0" borderId="0" xfId="19" applyNumberFormat="1" applyFont="1" applyAlignment="1">
      <alignment horizontal="left" vertical="center"/>
    </xf>
    <xf numFmtId="4" fontId="29" fillId="0" borderId="0" xfId="19" applyNumberFormat="1" applyFont="1" applyAlignment="1">
      <alignment horizontal="left"/>
    </xf>
    <xf numFmtId="0" fontId="29" fillId="0" borderId="0" xfId="19" applyFont="1"/>
    <xf numFmtId="1" fontId="2" fillId="0" borderId="0" xfId="19" applyNumberFormat="1" applyAlignment="1">
      <alignment horizontal="center"/>
    </xf>
    <xf numFmtId="44" fontId="31" fillId="0" borderId="0" xfId="19" applyNumberFormat="1" applyFont="1" applyAlignment="1">
      <alignment horizontal="center" wrapText="1"/>
    </xf>
    <xf numFmtId="0" fontId="32" fillId="0" borderId="0" xfId="19" applyFont="1"/>
    <xf numFmtId="0" fontId="32" fillId="0" borderId="0" xfId="19" applyFont="1" applyAlignment="1">
      <alignment horizontal="center"/>
    </xf>
    <xf numFmtId="169" fontId="32" fillId="0" borderId="0" xfId="19" applyNumberFormat="1" applyFont="1" applyAlignment="1">
      <alignment horizontal="center" vertical="center"/>
    </xf>
    <xf numFmtId="14" fontId="2" fillId="0" borderId="0" xfId="19" applyNumberFormat="1" applyAlignment="1">
      <alignment horizontal="center" vertical="center"/>
    </xf>
    <xf numFmtId="37" fontId="31" fillId="0" borderId="6" xfId="19" applyNumberFormat="1" applyFont="1" applyBorder="1" applyAlignment="1">
      <alignment horizontal="center" vertical="center"/>
    </xf>
    <xf numFmtId="37" fontId="32" fillId="0" borderId="0" xfId="19" applyNumberFormat="1" applyFont="1"/>
    <xf numFmtId="171" fontId="32" fillId="0" borderId="0" xfId="19" applyNumberFormat="1" applyFont="1"/>
    <xf numFmtId="171" fontId="31" fillId="0" borderId="0" xfId="19" applyNumberFormat="1" applyFont="1" applyAlignment="1">
      <alignment horizontal="left"/>
    </xf>
    <xf numFmtId="171" fontId="2" fillId="0" borderId="0" xfId="19" applyNumberFormat="1" applyAlignment="1">
      <alignment horizontal="center" vertical="center"/>
    </xf>
    <xf numFmtId="4" fontId="32" fillId="0" borderId="0" xfId="19" applyNumberFormat="1" applyFont="1"/>
    <xf numFmtId="40" fontId="4" fillId="0" borderId="0" xfId="17" applyNumberFormat="1"/>
    <xf numFmtId="0" fontId="33" fillId="0" borderId="0" xfId="0" applyFont="1" applyAlignment="1"/>
    <xf numFmtId="0" fontId="35" fillId="0" borderId="0" xfId="17" applyFont="1"/>
    <xf numFmtId="0" fontId="1" fillId="0" borderId="0" xfId="17" applyFont="1"/>
    <xf numFmtId="0" fontId="18" fillId="0" borderId="0" xfId="0" applyFont="1" applyAlignment="1"/>
    <xf numFmtId="172" fontId="18" fillId="0" borderId="0" xfId="0" applyNumberFormat="1" applyFont="1" applyAlignment="1">
      <alignment horizontal="center"/>
    </xf>
    <xf numFmtId="172" fontId="24" fillId="0" borderId="0" xfId="17" applyNumberFormat="1" applyFont="1" applyAlignment="1">
      <alignment horizontal="center"/>
    </xf>
    <xf numFmtId="0" fontId="26" fillId="0" borderId="0" xfId="17" applyFont="1" applyAlignment="1">
      <alignment horizontal="right" vertical="center"/>
    </xf>
    <xf numFmtId="40" fontId="33" fillId="0" borderId="0" xfId="0" applyNumberFormat="1" applyFont="1" applyAlignment="1">
      <alignment horizontal="right"/>
    </xf>
    <xf numFmtId="40" fontId="34" fillId="0" borderId="0" xfId="0" applyNumberFormat="1" applyFont="1" applyAlignment="1">
      <alignment horizontal="right"/>
    </xf>
    <xf numFmtId="40" fontId="18" fillId="0" borderId="0" xfId="0" applyNumberFormat="1" applyFont="1" applyAlignment="1">
      <alignment horizontal="right"/>
    </xf>
    <xf numFmtId="40" fontId="24" fillId="0" borderId="0" xfId="17" applyNumberFormat="1" applyFont="1" applyAlignment="1">
      <alignment horizontal="right"/>
    </xf>
    <xf numFmtId="40" fontId="4" fillId="0" borderId="0" xfId="17" applyNumberFormat="1" applyAlignment="1">
      <alignment horizontal="right"/>
    </xf>
    <xf numFmtId="0" fontId="1" fillId="0" borderId="0" xfId="17" applyFont="1" applyAlignment="1">
      <alignment horizontal="center"/>
    </xf>
    <xf numFmtId="40" fontId="1" fillId="0" borderId="0" xfId="17" applyNumberFormat="1" applyFont="1" applyAlignment="1">
      <alignment horizontal="right"/>
    </xf>
    <xf numFmtId="172" fontId="37" fillId="0" borderId="0" xfId="0" applyNumberFormat="1" applyFont="1" applyAlignment="1">
      <alignment horizontal="center"/>
    </xf>
    <xf numFmtId="0" fontId="37" fillId="0" borderId="0" xfId="0" applyFont="1" applyAlignment="1"/>
    <xf numFmtId="40" fontId="37" fillId="0" borderId="0" xfId="0" applyNumberFormat="1" applyFont="1" applyAlignment="1">
      <alignment horizontal="right"/>
    </xf>
    <xf numFmtId="172" fontId="25" fillId="0" borderId="0" xfId="17" applyNumberFormat="1" applyFont="1" applyAlignment="1">
      <alignment horizontal="center"/>
    </xf>
    <xf numFmtId="0" fontId="29" fillId="0" borderId="0" xfId="17" applyFont="1"/>
    <xf numFmtId="0" fontId="29" fillId="0" borderId="0" xfId="17" applyFont="1" applyAlignment="1">
      <alignment horizontal="center"/>
    </xf>
    <xf numFmtId="168" fontId="4" fillId="0" borderId="0" xfId="17" applyNumberFormat="1"/>
    <xf numFmtId="40" fontId="25" fillId="0" borderId="22" xfId="17" applyNumberFormat="1" applyFont="1" applyBorder="1" applyAlignment="1">
      <alignment horizontal="right"/>
    </xf>
    <xf numFmtId="168" fontId="25" fillId="0" borderId="22" xfId="17" applyNumberFormat="1" applyFont="1" applyBorder="1" applyAlignment="1">
      <alignment horizontal="right"/>
    </xf>
    <xf numFmtId="0" fontId="1" fillId="0" borderId="26" xfId="17" applyFont="1" applyBorder="1" applyAlignment="1">
      <alignment horizontal="center"/>
    </xf>
    <xf numFmtId="0" fontId="1" fillId="0" borderId="25" xfId="17" applyFont="1" applyBorder="1" applyAlignment="1">
      <alignment horizontal="center"/>
    </xf>
    <xf numFmtId="0" fontId="1" fillId="0" borderId="23" xfId="17" applyFont="1" applyBorder="1" applyAlignment="1">
      <alignment horizontal="center"/>
    </xf>
    <xf numFmtId="40" fontId="4" fillId="0" borderId="0" xfId="17" applyNumberFormat="1" applyAlignment="1">
      <alignment horizontal="center"/>
    </xf>
    <xf numFmtId="40" fontId="26" fillId="0" borderId="29" xfId="17" applyNumberFormat="1" applyFont="1" applyBorder="1" applyAlignment="1">
      <alignment horizontal="center" vertical="center" wrapText="1"/>
    </xf>
    <xf numFmtId="40" fontId="26" fillId="0" borderId="0" xfId="17" applyNumberFormat="1" applyFont="1" applyAlignment="1">
      <alignment horizontal="center" vertical="center" wrapText="1"/>
    </xf>
    <xf numFmtId="40" fontId="26" fillId="9" borderId="14" xfId="17" applyNumberFormat="1" applyFont="1" applyFill="1" applyBorder="1" applyAlignment="1">
      <alignment horizontal="center" vertical="center"/>
    </xf>
    <xf numFmtId="40" fontId="4" fillId="0" borderId="17" xfId="17" applyNumberFormat="1" applyBorder="1" applyAlignment="1">
      <alignment horizontal="center"/>
    </xf>
    <xf numFmtId="40" fontId="4" fillId="0" borderId="21" xfId="17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0" fillId="0" borderId="17" xfId="0" applyBorder="1" applyAlignment="1"/>
    <xf numFmtId="40" fontId="0" fillId="0" borderId="17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/>
    <xf numFmtId="40" fontId="0" fillId="0" borderId="0" xfId="0" applyNumberFormat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0" borderId="21" xfId="0" applyBorder="1" applyAlignment="1"/>
    <xf numFmtId="40" fontId="0" fillId="0" borderId="21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14" borderId="26" xfId="17" applyFont="1" applyFill="1" applyBorder="1" applyAlignment="1">
      <alignment horizontal="center"/>
    </xf>
    <xf numFmtId="0" fontId="1" fillId="14" borderId="25" xfId="17" applyFont="1" applyFill="1" applyBorder="1" applyAlignment="1">
      <alignment horizontal="center"/>
    </xf>
    <xf numFmtId="0" fontId="1" fillId="0" borderId="0" xfId="17" applyFont="1" applyAlignment="1">
      <alignment horizontal="center" vertical="center"/>
    </xf>
    <xf numFmtId="0" fontId="1" fillId="14" borderId="0" xfId="17" applyFont="1" applyFill="1" applyAlignment="1">
      <alignment horizontal="center" vertical="center"/>
    </xf>
    <xf numFmtId="0" fontId="4" fillId="14" borderId="1" xfId="17" applyFill="1" applyBorder="1"/>
    <xf numFmtId="0" fontId="29" fillId="14" borderId="5" xfId="17" applyFont="1" applyFill="1" applyBorder="1" applyAlignment="1">
      <alignment horizontal="center" vertical="center"/>
    </xf>
    <xf numFmtId="40" fontId="4" fillId="14" borderId="5" xfId="17" applyNumberFormat="1" applyFill="1" applyBorder="1"/>
    <xf numFmtId="40" fontId="4" fillId="14" borderId="5" xfId="17" applyNumberFormat="1" applyFill="1" applyBorder="1" applyAlignment="1">
      <alignment horizontal="center"/>
    </xf>
    <xf numFmtId="0" fontId="1" fillId="14" borderId="24" xfId="17" applyFont="1" applyFill="1" applyBorder="1" applyAlignment="1">
      <alignment horizontal="center"/>
    </xf>
    <xf numFmtId="0" fontId="8" fillId="0" borderId="0" xfId="0" applyFont="1" applyAlignment="1"/>
    <xf numFmtId="40" fontId="8" fillId="0" borderId="0" xfId="0" applyNumberFormat="1" applyFont="1" applyAlignment="1">
      <alignment horizontal="center"/>
    </xf>
    <xf numFmtId="40" fontId="29" fillId="0" borderId="0" xfId="17" applyNumberFormat="1" applyFont="1" applyAlignment="1">
      <alignment horizontal="center"/>
    </xf>
    <xf numFmtId="0" fontId="29" fillId="0" borderId="0" xfId="17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5" fontId="4" fillId="0" borderId="0" xfId="17" applyNumberFormat="1" applyAlignment="1">
      <alignment horizontal="center" vertical="center"/>
    </xf>
    <xf numFmtId="15" fontId="5" fillId="0" borderId="0" xfId="0" applyNumberFormat="1" applyFont="1" applyAlignment="1">
      <alignment horizontal="center" vertical="center"/>
    </xf>
    <xf numFmtId="0" fontId="5" fillId="0" borderId="0" xfId="0" applyFont="1" applyAlignment="1"/>
    <xf numFmtId="40" fontId="1" fillId="0" borderId="0" xfId="17" applyNumberFormat="1" applyFont="1" applyAlignment="1">
      <alignment horizontal="center"/>
    </xf>
    <xf numFmtId="15" fontId="1" fillId="0" borderId="0" xfId="17" applyNumberFormat="1" applyFont="1" applyAlignment="1">
      <alignment horizontal="center" vertical="center"/>
    </xf>
    <xf numFmtId="40" fontId="5" fillId="0" borderId="0" xfId="0" applyNumberFormat="1" applyFont="1" applyAlignment="1">
      <alignment horizontal="right"/>
    </xf>
    <xf numFmtId="0" fontId="29" fillId="14" borderId="0" xfId="17" applyFont="1" applyFill="1" applyAlignment="1">
      <alignment horizontal="center"/>
    </xf>
    <xf numFmtId="14" fontId="36" fillId="0" borderId="9" xfId="0" applyNumberFormat="1" applyFont="1" applyBorder="1" applyAlignment="1">
      <alignment horizontal="center"/>
    </xf>
    <xf numFmtId="0" fontId="36" fillId="0" borderId="17" xfId="0" applyFont="1" applyBorder="1" applyAlignment="1"/>
    <xf numFmtId="40" fontId="36" fillId="0" borderId="17" xfId="0" applyNumberFormat="1" applyFont="1" applyBorder="1" applyAlignment="1">
      <alignment horizontal="center"/>
    </xf>
    <xf numFmtId="40" fontId="1" fillId="0" borderId="17" xfId="17" applyNumberFormat="1" applyFont="1" applyBorder="1" applyAlignment="1">
      <alignment horizontal="center"/>
    </xf>
    <xf numFmtId="0" fontId="36" fillId="0" borderId="2" xfId="0" applyFont="1" applyBorder="1" applyAlignment="1">
      <alignment horizontal="center"/>
    </xf>
    <xf numFmtId="0" fontId="36" fillId="0" borderId="0" xfId="0" applyFont="1" applyAlignment="1"/>
    <xf numFmtId="40" fontId="36" fillId="0" borderId="0" xfId="0" applyNumberFormat="1" applyFont="1" applyAlignment="1">
      <alignment horizontal="center"/>
    </xf>
    <xf numFmtId="14" fontId="36" fillId="0" borderId="2" xfId="0" applyNumberFormat="1" applyFont="1" applyBorder="1" applyAlignment="1">
      <alignment horizontal="center"/>
    </xf>
    <xf numFmtId="40" fontId="4" fillId="14" borderId="21" xfId="17" applyNumberFormat="1" applyFill="1" applyBorder="1" applyAlignment="1">
      <alignment horizontal="center"/>
    </xf>
    <xf numFmtId="0" fontId="1" fillId="14" borderId="0" xfId="17" applyFont="1" applyFill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/>
    </xf>
    <xf numFmtId="0" fontId="0" fillId="0" borderId="21" xfId="0" applyBorder="1" applyAlignment="1">
      <alignment vertical="center"/>
    </xf>
    <xf numFmtId="40" fontId="0" fillId="0" borderId="21" xfId="0" applyNumberFormat="1" applyBorder="1" applyAlignment="1">
      <alignment horizontal="center" vertical="center"/>
    </xf>
    <xf numFmtId="0" fontId="1" fillId="0" borderId="23" xfId="17" applyFont="1" applyBorder="1" applyAlignment="1">
      <alignment horizontal="center" vertical="center"/>
    </xf>
    <xf numFmtId="40" fontId="4" fillId="14" borderId="21" xfId="17" applyNumberFormat="1" applyFill="1" applyBorder="1" applyAlignment="1">
      <alignment horizontal="center" vertical="center"/>
    </xf>
    <xf numFmtId="44" fontId="29" fillId="12" borderId="13" xfId="19" applyNumberFormat="1" applyFont="1" applyFill="1" applyBorder="1" applyAlignment="1">
      <alignment horizontal="center" wrapText="1"/>
    </xf>
    <xf numFmtId="0" fontId="38" fillId="12" borderId="6" xfId="19" applyFont="1" applyFill="1" applyBorder="1" applyAlignment="1">
      <alignment horizontal="center" vertical="center"/>
    </xf>
    <xf numFmtId="0" fontId="2" fillId="12" borderId="7" xfId="19" applyFill="1" applyBorder="1" applyAlignment="1">
      <alignment horizontal="center"/>
    </xf>
    <xf numFmtId="0" fontId="25" fillId="0" borderId="15" xfId="19" applyFont="1" applyBorder="1"/>
    <xf numFmtId="170" fontId="40" fillId="0" borderId="20" xfId="19" applyNumberFormat="1" applyFont="1" applyBorder="1" applyAlignment="1">
      <alignment horizontal="left"/>
    </xf>
    <xf numFmtId="0" fontId="25" fillId="0" borderId="16" xfId="19" applyFont="1" applyBorder="1" applyAlignment="1">
      <alignment horizontal="right"/>
    </xf>
    <xf numFmtId="170" fontId="40" fillId="0" borderId="10" xfId="19" applyNumberFormat="1" applyFont="1" applyBorder="1" applyAlignment="1">
      <alignment horizontal="right"/>
    </xf>
    <xf numFmtId="0" fontId="25" fillId="0" borderId="30" xfId="19" applyFont="1" applyBorder="1" applyAlignment="1">
      <alignment horizontal="right"/>
    </xf>
    <xf numFmtId="170" fontId="40" fillId="0" borderId="31" xfId="19" applyNumberFormat="1" applyFont="1" applyBorder="1" applyAlignment="1">
      <alignment horizontal="right"/>
    </xf>
    <xf numFmtId="0" fontId="41" fillId="9" borderId="14" xfId="17" applyFont="1" applyFill="1" applyBorder="1" applyAlignment="1">
      <alignment horizontal="center" vertical="center"/>
    </xf>
    <xf numFmtId="0" fontId="26" fillId="0" borderId="14" xfId="17" applyFont="1" applyBorder="1" applyAlignment="1">
      <alignment horizontal="center" vertical="center" wrapText="1"/>
    </xf>
    <xf numFmtId="0" fontId="26" fillId="0" borderId="14" xfId="17" applyFont="1" applyBorder="1" applyAlignment="1">
      <alignment horizontal="center" vertical="center"/>
    </xf>
    <xf numFmtId="0" fontId="7" fillId="12" borderId="32" xfId="0" applyFont="1" applyFill="1" applyBorder="1" applyAlignment="1">
      <alignment horizontal="center"/>
    </xf>
    <xf numFmtId="0" fontId="7" fillId="12" borderId="32" xfId="0" applyFont="1" applyFill="1" applyBorder="1" applyAlignment="1"/>
    <xf numFmtId="40" fontId="7" fillId="12" borderId="32" xfId="0" applyNumberFormat="1" applyFont="1" applyFill="1" applyBorder="1" applyAlignment="1">
      <alignment horizontal="center"/>
    </xf>
    <xf numFmtId="0" fontId="38" fillId="12" borderId="13" xfId="17" applyFont="1" applyFill="1" applyBorder="1"/>
    <xf numFmtId="40" fontId="38" fillId="12" borderId="6" xfId="17" applyNumberFormat="1" applyFont="1" applyFill="1" applyBorder="1" applyAlignment="1">
      <alignment horizontal="right"/>
    </xf>
    <xf numFmtId="40" fontId="38" fillId="12" borderId="7" xfId="17" applyNumberFormat="1" applyFont="1" applyFill="1" applyBorder="1" applyAlignment="1">
      <alignment horizontal="right"/>
    </xf>
    <xf numFmtId="17" fontId="9" fillId="0" borderId="0" xfId="13" quotePrefix="1" applyNumberFormat="1" applyFont="1" applyAlignment="1">
      <alignment horizontal="left" vertical="center"/>
    </xf>
    <xf numFmtId="0" fontId="9" fillId="0" borderId="0" xfId="13" applyFont="1" applyAlignment="1">
      <alignment horizontal="left" vertical="center"/>
    </xf>
    <xf numFmtId="0" fontId="5" fillId="0" borderId="0" xfId="13" applyAlignment="1">
      <alignment horizontal="left" vertical="center"/>
    </xf>
    <xf numFmtId="0" fontId="7" fillId="11" borderId="6" xfId="13" applyFont="1" applyFill="1" applyBorder="1" applyAlignment="1">
      <alignment horizontal="left" vertical="center"/>
    </xf>
    <xf numFmtId="0" fontId="7" fillId="11" borderId="7" xfId="13" applyFont="1" applyFill="1" applyBorder="1" applyAlignment="1">
      <alignment horizontal="left" vertical="center"/>
    </xf>
    <xf numFmtId="0" fontId="8" fillId="11" borderId="6" xfId="13" applyFont="1" applyFill="1" applyBorder="1" applyAlignment="1">
      <alignment horizontal="left" vertical="center" wrapText="1"/>
    </xf>
    <xf numFmtId="0" fontId="8" fillId="11" borderId="7" xfId="13" applyFont="1" applyFill="1" applyBorder="1" applyAlignment="1">
      <alignment horizontal="left" vertical="center" wrapText="1"/>
    </xf>
  </cellXfs>
  <cellStyles count="20">
    <cellStyle name="amount" xfId="1" xr:uid="{00000000-0005-0000-0000-000000000000}"/>
    <cellStyle name="Body text" xfId="2" xr:uid="{00000000-0005-0000-0000-000001000000}"/>
    <cellStyle name="header" xfId="3" xr:uid="{00000000-0005-0000-0000-000002000000}"/>
    <cellStyle name="Header Total" xfId="4" xr:uid="{00000000-0005-0000-0000-000003000000}"/>
    <cellStyle name="Header1" xfId="5" xr:uid="{00000000-0005-0000-0000-000004000000}"/>
    <cellStyle name="Header2" xfId="6" xr:uid="{00000000-0005-0000-0000-000005000000}"/>
    <cellStyle name="Header3" xfId="7" xr:uid="{00000000-0005-0000-0000-000006000000}"/>
    <cellStyle name="NonPrint_Heading" xfId="8" xr:uid="{00000000-0005-0000-0000-000008000000}"/>
    <cellStyle name="Normal" xfId="0" builtinId="0"/>
    <cellStyle name="Normal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7" xr:uid="{1E0A90CE-1563-4BA9-80DB-A4F6015342A3}"/>
    <cellStyle name="Normal 6" xfId="18" xr:uid="{6EDBCC84-D8FB-48ED-A975-47180D0CEB9F}"/>
    <cellStyle name="Normal 7" xfId="19" xr:uid="{4DBA35F1-4E09-4B7A-9107-7B860F6CBDD6}"/>
    <cellStyle name="Normal_2007 AvValues Tax Income Info" xfId="13" xr:uid="{00000000-0005-0000-0000-00000E000000}"/>
    <cellStyle name="Product Title" xfId="14" xr:uid="{00000000-0005-0000-0000-00000F000000}"/>
    <cellStyle name="Text" xfId="15" xr:uid="{00000000-0005-0000-0000-000010000000}"/>
    <cellStyle name="Title" xfId="16" builtinId="1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IU119"/>
  <sheetViews>
    <sheetView zoomScaleNormal="100" workbookViewId="0">
      <selection activeCell="H10" sqref="H10"/>
    </sheetView>
  </sheetViews>
  <sheetFormatPr defaultRowHeight="12.75" x14ac:dyDescent="0.2"/>
  <cols>
    <col min="1" max="1" width="3" style="1" customWidth="1"/>
    <col min="2" max="2" width="2.85546875" style="1" customWidth="1"/>
    <col min="3" max="3" width="16.28515625" style="1" customWidth="1"/>
    <col min="4" max="4" width="21.85546875" style="2" customWidth="1"/>
    <col min="5" max="5" width="17.42578125" style="2" customWidth="1"/>
    <col min="6" max="6" width="51.85546875" style="3" customWidth="1"/>
    <col min="7" max="7" width="17.28515625" style="13" customWidth="1"/>
    <col min="8" max="8" width="9.140625" style="1"/>
    <col min="9" max="10" width="10.140625" style="1" bestFit="1" customWidth="1"/>
    <col min="11" max="16384" width="9.140625" style="1"/>
  </cols>
  <sheetData>
    <row r="1" spans="1:255" ht="13.5" thickBot="1" x14ac:dyDescent="0.25"/>
    <row r="2" spans="1:255" s="8" customFormat="1" ht="31.5" customHeight="1" thickBot="1" x14ac:dyDescent="0.25">
      <c r="A2" s="6"/>
      <c r="C2" s="36" t="s">
        <v>270</v>
      </c>
      <c r="D2" s="37"/>
      <c r="E2" s="38"/>
      <c r="F2" s="39"/>
      <c r="G2" s="18"/>
    </row>
    <row r="3" spans="1:255" s="13" customFormat="1" ht="16.5" thickBot="1" x14ac:dyDescent="0.3">
      <c r="A3" s="15"/>
      <c r="D3" s="14"/>
      <c r="E3" s="31"/>
      <c r="F3" s="16"/>
    </row>
    <row r="4" spans="1:255" s="10" customFormat="1" ht="29.25" customHeight="1" thickBot="1" x14ac:dyDescent="0.25">
      <c r="C4" s="40">
        <f>C7+C9</f>
        <v>33665.699999999997</v>
      </c>
      <c r="D4" s="210" t="s">
        <v>62</v>
      </c>
      <c r="E4" s="210"/>
      <c r="F4" s="211"/>
      <c r="G4" s="33"/>
    </row>
    <row r="5" spans="1:255" s="10" customFormat="1" ht="29.25" customHeight="1" x14ac:dyDescent="0.2">
      <c r="C5" s="25" t="s">
        <v>3</v>
      </c>
      <c r="D5" s="23" t="s">
        <v>4</v>
      </c>
      <c r="E5" s="23" t="s">
        <v>2</v>
      </c>
      <c r="F5" s="24" t="s">
        <v>5</v>
      </c>
      <c r="G5" s="33"/>
    </row>
    <row r="6" spans="1:255" ht="15" customHeight="1" x14ac:dyDescent="0.25">
      <c r="C6" s="27" t="s">
        <v>7</v>
      </c>
      <c r="D6" s="28"/>
      <c r="E6" s="32"/>
      <c r="F6" s="29"/>
      <c r="G6" s="9"/>
    </row>
    <row r="7" spans="1:255" s="5" customFormat="1" ht="23.1" customHeight="1" x14ac:dyDescent="0.2">
      <c r="A7" s="10"/>
      <c r="B7" s="10"/>
      <c r="C7" s="17">
        <f>'PARA Inv Recon 31DEC2022'!D37</f>
        <v>31000</v>
      </c>
      <c r="D7" s="26" t="s">
        <v>60</v>
      </c>
      <c r="E7" s="7"/>
      <c r="F7" s="22" t="s">
        <v>59</v>
      </c>
      <c r="G7" s="34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</row>
    <row r="8" spans="1:255" ht="15" customHeight="1" x14ac:dyDescent="0.25">
      <c r="C8" s="44" t="s">
        <v>8</v>
      </c>
      <c r="D8" s="41"/>
      <c r="E8" s="42"/>
      <c r="F8" s="43"/>
      <c r="G8" s="30"/>
      <c r="M8" s="12"/>
    </row>
    <row r="9" spans="1:255" s="5" customFormat="1" ht="27.75" customHeight="1" thickBot="1" x14ac:dyDescent="0.25">
      <c r="A9" s="10"/>
      <c r="B9" s="10"/>
      <c r="C9" s="20">
        <f>'PARA Inv Recon 31DEC2022'!D38</f>
        <v>2665.7000000000003</v>
      </c>
      <c r="D9" s="26" t="s">
        <v>60</v>
      </c>
      <c r="E9" s="45"/>
      <c r="F9" s="46" t="s">
        <v>68</v>
      </c>
      <c r="G9" s="35"/>
      <c r="H9" s="10"/>
      <c r="I9" s="10"/>
      <c r="J9" s="10"/>
      <c r="K9" s="10"/>
      <c r="L9" s="10"/>
      <c r="M9" s="12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</row>
    <row r="10" spans="1:255" s="10" customFormat="1" ht="29.25" customHeight="1" thickBot="1" x14ac:dyDescent="0.25">
      <c r="C10" s="47"/>
      <c r="D10" s="212" t="s">
        <v>69</v>
      </c>
      <c r="E10" s="212"/>
      <c r="F10" s="213"/>
      <c r="G10" s="33"/>
      <c r="I10" s="21"/>
      <c r="J10" s="21"/>
    </row>
    <row r="11" spans="1:255" ht="23.1" customHeight="1" x14ac:dyDescent="0.2">
      <c r="C11" s="11"/>
      <c r="D11" s="207"/>
      <c r="E11" s="209"/>
      <c r="F11" s="209"/>
    </row>
    <row r="12" spans="1:255" ht="23.1" customHeight="1" x14ac:dyDescent="0.2">
      <c r="C12" s="11"/>
      <c r="D12" s="207"/>
      <c r="E12" s="209"/>
      <c r="F12" s="209"/>
    </row>
    <row r="13" spans="1:255" s="5" customFormat="1" ht="23.1" customHeight="1" x14ac:dyDescent="0.2">
      <c r="A13" s="10"/>
      <c r="B13" s="10"/>
      <c r="C13" s="11"/>
      <c r="D13" s="207"/>
      <c r="E13" s="208"/>
      <c r="F13" s="208"/>
      <c r="G13" s="33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</row>
    <row r="14" spans="1:255" ht="23.1" customHeight="1" x14ac:dyDescent="0.2">
      <c r="C14" s="11"/>
      <c r="D14" s="207"/>
      <c r="E14" s="209"/>
      <c r="F14" s="209"/>
    </row>
    <row r="15" spans="1:255" s="5" customFormat="1" ht="23.1" customHeight="1" x14ac:dyDescent="0.2">
      <c r="A15" s="10"/>
      <c r="B15" s="10"/>
      <c r="C15" s="11"/>
      <c r="D15" s="207"/>
      <c r="E15" s="208"/>
      <c r="F15" s="208"/>
      <c r="G15" s="33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</row>
    <row r="16" spans="1:255" ht="23.1" customHeight="1" x14ac:dyDescent="0.2">
      <c r="C16" s="11"/>
      <c r="D16" s="207"/>
      <c r="E16" s="209"/>
      <c r="F16" s="209"/>
    </row>
    <row r="17" spans="1:255" s="5" customFormat="1" ht="23.1" customHeight="1" x14ac:dyDescent="0.2">
      <c r="A17" s="10"/>
      <c r="B17" s="10"/>
      <c r="C17" s="11"/>
      <c r="D17" s="207"/>
      <c r="E17" s="208"/>
      <c r="F17" s="208"/>
      <c r="G17" s="33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</row>
    <row r="18" spans="1:255" ht="23.1" customHeight="1" x14ac:dyDescent="0.2">
      <c r="C18" s="11"/>
      <c r="D18" s="207"/>
      <c r="E18" s="209"/>
      <c r="F18" s="209"/>
    </row>
    <row r="19" spans="1:255" s="5" customFormat="1" ht="23.1" customHeight="1" x14ac:dyDescent="0.2">
      <c r="A19" s="10"/>
      <c r="B19" s="10"/>
      <c r="C19" s="11"/>
      <c r="D19" s="207"/>
      <c r="E19" s="208"/>
      <c r="F19" s="208"/>
      <c r="G19" s="33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</row>
    <row r="20" spans="1:255" ht="23.1" customHeight="1" x14ac:dyDescent="0.2">
      <c r="C20" s="11"/>
      <c r="D20" s="207"/>
      <c r="E20" s="209"/>
      <c r="F20" s="209"/>
    </row>
    <row r="21" spans="1:255" s="5" customFormat="1" ht="23.1" customHeight="1" x14ac:dyDescent="0.2">
      <c r="A21" s="10"/>
      <c r="B21" s="10"/>
      <c r="C21" s="11"/>
      <c r="D21" s="207"/>
      <c r="E21" s="208"/>
      <c r="F21" s="208"/>
      <c r="G21" s="33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</row>
    <row r="22" spans="1:255" ht="23.1" customHeight="1" x14ac:dyDescent="0.2">
      <c r="C22" s="11"/>
      <c r="D22" s="207"/>
      <c r="E22" s="209"/>
      <c r="F22" s="209"/>
    </row>
    <row r="23" spans="1:255" s="5" customFormat="1" ht="23.1" customHeight="1" x14ac:dyDescent="0.2">
      <c r="A23" s="10"/>
      <c r="B23" s="10"/>
      <c r="C23" s="11"/>
      <c r="D23" s="207"/>
      <c r="E23" s="208"/>
      <c r="F23" s="208"/>
      <c r="G23" s="33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</row>
    <row r="24" spans="1:255" ht="23.1" customHeight="1" x14ac:dyDescent="0.2">
      <c r="C24" s="11"/>
      <c r="D24" s="207"/>
      <c r="E24" s="209"/>
      <c r="F24" s="209"/>
    </row>
    <row r="25" spans="1:255" s="5" customFormat="1" ht="23.1" customHeight="1" x14ac:dyDescent="0.2">
      <c r="A25" s="10"/>
      <c r="B25" s="10"/>
      <c r="C25" s="11"/>
      <c r="D25" s="207"/>
      <c r="E25" s="208"/>
      <c r="F25" s="208"/>
      <c r="G25" s="33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</row>
    <row r="26" spans="1:255" ht="23.1" customHeight="1" x14ac:dyDescent="0.2">
      <c r="C26" s="11"/>
      <c r="D26" s="207"/>
      <c r="E26" s="209"/>
      <c r="F26" s="209"/>
    </row>
    <row r="27" spans="1:255" s="5" customFormat="1" ht="23.1" customHeight="1" x14ac:dyDescent="0.2">
      <c r="A27" s="10"/>
      <c r="B27" s="10"/>
      <c r="C27" s="11"/>
      <c r="D27" s="207"/>
      <c r="E27" s="208"/>
      <c r="F27" s="208"/>
      <c r="G27" s="33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</row>
    <row r="28" spans="1:255" ht="23.1" customHeight="1" x14ac:dyDescent="0.2">
      <c r="C28" s="11"/>
      <c r="D28" s="207"/>
      <c r="E28" s="209"/>
      <c r="F28" s="209"/>
    </row>
    <row r="29" spans="1:255" s="5" customFormat="1" ht="23.1" customHeight="1" x14ac:dyDescent="0.2">
      <c r="A29" s="10"/>
      <c r="B29" s="10"/>
      <c r="C29" s="11"/>
      <c r="D29" s="207"/>
      <c r="E29" s="208"/>
      <c r="F29" s="208"/>
      <c r="G29" s="33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</row>
    <row r="30" spans="1:255" ht="23.1" customHeight="1" x14ac:dyDescent="0.2">
      <c r="C30" s="11"/>
      <c r="D30" s="207"/>
      <c r="E30" s="209"/>
      <c r="F30" s="209"/>
    </row>
    <row r="31" spans="1:255" s="5" customFormat="1" ht="23.1" customHeight="1" x14ac:dyDescent="0.2">
      <c r="A31" s="10"/>
      <c r="B31" s="10"/>
      <c r="C31" s="11"/>
      <c r="D31" s="207"/>
      <c r="E31" s="208"/>
      <c r="F31" s="208"/>
      <c r="G31" s="33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</row>
    <row r="32" spans="1:255" ht="23.1" customHeight="1" x14ac:dyDescent="0.2">
      <c r="C32" s="11"/>
      <c r="D32" s="207"/>
      <c r="E32" s="209"/>
      <c r="F32" s="209"/>
    </row>
    <row r="33" spans="1:255" s="5" customFormat="1" ht="23.1" customHeight="1" x14ac:dyDescent="0.2">
      <c r="A33" s="10"/>
      <c r="B33" s="10"/>
      <c r="C33" s="11"/>
      <c r="D33" s="207"/>
      <c r="E33" s="208"/>
      <c r="F33" s="208"/>
      <c r="G33" s="33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</row>
    <row r="34" spans="1:255" ht="23.1" customHeight="1" x14ac:dyDescent="0.2">
      <c r="C34" s="11"/>
      <c r="D34" s="207"/>
      <c r="E34" s="209"/>
      <c r="F34" s="209"/>
    </row>
    <row r="35" spans="1:255" s="5" customFormat="1" ht="23.1" customHeight="1" x14ac:dyDescent="0.2">
      <c r="A35" s="10"/>
      <c r="B35" s="10"/>
      <c r="C35" s="11"/>
      <c r="D35" s="207"/>
      <c r="E35" s="208"/>
      <c r="F35" s="208"/>
      <c r="G35" s="33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</row>
    <row r="36" spans="1:255" ht="23.1" customHeight="1" x14ac:dyDescent="0.2">
      <c r="C36" s="11"/>
      <c r="D36" s="207"/>
      <c r="E36" s="209"/>
      <c r="F36" s="209"/>
    </row>
    <row r="37" spans="1:255" s="5" customFormat="1" ht="23.1" customHeight="1" x14ac:dyDescent="0.2">
      <c r="A37" s="10"/>
      <c r="B37" s="10"/>
      <c r="C37" s="11"/>
      <c r="D37" s="207"/>
      <c r="E37" s="208"/>
      <c r="F37" s="208"/>
      <c r="G37" s="33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</row>
    <row r="38" spans="1:255" ht="23.1" customHeight="1" x14ac:dyDescent="0.2">
      <c r="C38" s="11"/>
      <c r="D38" s="207"/>
      <c r="E38" s="209"/>
      <c r="F38" s="209"/>
    </row>
    <row r="39" spans="1:255" s="5" customFormat="1" ht="23.1" customHeight="1" x14ac:dyDescent="0.2">
      <c r="A39" s="10"/>
      <c r="B39" s="10"/>
      <c r="C39" s="11"/>
      <c r="D39" s="207"/>
      <c r="E39" s="208"/>
      <c r="F39" s="208"/>
      <c r="G39" s="33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10"/>
      <c r="HK39" s="10"/>
      <c r="HL39" s="10"/>
      <c r="HM39" s="10"/>
      <c r="HN39" s="10"/>
      <c r="HO39" s="10"/>
      <c r="HP39" s="10"/>
      <c r="HQ39" s="10"/>
      <c r="HR39" s="10"/>
      <c r="HS39" s="10"/>
      <c r="HT39" s="10"/>
      <c r="HU39" s="10"/>
      <c r="HV39" s="10"/>
      <c r="HW39" s="10"/>
      <c r="HX39" s="10"/>
      <c r="HY39" s="10"/>
      <c r="HZ39" s="10"/>
      <c r="IA39" s="10"/>
      <c r="IB39" s="10"/>
      <c r="IC39" s="10"/>
      <c r="ID39" s="10"/>
      <c r="IE39" s="10"/>
      <c r="IF39" s="10"/>
      <c r="IG39" s="10"/>
      <c r="IH39" s="10"/>
      <c r="II39" s="10"/>
      <c r="IJ39" s="10"/>
      <c r="IK39" s="10"/>
      <c r="IL39" s="10"/>
      <c r="IM39" s="10"/>
      <c r="IN39" s="10"/>
      <c r="IO39" s="10"/>
      <c r="IP39" s="10"/>
      <c r="IQ39" s="10"/>
      <c r="IR39" s="10"/>
      <c r="IS39" s="10"/>
      <c r="IT39" s="10"/>
      <c r="IU39" s="10"/>
    </row>
    <row r="40" spans="1:255" ht="23.1" customHeight="1" x14ac:dyDescent="0.2">
      <c r="C40" s="11"/>
      <c r="D40" s="207"/>
      <c r="E40" s="209"/>
      <c r="F40" s="209"/>
    </row>
    <row r="41" spans="1:255" s="5" customFormat="1" ht="23.1" customHeight="1" x14ac:dyDescent="0.2">
      <c r="A41" s="10"/>
      <c r="B41" s="10"/>
      <c r="C41" s="11"/>
      <c r="D41" s="207"/>
      <c r="E41" s="208"/>
      <c r="F41" s="208"/>
      <c r="G41" s="33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</row>
    <row r="42" spans="1:255" ht="23.1" customHeight="1" x14ac:dyDescent="0.2">
      <c r="C42" s="11"/>
      <c r="D42" s="207"/>
      <c r="E42" s="209"/>
      <c r="F42" s="209"/>
    </row>
    <row r="43" spans="1:255" s="5" customFormat="1" ht="23.1" customHeight="1" x14ac:dyDescent="0.2">
      <c r="A43" s="10"/>
      <c r="B43" s="10"/>
      <c r="C43" s="11"/>
      <c r="D43" s="207"/>
      <c r="E43" s="208"/>
      <c r="F43" s="208"/>
      <c r="G43" s="33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</row>
    <row r="44" spans="1:255" ht="23.1" customHeight="1" x14ac:dyDescent="0.2">
      <c r="C44" s="11"/>
      <c r="D44" s="207"/>
      <c r="E44" s="209"/>
      <c r="F44" s="209"/>
    </row>
    <row r="45" spans="1:255" s="5" customFormat="1" ht="23.1" customHeight="1" x14ac:dyDescent="0.2">
      <c r="A45" s="10"/>
      <c r="B45" s="10"/>
      <c r="C45" s="11"/>
      <c r="D45" s="207"/>
      <c r="E45" s="208"/>
      <c r="F45" s="208"/>
      <c r="G45" s="33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</row>
    <row r="46" spans="1:255" ht="23.1" customHeight="1" x14ac:dyDescent="0.2">
      <c r="C46" s="11"/>
      <c r="D46" s="207"/>
      <c r="E46" s="209"/>
      <c r="F46" s="209"/>
    </row>
    <row r="47" spans="1:255" s="5" customFormat="1" ht="23.1" customHeight="1" x14ac:dyDescent="0.2">
      <c r="A47" s="10"/>
      <c r="B47" s="10"/>
      <c r="C47" s="11"/>
      <c r="D47" s="207"/>
      <c r="E47" s="208"/>
      <c r="F47" s="208"/>
      <c r="G47" s="33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  <c r="ER47" s="10"/>
      <c r="ES47" s="10"/>
      <c r="ET47" s="10"/>
      <c r="EU47" s="10"/>
      <c r="EV47" s="10"/>
      <c r="EW47" s="10"/>
      <c r="EX47" s="10"/>
      <c r="EY47" s="10"/>
      <c r="EZ47" s="10"/>
      <c r="FA47" s="10"/>
      <c r="FB47" s="10"/>
      <c r="FC47" s="10"/>
      <c r="FD47" s="10"/>
      <c r="FE47" s="10"/>
      <c r="FF47" s="10"/>
      <c r="FG47" s="10"/>
      <c r="FH47" s="10"/>
      <c r="FI47" s="10"/>
      <c r="FJ47" s="10"/>
      <c r="FK47" s="10"/>
      <c r="FL47" s="10"/>
      <c r="FM47" s="10"/>
      <c r="FN47" s="10"/>
      <c r="FO47" s="10"/>
      <c r="FP47" s="10"/>
      <c r="FQ47" s="10"/>
      <c r="FR47" s="10"/>
      <c r="FS47" s="10"/>
      <c r="FT47" s="10"/>
      <c r="FU47" s="10"/>
      <c r="FV47" s="10"/>
      <c r="FW47" s="10"/>
      <c r="FX47" s="10"/>
      <c r="FY47" s="10"/>
      <c r="FZ47" s="10"/>
      <c r="GA47" s="10"/>
      <c r="GB47" s="10"/>
      <c r="GC47" s="10"/>
      <c r="GD47" s="10"/>
      <c r="GE47" s="10"/>
      <c r="GF47" s="10"/>
      <c r="GG47" s="10"/>
      <c r="GH47" s="10"/>
      <c r="GI47" s="10"/>
      <c r="GJ47" s="10"/>
      <c r="GK47" s="10"/>
      <c r="GL47" s="10"/>
      <c r="GM47" s="10"/>
      <c r="GN47" s="10"/>
      <c r="GO47" s="10"/>
      <c r="GP47" s="10"/>
      <c r="GQ47" s="10"/>
      <c r="GR47" s="10"/>
      <c r="GS47" s="10"/>
      <c r="GT47" s="10"/>
      <c r="GU47" s="10"/>
      <c r="GV47" s="10"/>
      <c r="GW47" s="10"/>
      <c r="GX47" s="10"/>
      <c r="GY47" s="10"/>
      <c r="GZ47" s="10"/>
      <c r="HA47" s="10"/>
      <c r="HB47" s="10"/>
      <c r="HC47" s="10"/>
      <c r="HD47" s="10"/>
      <c r="HE47" s="10"/>
      <c r="HF47" s="10"/>
      <c r="HG47" s="10"/>
      <c r="HH47" s="10"/>
      <c r="HI47" s="10"/>
      <c r="HJ47" s="10"/>
      <c r="HK47" s="10"/>
      <c r="HL47" s="10"/>
      <c r="HM47" s="10"/>
      <c r="HN47" s="10"/>
      <c r="HO47" s="10"/>
      <c r="HP47" s="10"/>
      <c r="HQ47" s="10"/>
      <c r="HR47" s="10"/>
      <c r="HS47" s="10"/>
      <c r="HT47" s="10"/>
      <c r="HU47" s="10"/>
      <c r="HV47" s="10"/>
      <c r="HW47" s="10"/>
      <c r="HX47" s="10"/>
      <c r="HY47" s="10"/>
      <c r="HZ47" s="10"/>
      <c r="IA47" s="10"/>
      <c r="IB47" s="10"/>
      <c r="IC47" s="10"/>
      <c r="ID47" s="10"/>
      <c r="IE47" s="10"/>
      <c r="IF47" s="10"/>
      <c r="IG47" s="10"/>
      <c r="IH47" s="10"/>
      <c r="II47" s="10"/>
      <c r="IJ47" s="10"/>
      <c r="IK47" s="10"/>
      <c r="IL47" s="10"/>
      <c r="IM47" s="10"/>
      <c r="IN47" s="10"/>
      <c r="IO47" s="10"/>
      <c r="IP47" s="10"/>
      <c r="IQ47" s="10"/>
      <c r="IR47" s="10"/>
      <c r="IS47" s="10"/>
      <c r="IT47" s="10"/>
      <c r="IU47" s="10"/>
    </row>
    <row r="48" spans="1:255" ht="23.1" customHeight="1" x14ac:dyDescent="0.2">
      <c r="C48" s="11"/>
      <c r="D48" s="207"/>
      <c r="E48" s="209"/>
      <c r="F48" s="209"/>
    </row>
    <row r="49" spans="1:255" s="5" customFormat="1" ht="23.1" customHeight="1" x14ac:dyDescent="0.2">
      <c r="A49" s="10"/>
      <c r="B49" s="10"/>
      <c r="C49" s="11"/>
      <c r="D49" s="207"/>
      <c r="E49" s="208"/>
      <c r="F49" s="208"/>
      <c r="G49" s="33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  <c r="FK49" s="10"/>
      <c r="FL49" s="10"/>
      <c r="FM49" s="10"/>
      <c r="FN49" s="10"/>
      <c r="FO49" s="10"/>
      <c r="FP49" s="10"/>
      <c r="FQ49" s="10"/>
      <c r="FR49" s="10"/>
      <c r="FS49" s="10"/>
      <c r="FT49" s="10"/>
      <c r="FU49" s="10"/>
      <c r="FV49" s="10"/>
      <c r="FW49" s="10"/>
      <c r="FX49" s="10"/>
      <c r="FY49" s="10"/>
      <c r="FZ49" s="10"/>
      <c r="GA49" s="10"/>
      <c r="GB49" s="10"/>
      <c r="GC49" s="10"/>
      <c r="GD49" s="10"/>
      <c r="GE49" s="10"/>
      <c r="GF49" s="10"/>
      <c r="GG49" s="10"/>
      <c r="GH49" s="10"/>
      <c r="GI49" s="10"/>
      <c r="GJ49" s="10"/>
      <c r="GK49" s="10"/>
      <c r="GL49" s="10"/>
      <c r="GM49" s="10"/>
      <c r="GN49" s="10"/>
      <c r="GO49" s="10"/>
      <c r="GP49" s="10"/>
      <c r="GQ49" s="10"/>
      <c r="GR49" s="10"/>
      <c r="GS49" s="10"/>
      <c r="GT49" s="10"/>
      <c r="GU49" s="10"/>
      <c r="GV49" s="10"/>
      <c r="GW49" s="10"/>
      <c r="GX49" s="10"/>
      <c r="GY49" s="10"/>
      <c r="GZ49" s="10"/>
      <c r="HA49" s="10"/>
      <c r="HB49" s="10"/>
      <c r="HC49" s="10"/>
      <c r="HD49" s="10"/>
      <c r="HE49" s="10"/>
      <c r="HF49" s="10"/>
      <c r="HG49" s="10"/>
      <c r="HH49" s="10"/>
      <c r="HI49" s="10"/>
      <c r="HJ49" s="10"/>
      <c r="HK49" s="10"/>
      <c r="HL49" s="10"/>
      <c r="HM49" s="10"/>
      <c r="HN49" s="10"/>
      <c r="HO49" s="10"/>
      <c r="HP49" s="10"/>
      <c r="HQ49" s="10"/>
      <c r="HR49" s="10"/>
      <c r="HS49" s="10"/>
      <c r="HT49" s="10"/>
      <c r="HU49" s="10"/>
      <c r="HV49" s="10"/>
      <c r="HW49" s="10"/>
      <c r="HX49" s="10"/>
      <c r="HY49" s="10"/>
      <c r="HZ49" s="10"/>
      <c r="IA49" s="10"/>
      <c r="IB49" s="10"/>
      <c r="IC49" s="10"/>
      <c r="ID49" s="10"/>
      <c r="IE49" s="10"/>
      <c r="IF49" s="10"/>
      <c r="IG49" s="10"/>
      <c r="IH49" s="10"/>
      <c r="II49" s="10"/>
      <c r="IJ49" s="10"/>
      <c r="IK49" s="10"/>
      <c r="IL49" s="10"/>
      <c r="IM49" s="10"/>
      <c r="IN49" s="10"/>
      <c r="IO49" s="10"/>
      <c r="IP49" s="10"/>
      <c r="IQ49" s="10"/>
      <c r="IR49" s="10"/>
      <c r="IS49" s="10"/>
      <c r="IT49" s="10"/>
      <c r="IU49" s="10"/>
    </row>
    <row r="50" spans="1:255" ht="23.1" customHeight="1" x14ac:dyDescent="0.2">
      <c r="C50" s="11"/>
      <c r="D50" s="207"/>
      <c r="E50" s="209"/>
      <c r="F50" s="209"/>
    </row>
    <row r="51" spans="1:255" s="5" customFormat="1" ht="23.1" customHeight="1" x14ac:dyDescent="0.2">
      <c r="A51" s="10"/>
      <c r="B51" s="10"/>
      <c r="C51" s="11"/>
      <c r="D51" s="207"/>
      <c r="E51" s="208"/>
      <c r="F51" s="208"/>
      <c r="G51" s="33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  <c r="ER51" s="10"/>
      <c r="ES51" s="10"/>
      <c r="ET51" s="10"/>
      <c r="EU51" s="10"/>
      <c r="EV51" s="10"/>
      <c r="EW51" s="10"/>
      <c r="EX51" s="10"/>
      <c r="EY51" s="10"/>
      <c r="EZ51" s="10"/>
      <c r="FA51" s="10"/>
      <c r="FB51" s="10"/>
      <c r="FC51" s="10"/>
      <c r="FD51" s="10"/>
      <c r="FE51" s="10"/>
      <c r="FF51" s="10"/>
      <c r="FG51" s="10"/>
      <c r="FH51" s="10"/>
      <c r="FI51" s="10"/>
      <c r="FJ51" s="10"/>
      <c r="FK51" s="10"/>
      <c r="FL51" s="10"/>
      <c r="FM51" s="10"/>
      <c r="FN51" s="10"/>
      <c r="FO51" s="10"/>
      <c r="FP51" s="10"/>
      <c r="FQ51" s="10"/>
      <c r="FR51" s="10"/>
      <c r="FS51" s="10"/>
      <c r="FT51" s="10"/>
      <c r="FU51" s="10"/>
      <c r="FV51" s="10"/>
      <c r="FW51" s="10"/>
      <c r="FX51" s="10"/>
      <c r="FY51" s="10"/>
      <c r="FZ51" s="10"/>
      <c r="GA51" s="10"/>
      <c r="GB51" s="10"/>
      <c r="GC51" s="10"/>
      <c r="GD51" s="10"/>
      <c r="GE51" s="10"/>
      <c r="GF51" s="10"/>
      <c r="GG51" s="10"/>
      <c r="GH51" s="10"/>
      <c r="GI51" s="10"/>
      <c r="GJ51" s="10"/>
      <c r="GK51" s="10"/>
      <c r="GL51" s="10"/>
      <c r="GM51" s="10"/>
      <c r="GN51" s="10"/>
      <c r="GO51" s="10"/>
      <c r="GP51" s="10"/>
      <c r="GQ51" s="10"/>
      <c r="GR51" s="10"/>
      <c r="GS51" s="10"/>
      <c r="GT51" s="10"/>
      <c r="GU51" s="10"/>
      <c r="GV51" s="10"/>
      <c r="GW51" s="10"/>
      <c r="GX51" s="10"/>
      <c r="GY51" s="10"/>
      <c r="GZ51" s="10"/>
      <c r="HA51" s="10"/>
      <c r="HB51" s="10"/>
      <c r="HC51" s="10"/>
      <c r="HD51" s="10"/>
      <c r="HE51" s="10"/>
      <c r="HF51" s="10"/>
      <c r="HG51" s="10"/>
      <c r="HH51" s="10"/>
      <c r="HI51" s="10"/>
      <c r="HJ51" s="10"/>
      <c r="HK51" s="10"/>
      <c r="HL51" s="10"/>
      <c r="HM51" s="10"/>
      <c r="HN51" s="10"/>
      <c r="HO51" s="10"/>
      <c r="HP51" s="10"/>
      <c r="HQ51" s="10"/>
      <c r="HR51" s="10"/>
      <c r="HS51" s="10"/>
      <c r="HT51" s="10"/>
      <c r="HU51" s="10"/>
      <c r="HV51" s="10"/>
      <c r="HW51" s="10"/>
      <c r="HX51" s="10"/>
      <c r="HY51" s="10"/>
      <c r="HZ51" s="10"/>
      <c r="IA51" s="10"/>
      <c r="IB51" s="10"/>
      <c r="IC51" s="10"/>
      <c r="ID51" s="10"/>
      <c r="IE51" s="10"/>
      <c r="IF51" s="10"/>
      <c r="IG51" s="10"/>
      <c r="IH51" s="10"/>
      <c r="II51" s="10"/>
      <c r="IJ51" s="10"/>
      <c r="IK51" s="10"/>
      <c r="IL51" s="10"/>
      <c r="IM51" s="10"/>
      <c r="IN51" s="10"/>
      <c r="IO51" s="10"/>
      <c r="IP51" s="10"/>
      <c r="IQ51" s="10"/>
      <c r="IR51" s="10"/>
      <c r="IS51" s="10"/>
      <c r="IT51" s="10"/>
      <c r="IU51" s="10"/>
    </row>
    <row r="52" spans="1:255" ht="23.1" customHeight="1" x14ac:dyDescent="0.2">
      <c r="C52" s="11"/>
      <c r="D52" s="207"/>
      <c r="E52" s="209"/>
      <c r="F52" s="209"/>
    </row>
    <row r="53" spans="1:255" s="5" customFormat="1" ht="23.1" customHeight="1" x14ac:dyDescent="0.2">
      <c r="A53" s="10"/>
      <c r="B53" s="10"/>
      <c r="C53" s="11"/>
      <c r="D53" s="207"/>
      <c r="E53" s="208"/>
      <c r="F53" s="208"/>
      <c r="G53" s="33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  <c r="ER53" s="10"/>
      <c r="ES53" s="10"/>
      <c r="ET53" s="10"/>
      <c r="EU53" s="10"/>
      <c r="EV53" s="10"/>
      <c r="EW53" s="10"/>
      <c r="EX53" s="10"/>
      <c r="EY53" s="10"/>
      <c r="EZ53" s="10"/>
      <c r="FA53" s="10"/>
      <c r="FB53" s="10"/>
      <c r="FC53" s="10"/>
      <c r="FD53" s="10"/>
      <c r="FE53" s="10"/>
      <c r="FF53" s="10"/>
      <c r="FG53" s="10"/>
      <c r="FH53" s="10"/>
      <c r="FI53" s="10"/>
      <c r="FJ53" s="10"/>
      <c r="FK53" s="10"/>
      <c r="FL53" s="10"/>
      <c r="FM53" s="10"/>
      <c r="FN53" s="10"/>
      <c r="FO53" s="10"/>
      <c r="FP53" s="10"/>
      <c r="FQ53" s="10"/>
      <c r="FR53" s="10"/>
      <c r="FS53" s="10"/>
      <c r="FT53" s="10"/>
      <c r="FU53" s="10"/>
      <c r="FV53" s="10"/>
      <c r="FW53" s="10"/>
      <c r="FX53" s="10"/>
      <c r="FY53" s="10"/>
      <c r="FZ53" s="10"/>
      <c r="GA53" s="10"/>
      <c r="GB53" s="10"/>
      <c r="GC53" s="10"/>
      <c r="GD53" s="10"/>
      <c r="GE53" s="10"/>
      <c r="GF53" s="10"/>
      <c r="GG53" s="10"/>
      <c r="GH53" s="10"/>
      <c r="GI53" s="10"/>
      <c r="GJ53" s="10"/>
      <c r="GK53" s="10"/>
      <c r="GL53" s="10"/>
      <c r="GM53" s="10"/>
      <c r="GN53" s="10"/>
      <c r="GO53" s="10"/>
      <c r="GP53" s="10"/>
      <c r="GQ53" s="10"/>
      <c r="GR53" s="10"/>
      <c r="GS53" s="10"/>
      <c r="GT53" s="10"/>
      <c r="GU53" s="10"/>
      <c r="GV53" s="10"/>
      <c r="GW53" s="10"/>
      <c r="GX53" s="10"/>
      <c r="GY53" s="10"/>
      <c r="GZ53" s="10"/>
      <c r="HA53" s="10"/>
      <c r="HB53" s="10"/>
      <c r="HC53" s="10"/>
      <c r="HD53" s="10"/>
      <c r="HE53" s="10"/>
      <c r="HF53" s="10"/>
      <c r="HG53" s="10"/>
      <c r="HH53" s="10"/>
      <c r="HI53" s="10"/>
      <c r="HJ53" s="10"/>
      <c r="HK53" s="10"/>
      <c r="HL53" s="10"/>
      <c r="HM53" s="10"/>
      <c r="HN53" s="10"/>
      <c r="HO53" s="10"/>
      <c r="HP53" s="10"/>
      <c r="HQ53" s="10"/>
      <c r="HR53" s="10"/>
      <c r="HS53" s="10"/>
      <c r="HT53" s="10"/>
      <c r="HU53" s="10"/>
      <c r="HV53" s="10"/>
      <c r="HW53" s="10"/>
      <c r="HX53" s="10"/>
      <c r="HY53" s="10"/>
      <c r="HZ53" s="10"/>
      <c r="IA53" s="10"/>
      <c r="IB53" s="10"/>
      <c r="IC53" s="10"/>
      <c r="ID53" s="10"/>
      <c r="IE53" s="10"/>
      <c r="IF53" s="10"/>
      <c r="IG53" s="10"/>
      <c r="IH53" s="10"/>
      <c r="II53" s="10"/>
      <c r="IJ53" s="10"/>
      <c r="IK53" s="10"/>
      <c r="IL53" s="10"/>
      <c r="IM53" s="10"/>
      <c r="IN53" s="10"/>
      <c r="IO53" s="10"/>
      <c r="IP53" s="10"/>
      <c r="IQ53" s="10"/>
      <c r="IR53" s="10"/>
      <c r="IS53" s="10"/>
      <c r="IT53" s="10"/>
      <c r="IU53" s="10"/>
    </row>
    <row r="54" spans="1:255" ht="23.1" customHeight="1" x14ac:dyDescent="0.2">
      <c r="C54" s="11"/>
      <c r="D54" s="207"/>
      <c r="E54" s="209"/>
      <c r="F54" s="209"/>
    </row>
    <row r="55" spans="1:255" s="5" customFormat="1" ht="23.1" customHeight="1" x14ac:dyDescent="0.2">
      <c r="A55" s="10"/>
      <c r="B55" s="10"/>
      <c r="C55" s="11"/>
      <c r="D55" s="207"/>
      <c r="E55" s="208"/>
      <c r="F55" s="208"/>
      <c r="G55" s="33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  <c r="ER55" s="10"/>
      <c r="ES55" s="10"/>
      <c r="ET55" s="10"/>
      <c r="EU55" s="10"/>
      <c r="EV55" s="10"/>
      <c r="EW55" s="10"/>
      <c r="EX55" s="10"/>
      <c r="EY55" s="10"/>
      <c r="EZ55" s="10"/>
      <c r="FA55" s="10"/>
      <c r="FB55" s="10"/>
      <c r="FC55" s="10"/>
      <c r="FD55" s="10"/>
      <c r="FE55" s="10"/>
      <c r="FF55" s="10"/>
      <c r="FG55" s="10"/>
      <c r="FH55" s="10"/>
      <c r="FI55" s="10"/>
      <c r="FJ55" s="10"/>
      <c r="FK55" s="10"/>
      <c r="FL55" s="10"/>
      <c r="FM55" s="10"/>
      <c r="FN55" s="10"/>
      <c r="FO55" s="10"/>
      <c r="FP55" s="10"/>
      <c r="FQ55" s="10"/>
      <c r="FR55" s="10"/>
      <c r="FS55" s="10"/>
      <c r="FT55" s="10"/>
      <c r="FU55" s="10"/>
      <c r="FV55" s="10"/>
      <c r="FW55" s="10"/>
      <c r="FX55" s="10"/>
      <c r="FY55" s="10"/>
      <c r="FZ55" s="10"/>
      <c r="GA55" s="10"/>
      <c r="GB55" s="10"/>
      <c r="GC55" s="10"/>
      <c r="GD55" s="10"/>
      <c r="GE55" s="10"/>
      <c r="GF55" s="10"/>
      <c r="GG55" s="10"/>
      <c r="GH55" s="10"/>
      <c r="GI55" s="10"/>
      <c r="GJ55" s="10"/>
      <c r="GK55" s="10"/>
      <c r="GL55" s="10"/>
      <c r="GM55" s="10"/>
      <c r="GN55" s="10"/>
      <c r="GO55" s="10"/>
      <c r="GP55" s="10"/>
      <c r="GQ55" s="10"/>
      <c r="GR55" s="10"/>
      <c r="GS55" s="10"/>
      <c r="GT55" s="10"/>
      <c r="GU55" s="10"/>
      <c r="GV55" s="10"/>
      <c r="GW55" s="10"/>
      <c r="GX55" s="10"/>
      <c r="GY55" s="10"/>
      <c r="GZ55" s="10"/>
      <c r="HA55" s="10"/>
      <c r="HB55" s="10"/>
      <c r="HC55" s="10"/>
      <c r="HD55" s="10"/>
      <c r="HE55" s="10"/>
      <c r="HF55" s="10"/>
      <c r="HG55" s="10"/>
      <c r="HH55" s="10"/>
      <c r="HI55" s="10"/>
      <c r="HJ55" s="10"/>
      <c r="HK55" s="10"/>
      <c r="HL55" s="10"/>
      <c r="HM55" s="10"/>
      <c r="HN55" s="10"/>
      <c r="HO55" s="10"/>
      <c r="HP55" s="10"/>
      <c r="HQ55" s="10"/>
      <c r="HR55" s="10"/>
      <c r="HS55" s="10"/>
      <c r="HT55" s="10"/>
      <c r="HU55" s="10"/>
      <c r="HV55" s="10"/>
      <c r="HW55" s="10"/>
      <c r="HX55" s="10"/>
      <c r="HY55" s="10"/>
      <c r="HZ55" s="10"/>
      <c r="IA55" s="10"/>
      <c r="IB55" s="10"/>
      <c r="IC55" s="10"/>
      <c r="ID55" s="10"/>
      <c r="IE55" s="10"/>
      <c r="IF55" s="10"/>
      <c r="IG55" s="10"/>
      <c r="IH55" s="10"/>
      <c r="II55" s="10"/>
      <c r="IJ55" s="10"/>
      <c r="IK55" s="10"/>
      <c r="IL55" s="10"/>
      <c r="IM55" s="10"/>
      <c r="IN55" s="10"/>
      <c r="IO55" s="10"/>
      <c r="IP55" s="10"/>
      <c r="IQ55" s="10"/>
      <c r="IR55" s="10"/>
      <c r="IS55" s="10"/>
      <c r="IT55" s="10"/>
      <c r="IU55" s="10"/>
    </row>
    <row r="56" spans="1:255" ht="23.1" customHeight="1" x14ac:dyDescent="0.2">
      <c r="C56" s="11"/>
      <c r="D56" s="207"/>
      <c r="E56" s="209"/>
      <c r="F56" s="209"/>
    </row>
    <row r="57" spans="1:255" s="5" customFormat="1" ht="23.1" customHeight="1" x14ac:dyDescent="0.2">
      <c r="A57" s="10"/>
      <c r="B57" s="10"/>
      <c r="C57" s="11"/>
      <c r="D57" s="207"/>
      <c r="E57" s="208"/>
      <c r="F57" s="208"/>
      <c r="G57" s="33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  <c r="HE57" s="10"/>
      <c r="HF57" s="10"/>
      <c r="HG57" s="10"/>
      <c r="HH57" s="10"/>
      <c r="HI57" s="10"/>
      <c r="HJ57" s="10"/>
      <c r="HK57" s="10"/>
      <c r="HL57" s="10"/>
      <c r="HM57" s="10"/>
      <c r="HN57" s="10"/>
      <c r="HO57" s="10"/>
      <c r="HP57" s="10"/>
      <c r="HQ57" s="10"/>
      <c r="HR57" s="10"/>
      <c r="HS57" s="10"/>
      <c r="HT57" s="10"/>
      <c r="HU57" s="10"/>
      <c r="HV57" s="10"/>
      <c r="HW57" s="10"/>
      <c r="HX57" s="10"/>
      <c r="HY57" s="10"/>
      <c r="HZ57" s="10"/>
      <c r="IA57" s="10"/>
      <c r="IB57" s="10"/>
      <c r="IC57" s="10"/>
      <c r="ID57" s="10"/>
      <c r="IE57" s="10"/>
      <c r="IF57" s="10"/>
      <c r="IG57" s="10"/>
      <c r="IH57" s="10"/>
      <c r="II57" s="10"/>
      <c r="IJ57" s="10"/>
      <c r="IK57" s="10"/>
      <c r="IL57" s="10"/>
      <c r="IM57" s="10"/>
      <c r="IN57" s="10"/>
      <c r="IO57" s="10"/>
      <c r="IP57" s="10"/>
      <c r="IQ57" s="10"/>
      <c r="IR57" s="10"/>
      <c r="IS57" s="10"/>
      <c r="IT57" s="10"/>
      <c r="IU57" s="10"/>
    </row>
    <row r="58" spans="1:255" ht="23.1" customHeight="1" x14ac:dyDescent="0.2">
      <c r="C58" s="11"/>
      <c r="D58" s="207"/>
      <c r="E58" s="209"/>
      <c r="F58" s="209"/>
    </row>
    <row r="59" spans="1:255" s="5" customFormat="1" ht="23.1" customHeight="1" x14ac:dyDescent="0.2">
      <c r="A59" s="10"/>
      <c r="B59" s="10"/>
      <c r="C59" s="11"/>
      <c r="D59" s="207"/>
      <c r="E59" s="208"/>
      <c r="F59" s="208"/>
      <c r="G59" s="33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  <c r="ER59" s="10"/>
      <c r="ES59" s="10"/>
      <c r="ET59" s="10"/>
      <c r="EU59" s="10"/>
      <c r="EV59" s="10"/>
      <c r="EW59" s="10"/>
      <c r="EX59" s="10"/>
      <c r="EY59" s="10"/>
      <c r="EZ59" s="10"/>
      <c r="FA59" s="10"/>
      <c r="FB59" s="10"/>
      <c r="FC59" s="10"/>
      <c r="FD59" s="10"/>
      <c r="FE59" s="10"/>
      <c r="FF59" s="10"/>
      <c r="FG59" s="10"/>
      <c r="FH59" s="10"/>
      <c r="FI59" s="10"/>
      <c r="FJ59" s="10"/>
      <c r="FK59" s="10"/>
      <c r="FL59" s="10"/>
      <c r="FM59" s="10"/>
      <c r="FN59" s="10"/>
      <c r="FO59" s="10"/>
      <c r="FP59" s="10"/>
      <c r="FQ59" s="10"/>
      <c r="FR59" s="10"/>
      <c r="FS59" s="10"/>
      <c r="FT59" s="10"/>
      <c r="FU59" s="10"/>
      <c r="FV59" s="10"/>
      <c r="FW59" s="10"/>
      <c r="FX59" s="10"/>
      <c r="FY59" s="10"/>
      <c r="FZ59" s="10"/>
      <c r="GA59" s="10"/>
      <c r="GB59" s="10"/>
      <c r="GC59" s="10"/>
      <c r="GD59" s="10"/>
      <c r="GE59" s="10"/>
      <c r="GF59" s="10"/>
      <c r="GG59" s="10"/>
      <c r="GH59" s="10"/>
      <c r="GI59" s="10"/>
      <c r="GJ59" s="10"/>
      <c r="GK59" s="10"/>
      <c r="GL59" s="10"/>
      <c r="GM59" s="10"/>
      <c r="GN59" s="10"/>
      <c r="GO59" s="10"/>
      <c r="GP59" s="10"/>
      <c r="GQ59" s="10"/>
      <c r="GR59" s="10"/>
      <c r="GS59" s="10"/>
      <c r="GT59" s="10"/>
      <c r="GU59" s="10"/>
      <c r="GV59" s="10"/>
      <c r="GW59" s="10"/>
      <c r="GX59" s="10"/>
      <c r="GY59" s="10"/>
      <c r="GZ59" s="10"/>
      <c r="HA59" s="10"/>
      <c r="HB59" s="10"/>
      <c r="HC59" s="10"/>
      <c r="HD59" s="10"/>
      <c r="HE59" s="10"/>
      <c r="HF59" s="10"/>
      <c r="HG59" s="10"/>
      <c r="HH59" s="10"/>
      <c r="HI59" s="10"/>
      <c r="HJ59" s="10"/>
      <c r="HK59" s="10"/>
      <c r="HL59" s="10"/>
      <c r="HM59" s="10"/>
      <c r="HN59" s="10"/>
      <c r="HO59" s="10"/>
      <c r="HP59" s="10"/>
      <c r="HQ59" s="10"/>
      <c r="HR59" s="10"/>
      <c r="HS59" s="10"/>
      <c r="HT59" s="10"/>
      <c r="HU59" s="10"/>
      <c r="HV59" s="10"/>
      <c r="HW59" s="10"/>
      <c r="HX59" s="10"/>
      <c r="HY59" s="10"/>
      <c r="HZ59" s="10"/>
      <c r="IA59" s="10"/>
      <c r="IB59" s="10"/>
      <c r="IC59" s="10"/>
      <c r="ID59" s="10"/>
      <c r="IE59" s="10"/>
      <c r="IF59" s="10"/>
      <c r="IG59" s="10"/>
      <c r="IH59" s="10"/>
      <c r="II59" s="10"/>
      <c r="IJ59" s="10"/>
      <c r="IK59" s="10"/>
      <c r="IL59" s="10"/>
      <c r="IM59" s="10"/>
      <c r="IN59" s="10"/>
      <c r="IO59" s="10"/>
      <c r="IP59" s="10"/>
      <c r="IQ59" s="10"/>
      <c r="IR59" s="10"/>
      <c r="IS59" s="10"/>
      <c r="IT59" s="10"/>
      <c r="IU59" s="10"/>
    </row>
    <row r="60" spans="1:255" ht="23.1" customHeight="1" x14ac:dyDescent="0.2">
      <c r="C60" s="11"/>
      <c r="D60" s="207"/>
      <c r="E60" s="209"/>
      <c r="F60" s="209"/>
    </row>
    <row r="61" spans="1:255" s="5" customFormat="1" ht="23.1" customHeight="1" x14ac:dyDescent="0.2">
      <c r="A61" s="10"/>
      <c r="B61" s="10"/>
      <c r="C61" s="11"/>
      <c r="D61" s="207"/>
      <c r="E61" s="208"/>
      <c r="F61" s="208"/>
      <c r="G61" s="33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  <c r="ER61" s="10"/>
      <c r="ES61" s="10"/>
      <c r="ET61" s="10"/>
      <c r="EU61" s="10"/>
      <c r="EV61" s="10"/>
      <c r="EW61" s="10"/>
      <c r="EX61" s="10"/>
      <c r="EY61" s="10"/>
      <c r="EZ61" s="10"/>
      <c r="FA61" s="10"/>
      <c r="FB61" s="10"/>
      <c r="FC61" s="10"/>
      <c r="FD61" s="10"/>
      <c r="FE61" s="10"/>
      <c r="FF61" s="10"/>
      <c r="FG61" s="10"/>
      <c r="FH61" s="10"/>
      <c r="FI61" s="10"/>
      <c r="FJ61" s="10"/>
      <c r="FK61" s="10"/>
      <c r="FL61" s="10"/>
      <c r="FM61" s="10"/>
      <c r="FN61" s="10"/>
      <c r="FO61" s="10"/>
      <c r="FP61" s="10"/>
      <c r="FQ61" s="10"/>
      <c r="FR61" s="10"/>
      <c r="FS61" s="10"/>
      <c r="FT61" s="10"/>
      <c r="FU61" s="10"/>
      <c r="FV61" s="10"/>
      <c r="FW61" s="10"/>
      <c r="FX61" s="10"/>
      <c r="FY61" s="10"/>
      <c r="FZ61" s="10"/>
      <c r="GA61" s="10"/>
      <c r="GB61" s="10"/>
      <c r="GC61" s="10"/>
      <c r="GD61" s="10"/>
      <c r="GE61" s="10"/>
      <c r="GF61" s="10"/>
      <c r="GG61" s="10"/>
      <c r="GH61" s="10"/>
      <c r="GI61" s="10"/>
      <c r="GJ61" s="10"/>
      <c r="GK61" s="10"/>
      <c r="GL61" s="10"/>
      <c r="GM61" s="10"/>
      <c r="GN61" s="10"/>
      <c r="GO61" s="10"/>
      <c r="GP61" s="10"/>
      <c r="GQ61" s="10"/>
      <c r="GR61" s="10"/>
      <c r="GS61" s="10"/>
      <c r="GT61" s="10"/>
      <c r="GU61" s="10"/>
      <c r="GV61" s="10"/>
      <c r="GW61" s="10"/>
      <c r="GX61" s="10"/>
      <c r="GY61" s="10"/>
      <c r="GZ61" s="10"/>
      <c r="HA61" s="10"/>
      <c r="HB61" s="10"/>
      <c r="HC61" s="10"/>
      <c r="HD61" s="10"/>
      <c r="HE61" s="10"/>
      <c r="HF61" s="10"/>
      <c r="HG61" s="10"/>
      <c r="HH61" s="10"/>
      <c r="HI61" s="10"/>
      <c r="HJ61" s="10"/>
      <c r="HK61" s="10"/>
      <c r="HL61" s="10"/>
      <c r="HM61" s="10"/>
      <c r="HN61" s="10"/>
      <c r="HO61" s="10"/>
      <c r="HP61" s="10"/>
      <c r="HQ61" s="10"/>
      <c r="HR61" s="10"/>
      <c r="HS61" s="10"/>
      <c r="HT61" s="10"/>
      <c r="HU61" s="10"/>
      <c r="HV61" s="10"/>
      <c r="HW61" s="10"/>
      <c r="HX61" s="10"/>
      <c r="HY61" s="10"/>
      <c r="HZ61" s="10"/>
      <c r="IA61" s="10"/>
      <c r="IB61" s="10"/>
      <c r="IC61" s="10"/>
      <c r="ID61" s="10"/>
      <c r="IE61" s="10"/>
      <c r="IF61" s="10"/>
      <c r="IG61" s="10"/>
      <c r="IH61" s="10"/>
      <c r="II61" s="10"/>
      <c r="IJ61" s="10"/>
      <c r="IK61" s="10"/>
      <c r="IL61" s="10"/>
      <c r="IM61" s="10"/>
      <c r="IN61" s="10"/>
      <c r="IO61" s="10"/>
      <c r="IP61" s="10"/>
      <c r="IQ61" s="10"/>
      <c r="IR61" s="10"/>
      <c r="IS61" s="10"/>
      <c r="IT61" s="10"/>
      <c r="IU61" s="10"/>
    </row>
    <row r="62" spans="1:255" ht="23.1" customHeight="1" x14ac:dyDescent="0.2">
      <c r="C62" s="11"/>
      <c r="D62" s="207"/>
      <c r="E62" s="209"/>
      <c r="F62" s="209"/>
    </row>
    <row r="63" spans="1:255" s="5" customFormat="1" ht="23.1" customHeight="1" x14ac:dyDescent="0.2">
      <c r="A63" s="10"/>
      <c r="B63" s="10"/>
      <c r="C63" s="11"/>
      <c r="D63" s="207"/>
      <c r="E63" s="208"/>
      <c r="F63" s="208"/>
      <c r="G63" s="33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  <c r="ER63" s="10"/>
      <c r="ES63" s="10"/>
      <c r="ET63" s="10"/>
      <c r="EU63" s="10"/>
      <c r="EV63" s="10"/>
      <c r="EW63" s="10"/>
      <c r="EX63" s="10"/>
      <c r="EY63" s="10"/>
      <c r="EZ63" s="10"/>
      <c r="FA63" s="10"/>
      <c r="FB63" s="10"/>
      <c r="FC63" s="10"/>
      <c r="FD63" s="10"/>
      <c r="FE63" s="10"/>
      <c r="FF63" s="10"/>
      <c r="FG63" s="10"/>
      <c r="FH63" s="10"/>
      <c r="FI63" s="10"/>
      <c r="FJ63" s="10"/>
      <c r="FK63" s="10"/>
      <c r="FL63" s="10"/>
      <c r="FM63" s="10"/>
      <c r="FN63" s="10"/>
      <c r="FO63" s="10"/>
      <c r="FP63" s="10"/>
      <c r="FQ63" s="10"/>
      <c r="FR63" s="10"/>
      <c r="FS63" s="10"/>
      <c r="FT63" s="10"/>
      <c r="FU63" s="10"/>
      <c r="FV63" s="10"/>
      <c r="FW63" s="10"/>
      <c r="FX63" s="10"/>
      <c r="FY63" s="10"/>
      <c r="FZ63" s="10"/>
      <c r="GA63" s="10"/>
      <c r="GB63" s="10"/>
      <c r="GC63" s="10"/>
      <c r="GD63" s="10"/>
      <c r="GE63" s="10"/>
      <c r="GF63" s="10"/>
      <c r="GG63" s="10"/>
      <c r="GH63" s="10"/>
      <c r="GI63" s="10"/>
      <c r="GJ63" s="10"/>
      <c r="GK63" s="10"/>
      <c r="GL63" s="10"/>
      <c r="GM63" s="10"/>
      <c r="GN63" s="10"/>
      <c r="GO63" s="10"/>
      <c r="GP63" s="10"/>
      <c r="GQ63" s="10"/>
      <c r="GR63" s="10"/>
      <c r="GS63" s="10"/>
      <c r="GT63" s="10"/>
      <c r="GU63" s="10"/>
      <c r="GV63" s="10"/>
      <c r="GW63" s="10"/>
      <c r="GX63" s="10"/>
      <c r="GY63" s="10"/>
      <c r="GZ63" s="10"/>
      <c r="HA63" s="10"/>
      <c r="HB63" s="10"/>
      <c r="HC63" s="10"/>
      <c r="HD63" s="10"/>
      <c r="HE63" s="10"/>
      <c r="HF63" s="10"/>
      <c r="HG63" s="10"/>
      <c r="HH63" s="10"/>
      <c r="HI63" s="10"/>
      <c r="HJ63" s="10"/>
      <c r="HK63" s="10"/>
      <c r="HL63" s="10"/>
      <c r="HM63" s="10"/>
      <c r="HN63" s="10"/>
      <c r="HO63" s="10"/>
      <c r="HP63" s="10"/>
      <c r="HQ63" s="10"/>
      <c r="HR63" s="10"/>
      <c r="HS63" s="10"/>
      <c r="HT63" s="10"/>
      <c r="HU63" s="10"/>
      <c r="HV63" s="10"/>
      <c r="HW63" s="10"/>
      <c r="HX63" s="10"/>
      <c r="HY63" s="10"/>
      <c r="HZ63" s="10"/>
      <c r="IA63" s="10"/>
      <c r="IB63" s="10"/>
      <c r="IC63" s="10"/>
      <c r="ID63" s="10"/>
      <c r="IE63" s="10"/>
      <c r="IF63" s="10"/>
      <c r="IG63" s="10"/>
      <c r="IH63" s="10"/>
      <c r="II63" s="10"/>
      <c r="IJ63" s="10"/>
      <c r="IK63" s="10"/>
      <c r="IL63" s="10"/>
      <c r="IM63" s="10"/>
      <c r="IN63" s="10"/>
      <c r="IO63" s="10"/>
      <c r="IP63" s="10"/>
      <c r="IQ63" s="10"/>
      <c r="IR63" s="10"/>
      <c r="IS63" s="10"/>
      <c r="IT63" s="10"/>
      <c r="IU63" s="10"/>
    </row>
    <row r="64" spans="1:255" ht="23.1" customHeight="1" x14ac:dyDescent="0.2">
      <c r="C64" s="11"/>
      <c r="D64" s="207"/>
      <c r="E64" s="209"/>
      <c r="F64" s="209"/>
    </row>
    <row r="65" spans="1:255" s="5" customFormat="1" ht="23.1" customHeight="1" x14ac:dyDescent="0.2">
      <c r="A65" s="10"/>
      <c r="B65" s="10"/>
      <c r="C65" s="11"/>
      <c r="D65" s="207"/>
      <c r="E65" s="208"/>
      <c r="F65" s="208"/>
      <c r="G65" s="33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</row>
    <row r="66" spans="1:255" ht="23.1" customHeight="1" x14ac:dyDescent="0.2">
      <c r="C66" s="11"/>
      <c r="D66" s="207"/>
      <c r="E66" s="209"/>
      <c r="F66" s="209"/>
    </row>
    <row r="67" spans="1:255" s="5" customFormat="1" ht="23.1" customHeight="1" x14ac:dyDescent="0.2">
      <c r="A67" s="10"/>
      <c r="B67" s="10"/>
      <c r="C67" s="11"/>
      <c r="D67" s="207"/>
      <c r="E67" s="208"/>
      <c r="F67" s="208"/>
      <c r="G67" s="33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  <c r="ER67" s="10"/>
      <c r="ES67" s="10"/>
      <c r="ET67" s="10"/>
      <c r="EU67" s="10"/>
      <c r="EV67" s="10"/>
      <c r="EW67" s="10"/>
      <c r="EX67" s="10"/>
      <c r="EY67" s="10"/>
      <c r="EZ67" s="10"/>
      <c r="FA67" s="10"/>
      <c r="FB67" s="10"/>
      <c r="FC67" s="10"/>
      <c r="FD67" s="10"/>
      <c r="FE67" s="10"/>
      <c r="FF67" s="10"/>
      <c r="FG67" s="10"/>
      <c r="FH67" s="10"/>
      <c r="FI67" s="10"/>
      <c r="FJ67" s="10"/>
      <c r="FK67" s="10"/>
      <c r="FL67" s="10"/>
      <c r="FM67" s="10"/>
      <c r="FN67" s="10"/>
      <c r="FO67" s="10"/>
      <c r="FP67" s="10"/>
      <c r="FQ67" s="10"/>
      <c r="FR67" s="10"/>
      <c r="FS67" s="10"/>
      <c r="FT67" s="10"/>
      <c r="FU67" s="10"/>
      <c r="FV67" s="10"/>
      <c r="FW67" s="10"/>
      <c r="FX67" s="10"/>
      <c r="FY67" s="10"/>
      <c r="FZ67" s="10"/>
      <c r="GA67" s="10"/>
      <c r="GB67" s="10"/>
      <c r="GC67" s="10"/>
      <c r="GD67" s="10"/>
      <c r="GE67" s="10"/>
      <c r="GF67" s="10"/>
      <c r="GG67" s="10"/>
      <c r="GH67" s="10"/>
      <c r="GI67" s="10"/>
      <c r="GJ67" s="10"/>
      <c r="GK67" s="10"/>
      <c r="GL67" s="10"/>
      <c r="GM67" s="10"/>
      <c r="GN67" s="10"/>
      <c r="GO67" s="10"/>
      <c r="GP67" s="10"/>
      <c r="GQ67" s="10"/>
      <c r="GR67" s="10"/>
      <c r="GS67" s="10"/>
      <c r="GT67" s="10"/>
      <c r="GU67" s="10"/>
      <c r="GV67" s="10"/>
      <c r="GW67" s="10"/>
      <c r="GX67" s="10"/>
      <c r="GY67" s="10"/>
      <c r="GZ67" s="10"/>
      <c r="HA67" s="10"/>
      <c r="HB67" s="10"/>
      <c r="HC67" s="10"/>
      <c r="HD67" s="10"/>
      <c r="HE67" s="10"/>
      <c r="HF67" s="10"/>
      <c r="HG67" s="10"/>
      <c r="HH67" s="10"/>
      <c r="HI67" s="10"/>
      <c r="HJ67" s="10"/>
      <c r="HK67" s="10"/>
      <c r="HL67" s="10"/>
      <c r="HM67" s="10"/>
      <c r="HN67" s="10"/>
      <c r="HO67" s="10"/>
      <c r="HP67" s="10"/>
      <c r="HQ67" s="10"/>
      <c r="HR67" s="10"/>
      <c r="HS67" s="10"/>
      <c r="HT67" s="10"/>
      <c r="HU67" s="10"/>
      <c r="HV67" s="10"/>
      <c r="HW67" s="10"/>
      <c r="HX67" s="10"/>
      <c r="HY67" s="10"/>
      <c r="HZ67" s="10"/>
      <c r="IA67" s="10"/>
      <c r="IB67" s="10"/>
      <c r="IC67" s="10"/>
      <c r="ID67" s="10"/>
      <c r="IE67" s="10"/>
      <c r="IF67" s="10"/>
      <c r="IG67" s="10"/>
      <c r="IH67" s="10"/>
      <c r="II67" s="10"/>
      <c r="IJ67" s="10"/>
      <c r="IK67" s="10"/>
      <c r="IL67" s="10"/>
      <c r="IM67" s="10"/>
      <c r="IN67" s="10"/>
      <c r="IO67" s="10"/>
      <c r="IP67" s="10"/>
      <c r="IQ67" s="10"/>
      <c r="IR67" s="10"/>
      <c r="IS67" s="10"/>
      <c r="IT67" s="10"/>
      <c r="IU67" s="10"/>
    </row>
    <row r="68" spans="1:255" ht="23.1" customHeight="1" x14ac:dyDescent="0.2">
      <c r="C68" s="11"/>
      <c r="D68" s="207"/>
      <c r="E68" s="209"/>
      <c r="F68" s="209"/>
    </row>
    <row r="69" spans="1:255" s="5" customFormat="1" ht="23.1" customHeight="1" x14ac:dyDescent="0.2">
      <c r="A69" s="10"/>
      <c r="B69" s="10"/>
      <c r="C69" s="11"/>
      <c r="D69" s="207"/>
      <c r="E69" s="208"/>
      <c r="F69" s="208"/>
      <c r="G69" s="33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  <c r="EO69" s="10"/>
      <c r="EP69" s="10"/>
      <c r="EQ69" s="10"/>
      <c r="ER69" s="10"/>
      <c r="ES69" s="10"/>
      <c r="ET69" s="10"/>
      <c r="EU69" s="10"/>
      <c r="EV69" s="10"/>
      <c r="EW69" s="10"/>
      <c r="EX69" s="10"/>
      <c r="EY69" s="10"/>
      <c r="EZ69" s="10"/>
      <c r="FA69" s="10"/>
      <c r="FB69" s="10"/>
      <c r="FC69" s="10"/>
      <c r="FD69" s="10"/>
      <c r="FE69" s="10"/>
      <c r="FF69" s="10"/>
      <c r="FG69" s="10"/>
      <c r="FH69" s="10"/>
      <c r="FI69" s="10"/>
      <c r="FJ69" s="10"/>
      <c r="FK69" s="10"/>
      <c r="FL69" s="10"/>
      <c r="FM69" s="10"/>
      <c r="FN69" s="10"/>
      <c r="FO69" s="10"/>
      <c r="FP69" s="10"/>
      <c r="FQ69" s="10"/>
      <c r="FR69" s="10"/>
      <c r="FS69" s="10"/>
      <c r="FT69" s="10"/>
      <c r="FU69" s="10"/>
      <c r="FV69" s="10"/>
      <c r="FW69" s="10"/>
      <c r="FX69" s="10"/>
      <c r="FY69" s="10"/>
      <c r="FZ69" s="10"/>
      <c r="GA69" s="10"/>
      <c r="GB69" s="10"/>
      <c r="GC69" s="10"/>
      <c r="GD69" s="10"/>
      <c r="GE69" s="10"/>
      <c r="GF69" s="10"/>
      <c r="GG69" s="10"/>
      <c r="GH69" s="10"/>
      <c r="GI69" s="10"/>
      <c r="GJ69" s="10"/>
      <c r="GK69" s="10"/>
      <c r="GL69" s="10"/>
      <c r="GM69" s="10"/>
      <c r="GN69" s="10"/>
      <c r="GO69" s="10"/>
      <c r="GP69" s="10"/>
      <c r="GQ69" s="10"/>
      <c r="GR69" s="10"/>
      <c r="GS69" s="10"/>
      <c r="GT69" s="10"/>
      <c r="GU69" s="10"/>
      <c r="GV69" s="10"/>
      <c r="GW69" s="10"/>
      <c r="GX69" s="10"/>
      <c r="GY69" s="10"/>
      <c r="GZ69" s="10"/>
      <c r="HA69" s="10"/>
      <c r="HB69" s="10"/>
      <c r="HC69" s="10"/>
      <c r="HD69" s="10"/>
      <c r="HE69" s="10"/>
      <c r="HF69" s="10"/>
      <c r="HG69" s="10"/>
      <c r="HH69" s="10"/>
      <c r="HI69" s="10"/>
      <c r="HJ69" s="10"/>
      <c r="HK69" s="10"/>
      <c r="HL69" s="10"/>
      <c r="HM69" s="10"/>
      <c r="HN69" s="10"/>
      <c r="HO69" s="10"/>
      <c r="HP69" s="10"/>
      <c r="HQ69" s="10"/>
      <c r="HR69" s="10"/>
      <c r="HS69" s="10"/>
      <c r="HT69" s="10"/>
      <c r="HU69" s="10"/>
      <c r="HV69" s="10"/>
      <c r="HW69" s="10"/>
      <c r="HX69" s="10"/>
      <c r="HY69" s="10"/>
      <c r="HZ69" s="10"/>
      <c r="IA69" s="10"/>
      <c r="IB69" s="10"/>
      <c r="IC69" s="10"/>
      <c r="ID69" s="10"/>
      <c r="IE69" s="10"/>
      <c r="IF69" s="10"/>
      <c r="IG69" s="10"/>
      <c r="IH69" s="10"/>
      <c r="II69" s="10"/>
      <c r="IJ69" s="10"/>
      <c r="IK69" s="10"/>
      <c r="IL69" s="10"/>
      <c r="IM69" s="10"/>
      <c r="IN69" s="10"/>
      <c r="IO69" s="10"/>
      <c r="IP69" s="10"/>
      <c r="IQ69" s="10"/>
      <c r="IR69" s="10"/>
      <c r="IS69" s="10"/>
      <c r="IT69" s="10"/>
      <c r="IU69" s="10"/>
    </row>
    <row r="70" spans="1:255" ht="23.1" customHeight="1" x14ac:dyDescent="0.2">
      <c r="C70" s="11"/>
      <c r="D70" s="207"/>
      <c r="E70" s="209"/>
      <c r="F70" s="209"/>
    </row>
    <row r="71" spans="1:255" s="5" customFormat="1" ht="23.1" customHeight="1" x14ac:dyDescent="0.2">
      <c r="A71" s="10"/>
      <c r="B71" s="10"/>
      <c r="C71" s="11"/>
      <c r="D71" s="207"/>
      <c r="E71" s="208"/>
      <c r="F71" s="208"/>
      <c r="G71" s="33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</row>
    <row r="72" spans="1:255" ht="23.1" customHeight="1" x14ac:dyDescent="0.2">
      <c r="C72" s="11"/>
      <c r="D72" s="207"/>
      <c r="E72" s="209"/>
      <c r="F72" s="209"/>
    </row>
    <row r="73" spans="1:255" s="5" customFormat="1" ht="23.1" customHeight="1" x14ac:dyDescent="0.2">
      <c r="A73" s="10"/>
      <c r="B73" s="10"/>
      <c r="C73" s="11"/>
      <c r="D73" s="207"/>
      <c r="E73" s="208"/>
      <c r="F73" s="208"/>
      <c r="G73" s="33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</row>
    <row r="74" spans="1:255" ht="23.1" customHeight="1" x14ac:dyDescent="0.2">
      <c r="C74" s="11"/>
      <c r="D74" s="207"/>
      <c r="E74" s="209"/>
      <c r="F74" s="209"/>
    </row>
    <row r="75" spans="1:255" s="5" customFormat="1" ht="23.1" customHeight="1" x14ac:dyDescent="0.2">
      <c r="A75" s="10"/>
      <c r="B75" s="10"/>
      <c r="C75" s="11"/>
      <c r="D75" s="207"/>
      <c r="E75" s="208"/>
      <c r="F75" s="208"/>
      <c r="G75" s="33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</row>
    <row r="76" spans="1:255" ht="23.1" customHeight="1" x14ac:dyDescent="0.2">
      <c r="C76" s="11"/>
      <c r="D76" s="207"/>
      <c r="E76" s="209"/>
      <c r="F76" s="209"/>
    </row>
    <row r="77" spans="1:255" s="5" customFormat="1" ht="23.1" customHeight="1" x14ac:dyDescent="0.2">
      <c r="A77" s="10"/>
      <c r="B77" s="10"/>
      <c r="C77" s="11"/>
      <c r="D77" s="207"/>
      <c r="E77" s="208"/>
      <c r="F77" s="208"/>
      <c r="G77" s="33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  <c r="HE77" s="10"/>
      <c r="HF77" s="10"/>
      <c r="HG77" s="10"/>
      <c r="HH77" s="10"/>
      <c r="HI77" s="10"/>
      <c r="HJ77" s="10"/>
      <c r="HK77" s="10"/>
      <c r="HL77" s="10"/>
      <c r="HM77" s="10"/>
      <c r="HN77" s="10"/>
      <c r="HO77" s="10"/>
      <c r="HP77" s="10"/>
      <c r="HQ77" s="10"/>
      <c r="HR77" s="10"/>
      <c r="HS77" s="10"/>
      <c r="HT77" s="10"/>
      <c r="HU77" s="10"/>
      <c r="HV77" s="10"/>
      <c r="HW77" s="10"/>
      <c r="HX77" s="10"/>
      <c r="HY77" s="10"/>
      <c r="HZ77" s="10"/>
      <c r="IA77" s="10"/>
      <c r="IB77" s="10"/>
      <c r="IC77" s="10"/>
      <c r="ID77" s="10"/>
      <c r="IE77" s="10"/>
      <c r="IF77" s="10"/>
      <c r="IG77" s="10"/>
      <c r="IH77" s="10"/>
      <c r="II77" s="10"/>
      <c r="IJ77" s="10"/>
      <c r="IK77" s="10"/>
      <c r="IL77" s="10"/>
      <c r="IM77" s="10"/>
      <c r="IN77" s="10"/>
      <c r="IO77" s="10"/>
      <c r="IP77" s="10"/>
      <c r="IQ77" s="10"/>
      <c r="IR77" s="10"/>
      <c r="IS77" s="10"/>
      <c r="IT77" s="10"/>
      <c r="IU77" s="10"/>
    </row>
    <row r="78" spans="1:255" ht="23.1" customHeight="1" x14ac:dyDescent="0.2">
      <c r="C78" s="11"/>
      <c r="D78" s="207"/>
      <c r="E78" s="209"/>
      <c r="F78" s="209"/>
    </row>
    <row r="79" spans="1:255" ht="12.6" customHeight="1" x14ac:dyDescent="0.2">
      <c r="C79" s="4"/>
    </row>
    <row r="80" spans="1:255" ht="12.6" customHeight="1" x14ac:dyDescent="0.2">
      <c r="C80" s="4"/>
    </row>
    <row r="81" spans="3:3" ht="12.6" customHeight="1" x14ac:dyDescent="0.2">
      <c r="C81" s="4"/>
    </row>
    <row r="82" spans="3:3" ht="12.6" customHeight="1" x14ac:dyDescent="0.2">
      <c r="C82" s="4"/>
    </row>
    <row r="83" spans="3:3" ht="12.6" customHeight="1" x14ac:dyDescent="0.2">
      <c r="C83" s="4"/>
    </row>
    <row r="84" spans="3:3" ht="12.6" customHeight="1" x14ac:dyDescent="0.2">
      <c r="C84" s="4"/>
    </row>
    <row r="85" spans="3:3" ht="12.6" customHeight="1" x14ac:dyDescent="0.2">
      <c r="C85" s="4"/>
    </row>
    <row r="86" spans="3:3" ht="12.6" customHeight="1" x14ac:dyDescent="0.2">
      <c r="C86" s="4"/>
    </row>
    <row r="87" spans="3:3" ht="12.6" customHeight="1" x14ac:dyDescent="0.2">
      <c r="C87" s="4"/>
    </row>
    <row r="88" spans="3:3" ht="12.6" customHeight="1" x14ac:dyDescent="0.2">
      <c r="C88" s="4"/>
    </row>
    <row r="89" spans="3:3" ht="12.6" customHeight="1" x14ac:dyDescent="0.2">
      <c r="C89" s="4"/>
    </row>
    <row r="90" spans="3:3" ht="12.6" customHeight="1" x14ac:dyDescent="0.2">
      <c r="C90" s="4"/>
    </row>
    <row r="91" spans="3:3" ht="12.6" customHeight="1" x14ac:dyDescent="0.2">
      <c r="C91" s="4"/>
    </row>
    <row r="92" spans="3:3" ht="12.6" customHeight="1" x14ac:dyDescent="0.2">
      <c r="C92" s="4"/>
    </row>
    <row r="93" spans="3:3" ht="12.6" customHeight="1" x14ac:dyDescent="0.2">
      <c r="C93" s="4"/>
    </row>
    <row r="94" spans="3:3" ht="12.6" customHeight="1" x14ac:dyDescent="0.2">
      <c r="C94" s="4"/>
    </row>
    <row r="95" spans="3:3" ht="12.6" customHeight="1" x14ac:dyDescent="0.2">
      <c r="C95" s="4"/>
    </row>
    <row r="96" spans="3:3" ht="12.6" customHeight="1" x14ac:dyDescent="0.2">
      <c r="C96" s="4"/>
    </row>
    <row r="97" spans="3:3" ht="12.6" customHeight="1" x14ac:dyDescent="0.2">
      <c r="C97" s="4"/>
    </row>
    <row r="98" spans="3:3" ht="12.6" customHeight="1" x14ac:dyDescent="0.2">
      <c r="C98" s="4"/>
    </row>
    <row r="99" spans="3:3" ht="12.6" customHeight="1" x14ac:dyDescent="0.2">
      <c r="C99" s="4"/>
    </row>
    <row r="100" spans="3:3" ht="12.6" customHeight="1" x14ac:dyDescent="0.2">
      <c r="C100" s="4"/>
    </row>
    <row r="101" spans="3:3" ht="12.6" customHeight="1" x14ac:dyDescent="0.2">
      <c r="C101" s="4"/>
    </row>
    <row r="102" spans="3:3" ht="12.6" customHeight="1" x14ac:dyDescent="0.2">
      <c r="C102" s="4"/>
    </row>
    <row r="103" spans="3:3" ht="12.6" customHeight="1" x14ac:dyDescent="0.2">
      <c r="C103" s="4"/>
    </row>
    <row r="104" spans="3:3" ht="12.6" customHeight="1" x14ac:dyDescent="0.2">
      <c r="C104" s="4"/>
    </row>
    <row r="105" spans="3:3" ht="12.6" customHeight="1" x14ac:dyDescent="0.2">
      <c r="C105" s="4"/>
    </row>
    <row r="106" spans="3:3" ht="12.6" customHeight="1" x14ac:dyDescent="0.2">
      <c r="C106" s="4"/>
    </row>
    <row r="107" spans="3:3" ht="12.6" customHeight="1" x14ac:dyDescent="0.2">
      <c r="C107" s="4"/>
    </row>
    <row r="108" spans="3:3" ht="12.6" customHeight="1" x14ac:dyDescent="0.2">
      <c r="C108" s="4"/>
    </row>
    <row r="109" spans="3:3" ht="12.6" customHeight="1" x14ac:dyDescent="0.2">
      <c r="C109" s="4"/>
    </row>
    <row r="110" spans="3:3" ht="12.6" customHeight="1" x14ac:dyDescent="0.2">
      <c r="C110" s="4"/>
    </row>
    <row r="111" spans="3:3" ht="12.6" customHeight="1" x14ac:dyDescent="0.2">
      <c r="C111" s="4"/>
    </row>
    <row r="112" spans="3:3" ht="12.6" customHeight="1" x14ac:dyDescent="0.2">
      <c r="C112" s="4"/>
    </row>
    <row r="113" spans="3:3" ht="12.6" customHeight="1" x14ac:dyDescent="0.2">
      <c r="C113" s="4"/>
    </row>
    <row r="114" spans="3:3" ht="12.6" customHeight="1" x14ac:dyDescent="0.2">
      <c r="C114" s="4"/>
    </row>
    <row r="115" spans="3:3" ht="12.6" customHeight="1" x14ac:dyDescent="0.2">
      <c r="C115" s="4"/>
    </row>
    <row r="116" spans="3:3" ht="12.6" customHeight="1" x14ac:dyDescent="0.2">
      <c r="C116" s="4"/>
    </row>
    <row r="117" spans="3:3" ht="12.6" customHeight="1" x14ac:dyDescent="0.2">
      <c r="C117" s="4"/>
    </row>
    <row r="118" spans="3:3" ht="12.6" customHeight="1" x14ac:dyDescent="0.2">
      <c r="C118" s="4"/>
    </row>
    <row r="119" spans="3:3" ht="12.6" customHeight="1" x14ac:dyDescent="0.2">
      <c r="C119" s="4"/>
    </row>
  </sheetData>
  <mergeCells count="70">
    <mergeCell ref="D4:F4"/>
    <mergeCell ref="D20:F20"/>
    <mergeCell ref="D12:F12"/>
    <mergeCell ref="D13:F13"/>
    <mergeCell ref="D14:F14"/>
    <mergeCell ref="D10:F10"/>
    <mergeCell ref="D11:F11"/>
    <mergeCell ref="D15:F15"/>
    <mergeCell ref="D16:F16"/>
    <mergeCell ref="D17:F17"/>
    <mergeCell ref="D18:F18"/>
    <mergeCell ref="D19:F19"/>
    <mergeCell ref="D32:F32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44:F44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56:F56"/>
    <mergeCell ref="D45:F45"/>
    <mergeCell ref="D46:F46"/>
    <mergeCell ref="D47:F47"/>
    <mergeCell ref="D48:F48"/>
    <mergeCell ref="D49:F49"/>
    <mergeCell ref="D50:F50"/>
    <mergeCell ref="D51:F51"/>
    <mergeCell ref="D52:F52"/>
    <mergeCell ref="D53:F53"/>
    <mergeCell ref="D54:F54"/>
    <mergeCell ref="D55:F55"/>
    <mergeCell ref="D68:F68"/>
    <mergeCell ref="D57:F57"/>
    <mergeCell ref="D58:F58"/>
    <mergeCell ref="D59:F59"/>
    <mergeCell ref="D60:F60"/>
    <mergeCell ref="D61:F61"/>
    <mergeCell ref="D62:F62"/>
    <mergeCell ref="D63:F63"/>
    <mergeCell ref="D64:F64"/>
    <mergeCell ref="D65:F65"/>
    <mergeCell ref="D66:F66"/>
    <mergeCell ref="D67:F67"/>
    <mergeCell ref="D75:F75"/>
    <mergeCell ref="D76:F76"/>
    <mergeCell ref="D77:F77"/>
    <mergeCell ref="D78:F78"/>
    <mergeCell ref="D69:F69"/>
    <mergeCell ref="D70:F70"/>
    <mergeCell ref="D71:F71"/>
    <mergeCell ref="D72:F72"/>
    <mergeCell ref="D73:F73"/>
    <mergeCell ref="D74:F74"/>
  </mergeCells>
  <phoneticPr fontId="6" type="noConversion"/>
  <pageMargins left="0.25" right="0.1" top="0.79" bottom="0.59" header="0.23" footer="0.25"/>
  <pageSetup scale="90" orientation="portrait" horizontalDpi="4294967293" verticalDpi="4294967293" r:id="rId1"/>
  <headerFooter alignWithMargins="0">
    <oddHeader>&amp;C&amp;"Arial,Bold"Aero Business Development llc
Tax Year CY 2020</oddHeader>
    <oddFooter>&amp;L&amp;F&amp;RPage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22E25-98C8-4247-BEBB-FDD8E1BB5BD5}">
  <sheetPr>
    <pageSetUpPr fitToPage="1"/>
  </sheetPr>
  <dimension ref="B1:K55"/>
  <sheetViews>
    <sheetView topLeftCell="A4" zoomScale="85" zoomScaleNormal="85" workbookViewId="0">
      <selection activeCell="S21" sqref="S21"/>
    </sheetView>
  </sheetViews>
  <sheetFormatPr defaultRowHeight="15" x14ac:dyDescent="0.25"/>
  <cols>
    <col min="1" max="1" width="8.42578125" style="86" customWidth="1"/>
    <col min="2" max="2" width="9.140625" style="85" customWidth="1"/>
    <col min="3" max="3" width="25.7109375" style="86" customWidth="1"/>
    <col min="4" max="4" width="14.5703125" style="87" customWidth="1"/>
    <col min="5" max="5" width="12.28515625" style="103" customWidth="1"/>
    <col min="6" max="6" width="15.5703125" style="101" customWidth="1"/>
    <col min="7" max="7" width="12" style="101" customWidth="1"/>
    <col min="8" max="8" width="14.7109375" style="101" customWidth="1"/>
    <col min="9" max="16384" width="9.140625" style="86"/>
  </cols>
  <sheetData>
    <row r="1" spans="2:11" ht="39.75" customHeight="1" thickBot="1" x14ac:dyDescent="0.3">
      <c r="B1" s="189"/>
      <c r="C1" s="190" t="s">
        <v>271</v>
      </c>
      <c r="D1" s="191"/>
    </row>
    <row r="2" spans="2:11" s="84" customFormat="1" ht="45.75" thickBot="1" x14ac:dyDescent="0.25">
      <c r="B2" s="79" t="s">
        <v>70</v>
      </c>
      <c r="C2" s="80" t="s">
        <v>5</v>
      </c>
      <c r="D2" s="80" t="s">
        <v>71</v>
      </c>
      <c r="E2" s="102" t="s">
        <v>1</v>
      </c>
      <c r="F2" s="81" t="s">
        <v>72</v>
      </c>
      <c r="G2" s="82" t="s">
        <v>73</v>
      </c>
      <c r="H2" s="83" t="s">
        <v>74</v>
      </c>
    </row>
    <row r="3" spans="2:11" x14ac:dyDescent="0.25">
      <c r="F3" s="88"/>
      <c r="G3" s="88"/>
      <c r="H3" s="88"/>
    </row>
    <row r="4" spans="2:11" x14ac:dyDescent="0.25">
      <c r="B4" s="89" t="s">
        <v>75</v>
      </c>
      <c r="C4" s="86" t="s">
        <v>76</v>
      </c>
      <c r="D4" s="87" t="s">
        <v>77</v>
      </c>
      <c r="E4" s="104">
        <v>1500</v>
      </c>
      <c r="F4" s="88">
        <v>44545</v>
      </c>
      <c r="G4" s="88">
        <v>44562</v>
      </c>
      <c r="H4" s="88"/>
    </row>
    <row r="5" spans="2:11" x14ac:dyDescent="0.25">
      <c r="B5" s="89"/>
      <c r="D5" s="92" t="s">
        <v>84</v>
      </c>
      <c r="E5" s="105">
        <v>1500</v>
      </c>
      <c r="F5" s="88"/>
      <c r="G5" s="88"/>
      <c r="H5" s="90">
        <v>44610</v>
      </c>
    </row>
    <row r="6" spans="2:11" x14ac:dyDescent="0.25">
      <c r="B6" s="89" t="s">
        <v>119</v>
      </c>
      <c r="C6" s="86" t="s">
        <v>76</v>
      </c>
      <c r="D6" s="87" t="s">
        <v>120</v>
      </c>
      <c r="E6" s="104">
        <v>1500</v>
      </c>
      <c r="F6" s="88">
        <v>44576</v>
      </c>
      <c r="G6" s="88">
        <v>44593</v>
      </c>
      <c r="H6" s="88"/>
    </row>
    <row r="7" spans="2:11" x14ac:dyDescent="0.25">
      <c r="B7" s="89"/>
      <c r="D7" s="92" t="s">
        <v>84</v>
      </c>
      <c r="E7" s="105">
        <v>1500</v>
      </c>
      <c r="F7" s="88"/>
      <c r="G7" s="88"/>
      <c r="H7" s="90">
        <v>44585</v>
      </c>
    </row>
    <row r="8" spans="2:11" x14ac:dyDescent="0.25">
      <c r="B8" s="85" t="s">
        <v>78</v>
      </c>
      <c r="C8" s="86" t="s">
        <v>79</v>
      </c>
      <c r="D8" s="87" t="s">
        <v>80</v>
      </c>
      <c r="E8" s="104">
        <v>3000</v>
      </c>
      <c r="F8" s="88">
        <v>44607</v>
      </c>
      <c r="G8" s="88">
        <v>44621</v>
      </c>
      <c r="H8" s="88"/>
      <c r="K8" s="91"/>
    </row>
    <row r="9" spans="2:11" x14ac:dyDescent="0.25">
      <c r="C9" s="86" t="s">
        <v>81</v>
      </c>
      <c r="D9" s="87" t="s">
        <v>82</v>
      </c>
      <c r="E9" s="104">
        <v>850</v>
      </c>
      <c r="F9" s="88">
        <v>44613</v>
      </c>
      <c r="G9" s="88">
        <v>44621</v>
      </c>
      <c r="H9" s="88"/>
      <c r="I9" s="86" t="s">
        <v>83</v>
      </c>
      <c r="K9" s="91"/>
    </row>
    <row r="10" spans="2:11" s="92" customFormat="1" x14ac:dyDescent="0.25">
      <c r="B10" s="85"/>
      <c r="D10" s="92" t="s">
        <v>84</v>
      </c>
      <c r="E10" s="105">
        <v>3850</v>
      </c>
      <c r="F10" s="93"/>
      <c r="G10" s="93"/>
      <c r="H10" s="90">
        <v>44637</v>
      </c>
      <c r="K10" s="94"/>
    </row>
    <row r="11" spans="2:11" x14ac:dyDescent="0.25">
      <c r="B11" s="85" t="s">
        <v>85</v>
      </c>
      <c r="C11" s="86" t="s">
        <v>79</v>
      </c>
      <c r="D11" s="87" t="s">
        <v>86</v>
      </c>
      <c r="E11" s="104">
        <v>3000</v>
      </c>
      <c r="F11" s="88">
        <v>44635</v>
      </c>
      <c r="G11" s="88">
        <v>44652</v>
      </c>
      <c r="H11" s="88"/>
      <c r="K11" s="91"/>
    </row>
    <row r="12" spans="2:11" x14ac:dyDescent="0.25">
      <c r="C12" s="86" t="s">
        <v>81</v>
      </c>
      <c r="D12" s="87" t="s">
        <v>87</v>
      </c>
      <c r="E12" s="104">
        <v>106.69</v>
      </c>
      <c r="F12" s="88">
        <v>44635</v>
      </c>
      <c r="G12" s="88">
        <v>44635</v>
      </c>
      <c r="H12" s="88"/>
      <c r="I12" s="86" t="s">
        <v>88</v>
      </c>
      <c r="K12" s="91"/>
    </row>
    <row r="13" spans="2:11" x14ac:dyDescent="0.25">
      <c r="C13" s="86" t="s">
        <v>81</v>
      </c>
      <c r="D13" s="87" t="s">
        <v>89</v>
      </c>
      <c r="E13" s="104">
        <v>450.41</v>
      </c>
      <c r="F13" s="88">
        <v>44643</v>
      </c>
      <c r="G13" s="88">
        <v>44643</v>
      </c>
      <c r="H13" s="88"/>
      <c r="I13" s="86" t="s">
        <v>90</v>
      </c>
      <c r="K13" s="91"/>
    </row>
    <row r="14" spans="2:11" s="95" customFormat="1" x14ac:dyDescent="0.25">
      <c r="B14" s="85"/>
      <c r="D14" s="92" t="s">
        <v>84</v>
      </c>
      <c r="E14" s="105">
        <v>3557.1</v>
      </c>
      <c r="F14" s="90"/>
      <c r="G14" s="90"/>
      <c r="H14" s="90">
        <v>44671</v>
      </c>
      <c r="K14" s="94"/>
    </row>
    <row r="15" spans="2:11" x14ac:dyDescent="0.25">
      <c r="B15" s="85" t="s">
        <v>91</v>
      </c>
      <c r="C15" s="86" t="s">
        <v>79</v>
      </c>
      <c r="D15" s="87" t="s">
        <v>92</v>
      </c>
      <c r="E15" s="104">
        <v>3000</v>
      </c>
      <c r="F15" s="88">
        <v>44669</v>
      </c>
      <c r="G15" s="88">
        <v>44682</v>
      </c>
      <c r="H15" s="88"/>
      <c r="K15" s="91"/>
    </row>
    <row r="16" spans="2:11" s="95" customFormat="1" x14ac:dyDescent="0.25">
      <c r="B16" s="85"/>
      <c r="D16" s="92" t="s">
        <v>84</v>
      </c>
      <c r="E16" s="105">
        <v>3000</v>
      </c>
      <c r="F16" s="90"/>
      <c r="G16" s="90"/>
      <c r="H16" s="90">
        <v>44750</v>
      </c>
      <c r="K16" s="94"/>
    </row>
    <row r="17" spans="2:11" x14ac:dyDescent="0.25">
      <c r="B17" s="85" t="s">
        <v>93</v>
      </c>
      <c r="C17" s="86" t="s">
        <v>79</v>
      </c>
      <c r="D17" s="87" t="s">
        <v>94</v>
      </c>
      <c r="E17" s="104">
        <v>3000</v>
      </c>
      <c r="F17" s="88">
        <v>44707</v>
      </c>
      <c r="G17" s="88">
        <v>44713</v>
      </c>
      <c r="H17" s="88"/>
      <c r="K17" s="91"/>
    </row>
    <row r="18" spans="2:11" s="95" customFormat="1" x14ac:dyDescent="0.25">
      <c r="B18" s="85"/>
      <c r="D18" s="92" t="s">
        <v>84</v>
      </c>
      <c r="E18" s="105">
        <v>3000</v>
      </c>
      <c r="F18" s="90"/>
      <c r="G18" s="90"/>
      <c r="H18" s="90">
        <v>44781</v>
      </c>
      <c r="K18" s="94"/>
    </row>
    <row r="19" spans="2:11" x14ac:dyDescent="0.25">
      <c r="B19" s="85" t="s">
        <v>95</v>
      </c>
      <c r="C19" s="86" t="s">
        <v>79</v>
      </c>
      <c r="D19" s="87" t="s">
        <v>96</v>
      </c>
      <c r="E19" s="104">
        <v>3000</v>
      </c>
      <c r="F19" s="88">
        <v>44728</v>
      </c>
      <c r="G19" s="88">
        <v>44743</v>
      </c>
      <c r="H19" s="88"/>
      <c r="K19" s="91"/>
    </row>
    <row r="20" spans="2:11" x14ac:dyDescent="0.25">
      <c r="B20" s="85" t="s">
        <v>97</v>
      </c>
      <c r="C20" s="86" t="s">
        <v>79</v>
      </c>
      <c r="D20" s="96" t="s">
        <v>98</v>
      </c>
      <c r="E20" s="104">
        <v>3000</v>
      </c>
      <c r="F20" s="88">
        <v>44757</v>
      </c>
      <c r="G20" s="88">
        <v>44774</v>
      </c>
      <c r="H20" s="88"/>
      <c r="K20" s="91"/>
    </row>
    <row r="21" spans="2:11" x14ac:dyDescent="0.25">
      <c r="C21" s="86" t="s">
        <v>81</v>
      </c>
      <c r="D21" s="87" t="s">
        <v>99</v>
      </c>
      <c r="E21" s="104">
        <v>194.99</v>
      </c>
      <c r="F21" s="88">
        <v>44757</v>
      </c>
      <c r="G21" s="88">
        <v>44757</v>
      </c>
      <c r="H21" s="88"/>
      <c r="I21" s="86" t="s">
        <v>100</v>
      </c>
      <c r="K21" s="91"/>
    </row>
    <row r="22" spans="2:11" s="95" customFormat="1" x14ac:dyDescent="0.25">
      <c r="B22" s="85"/>
      <c r="D22" s="92" t="s">
        <v>84</v>
      </c>
      <c r="E22" s="105">
        <v>3194.99</v>
      </c>
      <c r="F22" s="90"/>
      <c r="G22" s="90"/>
      <c r="H22" s="90">
        <v>44804</v>
      </c>
      <c r="K22" s="94"/>
    </row>
    <row r="23" spans="2:11" s="95" customFormat="1" x14ac:dyDescent="0.25">
      <c r="B23" s="85"/>
      <c r="D23" s="92" t="s">
        <v>84</v>
      </c>
      <c r="E23" s="105">
        <v>3000</v>
      </c>
      <c r="F23" s="90"/>
      <c r="G23" s="90"/>
      <c r="H23" s="90">
        <v>44818</v>
      </c>
      <c r="K23" s="94"/>
    </row>
    <row r="24" spans="2:11" x14ac:dyDescent="0.25">
      <c r="B24" s="85" t="s">
        <v>101</v>
      </c>
      <c r="C24" s="86" t="s">
        <v>76</v>
      </c>
      <c r="D24" s="87" t="s">
        <v>102</v>
      </c>
      <c r="E24" s="104">
        <v>2000</v>
      </c>
      <c r="F24" s="88">
        <v>44805</v>
      </c>
      <c r="G24" s="88">
        <v>44805</v>
      </c>
      <c r="H24" s="88"/>
      <c r="K24" s="91"/>
    </row>
    <row r="25" spans="2:11" s="95" customFormat="1" x14ac:dyDescent="0.25">
      <c r="B25" s="85"/>
      <c r="D25" s="92" t="s">
        <v>84</v>
      </c>
      <c r="E25" s="105">
        <v>2000</v>
      </c>
      <c r="F25" s="90"/>
      <c r="G25" s="90"/>
      <c r="H25" s="90">
        <v>44867</v>
      </c>
      <c r="K25" s="94"/>
    </row>
    <row r="26" spans="2:11" x14ac:dyDescent="0.25">
      <c r="B26" s="97" t="s">
        <v>103</v>
      </c>
      <c r="C26" s="98" t="s">
        <v>76</v>
      </c>
      <c r="D26" s="99" t="s">
        <v>104</v>
      </c>
      <c r="E26" s="104">
        <v>2000</v>
      </c>
      <c r="F26" s="100">
        <v>44835</v>
      </c>
      <c r="G26" s="100">
        <v>44835</v>
      </c>
      <c r="H26" s="90"/>
      <c r="K26" s="91"/>
    </row>
    <row r="27" spans="2:11" x14ac:dyDescent="0.25">
      <c r="B27" s="97"/>
      <c r="C27" s="98"/>
      <c r="D27" s="99"/>
      <c r="E27" s="105">
        <v>2000</v>
      </c>
      <c r="F27" s="100"/>
      <c r="G27" s="100"/>
      <c r="H27" s="90">
        <v>44904</v>
      </c>
      <c r="K27" s="91"/>
    </row>
    <row r="28" spans="2:11" x14ac:dyDescent="0.25">
      <c r="B28" s="97" t="s">
        <v>105</v>
      </c>
      <c r="C28" s="98" t="s">
        <v>76</v>
      </c>
      <c r="D28" s="99" t="s">
        <v>106</v>
      </c>
      <c r="E28" s="104">
        <v>2000</v>
      </c>
      <c r="F28" s="100">
        <v>44866</v>
      </c>
      <c r="G28" s="100">
        <v>44866</v>
      </c>
      <c r="H28" s="88"/>
      <c r="K28" s="91"/>
    </row>
    <row r="29" spans="2:11" x14ac:dyDescent="0.25">
      <c r="B29" s="97"/>
      <c r="C29" s="98" t="s">
        <v>107</v>
      </c>
      <c r="D29" s="99" t="s">
        <v>108</v>
      </c>
      <c r="E29" s="104">
        <v>236</v>
      </c>
      <c r="F29" s="100">
        <v>44875</v>
      </c>
      <c r="G29" s="100">
        <v>44875</v>
      </c>
      <c r="H29" s="88"/>
      <c r="I29" s="86" t="s">
        <v>88</v>
      </c>
      <c r="K29" s="91"/>
    </row>
    <row r="30" spans="2:11" x14ac:dyDescent="0.25">
      <c r="B30" s="97" t="s">
        <v>109</v>
      </c>
      <c r="C30" s="98" t="s">
        <v>76</v>
      </c>
      <c r="D30" s="99" t="s">
        <v>110</v>
      </c>
      <c r="E30" s="104">
        <v>2000</v>
      </c>
      <c r="F30" s="100">
        <v>44897</v>
      </c>
      <c r="G30" s="100">
        <v>44896</v>
      </c>
      <c r="H30" s="88"/>
      <c r="K30" s="91"/>
    </row>
    <row r="31" spans="2:11" x14ac:dyDescent="0.25">
      <c r="B31" s="97"/>
      <c r="C31" s="98" t="s">
        <v>111</v>
      </c>
      <c r="D31" s="99" t="s">
        <v>112</v>
      </c>
      <c r="E31" s="104">
        <v>59</v>
      </c>
      <c r="F31" s="100">
        <v>44897</v>
      </c>
      <c r="G31" s="100">
        <v>44897</v>
      </c>
      <c r="H31" s="88"/>
      <c r="I31" s="86" t="s">
        <v>88</v>
      </c>
      <c r="K31" s="91"/>
    </row>
    <row r="32" spans="2:11" x14ac:dyDescent="0.25">
      <c r="B32" s="97"/>
      <c r="C32" s="98" t="s">
        <v>113</v>
      </c>
      <c r="D32" s="99" t="s">
        <v>114</v>
      </c>
      <c r="E32" s="104">
        <v>768.61</v>
      </c>
      <c r="F32" s="100">
        <v>44897</v>
      </c>
      <c r="G32" s="100">
        <v>44897</v>
      </c>
      <c r="H32" s="88"/>
      <c r="K32" s="91"/>
    </row>
    <row r="33" spans="2:11" x14ac:dyDescent="0.25">
      <c r="B33" s="85" t="s">
        <v>115</v>
      </c>
      <c r="C33" s="86" t="s">
        <v>76</v>
      </c>
      <c r="D33" s="87" t="s">
        <v>116</v>
      </c>
      <c r="E33" s="104">
        <v>2000</v>
      </c>
      <c r="F33" s="88">
        <v>44910</v>
      </c>
      <c r="G33" s="88">
        <v>44927</v>
      </c>
      <c r="H33" s="88"/>
      <c r="K33" s="91"/>
    </row>
    <row r="34" spans="2:11" s="95" customFormat="1" x14ac:dyDescent="0.25">
      <c r="B34" s="85"/>
      <c r="D34" s="92" t="s">
        <v>84</v>
      </c>
      <c r="E34" s="105">
        <v>7063.61</v>
      </c>
      <c r="F34" s="90"/>
      <c r="G34" s="90"/>
      <c r="H34" s="90">
        <v>44915</v>
      </c>
      <c r="K34" s="94"/>
    </row>
    <row r="35" spans="2:11" ht="15.75" thickBot="1" x14ac:dyDescent="0.3">
      <c r="C35" s="98"/>
      <c r="E35" s="104"/>
      <c r="F35" s="88"/>
      <c r="G35" s="88"/>
      <c r="H35" s="88"/>
    </row>
    <row r="36" spans="2:11" ht="15.75" x14ac:dyDescent="0.25">
      <c r="C36" s="192" t="s">
        <v>117</v>
      </c>
      <c r="D36" s="193">
        <f>D37+D38</f>
        <v>33665.699999999997</v>
      </c>
      <c r="E36" s="104"/>
      <c r="F36" s="106"/>
      <c r="G36" s="88"/>
      <c r="H36" s="88"/>
    </row>
    <row r="37" spans="2:11" ht="15.75" x14ac:dyDescent="0.25">
      <c r="C37" s="194" t="s">
        <v>76</v>
      </c>
      <c r="D37" s="195">
        <f>SUM(E4,E6,E8,E11,E15,E17,E19,E20,E24,E26,E28,E30,E33)</f>
        <v>31000</v>
      </c>
      <c r="E37" s="107"/>
      <c r="F37" s="88"/>
      <c r="G37" s="88"/>
      <c r="H37" s="88"/>
    </row>
    <row r="38" spans="2:11" ht="16.5" thickBot="1" x14ac:dyDescent="0.3">
      <c r="C38" s="196" t="s">
        <v>118</v>
      </c>
      <c r="D38" s="197">
        <f>SUM(E9,E12,E13,E21,E29,E31,E32,E35)</f>
        <v>2665.7000000000003</v>
      </c>
      <c r="E38" s="107"/>
      <c r="F38" s="88"/>
      <c r="G38" s="88"/>
      <c r="H38" s="88"/>
    </row>
    <row r="39" spans="2:11" x14ac:dyDescent="0.25">
      <c r="E39" s="107"/>
      <c r="F39" s="88"/>
      <c r="G39" s="88"/>
      <c r="H39" s="88"/>
    </row>
    <row r="40" spans="2:11" x14ac:dyDescent="0.25">
      <c r="F40" s="88"/>
      <c r="G40" s="88"/>
      <c r="H40" s="88"/>
    </row>
    <row r="41" spans="2:11" x14ac:dyDescent="0.25">
      <c r="F41" s="88"/>
      <c r="G41" s="88"/>
      <c r="H41" s="88"/>
    </row>
    <row r="42" spans="2:11" x14ac:dyDescent="0.25">
      <c r="F42" s="88"/>
      <c r="G42" s="88"/>
      <c r="H42" s="88"/>
    </row>
    <row r="43" spans="2:11" x14ac:dyDescent="0.25">
      <c r="F43" s="88"/>
      <c r="G43" s="88"/>
      <c r="H43" s="88"/>
    </row>
    <row r="44" spans="2:11" x14ac:dyDescent="0.25">
      <c r="F44" s="88"/>
      <c r="G44" s="88"/>
      <c r="H44" s="88"/>
    </row>
    <row r="45" spans="2:11" x14ac:dyDescent="0.25">
      <c r="F45" s="88"/>
      <c r="G45" s="88"/>
      <c r="H45" s="88"/>
    </row>
    <row r="46" spans="2:11" x14ac:dyDescent="0.25">
      <c r="F46" s="88"/>
      <c r="G46" s="88"/>
      <c r="H46" s="88"/>
    </row>
    <row r="47" spans="2:11" x14ac:dyDescent="0.25">
      <c r="F47" s="88"/>
      <c r="G47" s="88"/>
      <c r="H47" s="88"/>
    </row>
    <row r="48" spans="2:11" x14ac:dyDescent="0.25">
      <c r="F48" s="88"/>
      <c r="G48" s="88"/>
      <c r="H48" s="88"/>
    </row>
    <row r="49" spans="2:11" x14ac:dyDescent="0.25">
      <c r="F49" s="88"/>
      <c r="G49" s="88"/>
      <c r="H49" s="88"/>
    </row>
    <row r="50" spans="2:11" x14ac:dyDescent="0.25">
      <c r="F50" s="88"/>
      <c r="G50" s="88"/>
      <c r="H50" s="88"/>
    </row>
    <row r="51" spans="2:11" x14ac:dyDescent="0.25">
      <c r="F51" s="88"/>
      <c r="G51" s="88"/>
      <c r="H51" s="88"/>
    </row>
    <row r="52" spans="2:11" x14ac:dyDescent="0.25">
      <c r="F52" s="88"/>
      <c r="G52" s="88"/>
      <c r="H52" s="88"/>
    </row>
    <row r="53" spans="2:11" x14ac:dyDescent="0.25">
      <c r="F53" s="88"/>
      <c r="G53" s="88"/>
    </row>
    <row r="54" spans="2:11" s="101" customFormat="1" x14ac:dyDescent="0.25">
      <c r="B54" s="85"/>
      <c r="C54" s="86"/>
      <c r="D54" s="87"/>
      <c r="E54" s="103"/>
      <c r="F54" s="88"/>
      <c r="G54" s="88"/>
      <c r="I54" s="86"/>
      <c r="J54" s="86"/>
      <c r="K54" s="86"/>
    </row>
    <row r="55" spans="2:11" s="101" customFormat="1" x14ac:dyDescent="0.25">
      <c r="B55" s="85"/>
      <c r="C55" s="86"/>
      <c r="D55" s="87"/>
      <c r="E55" s="103"/>
      <c r="F55" s="88"/>
      <c r="G55" s="88"/>
      <c r="I55" s="86"/>
      <c r="J55" s="86"/>
      <c r="K55" s="86"/>
    </row>
  </sheetData>
  <autoFilter ref="B2:K34" xr:uid="{1A24C57F-0B1E-46A8-B179-06B9D43FD3B3}"/>
  <pageMargins left="0.25" right="0.25" top="0.75" bottom="0.75" header="0.3" footer="0.3"/>
  <pageSetup scale="82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501FB-18A5-41A4-B1ED-A608952D7DE0}">
  <sheetPr>
    <tabColor theme="3" tint="0.39997558519241921"/>
    <pageSetUpPr fitToPage="1"/>
  </sheetPr>
  <dimension ref="B1:F128"/>
  <sheetViews>
    <sheetView workbookViewId="0">
      <selection activeCell="B2" sqref="B2:F20"/>
    </sheetView>
  </sheetViews>
  <sheetFormatPr defaultRowHeight="12.75" x14ac:dyDescent="0.2"/>
  <cols>
    <col min="2" max="3" width="16.28515625" style="1" customWidth="1"/>
    <col min="4" max="4" width="21.85546875" style="2" customWidth="1"/>
    <col min="5" max="5" width="17.42578125" style="2" customWidth="1"/>
    <col min="6" max="6" width="51.85546875" style="3" customWidth="1"/>
  </cols>
  <sheetData>
    <row r="1" spans="2:6" ht="13.5" thickBot="1" x14ac:dyDescent="0.25"/>
    <row r="2" spans="2:6" ht="24" thickBot="1" x14ac:dyDescent="0.25">
      <c r="B2" s="36" t="s">
        <v>63</v>
      </c>
      <c r="C2" s="74"/>
      <c r="D2" s="37"/>
      <c r="E2" s="38"/>
      <c r="F2" s="39"/>
    </row>
    <row r="3" spans="2:6" ht="13.5" thickBot="1" x14ac:dyDescent="0.25">
      <c r="B3" s="13"/>
      <c r="C3" s="13"/>
      <c r="D3" s="14"/>
      <c r="E3" s="31"/>
      <c r="F3" s="16"/>
    </row>
    <row r="4" spans="2:6" ht="16.5" thickBot="1" x14ac:dyDescent="0.25">
      <c r="B4" s="40">
        <f>B19</f>
        <v>24000</v>
      </c>
      <c r="C4" s="75"/>
      <c r="D4" s="210" t="s">
        <v>14</v>
      </c>
      <c r="E4" s="210"/>
      <c r="F4" s="211"/>
    </row>
    <row r="5" spans="2:6" x14ac:dyDescent="0.2">
      <c r="B5" s="25" t="s">
        <v>1</v>
      </c>
      <c r="C5" s="76" t="s">
        <v>64</v>
      </c>
      <c r="D5" s="23" t="s">
        <v>9</v>
      </c>
      <c r="E5" s="23" t="s">
        <v>10</v>
      </c>
      <c r="F5" s="24" t="s">
        <v>5</v>
      </c>
    </row>
    <row r="6" spans="2:6" x14ac:dyDescent="0.2">
      <c r="B6" s="17">
        <v>2000</v>
      </c>
      <c r="C6" s="11"/>
      <c r="D6" s="26" t="s">
        <v>11</v>
      </c>
      <c r="E6" s="48">
        <v>44673</v>
      </c>
      <c r="F6" s="22" t="s">
        <v>13</v>
      </c>
    </row>
    <row r="7" spans="2:6" x14ac:dyDescent="0.2">
      <c r="B7" s="17">
        <v>2700</v>
      </c>
      <c r="C7" s="11"/>
      <c r="D7" s="26" t="s">
        <v>11</v>
      </c>
      <c r="E7" s="48">
        <v>44805</v>
      </c>
      <c r="F7" s="22" t="s">
        <v>13</v>
      </c>
    </row>
    <row r="8" spans="2:6" x14ac:dyDescent="0.2">
      <c r="B8" s="17">
        <v>3300</v>
      </c>
      <c r="C8" s="11"/>
      <c r="D8" s="26" t="s">
        <v>11</v>
      </c>
      <c r="E8" s="48">
        <v>44917</v>
      </c>
      <c r="F8" s="22" t="s">
        <v>13</v>
      </c>
    </row>
    <row r="9" spans="2:6" x14ac:dyDescent="0.2">
      <c r="B9" s="17"/>
      <c r="C9" s="11">
        <f>SUM(B6:B9)</f>
        <v>8000</v>
      </c>
      <c r="D9" s="26" t="s">
        <v>11</v>
      </c>
      <c r="E9" s="48"/>
      <c r="F9" s="22" t="s">
        <v>13</v>
      </c>
    </row>
    <row r="10" spans="2:6" x14ac:dyDescent="0.2">
      <c r="B10" s="17">
        <v>2000</v>
      </c>
      <c r="C10" s="11"/>
      <c r="D10" s="26" t="s">
        <v>6</v>
      </c>
      <c r="E10" s="48">
        <v>44673</v>
      </c>
      <c r="F10" s="22" t="s">
        <v>13</v>
      </c>
    </row>
    <row r="11" spans="2:6" x14ac:dyDescent="0.2">
      <c r="B11" s="17">
        <v>2700</v>
      </c>
      <c r="C11" s="11"/>
      <c r="D11" s="26" t="s">
        <v>6</v>
      </c>
      <c r="E11" s="48">
        <v>44805</v>
      </c>
      <c r="F11" s="22" t="s">
        <v>13</v>
      </c>
    </row>
    <row r="12" spans="2:6" x14ac:dyDescent="0.2">
      <c r="B12" s="17">
        <v>3300</v>
      </c>
      <c r="C12" s="11"/>
      <c r="D12" s="26" t="s">
        <v>6</v>
      </c>
      <c r="E12" s="48">
        <v>44917</v>
      </c>
      <c r="F12" s="22" t="s">
        <v>13</v>
      </c>
    </row>
    <row r="13" spans="2:6" x14ac:dyDescent="0.2">
      <c r="B13" s="17"/>
      <c r="C13" s="11">
        <f>SUM(B10:B13)</f>
        <v>8000</v>
      </c>
      <c r="D13" s="26" t="s">
        <v>6</v>
      </c>
      <c r="E13" s="48"/>
      <c r="F13" s="22" t="s">
        <v>13</v>
      </c>
    </row>
    <row r="14" spans="2:6" x14ac:dyDescent="0.2">
      <c r="B14" s="17">
        <v>2000</v>
      </c>
      <c r="C14" s="11"/>
      <c r="D14" s="26" t="s">
        <v>12</v>
      </c>
      <c r="E14" s="48">
        <v>44673</v>
      </c>
      <c r="F14" s="22" t="s">
        <v>13</v>
      </c>
    </row>
    <row r="15" spans="2:6" x14ac:dyDescent="0.2">
      <c r="B15" s="17">
        <v>2700</v>
      </c>
      <c r="C15" s="11"/>
      <c r="D15" s="26" t="s">
        <v>12</v>
      </c>
      <c r="E15" s="48">
        <v>44805</v>
      </c>
      <c r="F15" s="22" t="s">
        <v>13</v>
      </c>
    </row>
    <row r="16" spans="2:6" x14ac:dyDescent="0.2">
      <c r="B16" s="17">
        <v>3300</v>
      </c>
      <c r="C16" s="11"/>
      <c r="D16" s="26" t="s">
        <v>12</v>
      </c>
      <c r="E16" s="48">
        <v>44917</v>
      </c>
      <c r="F16" s="22" t="s">
        <v>13</v>
      </c>
    </row>
    <row r="17" spans="2:6" x14ac:dyDescent="0.2">
      <c r="B17" s="17"/>
      <c r="C17" s="11">
        <f>SUM(B14:B17)</f>
        <v>8000</v>
      </c>
      <c r="D17" s="26" t="s">
        <v>12</v>
      </c>
      <c r="E17" s="48"/>
      <c r="F17" s="22" t="s">
        <v>13</v>
      </c>
    </row>
    <row r="18" spans="2:6" ht="13.5" thickBot="1" x14ac:dyDescent="0.25">
      <c r="B18" s="19"/>
      <c r="C18" s="77"/>
      <c r="D18" s="26"/>
      <c r="E18" s="7"/>
      <c r="F18" s="22"/>
    </row>
    <row r="19" spans="2:6" ht="13.5" thickBot="1" x14ac:dyDescent="0.25">
      <c r="B19" s="49">
        <f>SUM(B6:B18)</f>
        <v>24000</v>
      </c>
      <c r="C19" s="78">
        <f>C9+C13+C17</f>
        <v>24000</v>
      </c>
      <c r="D19" s="212" t="s">
        <v>65</v>
      </c>
      <c r="E19" s="212"/>
      <c r="F19" s="213"/>
    </row>
    <row r="20" spans="2:6" x14ac:dyDescent="0.2">
      <c r="B20" s="11"/>
      <c r="C20" s="11"/>
      <c r="D20" s="207"/>
      <c r="E20" s="209"/>
      <c r="F20" s="209"/>
    </row>
    <row r="21" spans="2:6" x14ac:dyDescent="0.2">
      <c r="B21" s="11"/>
      <c r="C21" s="11"/>
      <c r="D21" s="207"/>
      <c r="E21" s="209"/>
      <c r="F21" s="209"/>
    </row>
    <row r="22" spans="2:6" x14ac:dyDescent="0.2">
      <c r="B22" s="11"/>
      <c r="C22" s="11"/>
      <c r="D22" s="207"/>
      <c r="E22" s="208"/>
      <c r="F22" s="208"/>
    </row>
    <row r="23" spans="2:6" x14ac:dyDescent="0.2">
      <c r="B23" s="11"/>
      <c r="C23" s="11"/>
      <c r="D23" s="207"/>
      <c r="E23" s="209"/>
      <c r="F23" s="209"/>
    </row>
    <row r="24" spans="2:6" x14ac:dyDescent="0.2">
      <c r="B24" s="11"/>
      <c r="C24" s="11"/>
      <c r="D24" s="207"/>
      <c r="E24" s="208"/>
      <c r="F24" s="208"/>
    </row>
    <row r="25" spans="2:6" x14ac:dyDescent="0.2">
      <c r="B25" s="11"/>
      <c r="C25" s="11"/>
      <c r="D25" s="207"/>
      <c r="E25" s="209"/>
      <c r="F25" s="209"/>
    </row>
    <row r="26" spans="2:6" x14ac:dyDescent="0.2">
      <c r="B26" s="11"/>
      <c r="C26" s="11"/>
      <c r="D26" s="207"/>
      <c r="E26" s="208"/>
      <c r="F26" s="208"/>
    </row>
    <row r="27" spans="2:6" x14ac:dyDescent="0.2">
      <c r="B27" s="11"/>
      <c r="C27" s="11"/>
      <c r="D27" s="207"/>
      <c r="E27" s="209"/>
      <c r="F27" s="209"/>
    </row>
    <row r="28" spans="2:6" x14ac:dyDescent="0.2">
      <c r="B28" s="11"/>
      <c r="C28" s="11"/>
      <c r="D28" s="207"/>
      <c r="E28" s="208"/>
      <c r="F28" s="208"/>
    </row>
    <row r="29" spans="2:6" x14ac:dyDescent="0.2">
      <c r="B29" s="11"/>
      <c r="C29" s="11"/>
      <c r="D29" s="207"/>
      <c r="E29" s="209"/>
      <c r="F29" s="209"/>
    </row>
    <row r="30" spans="2:6" x14ac:dyDescent="0.2">
      <c r="B30" s="11"/>
      <c r="C30" s="11"/>
      <c r="D30" s="207"/>
      <c r="E30" s="208"/>
      <c r="F30" s="208"/>
    </row>
    <row r="31" spans="2:6" x14ac:dyDescent="0.2">
      <c r="B31" s="11"/>
      <c r="C31" s="11"/>
      <c r="D31" s="207"/>
      <c r="E31" s="209"/>
      <c r="F31" s="209"/>
    </row>
    <row r="32" spans="2:6" x14ac:dyDescent="0.2">
      <c r="B32" s="11"/>
      <c r="C32" s="11"/>
      <c r="D32" s="207"/>
      <c r="E32" s="208"/>
      <c r="F32" s="208"/>
    </row>
    <row r="33" spans="2:6" x14ac:dyDescent="0.2">
      <c r="B33" s="11"/>
      <c r="C33" s="11"/>
      <c r="D33" s="207"/>
      <c r="E33" s="209"/>
      <c r="F33" s="209"/>
    </row>
    <row r="34" spans="2:6" x14ac:dyDescent="0.2">
      <c r="B34" s="11"/>
      <c r="C34" s="11"/>
      <c r="D34" s="207"/>
      <c r="E34" s="208"/>
      <c r="F34" s="208"/>
    </row>
    <row r="35" spans="2:6" x14ac:dyDescent="0.2">
      <c r="B35" s="11"/>
      <c r="C35" s="11"/>
      <c r="D35" s="207"/>
      <c r="E35" s="209"/>
      <c r="F35" s="209"/>
    </row>
    <row r="36" spans="2:6" x14ac:dyDescent="0.2">
      <c r="B36" s="11"/>
      <c r="C36" s="11"/>
      <c r="D36" s="207"/>
      <c r="E36" s="208"/>
      <c r="F36" s="208"/>
    </row>
    <row r="37" spans="2:6" x14ac:dyDescent="0.2">
      <c r="B37" s="11"/>
      <c r="C37" s="11"/>
      <c r="D37" s="207"/>
      <c r="E37" s="209"/>
      <c r="F37" s="209"/>
    </row>
    <row r="38" spans="2:6" x14ac:dyDescent="0.2">
      <c r="B38" s="11"/>
      <c r="C38" s="11"/>
      <c r="D38" s="207"/>
      <c r="E38" s="208"/>
      <c r="F38" s="208"/>
    </row>
    <row r="39" spans="2:6" x14ac:dyDescent="0.2">
      <c r="B39" s="11"/>
      <c r="C39" s="11"/>
      <c r="D39" s="207"/>
      <c r="E39" s="209"/>
      <c r="F39" s="209"/>
    </row>
    <row r="40" spans="2:6" x14ac:dyDescent="0.2">
      <c r="B40" s="11"/>
      <c r="C40" s="11"/>
      <c r="D40" s="207"/>
      <c r="E40" s="208"/>
      <c r="F40" s="208"/>
    </row>
    <row r="41" spans="2:6" x14ac:dyDescent="0.2">
      <c r="B41" s="11"/>
      <c r="C41" s="11"/>
      <c r="D41" s="207"/>
      <c r="E41" s="209"/>
      <c r="F41" s="209"/>
    </row>
    <row r="42" spans="2:6" x14ac:dyDescent="0.2">
      <c r="B42" s="11"/>
      <c r="C42" s="11"/>
      <c r="D42" s="207"/>
      <c r="E42" s="208"/>
      <c r="F42" s="208"/>
    </row>
    <row r="43" spans="2:6" x14ac:dyDescent="0.2">
      <c r="B43" s="11"/>
      <c r="C43" s="11"/>
      <c r="D43" s="207"/>
      <c r="E43" s="209"/>
      <c r="F43" s="209"/>
    </row>
    <row r="44" spans="2:6" x14ac:dyDescent="0.2">
      <c r="B44" s="11"/>
      <c r="C44" s="11"/>
      <c r="D44" s="207"/>
      <c r="E44" s="208"/>
      <c r="F44" s="208"/>
    </row>
    <row r="45" spans="2:6" x14ac:dyDescent="0.2">
      <c r="B45" s="11"/>
      <c r="C45" s="11"/>
      <c r="D45" s="207"/>
      <c r="E45" s="209"/>
      <c r="F45" s="209"/>
    </row>
    <row r="46" spans="2:6" x14ac:dyDescent="0.2">
      <c r="B46" s="11"/>
      <c r="C46" s="11"/>
      <c r="D46" s="207"/>
      <c r="E46" s="208"/>
      <c r="F46" s="208"/>
    </row>
    <row r="47" spans="2:6" x14ac:dyDescent="0.2">
      <c r="B47" s="11"/>
      <c r="C47" s="11"/>
      <c r="D47" s="207"/>
      <c r="E47" s="209"/>
      <c r="F47" s="209"/>
    </row>
    <row r="48" spans="2:6" x14ac:dyDescent="0.2">
      <c r="B48" s="11"/>
      <c r="C48" s="11"/>
      <c r="D48" s="207"/>
      <c r="E48" s="208"/>
      <c r="F48" s="208"/>
    </row>
    <row r="49" spans="2:6" x14ac:dyDescent="0.2">
      <c r="B49" s="11"/>
      <c r="C49" s="11"/>
      <c r="D49" s="207"/>
      <c r="E49" s="209"/>
      <c r="F49" s="209"/>
    </row>
    <row r="50" spans="2:6" x14ac:dyDescent="0.2">
      <c r="B50" s="11"/>
      <c r="C50" s="11"/>
      <c r="D50" s="207"/>
      <c r="E50" s="208"/>
      <c r="F50" s="208"/>
    </row>
    <row r="51" spans="2:6" x14ac:dyDescent="0.2">
      <c r="B51" s="11"/>
      <c r="C51" s="11"/>
      <c r="D51" s="207"/>
      <c r="E51" s="209"/>
      <c r="F51" s="209"/>
    </row>
    <row r="52" spans="2:6" x14ac:dyDescent="0.2">
      <c r="B52" s="11"/>
      <c r="C52" s="11"/>
      <c r="D52" s="207"/>
      <c r="E52" s="208"/>
      <c r="F52" s="208"/>
    </row>
    <row r="53" spans="2:6" x14ac:dyDescent="0.2">
      <c r="B53" s="11"/>
      <c r="C53" s="11"/>
      <c r="D53" s="207"/>
      <c r="E53" s="209"/>
      <c r="F53" s="209"/>
    </row>
    <row r="54" spans="2:6" x14ac:dyDescent="0.2">
      <c r="B54" s="11"/>
      <c r="C54" s="11"/>
      <c r="D54" s="207"/>
      <c r="E54" s="208"/>
      <c r="F54" s="208"/>
    </row>
    <row r="55" spans="2:6" x14ac:dyDescent="0.2">
      <c r="B55" s="11"/>
      <c r="C55" s="11"/>
      <c r="D55" s="207"/>
      <c r="E55" s="209"/>
      <c r="F55" s="209"/>
    </row>
    <row r="56" spans="2:6" x14ac:dyDescent="0.2">
      <c r="B56" s="11"/>
      <c r="C56" s="11"/>
      <c r="D56" s="207"/>
      <c r="E56" s="208"/>
      <c r="F56" s="208"/>
    </row>
    <row r="57" spans="2:6" x14ac:dyDescent="0.2">
      <c r="B57" s="11"/>
      <c r="C57" s="11"/>
      <c r="D57" s="207"/>
      <c r="E57" s="209"/>
      <c r="F57" s="209"/>
    </row>
    <row r="58" spans="2:6" x14ac:dyDescent="0.2">
      <c r="B58" s="11"/>
      <c r="C58" s="11"/>
      <c r="D58" s="207"/>
      <c r="E58" s="208"/>
      <c r="F58" s="208"/>
    </row>
    <row r="59" spans="2:6" x14ac:dyDescent="0.2">
      <c r="B59" s="11"/>
      <c r="C59" s="11"/>
      <c r="D59" s="207"/>
      <c r="E59" s="209"/>
      <c r="F59" s="209"/>
    </row>
    <row r="60" spans="2:6" x14ac:dyDescent="0.2">
      <c r="B60" s="11"/>
      <c r="C60" s="11"/>
      <c r="D60" s="207"/>
      <c r="E60" s="208"/>
      <c r="F60" s="208"/>
    </row>
    <row r="61" spans="2:6" x14ac:dyDescent="0.2">
      <c r="B61" s="11"/>
      <c r="C61" s="11"/>
      <c r="D61" s="207"/>
      <c r="E61" s="209"/>
      <c r="F61" s="209"/>
    </row>
    <row r="62" spans="2:6" x14ac:dyDescent="0.2">
      <c r="B62" s="11"/>
      <c r="C62" s="11"/>
      <c r="D62" s="207"/>
      <c r="E62" s="208"/>
      <c r="F62" s="208"/>
    </row>
    <row r="63" spans="2:6" x14ac:dyDescent="0.2">
      <c r="B63" s="11"/>
      <c r="C63" s="11"/>
      <c r="D63" s="207"/>
      <c r="E63" s="209"/>
      <c r="F63" s="209"/>
    </row>
    <row r="64" spans="2:6" x14ac:dyDescent="0.2">
      <c r="B64" s="11"/>
      <c r="C64" s="11"/>
      <c r="D64" s="207"/>
      <c r="E64" s="208"/>
      <c r="F64" s="208"/>
    </row>
    <row r="65" spans="2:6" x14ac:dyDescent="0.2">
      <c r="B65" s="11"/>
      <c r="C65" s="11"/>
      <c r="D65" s="207"/>
      <c r="E65" s="209"/>
      <c r="F65" s="209"/>
    </row>
    <row r="66" spans="2:6" x14ac:dyDescent="0.2">
      <c r="B66" s="11"/>
      <c r="C66" s="11"/>
      <c r="D66" s="207"/>
      <c r="E66" s="208"/>
      <c r="F66" s="208"/>
    </row>
    <row r="67" spans="2:6" x14ac:dyDescent="0.2">
      <c r="B67" s="11"/>
      <c r="C67" s="11"/>
      <c r="D67" s="207"/>
      <c r="E67" s="209"/>
      <c r="F67" s="209"/>
    </row>
    <row r="68" spans="2:6" x14ac:dyDescent="0.2">
      <c r="B68" s="11"/>
      <c r="C68" s="11"/>
      <c r="D68" s="207"/>
      <c r="E68" s="208"/>
      <c r="F68" s="208"/>
    </row>
    <row r="69" spans="2:6" x14ac:dyDescent="0.2">
      <c r="B69" s="11"/>
      <c r="C69" s="11"/>
      <c r="D69" s="207"/>
      <c r="E69" s="209"/>
      <c r="F69" s="209"/>
    </row>
    <row r="70" spans="2:6" x14ac:dyDescent="0.2">
      <c r="B70" s="11"/>
      <c r="C70" s="11"/>
      <c r="D70" s="207"/>
      <c r="E70" s="208"/>
      <c r="F70" s="208"/>
    </row>
    <row r="71" spans="2:6" x14ac:dyDescent="0.2">
      <c r="B71" s="11"/>
      <c r="C71" s="11"/>
      <c r="D71" s="207"/>
      <c r="E71" s="209"/>
      <c r="F71" s="209"/>
    </row>
    <row r="72" spans="2:6" x14ac:dyDescent="0.2">
      <c r="B72" s="11"/>
      <c r="C72" s="11"/>
      <c r="D72" s="207"/>
      <c r="E72" s="208"/>
      <c r="F72" s="208"/>
    </row>
    <row r="73" spans="2:6" x14ac:dyDescent="0.2">
      <c r="B73" s="11"/>
      <c r="C73" s="11"/>
      <c r="D73" s="207"/>
      <c r="E73" s="209"/>
      <c r="F73" s="209"/>
    </row>
    <row r="74" spans="2:6" x14ac:dyDescent="0.2">
      <c r="B74" s="11"/>
      <c r="C74" s="11"/>
      <c r="D74" s="207"/>
      <c r="E74" s="208"/>
      <c r="F74" s="208"/>
    </row>
    <row r="75" spans="2:6" x14ac:dyDescent="0.2">
      <c r="B75" s="11"/>
      <c r="C75" s="11"/>
      <c r="D75" s="207"/>
      <c r="E75" s="209"/>
      <c r="F75" s="209"/>
    </row>
    <row r="76" spans="2:6" x14ac:dyDescent="0.2">
      <c r="B76" s="11"/>
      <c r="C76" s="11"/>
      <c r="D76" s="207"/>
      <c r="E76" s="208"/>
      <c r="F76" s="208"/>
    </row>
    <row r="77" spans="2:6" x14ac:dyDescent="0.2">
      <c r="B77" s="11"/>
      <c r="C77" s="11"/>
      <c r="D77" s="207"/>
      <c r="E77" s="209"/>
      <c r="F77" s="209"/>
    </row>
    <row r="78" spans="2:6" x14ac:dyDescent="0.2">
      <c r="B78" s="11"/>
      <c r="C78" s="11"/>
      <c r="D78" s="207"/>
      <c r="E78" s="208"/>
      <c r="F78" s="208"/>
    </row>
    <row r="79" spans="2:6" x14ac:dyDescent="0.2">
      <c r="B79" s="11"/>
      <c r="C79" s="11"/>
      <c r="D79" s="207"/>
      <c r="E79" s="209"/>
      <c r="F79" s="209"/>
    </row>
    <row r="80" spans="2:6" x14ac:dyDescent="0.2">
      <c r="B80" s="11"/>
      <c r="C80" s="11"/>
      <c r="D80" s="207"/>
      <c r="E80" s="208"/>
      <c r="F80" s="208"/>
    </row>
    <row r="81" spans="2:6" x14ac:dyDescent="0.2">
      <c r="B81" s="11"/>
      <c r="C81" s="11"/>
      <c r="D81" s="207"/>
      <c r="E81" s="209"/>
      <c r="F81" s="209"/>
    </row>
    <row r="82" spans="2:6" x14ac:dyDescent="0.2">
      <c r="B82" s="11"/>
      <c r="C82" s="11"/>
      <c r="D82" s="207"/>
      <c r="E82" s="208"/>
      <c r="F82" s="208"/>
    </row>
    <row r="83" spans="2:6" x14ac:dyDescent="0.2">
      <c r="B83" s="11"/>
      <c r="C83" s="11"/>
      <c r="D83" s="207"/>
      <c r="E83" s="209"/>
      <c r="F83" s="209"/>
    </row>
    <row r="84" spans="2:6" x14ac:dyDescent="0.2">
      <c r="B84" s="11"/>
      <c r="C84" s="11"/>
      <c r="D84" s="207"/>
      <c r="E84" s="208"/>
      <c r="F84" s="208"/>
    </row>
    <row r="85" spans="2:6" x14ac:dyDescent="0.2">
      <c r="B85" s="11"/>
      <c r="C85" s="11"/>
      <c r="D85" s="207"/>
      <c r="E85" s="209"/>
      <c r="F85" s="209"/>
    </row>
    <row r="86" spans="2:6" x14ac:dyDescent="0.2">
      <c r="B86" s="11"/>
      <c r="C86" s="11"/>
      <c r="D86" s="207"/>
      <c r="E86" s="208"/>
      <c r="F86" s="208"/>
    </row>
    <row r="87" spans="2:6" x14ac:dyDescent="0.2">
      <c r="B87" s="11"/>
      <c r="C87" s="11"/>
      <c r="D87" s="207"/>
      <c r="E87" s="209"/>
      <c r="F87" s="209"/>
    </row>
    <row r="88" spans="2:6" x14ac:dyDescent="0.2">
      <c r="B88" s="4"/>
      <c r="C88" s="4"/>
    </row>
    <row r="89" spans="2:6" x14ac:dyDescent="0.2">
      <c r="B89" s="4"/>
      <c r="C89" s="4"/>
    </row>
    <row r="90" spans="2:6" x14ac:dyDescent="0.2">
      <c r="B90" s="4"/>
      <c r="C90" s="4"/>
    </row>
    <row r="91" spans="2:6" x14ac:dyDescent="0.2">
      <c r="B91" s="4"/>
      <c r="C91" s="4"/>
    </row>
    <row r="92" spans="2:6" x14ac:dyDescent="0.2">
      <c r="B92" s="4"/>
      <c r="C92" s="4"/>
    </row>
    <row r="93" spans="2:6" x14ac:dyDescent="0.2">
      <c r="B93" s="4"/>
      <c r="C93" s="4"/>
    </row>
    <row r="94" spans="2:6" x14ac:dyDescent="0.2">
      <c r="B94" s="4"/>
      <c r="C94" s="4"/>
    </row>
    <row r="95" spans="2:6" x14ac:dyDescent="0.2">
      <c r="B95" s="4"/>
      <c r="C95" s="4"/>
    </row>
    <row r="96" spans="2:6" x14ac:dyDescent="0.2">
      <c r="B96" s="4"/>
      <c r="C96" s="4"/>
    </row>
    <row r="97" spans="2:3" x14ac:dyDescent="0.2">
      <c r="B97" s="4"/>
      <c r="C97" s="4"/>
    </row>
    <row r="98" spans="2:3" x14ac:dyDescent="0.2">
      <c r="B98" s="4"/>
      <c r="C98" s="4"/>
    </row>
    <row r="99" spans="2:3" x14ac:dyDescent="0.2">
      <c r="B99" s="4"/>
      <c r="C99" s="4"/>
    </row>
    <row r="100" spans="2:3" x14ac:dyDescent="0.2">
      <c r="B100" s="4"/>
      <c r="C100" s="4"/>
    </row>
    <row r="101" spans="2:3" x14ac:dyDescent="0.2">
      <c r="B101" s="4"/>
      <c r="C101" s="4"/>
    </row>
    <row r="102" spans="2:3" x14ac:dyDescent="0.2">
      <c r="B102" s="4"/>
      <c r="C102" s="4"/>
    </row>
    <row r="103" spans="2:3" x14ac:dyDescent="0.2">
      <c r="B103" s="4"/>
      <c r="C103" s="4"/>
    </row>
    <row r="104" spans="2:3" x14ac:dyDescent="0.2">
      <c r="B104" s="4"/>
      <c r="C104" s="4"/>
    </row>
    <row r="105" spans="2:3" x14ac:dyDescent="0.2">
      <c r="B105" s="4"/>
      <c r="C105" s="4"/>
    </row>
    <row r="106" spans="2:3" x14ac:dyDescent="0.2">
      <c r="B106" s="4"/>
      <c r="C106" s="4"/>
    </row>
    <row r="107" spans="2:3" x14ac:dyDescent="0.2">
      <c r="B107" s="4"/>
      <c r="C107" s="4"/>
    </row>
    <row r="108" spans="2:3" x14ac:dyDescent="0.2">
      <c r="B108" s="4"/>
      <c r="C108" s="4"/>
    </row>
    <row r="109" spans="2:3" x14ac:dyDescent="0.2">
      <c r="B109" s="4"/>
      <c r="C109" s="4"/>
    </row>
    <row r="110" spans="2:3" x14ac:dyDescent="0.2">
      <c r="B110" s="4"/>
      <c r="C110" s="4"/>
    </row>
    <row r="111" spans="2:3" x14ac:dyDescent="0.2">
      <c r="B111" s="4"/>
      <c r="C111" s="4"/>
    </row>
    <row r="112" spans="2:3" x14ac:dyDescent="0.2">
      <c r="B112" s="4"/>
      <c r="C112" s="4"/>
    </row>
    <row r="113" spans="2:3" x14ac:dyDescent="0.2">
      <c r="B113" s="4"/>
      <c r="C113" s="4"/>
    </row>
    <row r="114" spans="2:3" x14ac:dyDescent="0.2">
      <c r="B114" s="4"/>
      <c r="C114" s="4"/>
    </row>
    <row r="115" spans="2:3" x14ac:dyDescent="0.2">
      <c r="B115" s="4"/>
      <c r="C115" s="4"/>
    </row>
    <row r="116" spans="2:3" x14ac:dyDescent="0.2">
      <c r="B116" s="4"/>
      <c r="C116" s="4"/>
    </row>
    <row r="117" spans="2:3" x14ac:dyDescent="0.2">
      <c r="B117" s="4"/>
      <c r="C117" s="4"/>
    </row>
    <row r="118" spans="2:3" x14ac:dyDescent="0.2">
      <c r="B118" s="4"/>
      <c r="C118" s="4"/>
    </row>
    <row r="119" spans="2:3" x14ac:dyDescent="0.2">
      <c r="B119" s="4"/>
      <c r="C119" s="4"/>
    </row>
    <row r="120" spans="2:3" x14ac:dyDescent="0.2">
      <c r="B120" s="4"/>
      <c r="C120" s="4"/>
    </row>
    <row r="121" spans="2:3" x14ac:dyDescent="0.2">
      <c r="B121" s="4"/>
      <c r="C121" s="4"/>
    </row>
    <row r="122" spans="2:3" x14ac:dyDescent="0.2">
      <c r="B122" s="4"/>
      <c r="C122" s="4"/>
    </row>
    <row r="123" spans="2:3" x14ac:dyDescent="0.2">
      <c r="B123" s="4"/>
      <c r="C123" s="4"/>
    </row>
    <row r="124" spans="2:3" x14ac:dyDescent="0.2">
      <c r="B124" s="4"/>
      <c r="C124" s="4"/>
    </row>
    <row r="125" spans="2:3" x14ac:dyDescent="0.2">
      <c r="B125" s="4"/>
      <c r="C125" s="4"/>
    </row>
    <row r="126" spans="2:3" x14ac:dyDescent="0.2">
      <c r="B126" s="4"/>
      <c r="C126" s="4"/>
    </row>
    <row r="127" spans="2:3" x14ac:dyDescent="0.2">
      <c r="B127" s="4"/>
      <c r="C127" s="4"/>
    </row>
    <row r="128" spans="2:3" x14ac:dyDescent="0.2">
      <c r="B128" s="4"/>
      <c r="C128" s="4"/>
    </row>
  </sheetData>
  <mergeCells count="70">
    <mergeCell ref="D19:F19"/>
    <mergeCell ref="D20:F20"/>
    <mergeCell ref="D21:F21"/>
    <mergeCell ref="D22:F22"/>
    <mergeCell ref="D4:F4"/>
    <mergeCell ref="D25:F25"/>
    <mergeCell ref="D26:F26"/>
    <mergeCell ref="D27:F27"/>
    <mergeCell ref="D23:F23"/>
    <mergeCell ref="D24:F24"/>
    <mergeCell ref="D31:F31"/>
    <mergeCell ref="D32:F32"/>
    <mergeCell ref="D33:F33"/>
    <mergeCell ref="D28:F28"/>
    <mergeCell ref="D29:F29"/>
    <mergeCell ref="D30:F30"/>
    <mergeCell ref="D37:F37"/>
    <mergeCell ref="D38:F38"/>
    <mergeCell ref="D39:F39"/>
    <mergeCell ref="D34:F34"/>
    <mergeCell ref="D35:F35"/>
    <mergeCell ref="D36:F36"/>
    <mergeCell ref="D43:F43"/>
    <mergeCell ref="D44:F44"/>
    <mergeCell ref="D45:F45"/>
    <mergeCell ref="D40:F40"/>
    <mergeCell ref="D41:F41"/>
    <mergeCell ref="D42:F42"/>
    <mergeCell ref="D49:F49"/>
    <mergeCell ref="D50:F50"/>
    <mergeCell ref="D51:F51"/>
    <mergeCell ref="D46:F46"/>
    <mergeCell ref="D47:F47"/>
    <mergeCell ref="D48:F48"/>
    <mergeCell ref="D55:F55"/>
    <mergeCell ref="D56:F56"/>
    <mergeCell ref="D57:F57"/>
    <mergeCell ref="D52:F52"/>
    <mergeCell ref="D53:F53"/>
    <mergeCell ref="D54:F54"/>
    <mergeCell ref="D61:F61"/>
    <mergeCell ref="D62:F62"/>
    <mergeCell ref="D63:F63"/>
    <mergeCell ref="D58:F58"/>
    <mergeCell ref="D59:F59"/>
    <mergeCell ref="D60:F60"/>
    <mergeCell ref="D67:F67"/>
    <mergeCell ref="D68:F68"/>
    <mergeCell ref="D69:F69"/>
    <mergeCell ref="D64:F64"/>
    <mergeCell ref="D65:F65"/>
    <mergeCell ref="D66:F66"/>
    <mergeCell ref="D73:F73"/>
    <mergeCell ref="D74:F74"/>
    <mergeCell ref="D75:F75"/>
    <mergeCell ref="D70:F70"/>
    <mergeCell ref="D71:F71"/>
    <mergeCell ref="D72:F72"/>
    <mergeCell ref="D79:F79"/>
    <mergeCell ref="D80:F80"/>
    <mergeCell ref="D81:F81"/>
    <mergeCell ref="D76:F76"/>
    <mergeCell ref="D77:F77"/>
    <mergeCell ref="D78:F78"/>
    <mergeCell ref="D85:F85"/>
    <mergeCell ref="D86:F86"/>
    <mergeCell ref="D87:F87"/>
    <mergeCell ref="D82:F82"/>
    <mergeCell ref="D83:F83"/>
    <mergeCell ref="D84:F84"/>
  </mergeCells>
  <pageMargins left="0.25" right="0.25" top="0.75" bottom="0.75" header="0.3" footer="0.3"/>
  <pageSetup scale="84" fitToHeight="0" orientation="portrait" horizontalDpi="4294967293" verticalDpi="4294967293" r:id="rId1"/>
  <headerFooter>
    <oddHeader>&amp;C&amp;"Arial,Bold"AviaGlobal Group LLC
Tax Year CY 2020</oddHeader>
    <oddFooter>&amp;L&amp;F&amp;RPage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D5DF9-30B2-4DF7-BAA6-7B65E8CFE915}">
  <sheetPr>
    <tabColor rgb="FF92D050"/>
    <pageSetUpPr fitToPage="1"/>
  </sheetPr>
  <dimension ref="A1:F30"/>
  <sheetViews>
    <sheetView workbookViewId="0">
      <pane ySplit="4" topLeftCell="A5" activePane="bottomLeft" state="frozen"/>
      <selection pane="bottomLeft" activeCell="B22" sqref="B22"/>
    </sheetView>
  </sheetViews>
  <sheetFormatPr defaultRowHeight="15" x14ac:dyDescent="0.25"/>
  <cols>
    <col min="1" max="1" width="14.5703125" style="50" customWidth="1"/>
    <col min="2" max="2" width="105" style="50" customWidth="1"/>
    <col min="3" max="3" width="14.5703125" style="50" customWidth="1"/>
    <col min="4" max="4" width="10.7109375" style="50" customWidth="1"/>
    <col min="5" max="5" width="11.28515625" style="50" customWidth="1"/>
    <col min="6" max="6" width="40.42578125" style="51" customWidth="1"/>
    <col min="7" max="16384" width="9.140625" style="50"/>
  </cols>
  <sheetData>
    <row r="1" spans="1:6" ht="15.75" thickBot="1" x14ac:dyDescent="0.3"/>
    <row r="2" spans="1:6" s="64" customFormat="1" ht="36" customHeight="1" thickBot="1" x14ac:dyDescent="0.3">
      <c r="A2" s="67" t="s">
        <v>5</v>
      </c>
      <c r="B2" s="57" t="s">
        <v>66</v>
      </c>
      <c r="C2" s="66"/>
      <c r="D2" s="65"/>
      <c r="E2" s="65"/>
      <c r="F2" s="51"/>
    </row>
    <row r="3" spans="1:6" ht="15.75" thickBot="1" x14ac:dyDescent="0.3"/>
    <row r="4" spans="1:6" ht="48" thickBot="1" x14ac:dyDescent="0.35">
      <c r="A4" s="61" t="s">
        <v>21</v>
      </c>
      <c r="B4" s="60" t="s">
        <v>20</v>
      </c>
      <c r="C4" s="59" t="s">
        <v>17</v>
      </c>
      <c r="D4" s="58" t="s">
        <v>19</v>
      </c>
      <c r="E4" s="58" t="s">
        <v>18</v>
      </c>
      <c r="F4" s="57" t="s">
        <v>16</v>
      </c>
    </row>
    <row r="5" spans="1:6" s="53" customFormat="1" ht="15.75" x14ac:dyDescent="0.25">
      <c r="A5" s="123"/>
      <c r="B5" s="124"/>
      <c r="C5" s="125"/>
      <c r="D5" s="125"/>
      <c r="F5" s="54"/>
    </row>
    <row r="6" spans="1:6" ht="15.75" x14ac:dyDescent="0.25">
      <c r="A6" s="123" t="s">
        <v>125</v>
      </c>
      <c r="B6" s="124" t="s">
        <v>15</v>
      </c>
      <c r="C6" s="125">
        <v>1500</v>
      </c>
      <c r="D6" s="125">
        <f>C6</f>
        <v>1500</v>
      </c>
      <c r="E6" s="129"/>
      <c r="F6" s="121" t="s">
        <v>241</v>
      </c>
    </row>
    <row r="7" spans="1:6" ht="15.75" x14ac:dyDescent="0.25">
      <c r="A7" s="123" t="s">
        <v>139</v>
      </c>
      <c r="B7" s="124" t="s">
        <v>15</v>
      </c>
      <c r="C7" s="125">
        <v>1500</v>
      </c>
      <c r="D7" s="125">
        <f>C7</f>
        <v>1500</v>
      </c>
      <c r="E7" s="129"/>
      <c r="F7" s="121" t="s">
        <v>241</v>
      </c>
    </row>
    <row r="8" spans="1:6" ht="15.75" x14ac:dyDescent="0.25">
      <c r="A8" s="123" t="s">
        <v>149</v>
      </c>
      <c r="B8" s="124" t="s">
        <v>15</v>
      </c>
      <c r="C8" s="125">
        <v>3850</v>
      </c>
      <c r="D8" s="125">
        <v>3000</v>
      </c>
      <c r="E8" s="129">
        <v>850</v>
      </c>
      <c r="F8" s="121" t="s">
        <v>242</v>
      </c>
    </row>
    <row r="9" spans="1:6" ht="15.75" x14ac:dyDescent="0.25">
      <c r="A9" s="123" t="s">
        <v>169</v>
      </c>
      <c r="B9" s="124" t="s">
        <v>15</v>
      </c>
      <c r="C9" s="125">
        <v>3557.1</v>
      </c>
      <c r="D9" s="125">
        <v>3000</v>
      </c>
      <c r="E9" s="129">
        <v>557.1</v>
      </c>
      <c r="F9" s="121" t="s">
        <v>241</v>
      </c>
    </row>
    <row r="10" spans="1:6" ht="15.75" x14ac:dyDescent="0.25">
      <c r="A10" s="123">
        <v>44780</v>
      </c>
      <c r="B10" s="124" t="s">
        <v>15</v>
      </c>
      <c r="C10" s="125">
        <v>3000</v>
      </c>
      <c r="D10" s="125">
        <f>C10</f>
        <v>3000</v>
      </c>
      <c r="E10" s="129"/>
      <c r="F10" s="121" t="s">
        <v>241</v>
      </c>
    </row>
    <row r="11" spans="1:6" ht="15.75" x14ac:dyDescent="0.25">
      <c r="A11" s="123">
        <v>44781</v>
      </c>
      <c r="B11" s="124" t="s">
        <v>15</v>
      </c>
      <c r="C11" s="125">
        <v>3000</v>
      </c>
      <c r="D11" s="125">
        <f>C11</f>
        <v>3000</v>
      </c>
      <c r="E11" s="129"/>
      <c r="F11" s="121" t="s">
        <v>241</v>
      </c>
    </row>
    <row r="12" spans="1:6" ht="15.75" x14ac:dyDescent="0.25">
      <c r="A12" s="123" t="s">
        <v>199</v>
      </c>
      <c r="B12" s="124" t="s">
        <v>15</v>
      </c>
      <c r="C12" s="125">
        <v>3194.99</v>
      </c>
      <c r="D12" s="125">
        <v>3000</v>
      </c>
      <c r="E12" s="129">
        <v>194.99</v>
      </c>
      <c r="F12" s="121" t="s">
        <v>242</v>
      </c>
    </row>
    <row r="13" spans="1:6" ht="15.75" x14ac:dyDescent="0.25">
      <c r="A13" s="123" t="s">
        <v>206</v>
      </c>
      <c r="B13" s="124" t="s">
        <v>15</v>
      </c>
      <c r="C13" s="125">
        <v>3000</v>
      </c>
      <c r="D13" s="125">
        <f>C13</f>
        <v>3000</v>
      </c>
      <c r="E13" s="129"/>
      <c r="F13" s="121" t="s">
        <v>241</v>
      </c>
    </row>
    <row r="14" spans="1:6" ht="15.75" x14ac:dyDescent="0.25">
      <c r="A14" s="123">
        <v>44603</v>
      </c>
      <c r="B14" s="124" t="s">
        <v>15</v>
      </c>
      <c r="C14" s="125">
        <v>2000</v>
      </c>
      <c r="D14" s="125">
        <f t="shared" ref="D14:D15" si="0">C14</f>
        <v>2000</v>
      </c>
      <c r="E14" s="129"/>
      <c r="F14" s="121" t="s">
        <v>241</v>
      </c>
    </row>
    <row r="15" spans="1:6" ht="15.75" x14ac:dyDescent="0.25">
      <c r="A15" s="123">
        <v>44816</v>
      </c>
      <c r="B15" s="124" t="s">
        <v>15</v>
      </c>
      <c r="C15" s="125">
        <v>2000</v>
      </c>
      <c r="D15" s="125">
        <f t="shared" si="0"/>
        <v>2000</v>
      </c>
      <c r="E15" s="129"/>
      <c r="F15" s="121" t="s">
        <v>241</v>
      </c>
    </row>
    <row r="16" spans="1:6" ht="15.75" x14ac:dyDescent="0.25">
      <c r="A16" s="123" t="s">
        <v>227</v>
      </c>
      <c r="B16" s="124" t="s">
        <v>15</v>
      </c>
      <c r="C16" s="125">
        <v>7063.61</v>
      </c>
      <c r="D16" s="125">
        <v>6000</v>
      </c>
      <c r="E16" s="129">
        <v>1063.6099999999999</v>
      </c>
      <c r="F16" s="121" t="s">
        <v>242</v>
      </c>
    </row>
    <row r="17" spans="1:6" s="127" customFormat="1" ht="16.5" thickBot="1" x14ac:dyDescent="0.3">
      <c r="A17" s="126"/>
      <c r="B17" s="73" t="s">
        <v>117</v>
      </c>
      <c r="C17" s="130">
        <f>SUM(C6:C16)</f>
        <v>33665.699999999997</v>
      </c>
      <c r="D17" s="130">
        <f t="shared" ref="D17:E17" si="1">SUM(D6:D16)</f>
        <v>31000</v>
      </c>
      <c r="E17" s="131">
        <f t="shared" si="1"/>
        <v>2665.7</v>
      </c>
      <c r="F17" s="128"/>
    </row>
    <row r="18" spans="1:6" ht="16.5" thickTop="1" x14ac:dyDescent="0.25">
      <c r="A18" s="53"/>
      <c r="B18" s="53"/>
      <c r="C18" s="72">
        <f>D17+E17</f>
        <v>33665.699999999997</v>
      </c>
      <c r="D18" s="53"/>
      <c r="E18" s="129"/>
    </row>
    <row r="19" spans="1:6" ht="15.75" x14ac:dyDescent="0.25">
      <c r="A19" s="53"/>
      <c r="B19" s="53"/>
      <c r="C19" s="53"/>
      <c r="D19" s="53"/>
    </row>
    <row r="20" spans="1:6" x14ac:dyDescent="0.25">
      <c r="A20" s="111"/>
      <c r="B20" s="111"/>
      <c r="C20" s="111"/>
      <c r="D20" s="111"/>
    </row>
    <row r="21" spans="1:6" x14ac:dyDescent="0.25">
      <c r="A21" s="111"/>
      <c r="B21" s="111"/>
      <c r="C21" s="111"/>
      <c r="D21" s="111"/>
    </row>
    <row r="22" spans="1:6" x14ac:dyDescent="0.25">
      <c r="A22" s="111"/>
      <c r="B22" s="111"/>
      <c r="C22" s="111"/>
      <c r="D22" s="111"/>
    </row>
    <row r="23" spans="1:6" x14ac:dyDescent="0.25">
      <c r="A23" s="111"/>
      <c r="B23" s="111"/>
      <c r="C23" s="111"/>
      <c r="D23" s="111"/>
    </row>
    <row r="24" spans="1:6" x14ac:dyDescent="0.25">
      <c r="A24" s="111"/>
      <c r="B24" s="111"/>
      <c r="C24" s="111"/>
      <c r="D24" s="111"/>
    </row>
    <row r="25" spans="1:6" x14ac:dyDescent="0.25">
      <c r="A25" s="111"/>
      <c r="B25" s="111"/>
      <c r="C25" s="111"/>
      <c r="D25" s="111"/>
    </row>
    <row r="26" spans="1:6" x14ac:dyDescent="0.25">
      <c r="A26" s="111"/>
      <c r="B26" s="111"/>
      <c r="C26" s="111"/>
      <c r="D26" s="111"/>
    </row>
    <row r="27" spans="1:6" x14ac:dyDescent="0.25">
      <c r="A27" s="111"/>
      <c r="B27" s="111"/>
      <c r="C27" s="111"/>
      <c r="D27" s="111"/>
    </row>
    <row r="28" spans="1:6" x14ac:dyDescent="0.25">
      <c r="A28" s="111"/>
      <c r="B28" s="111"/>
      <c r="C28" s="111"/>
      <c r="D28" s="111"/>
    </row>
    <row r="29" spans="1:6" x14ac:dyDescent="0.25">
      <c r="A29" s="111"/>
      <c r="B29" s="111"/>
      <c r="C29" s="111"/>
      <c r="D29" s="111"/>
    </row>
    <row r="30" spans="1:6" x14ac:dyDescent="0.25">
      <c r="A30" s="111"/>
      <c r="B30" s="111"/>
      <c r="C30" s="111"/>
      <c r="D30" s="111"/>
    </row>
  </sheetData>
  <pageMargins left="0.25" right="0.25" top="0.75" bottom="0.75" header="0.3" footer="0.3"/>
  <pageSetup scale="69" fitToHeight="0" orientation="landscape" horizontalDpi="4294967293" verticalDpi="4294967293" r:id="rId1"/>
  <headerFooter>
    <oddFooter>&amp;L&amp;P of &amp;N&amp;C&amp;A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42B57-A4D0-46FC-8990-2100445E429A}">
  <sheetPr>
    <tabColor rgb="FFFF0000"/>
    <pageSetUpPr fitToPage="1"/>
  </sheetPr>
  <dimension ref="A1:F153"/>
  <sheetViews>
    <sheetView tabSelected="1" topLeftCell="A7" workbookViewId="0">
      <pane ySplit="2" topLeftCell="A78" activePane="bottomLeft" state="frozen"/>
      <selection activeCell="A7" sqref="A7"/>
      <selection pane="bottomLeft" activeCell="B148" sqref="B148"/>
    </sheetView>
  </sheetViews>
  <sheetFormatPr defaultRowHeight="15" x14ac:dyDescent="0.25"/>
  <cols>
    <col min="1" max="1" width="14.5703125" style="50" customWidth="1"/>
    <col min="2" max="2" width="92.7109375" style="50" customWidth="1"/>
    <col min="3" max="3" width="14.7109375" style="108" customWidth="1"/>
    <col min="4" max="4" width="12.5703125" style="135" customWidth="1"/>
    <col min="5" max="5" width="38.7109375" style="51" customWidth="1"/>
    <col min="6" max="6" width="60.7109375" style="64" customWidth="1"/>
    <col min="7" max="7" width="15.5703125" style="50" customWidth="1"/>
    <col min="8" max="16384" width="9.140625" style="50"/>
  </cols>
  <sheetData>
    <row r="1" spans="1:6" ht="15.75" thickBot="1" x14ac:dyDescent="0.3"/>
    <row r="2" spans="1:6" s="64" customFormat="1" ht="36" customHeight="1" thickBot="1" x14ac:dyDescent="0.25">
      <c r="A2" s="67" t="s">
        <v>5</v>
      </c>
      <c r="B2" s="57" t="s">
        <v>27</v>
      </c>
      <c r="C2" s="136" t="s">
        <v>26</v>
      </c>
      <c r="D2" s="137"/>
      <c r="E2" s="65"/>
    </row>
    <row r="3" spans="1:6" ht="18.75" x14ac:dyDescent="0.3">
      <c r="A3" s="56" t="s">
        <v>25</v>
      </c>
      <c r="B3" s="56"/>
      <c r="C3" s="63">
        <v>3729.68</v>
      </c>
      <c r="D3" s="70"/>
      <c r="E3" s="70"/>
    </row>
    <row r="4" spans="1:6" ht="18.75" x14ac:dyDescent="0.3">
      <c r="A4" s="56" t="s">
        <v>24</v>
      </c>
      <c r="B4" s="56"/>
      <c r="C4" s="63">
        <v>80973.509999999995</v>
      </c>
      <c r="D4" s="70"/>
      <c r="E4" s="70"/>
    </row>
    <row r="5" spans="1:6" ht="18.75" x14ac:dyDescent="0.3">
      <c r="A5" s="56" t="s">
        <v>23</v>
      </c>
      <c r="B5" s="56"/>
      <c r="C5" s="63">
        <v>-84039.48</v>
      </c>
      <c r="D5" s="70"/>
      <c r="E5" s="70"/>
    </row>
    <row r="6" spans="1:6" ht="19.5" thickBot="1" x14ac:dyDescent="0.35">
      <c r="A6" s="56" t="s">
        <v>22</v>
      </c>
      <c r="B6" s="56"/>
      <c r="C6" s="62">
        <v>663.71</v>
      </c>
      <c r="D6" s="70"/>
      <c r="E6" s="70"/>
    </row>
    <row r="7" spans="1:6" ht="15.75" thickBot="1" x14ac:dyDescent="0.3"/>
    <row r="8" spans="1:6" ht="19.5" thickBot="1" x14ac:dyDescent="0.35">
      <c r="A8" s="69" t="s">
        <v>21</v>
      </c>
      <c r="B8" s="68" t="s">
        <v>61</v>
      </c>
      <c r="C8" s="138" t="s">
        <v>1</v>
      </c>
      <c r="D8" s="138" t="s">
        <v>57</v>
      </c>
      <c r="E8" s="57" t="s">
        <v>0</v>
      </c>
      <c r="F8" s="57" t="s">
        <v>56</v>
      </c>
    </row>
    <row r="9" spans="1:6" s="53" customFormat="1" ht="15.75" x14ac:dyDescent="0.25">
      <c r="A9" s="54"/>
      <c r="C9" s="72"/>
      <c r="D9" s="71"/>
      <c r="E9" s="54"/>
      <c r="F9" s="55"/>
    </row>
    <row r="10" spans="1:6" x14ac:dyDescent="0.25">
      <c r="A10" s="141">
        <v>44621</v>
      </c>
      <c r="B10" s="142" t="s">
        <v>122</v>
      </c>
      <c r="C10" s="143">
        <v>-0.34</v>
      </c>
      <c r="D10" s="139"/>
      <c r="E10" s="132" t="s">
        <v>244</v>
      </c>
    </row>
    <row r="11" spans="1:6" x14ac:dyDescent="0.25">
      <c r="A11" s="144" t="s">
        <v>128</v>
      </c>
      <c r="B11" s="145" t="s">
        <v>132</v>
      </c>
      <c r="C11" s="146">
        <v>-0.7</v>
      </c>
      <c r="E11" s="133" t="s">
        <v>244</v>
      </c>
    </row>
    <row r="12" spans="1:6" x14ac:dyDescent="0.25">
      <c r="A12" s="144" t="s">
        <v>125</v>
      </c>
      <c r="B12" s="145" t="s">
        <v>127</v>
      </c>
      <c r="C12" s="146">
        <v>-0.72</v>
      </c>
      <c r="E12" s="133" t="s">
        <v>244</v>
      </c>
    </row>
    <row r="13" spans="1:6" x14ac:dyDescent="0.25">
      <c r="A13" s="144" t="s">
        <v>133</v>
      </c>
      <c r="B13" s="145" t="s">
        <v>135</v>
      </c>
      <c r="C13" s="146">
        <v>-0.21</v>
      </c>
      <c r="E13" s="133" t="s">
        <v>244</v>
      </c>
    </row>
    <row r="14" spans="1:6" x14ac:dyDescent="0.25">
      <c r="A14" s="144" t="s">
        <v>128</v>
      </c>
      <c r="B14" s="145" t="s">
        <v>131</v>
      </c>
      <c r="C14" s="146">
        <v>-1.35</v>
      </c>
      <c r="E14" s="133" t="s">
        <v>244</v>
      </c>
    </row>
    <row r="15" spans="1:6" x14ac:dyDescent="0.25">
      <c r="A15" s="144" t="s">
        <v>184</v>
      </c>
      <c r="B15" s="145" t="s">
        <v>188</v>
      </c>
      <c r="C15" s="146">
        <v>-1.35</v>
      </c>
      <c r="E15" s="133" t="s">
        <v>244</v>
      </c>
    </row>
    <row r="16" spans="1:6" x14ac:dyDescent="0.25">
      <c r="A16" s="144" t="s">
        <v>184</v>
      </c>
      <c r="B16" s="145" t="s">
        <v>189</v>
      </c>
      <c r="C16" s="146">
        <v>-0.7</v>
      </c>
      <c r="E16" s="133" t="s">
        <v>244</v>
      </c>
    </row>
    <row r="17" spans="1:5" x14ac:dyDescent="0.25">
      <c r="A17" s="147">
        <v>44722</v>
      </c>
      <c r="B17" s="145" t="s">
        <v>211</v>
      </c>
      <c r="C17" s="146">
        <v>-4.7699999999999996</v>
      </c>
      <c r="E17" s="133" t="s">
        <v>244</v>
      </c>
    </row>
    <row r="18" spans="1:5" x14ac:dyDescent="0.25">
      <c r="A18" s="144" t="s">
        <v>145</v>
      </c>
      <c r="B18" s="145" t="s">
        <v>148</v>
      </c>
      <c r="C18" s="146">
        <v>-1</v>
      </c>
      <c r="E18" s="133" t="s">
        <v>245</v>
      </c>
    </row>
    <row r="19" spans="1:5" x14ac:dyDescent="0.25">
      <c r="A19" s="144" t="s">
        <v>156</v>
      </c>
      <c r="B19" s="145" t="s">
        <v>158</v>
      </c>
      <c r="C19" s="146">
        <v>-1</v>
      </c>
      <c r="E19" s="133" t="s">
        <v>245</v>
      </c>
    </row>
    <row r="20" spans="1:5" x14ac:dyDescent="0.25">
      <c r="A20" s="144" t="s">
        <v>174</v>
      </c>
      <c r="B20" s="145" t="s">
        <v>175</v>
      </c>
      <c r="C20" s="146">
        <v>-1</v>
      </c>
      <c r="E20" s="133" t="s">
        <v>245</v>
      </c>
    </row>
    <row r="21" spans="1:5" x14ac:dyDescent="0.25">
      <c r="A21" s="144" t="s">
        <v>174</v>
      </c>
      <c r="B21" s="145" t="s">
        <v>176</v>
      </c>
      <c r="C21" s="146">
        <v>-1</v>
      </c>
      <c r="E21" s="133" t="s">
        <v>245</v>
      </c>
    </row>
    <row r="22" spans="1:5" x14ac:dyDescent="0.25">
      <c r="A22" s="147">
        <v>44782</v>
      </c>
      <c r="B22" s="145" t="s">
        <v>204</v>
      </c>
      <c r="C22" s="146">
        <v>-1</v>
      </c>
      <c r="E22" s="133" t="s">
        <v>245</v>
      </c>
    </row>
    <row r="23" spans="1:5" x14ac:dyDescent="0.25">
      <c r="A23" s="147">
        <v>44782</v>
      </c>
      <c r="B23" s="145" t="s">
        <v>205</v>
      </c>
      <c r="C23" s="146">
        <v>-1</v>
      </c>
      <c r="E23" s="133" t="s">
        <v>245</v>
      </c>
    </row>
    <row r="24" spans="1:5" x14ac:dyDescent="0.25">
      <c r="A24" s="144" t="s">
        <v>232</v>
      </c>
      <c r="B24" s="145" t="s">
        <v>235</v>
      </c>
      <c r="C24" s="146">
        <v>-1</v>
      </c>
      <c r="E24" s="133" t="s">
        <v>245</v>
      </c>
    </row>
    <row r="25" spans="1:5" x14ac:dyDescent="0.25">
      <c r="A25" s="144" t="s">
        <v>232</v>
      </c>
      <c r="B25" s="145" t="s">
        <v>236</v>
      </c>
      <c r="C25" s="146">
        <v>-1</v>
      </c>
      <c r="E25" s="133" t="s">
        <v>245</v>
      </c>
    </row>
    <row r="26" spans="1:5" x14ac:dyDescent="0.25">
      <c r="A26" s="144" t="s">
        <v>237</v>
      </c>
      <c r="B26" s="145" t="s">
        <v>239</v>
      </c>
      <c r="C26" s="146">
        <v>-1</v>
      </c>
      <c r="E26" s="133" t="s">
        <v>245</v>
      </c>
    </row>
    <row r="27" spans="1:5" x14ac:dyDescent="0.25">
      <c r="A27" s="144" t="s">
        <v>237</v>
      </c>
      <c r="B27" s="145" t="s">
        <v>238</v>
      </c>
      <c r="C27" s="146">
        <v>-5</v>
      </c>
      <c r="E27" s="133" t="s">
        <v>245</v>
      </c>
    </row>
    <row r="28" spans="1:5" x14ac:dyDescent="0.25">
      <c r="A28" s="147">
        <v>44621</v>
      </c>
      <c r="B28" s="145" t="s">
        <v>53</v>
      </c>
      <c r="C28" s="146">
        <v>-29.95</v>
      </c>
      <c r="E28" s="133" t="s">
        <v>246</v>
      </c>
    </row>
    <row r="29" spans="1:5" x14ac:dyDescent="0.25">
      <c r="A29" s="147">
        <v>44563</v>
      </c>
      <c r="B29" s="145" t="s">
        <v>53</v>
      </c>
      <c r="C29" s="146">
        <v>-29.95</v>
      </c>
      <c r="E29" s="133" t="s">
        <v>246</v>
      </c>
    </row>
    <row r="30" spans="1:5" x14ac:dyDescent="0.25">
      <c r="A30" s="147">
        <v>44564</v>
      </c>
      <c r="B30" s="145" t="s">
        <v>53</v>
      </c>
      <c r="C30" s="146">
        <v>-29.95</v>
      </c>
      <c r="E30" s="133" t="s">
        <v>246</v>
      </c>
    </row>
    <row r="31" spans="1:5" x14ac:dyDescent="0.25">
      <c r="A31" s="147">
        <v>44565</v>
      </c>
      <c r="B31" s="145" t="s">
        <v>53</v>
      </c>
      <c r="C31" s="146">
        <v>-29.95</v>
      </c>
      <c r="E31" s="133" t="s">
        <v>246</v>
      </c>
    </row>
    <row r="32" spans="1:5" x14ac:dyDescent="0.25">
      <c r="A32" s="147">
        <v>44597</v>
      </c>
      <c r="B32" s="145" t="s">
        <v>53</v>
      </c>
      <c r="C32" s="146">
        <v>-29.95</v>
      </c>
      <c r="E32" s="133" t="s">
        <v>246</v>
      </c>
    </row>
    <row r="33" spans="1:6" x14ac:dyDescent="0.25">
      <c r="A33" s="147">
        <v>44567</v>
      </c>
      <c r="B33" s="145" t="s">
        <v>53</v>
      </c>
      <c r="C33" s="146">
        <v>-29.95</v>
      </c>
      <c r="E33" s="133" t="s">
        <v>246</v>
      </c>
    </row>
    <row r="34" spans="1:6" x14ac:dyDescent="0.25">
      <c r="A34" s="147">
        <v>44568</v>
      </c>
      <c r="B34" s="145" t="s">
        <v>53</v>
      </c>
      <c r="C34" s="146">
        <v>-29.95</v>
      </c>
      <c r="E34" s="133" t="s">
        <v>246</v>
      </c>
    </row>
    <row r="35" spans="1:6" x14ac:dyDescent="0.25">
      <c r="A35" s="147">
        <v>44569</v>
      </c>
      <c r="B35" s="145" t="s">
        <v>53</v>
      </c>
      <c r="C35" s="146">
        <v>-29.95</v>
      </c>
      <c r="E35" s="133" t="s">
        <v>246</v>
      </c>
    </row>
    <row r="36" spans="1:6" x14ac:dyDescent="0.25">
      <c r="A36" s="147">
        <v>44570</v>
      </c>
      <c r="B36" s="145" t="s">
        <v>53</v>
      </c>
      <c r="C36" s="146">
        <v>-29.95</v>
      </c>
      <c r="E36" s="133" t="s">
        <v>246</v>
      </c>
    </row>
    <row r="37" spans="1:6" x14ac:dyDescent="0.25">
      <c r="A37" s="147">
        <v>44630</v>
      </c>
      <c r="B37" s="145" t="s">
        <v>53</v>
      </c>
      <c r="C37" s="146">
        <v>-29.95</v>
      </c>
      <c r="E37" s="133" t="s">
        <v>246</v>
      </c>
    </row>
    <row r="38" spans="1:6" x14ac:dyDescent="0.25">
      <c r="A38" s="147">
        <v>44572</v>
      </c>
      <c r="B38" s="145" t="s">
        <v>53</v>
      </c>
      <c r="C38" s="146">
        <v>-29.95</v>
      </c>
      <c r="E38" s="133" t="s">
        <v>246</v>
      </c>
    </row>
    <row r="39" spans="1:6" x14ac:dyDescent="0.25">
      <c r="A39" s="148">
        <v>44573</v>
      </c>
      <c r="B39" s="149" t="s">
        <v>53</v>
      </c>
      <c r="C39" s="150">
        <v>-29.95</v>
      </c>
      <c r="D39" s="140">
        <f>SUM(C10:C39)</f>
        <v>-383.53999999999991</v>
      </c>
      <c r="E39" s="134" t="s">
        <v>246</v>
      </c>
    </row>
    <row r="40" spans="1:6" s="53" customFormat="1" ht="15.75" x14ac:dyDescent="0.25">
      <c r="A40" s="174">
        <v>44621</v>
      </c>
      <c r="B40" s="175" t="s">
        <v>121</v>
      </c>
      <c r="C40" s="176">
        <v>-11.38</v>
      </c>
      <c r="D40" s="177"/>
      <c r="E40" s="132" t="s">
        <v>247</v>
      </c>
      <c r="F40" s="55"/>
    </row>
    <row r="41" spans="1:6" s="53" customFormat="1" ht="15.75" x14ac:dyDescent="0.25">
      <c r="A41" s="178" t="s">
        <v>141</v>
      </c>
      <c r="B41" s="179" t="s">
        <v>143</v>
      </c>
      <c r="C41" s="180">
        <v>-66.66</v>
      </c>
      <c r="D41" s="170"/>
      <c r="E41" s="133" t="s">
        <v>247</v>
      </c>
      <c r="F41" s="55"/>
    </row>
    <row r="42" spans="1:6" x14ac:dyDescent="0.25">
      <c r="A42" s="178" t="s">
        <v>150</v>
      </c>
      <c r="B42" s="179" t="s">
        <v>152</v>
      </c>
      <c r="C42" s="180">
        <v>-29.63</v>
      </c>
      <c r="D42" s="170"/>
      <c r="E42" s="133" t="s">
        <v>247</v>
      </c>
    </row>
    <row r="43" spans="1:6" x14ac:dyDescent="0.25">
      <c r="A43" s="178" t="s">
        <v>133</v>
      </c>
      <c r="B43" s="179" t="s">
        <v>134</v>
      </c>
      <c r="C43" s="180">
        <v>-6.99</v>
      </c>
      <c r="D43" s="170"/>
      <c r="E43" s="133" t="s">
        <v>247</v>
      </c>
    </row>
    <row r="44" spans="1:6" x14ac:dyDescent="0.25">
      <c r="A44" s="178" t="s">
        <v>128</v>
      </c>
      <c r="B44" s="179" t="s">
        <v>130</v>
      </c>
      <c r="C44" s="180">
        <v>-45</v>
      </c>
      <c r="D44" s="170"/>
      <c r="E44" s="133" t="s">
        <v>247</v>
      </c>
    </row>
    <row r="45" spans="1:6" x14ac:dyDescent="0.25">
      <c r="A45" s="178" t="s">
        <v>184</v>
      </c>
      <c r="B45" s="179" t="s">
        <v>187</v>
      </c>
      <c r="C45" s="180">
        <v>-45</v>
      </c>
      <c r="D45" s="170"/>
      <c r="E45" s="133" t="s">
        <v>247</v>
      </c>
    </row>
    <row r="46" spans="1:6" x14ac:dyDescent="0.25">
      <c r="A46" s="181">
        <v>44718</v>
      </c>
      <c r="B46" s="179" t="s">
        <v>55</v>
      </c>
      <c r="C46" s="180">
        <v>-239.88</v>
      </c>
      <c r="D46" s="170"/>
      <c r="E46" s="133" t="s">
        <v>247</v>
      </c>
    </row>
    <row r="47" spans="1:6" x14ac:dyDescent="0.25">
      <c r="A47" s="181">
        <v>44722</v>
      </c>
      <c r="B47" s="179" t="s">
        <v>210</v>
      </c>
      <c r="C47" s="180">
        <v>-159</v>
      </c>
      <c r="D47" s="170"/>
      <c r="E47" s="133" t="s">
        <v>247</v>
      </c>
    </row>
    <row r="48" spans="1:6" x14ac:dyDescent="0.25">
      <c r="A48" s="181">
        <v>44779</v>
      </c>
      <c r="B48" s="179" t="s">
        <v>181</v>
      </c>
      <c r="C48" s="180">
        <v>-1</v>
      </c>
      <c r="D48" s="170"/>
      <c r="E48" s="133" t="s">
        <v>247</v>
      </c>
    </row>
    <row r="49" spans="1:5" x14ac:dyDescent="0.25">
      <c r="A49" s="181">
        <v>44779</v>
      </c>
      <c r="B49" s="179" t="s">
        <v>181</v>
      </c>
      <c r="C49" s="180">
        <v>-16.989999999999998</v>
      </c>
      <c r="D49" s="170"/>
      <c r="E49" s="133" t="s">
        <v>247</v>
      </c>
    </row>
    <row r="50" spans="1:5" x14ac:dyDescent="0.25">
      <c r="A50" s="178" t="s">
        <v>125</v>
      </c>
      <c r="B50" s="179" t="s">
        <v>54</v>
      </c>
      <c r="C50" s="180">
        <v>-49</v>
      </c>
      <c r="D50" s="170"/>
      <c r="E50" s="133" t="s">
        <v>247</v>
      </c>
    </row>
    <row r="51" spans="1:5" x14ac:dyDescent="0.25">
      <c r="A51" s="178" t="s">
        <v>184</v>
      </c>
      <c r="B51" s="179" t="s">
        <v>185</v>
      </c>
      <c r="C51" s="180">
        <v>-49</v>
      </c>
      <c r="D51" s="170"/>
      <c r="E51" s="133" t="s">
        <v>247</v>
      </c>
    </row>
    <row r="52" spans="1:5" x14ac:dyDescent="0.25">
      <c r="A52" s="181">
        <v>44777</v>
      </c>
      <c r="B52" s="179" t="s">
        <v>163</v>
      </c>
      <c r="C52" s="180">
        <v>-149</v>
      </c>
      <c r="D52" s="170"/>
      <c r="E52" s="133" t="s">
        <v>247</v>
      </c>
    </row>
    <row r="53" spans="1:5" x14ac:dyDescent="0.25">
      <c r="A53" s="178" t="s">
        <v>164</v>
      </c>
      <c r="B53" s="179" t="s">
        <v>165</v>
      </c>
      <c r="C53" s="180">
        <v>-149</v>
      </c>
      <c r="D53" s="170"/>
      <c r="E53" s="133" t="s">
        <v>247</v>
      </c>
    </row>
    <row r="54" spans="1:5" x14ac:dyDescent="0.25">
      <c r="A54" s="181">
        <v>44744</v>
      </c>
      <c r="B54" s="179" t="s">
        <v>136</v>
      </c>
      <c r="C54" s="180">
        <v>-37.18</v>
      </c>
      <c r="D54" s="170"/>
      <c r="E54" s="133" t="s">
        <v>247</v>
      </c>
    </row>
    <row r="55" spans="1:5" x14ac:dyDescent="0.25">
      <c r="A55" s="178" t="s">
        <v>220</v>
      </c>
      <c r="B55" s="179" t="s">
        <v>28</v>
      </c>
      <c r="C55" s="180">
        <v>-119.99</v>
      </c>
      <c r="D55" s="170"/>
      <c r="E55" s="133" t="s">
        <v>247</v>
      </c>
    </row>
    <row r="56" spans="1:5" x14ac:dyDescent="0.25">
      <c r="A56" s="178" t="s">
        <v>221</v>
      </c>
      <c r="B56" s="179" t="s">
        <v>222</v>
      </c>
      <c r="C56" s="180">
        <v>-479.85</v>
      </c>
      <c r="D56" s="170"/>
      <c r="E56" s="133" t="s">
        <v>247</v>
      </c>
    </row>
    <row r="57" spans="1:5" x14ac:dyDescent="0.25">
      <c r="A57" s="178" t="s">
        <v>225</v>
      </c>
      <c r="B57" s="179" t="s">
        <v>226</v>
      </c>
      <c r="C57" s="180">
        <v>-39.58</v>
      </c>
      <c r="D57" s="170"/>
      <c r="E57" s="133" t="s">
        <v>247</v>
      </c>
    </row>
    <row r="58" spans="1:5" x14ac:dyDescent="0.25">
      <c r="A58" s="144" t="s">
        <v>137</v>
      </c>
      <c r="B58" s="145" t="s">
        <v>138</v>
      </c>
      <c r="C58" s="146">
        <v>-850</v>
      </c>
      <c r="E58" s="133" t="s">
        <v>247</v>
      </c>
    </row>
    <row r="59" spans="1:5" x14ac:dyDescent="0.25">
      <c r="A59" s="144" t="s">
        <v>123</v>
      </c>
      <c r="B59" s="145" t="s">
        <v>52</v>
      </c>
      <c r="C59" s="146">
        <v>-9.49</v>
      </c>
      <c r="E59" s="133" t="s">
        <v>247</v>
      </c>
    </row>
    <row r="60" spans="1:5" x14ac:dyDescent="0.25">
      <c r="A60" s="144" t="s">
        <v>140</v>
      </c>
      <c r="B60" s="145" t="s">
        <v>51</v>
      </c>
      <c r="C60" s="146">
        <v>-11.62</v>
      </c>
      <c r="E60" s="133" t="s">
        <v>247</v>
      </c>
    </row>
    <row r="61" spans="1:5" x14ac:dyDescent="0.25">
      <c r="A61" s="144" t="s">
        <v>153</v>
      </c>
      <c r="B61" s="145" t="s">
        <v>50</v>
      </c>
      <c r="C61" s="146">
        <v>-11.62</v>
      </c>
      <c r="E61" s="133" t="s">
        <v>247</v>
      </c>
    </row>
    <row r="62" spans="1:5" x14ac:dyDescent="0.25">
      <c r="A62" s="144" t="s">
        <v>168</v>
      </c>
      <c r="B62" s="145" t="s">
        <v>49</v>
      </c>
      <c r="C62" s="146">
        <v>-11.62</v>
      </c>
      <c r="E62" s="133" t="s">
        <v>247</v>
      </c>
    </row>
    <row r="63" spans="1:5" x14ac:dyDescent="0.25">
      <c r="A63" s="144" t="s">
        <v>179</v>
      </c>
      <c r="B63" s="145" t="s">
        <v>48</v>
      </c>
      <c r="C63" s="146">
        <v>-11.62</v>
      </c>
      <c r="E63" s="133" t="s">
        <v>247</v>
      </c>
    </row>
    <row r="64" spans="1:5" x14ac:dyDescent="0.25">
      <c r="A64" s="144" t="s">
        <v>184</v>
      </c>
      <c r="B64" s="145" t="s">
        <v>47</v>
      </c>
      <c r="C64" s="146">
        <v>-11.62</v>
      </c>
      <c r="E64" s="133" t="s">
        <v>247</v>
      </c>
    </row>
    <row r="65" spans="1:5" x14ac:dyDescent="0.25">
      <c r="A65" s="144" t="s">
        <v>192</v>
      </c>
      <c r="B65" s="145" t="s">
        <v>46</v>
      </c>
      <c r="C65" s="146">
        <v>-11.62</v>
      </c>
      <c r="E65" s="133" t="s">
        <v>247</v>
      </c>
    </row>
    <row r="66" spans="1:5" x14ac:dyDescent="0.25">
      <c r="A66" s="144" t="s">
        <v>197</v>
      </c>
      <c r="B66" s="145" t="s">
        <v>45</v>
      </c>
      <c r="C66" s="146">
        <v>-11.62</v>
      </c>
      <c r="E66" s="133" t="s">
        <v>247</v>
      </c>
    </row>
    <row r="67" spans="1:5" x14ac:dyDescent="0.25">
      <c r="A67" s="144" t="s">
        <v>208</v>
      </c>
      <c r="B67" s="145" t="s">
        <v>44</v>
      </c>
      <c r="C67" s="146">
        <v>-11.62</v>
      </c>
      <c r="E67" s="133" t="s">
        <v>247</v>
      </c>
    </row>
    <row r="68" spans="1:5" x14ac:dyDescent="0.25">
      <c r="A68" s="144" t="s">
        <v>214</v>
      </c>
      <c r="B68" s="145" t="s">
        <v>43</v>
      </c>
      <c r="C68" s="146">
        <v>-11.62</v>
      </c>
      <c r="E68" s="133" t="s">
        <v>247</v>
      </c>
    </row>
    <row r="69" spans="1:5" x14ac:dyDescent="0.25">
      <c r="A69" s="144" t="s">
        <v>220</v>
      </c>
      <c r="B69" s="145" t="s">
        <v>42</v>
      </c>
      <c r="C69" s="146">
        <v>-11.62</v>
      </c>
      <c r="E69" s="133" t="s">
        <v>247</v>
      </c>
    </row>
    <row r="70" spans="1:5" x14ac:dyDescent="0.25">
      <c r="A70" s="144" t="s">
        <v>225</v>
      </c>
      <c r="B70" s="145" t="s">
        <v>41</v>
      </c>
      <c r="C70" s="146">
        <v>-11.62</v>
      </c>
      <c r="E70" s="133" t="s">
        <v>247</v>
      </c>
    </row>
    <row r="71" spans="1:5" x14ac:dyDescent="0.25">
      <c r="A71" s="144" t="s">
        <v>124</v>
      </c>
      <c r="B71" s="145" t="s">
        <v>40</v>
      </c>
      <c r="C71" s="146">
        <v>-47.69</v>
      </c>
      <c r="E71" s="133" t="s">
        <v>247</v>
      </c>
    </row>
    <row r="72" spans="1:5" x14ac:dyDescent="0.25">
      <c r="A72" s="144" t="s">
        <v>140</v>
      </c>
      <c r="B72" s="145" t="s">
        <v>39</v>
      </c>
      <c r="C72" s="146">
        <v>-59</v>
      </c>
      <c r="E72" s="133" t="s">
        <v>247</v>
      </c>
    </row>
    <row r="73" spans="1:5" x14ac:dyDescent="0.25">
      <c r="A73" s="144" t="s">
        <v>153</v>
      </c>
      <c r="B73" s="145" t="s">
        <v>38</v>
      </c>
      <c r="C73" s="146">
        <v>-59</v>
      </c>
      <c r="E73" s="133" t="s">
        <v>247</v>
      </c>
    </row>
    <row r="74" spans="1:5" x14ac:dyDescent="0.25">
      <c r="A74" s="144" t="s">
        <v>169</v>
      </c>
      <c r="B74" s="145" t="s">
        <v>37</v>
      </c>
      <c r="C74" s="146">
        <v>-59</v>
      </c>
      <c r="E74" s="133" t="s">
        <v>247</v>
      </c>
    </row>
    <row r="75" spans="1:5" x14ac:dyDescent="0.25">
      <c r="A75" s="144" t="s">
        <v>180</v>
      </c>
      <c r="B75" s="145" t="s">
        <v>36</v>
      </c>
      <c r="C75" s="146">
        <v>-59</v>
      </c>
      <c r="E75" s="133" t="s">
        <v>247</v>
      </c>
    </row>
    <row r="76" spans="1:5" x14ac:dyDescent="0.25">
      <c r="A76" s="144" t="s">
        <v>184</v>
      </c>
      <c r="B76" s="145" t="s">
        <v>35</v>
      </c>
      <c r="C76" s="146">
        <v>-59</v>
      </c>
      <c r="E76" s="133" t="s">
        <v>247</v>
      </c>
    </row>
    <row r="77" spans="1:5" x14ac:dyDescent="0.25">
      <c r="A77" s="144" t="s">
        <v>193</v>
      </c>
      <c r="B77" s="145" t="s">
        <v>34</v>
      </c>
      <c r="C77" s="146">
        <v>-59</v>
      </c>
      <c r="E77" s="133" t="s">
        <v>247</v>
      </c>
    </row>
    <row r="78" spans="1:5" x14ac:dyDescent="0.25">
      <c r="A78" s="144" t="s">
        <v>198</v>
      </c>
      <c r="B78" s="145" t="s">
        <v>33</v>
      </c>
      <c r="C78" s="146">
        <v>-59</v>
      </c>
      <c r="E78" s="133" t="s">
        <v>247</v>
      </c>
    </row>
    <row r="79" spans="1:5" x14ac:dyDescent="0.25">
      <c r="A79" s="144" t="s">
        <v>209</v>
      </c>
      <c r="B79" s="145" t="s">
        <v>32</v>
      </c>
      <c r="C79" s="146">
        <v>-59</v>
      </c>
      <c r="E79" s="133" t="s">
        <v>247</v>
      </c>
    </row>
    <row r="80" spans="1:5" x14ac:dyDescent="0.25">
      <c r="A80" s="144" t="s">
        <v>215</v>
      </c>
      <c r="B80" s="145" t="s">
        <v>31</v>
      </c>
      <c r="C80" s="146">
        <v>-59</v>
      </c>
      <c r="E80" s="133" t="s">
        <v>247</v>
      </c>
    </row>
    <row r="81" spans="1:6" x14ac:dyDescent="0.25">
      <c r="A81" s="144" t="s">
        <v>220</v>
      </c>
      <c r="B81" s="145" t="s">
        <v>30</v>
      </c>
      <c r="C81" s="146">
        <v>-59</v>
      </c>
      <c r="E81" s="133" t="s">
        <v>247</v>
      </c>
    </row>
    <row r="82" spans="1:6" x14ac:dyDescent="0.25">
      <c r="A82" s="144" t="s">
        <v>227</v>
      </c>
      <c r="B82" s="145" t="s">
        <v>29</v>
      </c>
      <c r="C82" s="146">
        <v>-59</v>
      </c>
      <c r="E82" s="133" t="s">
        <v>247</v>
      </c>
    </row>
    <row r="83" spans="1:6" x14ac:dyDescent="0.25">
      <c r="A83" s="144" t="s">
        <v>128</v>
      </c>
      <c r="B83" s="145" t="s">
        <v>129</v>
      </c>
      <c r="C83" s="146">
        <v>-23.2</v>
      </c>
      <c r="E83" s="133" t="s">
        <v>247</v>
      </c>
    </row>
    <row r="84" spans="1:6" x14ac:dyDescent="0.25">
      <c r="A84" s="144" t="s">
        <v>184</v>
      </c>
      <c r="B84" s="145" t="s">
        <v>186</v>
      </c>
      <c r="C84" s="146">
        <v>-23.2</v>
      </c>
      <c r="E84" s="133" t="s">
        <v>247</v>
      </c>
    </row>
    <row r="85" spans="1:6" x14ac:dyDescent="0.25">
      <c r="A85" s="144" t="s">
        <v>145</v>
      </c>
      <c r="B85" s="145" t="s">
        <v>146</v>
      </c>
      <c r="C85" s="146">
        <v>-199</v>
      </c>
      <c r="E85" s="133" t="s">
        <v>247</v>
      </c>
    </row>
    <row r="86" spans="1:6" x14ac:dyDescent="0.25">
      <c r="A86" s="144" t="s">
        <v>145</v>
      </c>
      <c r="B86" s="145" t="s">
        <v>147</v>
      </c>
      <c r="C86" s="146">
        <v>-99</v>
      </c>
      <c r="E86" s="133" t="s">
        <v>247</v>
      </c>
    </row>
    <row r="87" spans="1:6" x14ac:dyDescent="0.25">
      <c r="A87" s="152" t="s">
        <v>125</v>
      </c>
      <c r="B87" s="149" t="s">
        <v>126</v>
      </c>
      <c r="C87" s="150">
        <v>-24</v>
      </c>
      <c r="D87" s="182">
        <f>SUM(C40:C87)</f>
        <v>-3746.5299999999984</v>
      </c>
      <c r="E87" s="134" t="s">
        <v>247</v>
      </c>
      <c r="F87" s="183" t="s">
        <v>269</v>
      </c>
    </row>
    <row r="88" spans="1:6" x14ac:dyDescent="0.25">
      <c r="A88" s="151" t="s">
        <v>159</v>
      </c>
      <c r="B88" s="142" t="s">
        <v>160</v>
      </c>
      <c r="C88" s="143">
        <v>-575</v>
      </c>
      <c r="D88" s="139"/>
      <c r="E88" s="132" t="s">
        <v>248</v>
      </c>
    </row>
    <row r="89" spans="1:6" x14ac:dyDescent="0.25">
      <c r="A89" s="144" t="s">
        <v>161</v>
      </c>
      <c r="B89" s="145" t="s">
        <v>162</v>
      </c>
      <c r="C89" s="146">
        <v>-750</v>
      </c>
      <c r="E89" s="133" t="s">
        <v>249</v>
      </c>
    </row>
    <row r="90" spans="1:6" x14ac:dyDescent="0.25">
      <c r="A90" s="144" t="s">
        <v>216</v>
      </c>
      <c r="B90" s="145" t="s">
        <v>217</v>
      </c>
      <c r="C90" s="146">
        <v>-52.5</v>
      </c>
      <c r="E90" s="133" t="s">
        <v>249</v>
      </c>
    </row>
    <row r="91" spans="1:6" x14ac:dyDescent="0.25">
      <c r="A91" s="147">
        <v>44570</v>
      </c>
      <c r="B91" s="145" t="s">
        <v>200</v>
      </c>
      <c r="C91" s="146">
        <v>-325</v>
      </c>
      <c r="E91" s="133" t="s">
        <v>249</v>
      </c>
    </row>
    <row r="92" spans="1:6" ht="30" x14ac:dyDescent="0.25">
      <c r="A92" s="184">
        <v>44569</v>
      </c>
      <c r="B92" s="185" t="s">
        <v>194</v>
      </c>
      <c r="C92" s="186">
        <v>-120</v>
      </c>
      <c r="D92" s="188">
        <f>SUM(C88:C92)</f>
        <v>-1822.5</v>
      </c>
      <c r="E92" s="187" t="s">
        <v>249</v>
      </c>
      <c r="F92" s="183" t="s">
        <v>268</v>
      </c>
    </row>
    <row r="93" spans="1:6" x14ac:dyDescent="0.25">
      <c r="A93" s="151" t="s">
        <v>141</v>
      </c>
      <c r="B93" s="142" t="s">
        <v>142</v>
      </c>
      <c r="C93" s="143">
        <v>-19.190000000000001</v>
      </c>
      <c r="D93" s="139"/>
      <c r="E93" s="132" t="s">
        <v>250</v>
      </c>
    </row>
    <row r="94" spans="1:6" x14ac:dyDescent="0.25">
      <c r="A94" s="144" t="s">
        <v>141</v>
      </c>
      <c r="B94" s="145" t="s">
        <v>142</v>
      </c>
      <c r="C94" s="146">
        <v>-30.12</v>
      </c>
      <c r="E94" s="133" t="s">
        <v>250</v>
      </c>
    </row>
    <row r="95" spans="1:6" x14ac:dyDescent="0.25">
      <c r="A95" s="144" t="s">
        <v>166</v>
      </c>
      <c r="B95" s="145" t="s">
        <v>167</v>
      </c>
      <c r="C95" s="146">
        <v>-17.989999999999998</v>
      </c>
      <c r="E95" s="133" t="s">
        <v>250</v>
      </c>
    </row>
    <row r="96" spans="1:6" x14ac:dyDescent="0.25">
      <c r="A96" s="144" t="s">
        <v>177</v>
      </c>
      <c r="B96" s="145" t="s">
        <v>178</v>
      </c>
      <c r="C96" s="146">
        <v>-17.989999999999998</v>
      </c>
      <c r="E96" s="133" t="s">
        <v>250</v>
      </c>
    </row>
    <row r="97" spans="1:6" x14ac:dyDescent="0.25">
      <c r="A97" s="144" t="s">
        <v>182</v>
      </c>
      <c r="B97" s="145" t="s">
        <v>183</v>
      </c>
      <c r="C97" s="146">
        <v>-17.989999999999998</v>
      </c>
      <c r="E97" s="133" t="s">
        <v>250</v>
      </c>
    </row>
    <row r="98" spans="1:6" x14ac:dyDescent="0.25">
      <c r="A98" s="144" t="s">
        <v>190</v>
      </c>
      <c r="B98" s="145" t="s">
        <v>191</v>
      </c>
      <c r="C98" s="146">
        <v>-17.989999999999998</v>
      </c>
      <c r="E98" s="133" t="s">
        <v>250</v>
      </c>
    </row>
    <row r="99" spans="1:6" x14ac:dyDescent="0.25">
      <c r="A99" s="144" t="s">
        <v>195</v>
      </c>
      <c r="B99" s="145" t="s">
        <v>196</v>
      </c>
      <c r="C99" s="146">
        <v>-17.989999999999998</v>
      </c>
      <c r="E99" s="133" t="s">
        <v>250</v>
      </c>
    </row>
    <row r="100" spans="1:6" x14ac:dyDescent="0.25">
      <c r="A100" s="144" t="s">
        <v>206</v>
      </c>
      <c r="B100" s="145" t="s">
        <v>207</v>
      </c>
      <c r="C100" s="146">
        <v>-17.989999999999998</v>
      </c>
      <c r="E100" s="133" t="s">
        <v>250</v>
      </c>
    </row>
    <row r="101" spans="1:6" x14ac:dyDescent="0.25">
      <c r="A101" s="144" t="s">
        <v>212</v>
      </c>
      <c r="B101" s="145" t="s">
        <v>213</v>
      </c>
      <c r="C101" s="146">
        <v>-17.989999999999998</v>
      </c>
      <c r="E101" s="133" t="s">
        <v>250</v>
      </c>
    </row>
    <row r="102" spans="1:6" x14ac:dyDescent="0.25">
      <c r="A102" s="144" t="s">
        <v>218</v>
      </c>
      <c r="B102" s="145" t="s">
        <v>219</v>
      </c>
      <c r="C102" s="146">
        <v>-17.989999999999998</v>
      </c>
      <c r="E102" s="133" t="s">
        <v>250</v>
      </c>
    </row>
    <row r="103" spans="1:6" x14ac:dyDescent="0.25">
      <c r="A103" s="144" t="s">
        <v>223</v>
      </c>
      <c r="B103" s="145" t="s">
        <v>224</v>
      </c>
      <c r="C103" s="146">
        <v>-17.989999999999998</v>
      </c>
      <c r="E103" s="133" t="s">
        <v>250</v>
      </c>
    </row>
    <row r="104" spans="1:6" x14ac:dyDescent="0.25">
      <c r="A104" s="144" t="s">
        <v>150</v>
      </c>
      <c r="B104" s="145" t="s">
        <v>151</v>
      </c>
      <c r="C104" s="146">
        <v>-50</v>
      </c>
      <c r="E104" s="133" t="s">
        <v>250</v>
      </c>
    </row>
    <row r="105" spans="1:6" x14ac:dyDescent="0.25">
      <c r="A105" s="144" t="s">
        <v>150</v>
      </c>
      <c r="B105" s="145" t="s">
        <v>151</v>
      </c>
      <c r="C105" s="146">
        <v>-100</v>
      </c>
      <c r="E105" s="133" t="s">
        <v>250</v>
      </c>
    </row>
    <row r="106" spans="1:6" x14ac:dyDescent="0.25">
      <c r="A106" s="152" t="s">
        <v>156</v>
      </c>
      <c r="B106" s="149" t="s">
        <v>157</v>
      </c>
      <c r="C106" s="150">
        <v>-25</v>
      </c>
      <c r="D106" s="140">
        <f>SUM(C93:C106)</f>
        <v>-386.22</v>
      </c>
      <c r="E106" s="134" t="s">
        <v>250</v>
      </c>
    </row>
    <row r="107" spans="1:6" x14ac:dyDescent="0.25">
      <c r="A107" s="151" t="s">
        <v>154</v>
      </c>
      <c r="B107" s="142" t="s">
        <v>155</v>
      </c>
      <c r="C107" s="143">
        <v>-96.55</v>
      </c>
      <c r="D107" s="139"/>
      <c r="E107" s="153" t="s">
        <v>118</v>
      </c>
      <c r="F107" s="156" t="s">
        <v>251</v>
      </c>
    </row>
    <row r="108" spans="1:6" x14ac:dyDescent="0.25">
      <c r="A108" s="147">
        <v>44751</v>
      </c>
      <c r="B108" s="145" t="s">
        <v>201</v>
      </c>
      <c r="C108" s="146">
        <v>-2700</v>
      </c>
      <c r="E108" s="133" t="s">
        <v>243</v>
      </c>
    </row>
    <row r="109" spans="1:6" x14ac:dyDescent="0.25">
      <c r="A109" s="144" t="s">
        <v>228</v>
      </c>
      <c r="B109" s="145" t="s">
        <v>229</v>
      </c>
      <c r="C109" s="146">
        <v>-3300</v>
      </c>
      <c r="E109" s="133" t="s">
        <v>243</v>
      </c>
    </row>
    <row r="110" spans="1:6" x14ac:dyDescent="0.25">
      <c r="A110" s="144" t="s">
        <v>232</v>
      </c>
      <c r="B110" s="145" t="s">
        <v>234</v>
      </c>
      <c r="C110" s="146">
        <v>-70.62</v>
      </c>
      <c r="E110" s="154" t="s">
        <v>118</v>
      </c>
      <c r="F110" s="156" t="s">
        <v>251</v>
      </c>
    </row>
    <row r="111" spans="1:6" x14ac:dyDescent="0.25">
      <c r="A111" s="144" t="s">
        <v>141</v>
      </c>
      <c r="B111" s="145" t="s">
        <v>144</v>
      </c>
      <c r="C111" s="146">
        <v>-74.099999999999994</v>
      </c>
      <c r="E111" s="154" t="s">
        <v>118</v>
      </c>
      <c r="F111" s="156" t="s">
        <v>251</v>
      </c>
    </row>
    <row r="112" spans="1:6" x14ac:dyDescent="0.25">
      <c r="A112" s="144" t="s">
        <v>170</v>
      </c>
      <c r="B112" s="145" t="s">
        <v>171</v>
      </c>
      <c r="C112" s="146">
        <v>-2000</v>
      </c>
      <c r="E112" s="133" t="s">
        <v>243</v>
      </c>
    </row>
    <row r="113" spans="1:6" x14ac:dyDescent="0.25">
      <c r="A113" s="144" t="s">
        <v>228</v>
      </c>
      <c r="B113" s="145" t="s">
        <v>230</v>
      </c>
      <c r="C113" s="146">
        <v>-3300</v>
      </c>
      <c r="E113" s="133" t="s">
        <v>243</v>
      </c>
    </row>
    <row r="114" spans="1:6" x14ac:dyDescent="0.25">
      <c r="A114" s="144" t="s">
        <v>232</v>
      </c>
      <c r="B114" s="145" t="s">
        <v>233</v>
      </c>
      <c r="C114" s="146">
        <v>-1549.3</v>
      </c>
      <c r="E114" s="154" t="s">
        <v>118</v>
      </c>
      <c r="F114" s="156" t="s">
        <v>251</v>
      </c>
    </row>
    <row r="115" spans="1:6" x14ac:dyDescent="0.25">
      <c r="A115" s="144" t="s">
        <v>170</v>
      </c>
      <c r="B115" s="145" t="s">
        <v>172</v>
      </c>
      <c r="C115" s="146">
        <v>-2000</v>
      </c>
      <c r="E115" s="133" t="s">
        <v>243</v>
      </c>
    </row>
    <row r="116" spans="1:6" x14ac:dyDescent="0.25">
      <c r="A116" s="147">
        <v>44751</v>
      </c>
      <c r="B116" s="145" t="s">
        <v>202</v>
      </c>
      <c r="C116" s="146">
        <v>-2700</v>
      </c>
      <c r="E116" s="133" t="s">
        <v>243</v>
      </c>
    </row>
    <row r="117" spans="1:6" x14ac:dyDescent="0.25">
      <c r="A117" s="144" t="s">
        <v>228</v>
      </c>
      <c r="B117" s="145" t="s">
        <v>231</v>
      </c>
      <c r="C117" s="146">
        <v>-3300</v>
      </c>
      <c r="E117" s="133" t="s">
        <v>243</v>
      </c>
    </row>
    <row r="118" spans="1:6" x14ac:dyDescent="0.25">
      <c r="A118" s="147">
        <v>44751</v>
      </c>
      <c r="B118" s="145" t="s">
        <v>203</v>
      </c>
      <c r="C118" s="146">
        <v>-2700</v>
      </c>
      <c r="E118" s="133" t="s">
        <v>243</v>
      </c>
    </row>
    <row r="119" spans="1:6" x14ac:dyDescent="0.25">
      <c r="A119" s="152" t="s">
        <v>170</v>
      </c>
      <c r="B119" s="149" t="s">
        <v>173</v>
      </c>
      <c r="C119" s="150">
        <v>-2000</v>
      </c>
      <c r="D119" s="182">
        <f>SUM(C107:C119)</f>
        <v>-25790.57</v>
      </c>
      <c r="E119" s="134" t="s">
        <v>243</v>
      </c>
    </row>
    <row r="121" spans="1:6" x14ac:dyDescent="0.25">
      <c r="A121" s="157"/>
      <c r="B121" s="158" t="s">
        <v>252</v>
      </c>
      <c r="C121" s="159"/>
      <c r="D121" s="160"/>
      <c r="E121" s="161" t="s">
        <v>254</v>
      </c>
    </row>
    <row r="122" spans="1:6" s="127" customFormat="1" x14ac:dyDescent="0.25">
      <c r="A122" s="166" t="s">
        <v>154</v>
      </c>
      <c r="B122" s="162" t="s">
        <v>155</v>
      </c>
      <c r="C122" s="163">
        <v>-96.55</v>
      </c>
      <c r="D122" s="164"/>
      <c r="E122" s="173" t="s">
        <v>267</v>
      </c>
      <c r="F122" s="165"/>
    </row>
    <row r="123" spans="1:6" x14ac:dyDescent="0.25">
      <c r="A123" s="167">
        <v>44637</v>
      </c>
      <c r="B123" s="111" t="s">
        <v>261</v>
      </c>
      <c r="C123" s="108">
        <v>6.55</v>
      </c>
      <c r="E123" s="121" t="s">
        <v>247</v>
      </c>
    </row>
    <row r="124" spans="1:6" x14ac:dyDescent="0.25">
      <c r="A124" s="167">
        <v>44638</v>
      </c>
      <c r="B124" s="111" t="s">
        <v>262</v>
      </c>
      <c r="C124" s="108">
        <v>90</v>
      </c>
      <c r="D124" s="135">
        <f>SUM(C123:C124)</f>
        <v>96.55</v>
      </c>
      <c r="E124" s="121" t="s">
        <v>263</v>
      </c>
    </row>
    <row r="125" spans="1:6" x14ac:dyDescent="0.25">
      <c r="A125" s="167"/>
      <c r="B125" s="111"/>
      <c r="E125" s="121"/>
    </row>
    <row r="126" spans="1:6" s="127" customFormat="1" x14ac:dyDescent="0.25">
      <c r="A126" s="166" t="s">
        <v>232</v>
      </c>
      <c r="B126" s="162" t="s">
        <v>234</v>
      </c>
      <c r="C126" s="163">
        <v>-70.62</v>
      </c>
      <c r="D126" s="164"/>
      <c r="E126" s="173" t="s">
        <v>265</v>
      </c>
      <c r="F126" s="165"/>
    </row>
    <row r="127" spans="1:6" s="127" customFormat="1" x14ac:dyDescent="0.25">
      <c r="A127" s="168">
        <v>44759</v>
      </c>
      <c r="B127" s="169" t="s">
        <v>261</v>
      </c>
      <c r="C127" s="172">
        <v>5.94</v>
      </c>
      <c r="D127" s="170"/>
      <c r="E127" s="121" t="s">
        <v>247</v>
      </c>
      <c r="F127" s="165"/>
    </row>
    <row r="128" spans="1:6" s="127" customFormat="1" x14ac:dyDescent="0.25">
      <c r="A128" s="168">
        <v>44790</v>
      </c>
      <c r="B128" s="169" t="s">
        <v>261</v>
      </c>
      <c r="C128" s="172">
        <v>6.06</v>
      </c>
      <c r="D128" s="170"/>
      <c r="E128" s="121" t="s">
        <v>247</v>
      </c>
      <c r="F128" s="165"/>
    </row>
    <row r="129" spans="1:6" s="127" customFormat="1" x14ac:dyDescent="0.25">
      <c r="A129" s="168">
        <v>44821</v>
      </c>
      <c r="B129" s="169" t="s">
        <v>261</v>
      </c>
      <c r="C129" s="172">
        <v>5.77</v>
      </c>
      <c r="D129" s="170"/>
      <c r="E129" s="121" t="s">
        <v>247</v>
      </c>
      <c r="F129" s="165"/>
    </row>
    <row r="130" spans="1:6" x14ac:dyDescent="0.25">
      <c r="A130" s="171">
        <v>44840</v>
      </c>
      <c r="B130" s="111" t="s">
        <v>264</v>
      </c>
      <c r="C130" s="122">
        <v>34.99</v>
      </c>
      <c r="D130" s="170"/>
      <c r="E130" s="121" t="s">
        <v>247</v>
      </c>
    </row>
    <row r="131" spans="1:6" x14ac:dyDescent="0.25">
      <c r="A131" s="171">
        <v>44851</v>
      </c>
      <c r="B131" s="111" t="s">
        <v>261</v>
      </c>
      <c r="C131" s="122">
        <v>5.66</v>
      </c>
      <c r="D131" s="170"/>
      <c r="E131" s="121" t="s">
        <v>247</v>
      </c>
    </row>
    <row r="132" spans="1:6" x14ac:dyDescent="0.25">
      <c r="A132" s="171">
        <v>44882</v>
      </c>
      <c r="B132" s="111" t="s">
        <v>261</v>
      </c>
      <c r="C132" s="122">
        <v>6.01</v>
      </c>
      <c r="D132" s="170"/>
      <c r="E132" s="121" t="s">
        <v>247</v>
      </c>
    </row>
    <row r="133" spans="1:6" x14ac:dyDescent="0.25">
      <c r="A133" s="171">
        <v>44912</v>
      </c>
      <c r="B133" s="111" t="s">
        <v>261</v>
      </c>
      <c r="C133" s="122">
        <v>6.19</v>
      </c>
      <c r="D133" s="170">
        <f>SUM(C127:C133)</f>
        <v>70.62</v>
      </c>
      <c r="E133" s="121" t="s">
        <v>247</v>
      </c>
    </row>
    <row r="134" spans="1:6" x14ac:dyDescent="0.25">
      <c r="A134" s="155"/>
      <c r="B134" s="111"/>
      <c r="C134" s="122"/>
      <c r="D134" s="170"/>
      <c r="E134" s="121"/>
    </row>
    <row r="135" spans="1:6" s="127" customFormat="1" x14ac:dyDescent="0.25">
      <c r="A135" s="166" t="s">
        <v>141</v>
      </c>
      <c r="B135" s="162" t="s">
        <v>144</v>
      </c>
      <c r="C135" s="163">
        <v>-74.099999999999994</v>
      </c>
      <c r="D135" s="164"/>
      <c r="E135" s="173" t="s">
        <v>266</v>
      </c>
      <c r="F135" s="165"/>
    </row>
    <row r="136" spans="1:6" x14ac:dyDescent="0.25">
      <c r="A136" s="167">
        <v>44565</v>
      </c>
      <c r="B136" s="111" t="s">
        <v>258</v>
      </c>
      <c r="C136" s="108">
        <v>11.33</v>
      </c>
      <c r="E136" s="121" t="s">
        <v>247</v>
      </c>
    </row>
    <row r="137" spans="1:6" x14ac:dyDescent="0.25">
      <c r="A137" s="167">
        <v>44565</v>
      </c>
      <c r="B137" s="111" t="s">
        <v>259</v>
      </c>
      <c r="C137" s="108">
        <v>0.11</v>
      </c>
      <c r="E137" s="121" t="s">
        <v>247</v>
      </c>
    </row>
    <row r="138" spans="1:6" x14ac:dyDescent="0.25">
      <c r="A138" s="167">
        <v>44578</v>
      </c>
      <c r="B138" s="111" t="s">
        <v>261</v>
      </c>
      <c r="C138" s="108">
        <v>6.87</v>
      </c>
      <c r="E138" s="121" t="s">
        <v>247</v>
      </c>
    </row>
    <row r="139" spans="1:6" x14ac:dyDescent="0.25">
      <c r="A139" s="167">
        <v>44609</v>
      </c>
      <c r="B139" s="111" t="s">
        <v>261</v>
      </c>
      <c r="C139" s="108">
        <v>6.79</v>
      </c>
      <c r="E139" s="121" t="s">
        <v>247</v>
      </c>
    </row>
    <row r="140" spans="1:6" x14ac:dyDescent="0.25">
      <c r="A140" s="167">
        <v>44624</v>
      </c>
      <c r="B140" s="111" t="s">
        <v>260</v>
      </c>
      <c r="C140" s="108">
        <v>49</v>
      </c>
      <c r="D140" s="135">
        <f>SUM(C136:C140)</f>
        <v>74.099999999999994</v>
      </c>
      <c r="E140" s="121" t="s">
        <v>247</v>
      </c>
    </row>
    <row r="141" spans="1:6" x14ac:dyDescent="0.25">
      <c r="A141" s="64"/>
    </row>
    <row r="142" spans="1:6" x14ac:dyDescent="0.25">
      <c r="A142" s="166" t="s">
        <v>232</v>
      </c>
      <c r="B142" s="162" t="s">
        <v>233</v>
      </c>
      <c r="C142" s="163">
        <v>-1549.3</v>
      </c>
      <c r="D142" s="164"/>
      <c r="E142" s="173" t="s">
        <v>253</v>
      </c>
    </row>
    <row r="143" spans="1:6" x14ac:dyDescent="0.25">
      <c r="A143" s="167">
        <v>44916</v>
      </c>
      <c r="B143" s="111" t="s">
        <v>255</v>
      </c>
      <c r="C143" s="108">
        <v>1075.27</v>
      </c>
      <c r="E143" s="121" t="s">
        <v>249</v>
      </c>
    </row>
    <row r="144" spans="1:6" x14ac:dyDescent="0.25">
      <c r="A144" s="167">
        <v>44916</v>
      </c>
      <c r="B144" s="111" t="s">
        <v>256</v>
      </c>
      <c r="C144" s="108">
        <v>453.54</v>
      </c>
      <c r="E144" s="121" t="s">
        <v>247</v>
      </c>
    </row>
    <row r="145" spans="1:5" x14ac:dyDescent="0.25">
      <c r="A145" s="167">
        <v>44916</v>
      </c>
      <c r="B145" s="111" t="s">
        <v>257</v>
      </c>
      <c r="C145" s="108">
        <v>20.49</v>
      </c>
      <c r="D145" s="135">
        <f>SUM(C143:C145)</f>
        <v>1549.3</v>
      </c>
      <c r="E145" s="121" t="s">
        <v>247</v>
      </c>
    </row>
    <row r="146" spans="1:5" x14ac:dyDescent="0.25">
      <c r="A146" s="64"/>
    </row>
    <row r="147" spans="1:5" x14ac:dyDescent="0.25">
      <c r="A147" s="167"/>
      <c r="B147" s="111"/>
      <c r="E147" s="121"/>
    </row>
    <row r="148" spans="1:5" x14ac:dyDescent="0.25">
      <c r="A148" s="64"/>
    </row>
    <row r="149" spans="1:5" x14ac:dyDescent="0.25">
      <c r="A149" s="64"/>
    </row>
    <row r="150" spans="1:5" x14ac:dyDescent="0.25">
      <c r="A150" s="64"/>
    </row>
    <row r="151" spans="1:5" x14ac:dyDescent="0.25">
      <c r="A151" s="64"/>
    </row>
    <row r="152" spans="1:5" x14ac:dyDescent="0.25">
      <c r="A152" s="64"/>
    </row>
    <row r="153" spans="1:5" x14ac:dyDescent="0.25">
      <c r="A153" s="64"/>
    </row>
  </sheetData>
  <autoFilter ref="A8:F8" xr:uid="{0218B4D3-8DD3-45D0-BDFD-4239B238CC9F}">
    <sortState xmlns:xlrd2="http://schemas.microsoft.com/office/spreadsheetml/2017/richdata2" ref="A8:F9">
      <sortCondition ref="E8"/>
    </sortState>
  </autoFilter>
  <sortState xmlns:xlrd2="http://schemas.microsoft.com/office/spreadsheetml/2017/richdata2" ref="A11:C119">
    <sortCondition ref="B10:B119"/>
  </sortState>
  <pageMargins left="0.25" right="0.25" top="0.75" bottom="0.75" header="0.3" footer="0.3"/>
  <pageSetup scale="58" fitToHeight="0" orientation="landscape" horizontalDpi="4294967293" verticalDpi="4294967293" r:id="rId1"/>
  <headerFooter>
    <oddFooter>&amp;L&amp;P of &amp;N&amp;C&amp;A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A7FBE-FAEB-4294-A3EB-02C12081FEF9}">
  <sheetPr>
    <tabColor theme="8" tint="-0.499984740745262"/>
    <pageSetUpPr fitToPage="1"/>
  </sheetPr>
  <dimension ref="A1:D143"/>
  <sheetViews>
    <sheetView topLeftCell="A106" zoomScale="85" zoomScaleNormal="85" workbookViewId="0">
      <selection activeCell="E120" sqref="E120"/>
    </sheetView>
  </sheetViews>
  <sheetFormatPr defaultRowHeight="15" x14ac:dyDescent="0.25"/>
  <cols>
    <col min="1" max="1" width="14.5703125" style="50" customWidth="1"/>
    <col min="2" max="2" width="123" style="50" customWidth="1"/>
    <col min="3" max="3" width="16.85546875" style="52" customWidth="1"/>
    <col min="4" max="4" width="15.7109375" style="52" customWidth="1"/>
    <col min="5" max="5" width="49.5703125" style="50" customWidth="1"/>
    <col min="6" max="16384" width="9.140625" style="50"/>
  </cols>
  <sheetData>
    <row r="1" spans="1:4" ht="15.75" thickBot="1" x14ac:dyDescent="0.3"/>
    <row r="2" spans="1:4" s="64" customFormat="1" ht="36" customHeight="1" thickBot="1" x14ac:dyDescent="0.25">
      <c r="A2" s="200" t="s">
        <v>5</v>
      </c>
      <c r="B2" s="198" t="s">
        <v>66</v>
      </c>
      <c r="C2" s="199" t="s">
        <v>26</v>
      </c>
      <c r="D2" s="115"/>
    </row>
    <row r="3" spans="1:4" s="110" customFormat="1" ht="18.75" x14ac:dyDescent="0.3">
      <c r="A3" s="109" t="s">
        <v>67</v>
      </c>
      <c r="B3" s="109"/>
      <c r="C3" s="116">
        <v>663.71</v>
      </c>
      <c r="D3" s="117"/>
    </row>
    <row r="4" spans="1:4" s="110" customFormat="1" ht="18.75" x14ac:dyDescent="0.3">
      <c r="A4" s="109" t="s">
        <v>24</v>
      </c>
      <c r="B4" s="109"/>
      <c r="C4" s="116">
        <v>33665.699999999997</v>
      </c>
      <c r="D4" s="117">
        <f>SUM(C15,C28,C39,C55,C79,C85,C89,C97,C109,C116,C120)</f>
        <v>33665.699999999997</v>
      </c>
    </row>
    <row r="5" spans="1:4" s="110" customFormat="1" ht="18.75" x14ac:dyDescent="0.3">
      <c r="A5" s="109" t="s">
        <v>23</v>
      </c>
      <c r="B5" s="109"/>
      <c r="C5" s="116">
        <v>-32129.360000000001</v>
      </c>
      <c r="D5" s="117">
        <f>SUM(C10:C130)-D4</f>
        <v>-32129.359999999993</v>
      </c>
    </row>
    <row r="6" spans="1:4" s="110" customFormat="1" ht="18.75" x14ac:dyDescent="0.3">
      <c r="A6" s="109" t="s">
        <v>240</v>
      </c>
      <c r="B6" s="109"/>
      <c r="C6" s="116">
        <v>2200.0500000000002</v>
      </c>
      <c r="D6" s="117"/>
    </row>
    <row r="7" spans="1:4" s="53" customFormat="1" ht="15.75" x14ac:dyDescent="0.25">
      <c r="A7" s="112"/>
      <c r="B7" s="112"/>
      <c r="C7" s="118"/>
      <c r="D7" s="118"/>
    </row>
    <row r="8" spans="1:4" s="73" customFormat="1" ht="15.75" x14ac:dyDescent="0.25">
      <c r="A8" s="201" t="s">
        <v>21</v>
      </c>
      <c r="B8" s="202" t="s">
        <v>5</v>
      </c>
      <c r="C8" s="203" t="s">
        <v>1</v>
      </c>
      <c r="D8" s="203" t="s">
        <v>58</v>
      </c>
    </row>
    <row r="9" spans="1:4" s="53" customFormat="1" ht="15.75" x14ac:dyDescent="0.25">
      <c r="A9" s="113">
        <v>44562</v>
      </c>
      <c r="B9" s="112" t="s">
        <v>67</v>
      </c>
      <c r="C9" s="118"/>
      <c r="D9" s="118">
        <v>663.71</v>
      </c>
    </row>
    <row r="10" spans="1:4" s="53" customFormat="1" ht="15.75" x14ac:dyDescent="0.25">
      <c r="A10" s="113">
        <v>44621</v>
      </c>
      <c r="B10" s="112" t="s">
        <v>121</v>
      </c>
      <c r="C10" s="118">
        <v>-11.38</v>
      </c>
      <c r="D10" s="118">
        <v>652.33000000000004</v>
      </c>
    </row>
    <row r="11" spans="1:4" s="53" customFormat="1" ht="15.75" x14ac:dyDescent="0.25">
      <c r="A11" s="113">
        <v>44621</v>
      </c>
      <c r="B11" s="112" t="s">
        <v>53</v>
      </c>
      <c r="C11" s="118">
        <v>-29.95</v>
      </c>
      <c r="D11" s="118">
        <v>622.38</v>
      </c>
    </row>
    <row r="12" spans="1:4" s="53" customFormat="1" ht="15.75" x14ac:dyDescent="0.25">
      <c r="A12" s="113">
        <v>44621</v>
      </c>
      <c r="B12" s="112" t="s">
        <v>122</v>
      </c>
      <c r="C12" s="118">
        <v>-0.34</v>
      </c>
      <c r="D12" s="118">
        <v>622.04</v>
      </c>
    </row>
    <row r="13" spans="1:4" s="53" customFormat="1" ht="15.75" x14ac:dyDescent="0.25">
      <c r="A13" s="113" t="s">
        <v>123</v>
      </c>
      <c r="B13" s="112" t="s">
        <v>52</v>
      </c>
      <c r="C13" s="118">
        <v>-9.49</v>
      </c>
      <c r="D13" s="118">
        <v>612.54999999999995</v>
      </c>
    </row>
    <row r="14" spans="1:4" s="53" customFormat="1" ht="15.75" x14ac:dyDescent="0.25">
      <c r="A14" s="113" t="s">
        <v>124</v>
      </c>
      <c r="B14" s="112" t="s">
        <v>40</v>
      </c>
      <c r="C14" s="118">
        <v>-47.69</v>
      </c>
      <c r="D14" s="118">
        <v>564.86</v>
      </c>
    </row>
    <row r="15" spans="1:4" s="53" customFormat="1" ht="15.75" x14ac:dyDescent="0.25">
      <c r="A15" s="113" t="s">
        <v>125</v>
      </c>
      <c r="B15" s="112" t="s">
        <v>15</v>
      </c>
      <c r="C15" s="118">
        <v>1500</v>
      </c>
      <c r="D15" s="118">
        <v>2064.86</v>
      </c>
    </row>
    <row r="16" spans="1:4" s="53" customFormat="1" ht="15.75" x14ac:dyDescent="0.25">
      <c r="A16" s="113" t="s">
        <v>125</v>
      </c>
      <c r="B16" s="112" t="s">
        <v>126</v>
      </c>
      <c r="C16" s="118">
        <v>-24</v>
      </c>
      <c r="D16" s="118">
        <v>2040.86</v>
      </c>
    </row>
    <row r="17" spans="1:4" s="53" customFormat="1" ht="15.75" x14ac:dyDescent="0.25">
      <c r="A17" s="113" t="s">
        <v>125</v>
      </c>
      <c r="B17" s="112" t="s">
        <v>54</v>
      </c>
      <c r="C17" s="118">
        <v>-49</v>
      </c>
      <c r="D17" s="118">
        <v>1991.86</v>
      </c>
    </row>
    <row r="18" spans="1:4" s="53" customFormat="1" ht="15.75" x14ac:dyDescent="0.25">
      <c r="A18" s="113" t="s">
        <v>125</v>
      </c>
      <c r="B18" s="112" t="s">
        <v>127</v>
      </c>
      <c r="C18" s="118">
        <v>-0.72</v>
      </c>
      <c r="D18" s="118">
        <v>1991.14</v>
      </c>
    </row>
    <row r="19" spans="1:4" s="53" customFormat="1" ht="15.75" x14ac:dyDescent="0.25">
      <c r="A19" s="113" t="s">
        <v>128</v>
      </c>
      <c r="B19" s="112" t="s">
        <v>129</v>
      </c>
      <c r="C19" s="118">
        <v>-23.2</v>
      </c>
      <c r="D19" s="118">
        <v>1967.94</v>
      </c>
    </row>
    <row r="20" spans="1:4" s="53" customFormat="1" ht="15.75" x14ac:dyDescent="0.25">
      <c r="A20" s="113" t="s">
        <v>128</v>
      </c>
      <c r="B20" s="112" t="s">
        <v>130</v>
      </c>
      <c r="C20" s="118">
        <v>-45</v>
      </c>
      <c r="D20" s="118">
        <v>1922.94</v>
      </c>
    </row>
    <row r="21" spans="1:4" s="53" customFormat="1" ht="15.75" x14ac:dyDescent="0.25">
      <c r="A21" s="113" t="s">
        <v>128</v>
      </c>
      <c r="B21" s="112" t="s">
        <v>131</v>
      </c>
      <c r="C21" s="118">
        <v>-1.35</v>
      </c>
      <c r="D21" s="118">
        <v>1921.59</v>
      </c>
    </row>
    <row r="22" spans="1:4" s="53" customFormat="1" ht="15.75" x14ac:dyDescent="0.25">
      <c r="A22" s="113" t="s">
        <v>128</v>
      </c>
      <c r="B22" s="112" t="s">
        <v>132</v>
      </c>
      <c r="C22" s="118">
        <v>-0.7</v>
      </c>
      <c r="D22" s="118">
        <v>1920.89</v>
      </c>
    </row>
    <row r="23" spans="1:4" s="53" customFormat="1" ht="15.75" x14ac:dyDescent="0.25">
      <c r="A23" s="113" t="s">
        <v>133</v>
      </c>
      <c r="B23" s="112" t="s">
        <v>134</v>
      </c>
      <c r="C23" s="118">
        <v>-6.99</v>
      </c>
      <c r="D23" s="118">
        <v>1913.9</v>
      </c>
    </row>
    <row r="24" spans="1:4" s="53" customFormat="1" ht="15.75" x14ac:dyDescent="0.25">
      <c r="A24" s="113" t="s">
        <v>133</v>
      </c>
      <c r="B24" s="112" t="s">
        <v>135</v>
      </c>
      <c r="C24" s="118">
        <v>-0.21</v>
      </c>
      <c r="D24" s="118">
        <v>1913.69</v>
      </c>
    </row>
    <row r="25" spans="1:4" s="53" customFormat="1" ht="15.75" x14ac:dyDescent="0.25">
      <c r="A25" s="113">
        <v>44563</v>
      </c>
      <c r="B25" s="112" t="s">
        <v>53</v>
      </c>
      <c r="C25" s="118">
        <v>-29.95</v>
      </c>
      <c r="D25" s="118">
        <v>1883.74</v>
      </c>
    </row>
    <row r="26" spans="1:4" s="53" customFormat="1" ht="15.75" x14ac:dyDescent="0.25">
      <c r="A26" s="113">
        <v>44744</v>
      </c>
      <c r="B26" s="112" t="s">
        <v>136</v>
      </c>
      <c r="C26" s="118">
        <v>-37.18</v>
      </c>
      <c r="D26" s="118">
        <v>1846.56</v>
      </c>
    </row>
    <row r="27" spans="1:4" s="53" customFormat="1" ht="15.75" x14ac:dyDescent="0.25">
      <c r="A27" s="113" t="s">
        <v>137</v>
      </c>
      <c r="B27" s="112" t="s">
        <v>138</v>
      </c>
      <c r="C27" s="118">
        <v>-850</v>
      </c>
      <c r="D27" s="118">
        <v>996.56</v>
      </c>
    </row>
    <row r="28" spans="1:4" s="53" customFormat="1" ht="15.75" x14ac:dyDescent="0.25">
      <c r="A28" s="113" t="s">
        <v>139</v>
      </c>
      <c r="B28" s="112" t="s">
        <v>15</v>
      </c>
      <c r="C28" s="118">
        <v>1500</v>
      </c>
      <c r="D28" s="118">
        <v>2496.56</v>
      </c>
    </row>
    <row r="29" spans="1:4" s="53" customFormat="1" ht="15.75" x14ac:dyDescent="0.25">
      <c r="A29" s="113" t="s">
        <v>140</v>
      </c>
      <c r="B29" s="112" t="s">
        <v>51</v>
      </c>
      <c r="C29" s="118">
        <v>-11.62</v>
      </c>
      <c r="D29" s="118">
        <v>2484.94</v>
      </c>
    </row>
    <row r="30" spans="1:4" s="53" customFormat="1" ht="15.75" x14ac:dyDescent="0.25">
      <c r="A30" s="113" t="s">
        <v>140</v>
      </c>
      <c r="B30" s="112" t="s">
        <v>39</v>
      </c>
      <c r="C30" s="118">
        <v>-59</v>
      </c>
      <c r="D30" s="118">
        <v>2425.94</v>
      </c>
    </row>
    <row r="31" spans="1:4" s="53" customFormat="1" ht="15.75" x14ac:dyDescent="0.25">
      <c r="A31" s="113">
        <v>44564</v>
      </c>
      <c r="B31" s="112" t="s">
        <v>53</v>
      </c>
      <c r="C31" s="118">
        <v>-29.95</v>
      </c>
      <c r="D31" s="118">
        <v>2395.9899999999998</v>
      </c>
    </row>
    <row r="32" spans="1:4" s="53" customFormat="1" ht="15.75" x14ac:dyDescent="0.25">
      <c r="A32" s="113" t="s">
        <v>141</v>
      </c>
      <c r="B32" s="112" t="s">
        <v>142</v>
      </c>
      <c r="C32" s="118">
        <v>-19.190000000000001</v>
      </c>
      <c r="D32" s="118">
        <v>2376.8000000000002</v>
      </c>
    </row>
    <row r="33" spans="1:4" s="53" customFormat="1" ht="15.75" x14ac:dyDescent="0.25">
      <c r="A33" s="113" t="s">
        <v>141</v>
      </c>
      <c r="B33" s="112" t="s">
        <v>142</v>
      </c>
      <c r="C33" s="118">
        <v>-30.12</v>
      </c>
      <c r="D33" s="118">
        <v>2346.6799999999998</v>
      </c>
    </row>
    <row r="34" spans="1:4" s="53" customFormat="1" ht="15.75" x14ac:dyDescent="0.25">
      <c r="A34" s="113" t="s">
        <v>141</v>
      </c>
      <c r="B34" s="112" t="s">
        <v>143</v>
      </c>
      <c r="C34" s="118">
        <v>-66.66</v>
      </c>
      <c r="D34" s="118">
        <v>2280.02</v>
      </c>
    </row>
    <row r="35" spans="1:4" s="53" customFormat="1" ht="15.75" x14ac:dyDescent="0.25">
      <c r="A35" s="113" t="s">
        <v>141</v>
      </c>
      <c r="B35" s="112" t="s">
        <v>144</v>
      </c>
      <c r="C35" s="118">
        <v>-74.099999999999994</v>
      </c>
      <c r="D35" s="118">
        <v>2205.92</v>
      </c>
    </row>
    <row r="36" spans="1:4" s="53" customFormat="1" ht="15.75" x14ac:dyDescent="0.25">
      <c r="A36" s="113" t="s">
        <v>145</v>
      </c>
      <c r="B36" s="112" t="s">
        <v>146</v>
      </c>
      <c r="C36" s="118">
        <v>-199</v>
      </c>
      <c r="D36" s="118">
        <v>2006.92</v>
      </c>
    </row>
    <row r="37" spans="1:4" s="53" customFormat="1" ht="15.75" x14ac:dyDescent="0.25">
      <c r="A37" s="113" t="s">
        <v>145</v>
      </c>
      <c r="B37" s="112" t="s">
        <v>147</v>
      </c>
      <c r="C37" s="118">
        <v>-99</v>
      </c>
      <c r="D37" s="118">
        <v>1907.92</v>
      </c>
    </row>
    <row r="38" spans="1:4" s="53" customFormat="1" ht="15.75" x14ac:dyDescent="0.25">
      <c r="A38" s="113" t="s">
        <v>145</v>
      </c>
      <c r="B38" s="112" t="s">
        <v>148</v>
      </c>
      <c r="C38" s="118">
        <v>-1</v>
      </c>
      <c r="D38" s="118">
        <v>1906.92</v>
      </c>
    </row>
    <row r="39" spans="1:4" s="53" customFormat="1" ht="15.75" x14ac:dyDescent="0.25">
      <c r="A39" s="113" t="s">
        <v>149</v>
      </c>
      <c r="B39" s="112" t="s">
        <v>15</v>
      </c>
      <c r="C39" s="118">
        <v>3850</v>
      </c>
      <c r="D39" s="118">
        <v>5756.92</v>
      </c>
    </row>
    <row r="40" spans="1:4" s="53" customFormat="1" ht="15.75" x14ac:dyDescent="0.25">
      <c r="A40" s="113" t="s">
        <v>150</v>
      </c>
      <c r="B40" s="112" t="s">
        <v>151</v>
      </c>
      <c r="C40" s="118">
        <v>-50</v>
      </c>
      <c r="D40" s="118">
        <v>5706.92</v>
      </c>
    </row>
    <row r="41" spans="1:4" s="53" customFormat="1" ht="15.75" x14ac:dyDescent="0.25">
      <c r="A41" s="113" t="s">
        <v>150</v>
      </c>
      <c r="B41" s="112" t="s">
        <v>151</v>
      </c>
      <c r="C41" s="118">
        <v>-100</v>
      </c>
      <c r="D41" s="118">
        <v>5606.92</v>
      </c>
    </row>
    <row r="42" spans="1:4" s="53" customFormat="1" ht="15.75" x14ac:dyDescent="0.25">
      <c r="A42" s="113" t="s">
        <v>150</v>
      </c>
      <c r="B42" s="112" t="s">
        <v>152</v>
      </c>
      <c r="C42" s="118">
        <v>-29.63</v>
      </c>
      <c r="D42" s="118">
        <v>5577.29</v>
      </c>
    </row>
    <row r="43" spans="1:4" s="53" customFormat="1" ht="15.75" x14ac:dyDescent="0.25">
      <c r="A43" s="113" t="s">
        <v>153</v>
      </c>
      <c r="B43" s="112" t="s">
        <v>50</v>
      </c>
      <c r="C43" s="118">
        <v>-11.62</v>
      </c>
      <c r="D43" s="118">
        <v>5565.67</v>
      </c>
    </row>
    <row r="44" spans="1:4" s="53" customFormat="1" ht="15.75" x14ac:dyDescent="0.25">
      <c r="A44" s="113" t="s">
        <v>153</v>
      </c>
      <c r="B44" s="112" t="s">
        <v>38</v>
      </c>
      <c r="C44" s="118">
        <v>-59</v>
      </c>
      <c r="D44" s="118">
        <v>5506.67</v>
      </c>
    </row>
    <row r="45" spans="1:4" s="53" customFormat="1" ht="15.75" x14ac:dyDescent="0.25">
      <c r="A45" s="113" t="s">
        <v>154</v>
      </c>
      <c r="B45" s="112" t="s">
        <v>155</v>
      </c>
      <c r="C45" s="118">
        <v>-96.55</v>
      </c>
      <c r="D45" s="118">
        <v>5410.12</v>
      </c>
    </row>
    <row r="46" spans="1:4" s="53" customFormat="1" ht="15.75" x14ac:dyDescent="0.25">
      <c r="A46" s="113" t="s">
        <v>156</v>
      </c>
      <c r="B46" s="112" t="s">
        <v>157</v>
      </c>
      <c r="C46" s="118">
        <v>-25</v>
      </c>
      <c r="D46" s="118">
        <v>5385.12</v>
      </c>
    </row>
    <row r="47" spans="1:4" s="53" customFormat="1" ht="15.75" x14ac:dyDescent="0.25">
      <c r="A47" s="113" t="s">
        <v>156</v>
      </c>
      <c r="B47" s="112" t="s">
        <v>158</v>
      </c>
      <c r="C47" s="118">
        <v>-1</v>
      </c>
      <c r="D47" s="118">
        <v>5384.12</v>
      </c>
    </row>
    <row r="48" spans="1:4" s="53" customFormat="1" ht="15.75" x14ac:dyDescent="0.25">
      <c r="A48" s="113" t="s">
        <v>159</v>
      </c>
      <c r="B48" s="112" t="s">
        <v>160</v>
      </c>
      <c r="C48" s="118">
        <v>-575</v>
      </c>
      <c r="D48" s="118">
        <v>4809.12</v>
      </c>
    </row>
    <row r="49" spans="1:4" s="53" customFormat="1" ht="15.75" x14ac:dyDescent="0.25">
      <c r="A49" s="113" t="s">
        <v>161</v>
      </c>
      <c r="B49" s="112" t="s">
        <v>162</v>
      </c>
      <c r="C49" s="118">
        <v>-750</v>
      </c>
      <c r="D49" s="118">
        <v>4059.12</v>
      </c>
    </row>
    <row r="50" spans="1:4" s="53" customFormat="1" ht="15.75" x14ac:dyDescent="0.25">
      <c r="A50" s="113">
        <v>44565</v>
      </c>
      <c r="B50" s="112" t="s">
        <v>53</v>
      </c>
      <c r="C50" s="118">
        <v>-29.95</v>
      </c>
      <c r="D50" s="118">
        <v>4029.17</v>
      </c>
    </row>
    <row r="51" spans="1:4" s="53" customFormat="1" ht="15.75" x14ac:dyDescent="0.25">
      <c r="A51" s="113">
        <v>44777</v>
      </c>
      <c r="B51" s="112" t="s">
        <v>163</v>
      </c>
      <c r="C51" s="118">
        <v>-149</v>
      </c>
      <c r="D51" s="118">
        <v>3880.17</v>
      </c>
    </row>
    <row r="52" spans="1:4" s="53" customFormat="1" ht="15.75" x14ac:dyDescent="0.25">
      <c r="A52" s="113" t="s">
        <v>164</v>
      </c>
      <c r="B52" s="112" t="s">
        <v>165</v>
      </c>
      <c r="C52" s="118">
        <v>-149</v>
      </c>
      <c r="D52" s="118">
        <v>3731.17</v>
      </c>
    </row>
    <row r="53" spans="1:4" s="53" customFormat="1" ht="15.75" x14ac:dyDescent="0.25">
      <c r="A53" s="113" t="s">
        <v>166</v>
      </c>
      <c r="B53" s="112" t="s">
        <v>167</v>
      </c>
      <c r="C53" s="118">
        <v>-17.989999999999998</v>
      </c>
      <c r="D53" s="118">
        <v>3713.18</v>
      </c>
    </row>
    <row r="54" spans="1:4" s="53" customFormat="1" ht="15.75" x14ac:dyDescent="0.25">
      <c r="A54" s="113" t="s">
        <v>168</v>
      </c>
      <c r="B54" s="112" t="s">
        <v>49</v>
      </c>
      <c r="C54" s="118">
        <v>-11.62</v>
      </c>
      <c r="D54" s="118">
        <v>3701.56</v>
      </c>
    </row>
    <row r="55" spans="1:4" s="53" customFormat="1" ht="15.75" x14ac:dyDescent="0.25">
      <c r="A55" s="113" t="s">
        <v>169</v>
      </c>
      <c r="B55" s="112" t="s">
        <v>15</v>
      </c>
      <c r="C55" s="118">
        <v>3557.1</v>
      </c>
      <c r="D55" s="118">
        <v>7258.66</v>
      </c>
    </row>
    <row r="56" spans="1:4" s="53" customFormat="1" ht="15.75" x14ac:dyDescent="0.25">
      <c r="A56" s="113" t="s">
        <v>169</v>
      </c>
      <c r="B56" s="112" t="s">
        <v>37</v>
      </c>
      <c r="C56" s="118">
        <v>-59</v>
      </c>
      <c r="D56" s="118">
        <v>7199.66</v>
      </c>
    </row>
    <row r="57" spans="1:4" s="53" customFormat="1" ht="15.75" x14ac:dyDescent="0.25">
      <c r="A57" s="113" t="s">
        <v>170</v>
      </c>
      <c r="B57" s="112" t="s">
        <v>171</v>
      </c>
      <c r="C57" s="118">
        <v>-2000</v>
      </c>
      <c r="D57" s="118">
        <v>5199.66</v>
      </c>
    </row>
    <row r="58" spans="1:4" s="53" customFormat="1" ht="15.75" x14ac:dyDescent="0.25">
      <c r="A58" s="113" t="s">
        <v>170</v>
      </c>
      <c r="B58" s="112" t="s">
        <v>172</v>
      </c>
      <c r="C58" s="118">
        <v>-2000</v>
      </c>
      <c r="D58" s="118">
        <v>3199.66</v>
      </c>
    </row>
    <row r="59" spans="1:4" s="53" customFormat="1" ht="15.75" x14ac:dyDescent="0.25">
      <c r="A59" s="113" t="s">
        <v>170</v>
      </c>
      <c r="B59" s="112" t="s">
        <v>173</v>
      </c>
      <c r="C59" s="118">
        <v>-2000</v>
      </c>
      <c r="D59" s="118">
        <v>1199.6600000000001</v>
      </c>
    </row>
    <row r="60" spans="1:4" s="53" customFormat="1" ht="15.75" x14ac:dyDescent="0.25">
      <c r="A60" s="113" t="s">
        <v>174</v>
      </c>
      <c r="B60" s="112" t="s">
        <v>175</v>
      </c>
      <c r="C60" s="118">
        <v>-1</v>
      </c>
      <c r="D60" s="118">
        <v>1198.6600000000001</v>
      </c>
    </row>
    <row r="61" spans="1:4" s="53" customFormat="1" ht="15.75" x14ac:dyDescent="0.25">
      <c r="A61" s="113" t="s">
        <v>174</v>
      </c>
      <c r="B61" s="112" t="s">
        <v>176</v>
      </c>
      <c r="C61" s="118">
        <v>-1</v>
      </c>
      <c r="D61" s="118">
        <v>1197.6600000000001</v>
      </c>
    </row>
    <row r="62" spans="1:4" s="53" customFormat="1" ht="15.75" x14ac:dyDescent="0.25">
      <c r="A62" s="113">
        <v>44597</v>
      </c>
      <c r="B62" s="112" t="s">
        <v>53</v>
      </c>
      <c r="C62" s="118">
        <v>-29.95</v>
      </c>
      <c r="D62" s="118">
        <v>1167.71</v>
      </c>
    </row>
    <row r="63" spans="1:4" s="53" customFormat="1" ht="15.75" x14ac:dyDescent="0.25">
      <c r="A63" s="113" t="s">
        <v>177</v>
      </c>
      <c r="B63" s="112" t="s">
        <v>178</v>
      </c>
      <c r="C63" s="118">
        <v>-17.989999999999998</v>
      </c>
      <c r="D63" s="118">
        <v>1149.72</v>
      </c>
    </row>
    <row r="64" spans="1:4" s="53" customFormat="1" ht="15.75" x14ac:dyDescent="0.25">
      <c r="A64" s="113" t="s">
        <v>179</v>
      </c>
      <c r="B64" s="112" t="s">
        <v>48</v>
      </c>
      <c r="C64" s="118">
        <v>-11.62</v>
      </c>
      <c r="D64" s="118">
        <v>1138.0999999999999</v>
      </c>
    </row>
    <row r="65" spans="1:4" s="53" customFormat="1" ht="15.75" x14ac:dyDescent="0.25">
      <c r="A65" s="113" t="s">
        <v>180</v>
      </c>
      <c r="B65" s="112" t="s">
        <v>36</v>
      </c>
      <c r="C65" s="118">
        <v>-59</v>
      </c>
      <c r="D65" s="118">
        <v>1079.0999999999999</v>
      </c>
    </row>
    <row r="66" spans="1:4" s="53" customFormat="1" ht="15.75" x14ac:dyDescent="0.25">
      <c r="A66" s="113">
        <v>44567</v>
      </c>
      <c r="B66" s="112" t="s">
        <v>53</v>
      </c>
      <c r="C66" s="118">
        <v>-29.95</v>
      </c>
      <c r="D66" s="118">
        <v>1049.1500000000001</v>
      </c>
    </row>
    <row r="67" spans="1:4" s="53" customFormat="1" ht="15.75" x14ac:dyDescent="0.25">
      <c r="A67" s="113">
        <v>44718</v>
      </c>
      <c r="B67" s="112" t="s">
        <v>55</v>
      </c>
      <c r="C67" s="118">
        <v>-239.88</v>
      </c>
      <c r="D67" s="118">
        <v>809.27</v>
      </c>
    </row>
    <row r="68" spans="1:4" s="53" customFormat="1" ht="15.75" x14ac:dyDescent="0.25">
      <c r="A68" s="113">
        <v>44779</v>
      </c>
      <c r="B68" s="112" t="s">
        <v>181</v>
      </c>
      <c r="C68" s="118">
        <v>-1</v>
      </c>
      <c r="D68" s="118">
        <v>808.27</v>
      </c>
    </row>
    <row r="69" spans="1:4" s="53" customFormat="1" ht="15.75" x14ac:dyDescent="0.25">
      <c r="A69" s="113">
        <v>44779</v>
      </c>
      <c r="B69" s="112" t="s">
        <v>181</v>
      </c>
      <c r="C69" s="118">
        <v>-16.989999999999998</v>
      </c>
      <c r="D69" s="118">
        <v>791.28</v>
      </c>
    </row>
    <row r="70" spans="1:4" s="53" customFormat="1" ht="15.75" x14ac:dyDescent="0.25">
      <c r="A70" s="113" t="s">
        <v>182</v>
      </c>
      <c r="B70" s="112" t="s">
        <v>183</v>
      </c>
      <c r="C70" s="118">
        <v>-17.989999999999998</v>
      </c>
      <c r="D70" s="118">
        <v>773.29</v>
      </c>
    </row>
    <row r="71" spans="1:4" s="53" customFormat="1" ht="15.75" x14ac:dyDescent="0.25">
      <c r="A71" s="113" t="s">
        <v>184</v>
      </c>
      <c r="B71" s="112" t="s">
        <v>47</v>
      </c>
      <c r="C71" s="118">
        <v>-11.62</v>
      </c>
      <c r="D71" s="118">
        <v>761.67</v>
      </c>
    </row>
    <row r="72" spans="1:4" s="53" customFormat="1" ht="15.75" x14ac:dyDescent="0.25">
      <c r="A72" s="113" t="s">
        <v>184</v>
      </c>
      <c r="B72" s="112" t="s">
        <v>35</v>
      </c>
      <c r="C72" s="118">
        <v>-59</v>
      </c>
      <c r="D72" s="118">
        <v>702.67</v>
      </c>
    </row>
    <row r="73" spans="1:4" s="53" customFormat="1" ht="15.75" x14ac:dyDescent="0.25">
      <c r="A73" s="113" t="s">
        <v>184</v>
      </c>
      <c r="B73" s="112" t="s">
        <v>185</v>
      </c>
      <c r="C73" s="118">
        <v>-49</v>
      </c>
      <c r="D73" s="118">
        <v>653.66999999999996</v>
      </c>
    </row>
    <row r="74" spans="1:4" s="53" customFormat="1" ht="15.75" x14ac:dyDescent="0.25">
      <c r="A74" s="113" t="s">
        <v>184</v>
      </c>
      <c r="B74" s="112" t="s">
        <v>186</v>
      </c>
      <c r="C74" s="118">
        <v>-23.2</v>
      </c>
      <c r="D74" s="118">
        <v>630.47</v>
      </c>
    </row>
    <row r="75" spans="1:4" s="53" customFormat="1" ht="15.75" x14ac:dyDescent="0.25">
      <c r="A75" s="113" t="s">
        <v>184</v>
      </c>
      <c r="B75" s="112" t="s">
        <v>187</v>
      </c>
      <c r="C75" s="118">
        <v>-45</v>
      </c>
      <c r="D75" s="118">
        <v>585.47</v>
      </c>
    </row>
    <row r="76" spans="1:4" s="53" customFormat="1" ht="15.75" x14ac:dyDescent="0.25">
      <c r="A76" s="113" t="s">
        <v>184</v>
      </c>
      <c r="B76" s="112" t="s">
        <v>188</v>
      </c>
      <c r="C76" s="118">
        <v>-1.35</v>
      </c>
      <c r="D76" s="118">
        <v>584.12</v>
      </c>
    </row>
    <row r="77" spans="1:4" s="53" customFormat="1" ht="15.75" x14ac:dyDescent="0.25">
      <c r="A77" s="113" t="s">
        <v>184</v>
      </c>
      <c r="B77" s="112" t="s">
        <v>189</v>
      </c>
      <c r="C77" s="118">
        <v>-0.7</v>
      </c>
      <c r="D77" s="118">
        <v>583.41999999999996</v>
      </c>
    </row>
    <row r="78" spans="1:4" s="53" customFormat="1" ht="15.75" x14ac:dyDescent="0.25">
      <c r="A78" s="113">
        <v>44568</v>
      </c>
      <c r="B78" s="112" t="s">
        <v>53</v>
      </c>
      <c r="C78" s="118">
        <v>-29.95</v>
      </c>
      <c r="D78" s="118">
        <v>553.47</v>
      </c>
    </row>
    <row r="79" spans="1:4" s="53" customFormat="1" ht="15.75" x14ac:dyDescent="0.25">
      <c r="A79" s="113">
        <v>44780</v>
      </c>
      <c r="B79" s="112" t="s">
        <v>15</v>
      </c>
      <c r="C79" s="118">
        <v>3000</v>
      </c>
      <c r="D79" s="118">
        <v>3553.47</v>
      </c>
    </row>
    <row r="80" spans="1:4" s="53" customFormat="1" ht="15.75" x14ac:dyDescent="0.25">
      <c r="A80" s="113" t="s">
        <v>190</v>
      </c>
      <c r="B80" s="112" t="s">
        <v>191</v>
      </c>
      <c r="C80" s="118">
        <v>-17.989999999999998</v>
      </c>
      <c r="D80" s="118">
        <v>3535.48</v>
      </c>
    </row>
    <row r="81" spans="1:4" s="53" customFormat="1" ht="15.75" x14ac:dyDescent="0.25">
      <c r="A81" s="113" t="s">
        <v>192</v>
      </c>
      <c r="B81" s="112" t="s">
        <v>46</v>
      </c>
      <c r="C81" s="118">
        <v>-11.62</v>
      </c>
      <c r="D81" s="118">
        <v>3523.86</v>
      </c>
    </row>
    <row r="82" spans="1:4" s="53" customFormat="1" ht="15.75" x14ac:dyDescent="0.25">
      <c r="A82" s="113" t="s">
        <v>193</v>
      </c>
      <c r="B82" s="112" t="s">
        <v>34</v>
      </c>
      <c r="C82" s="118">
        <v>-59</v>
      </c>
      <c r="D82" s="118">
        <v>3464.86</v>
      </c>
    </row>
    <row r="83" spans="1:4" s="53" customFormat="1" ht="15.75" x14ac:dyDescent="0.25">
      <c r="A83" s="113">
        <v>44569</v>
      </c>
      <c r="B83" s="112" t="s">
        <v>194</v>
      </c>
      <c r="C83" s="118">
        <v>-120</v>
      </c>
      <c r="D83" s="118">
        <v>3344.86</v>
      </c>
    </row>
    <row r="84" spans="1:4" s="53" customFormat="1" ht="15.75" x14ac:dyDescent="0.25">
      <c r="A84" s="113">
        <v>44569</v>
      </c>
      <c r="B84" s="112" t="s">
        <v>53</v>
      </c>
      <c r="C84" s="118">
        <v>-29.95</v>
      </c>
      <c r="D84" s="118">
        <v>3314.91</v>
      </c>
    </row>
    <row r="85" spans="1:4" s="53" customFormat="1" ht="15.75" x14ac:dyDescent="0.25">
      <c r="A85" s="113">
        <v>44781</v>
      </c>
      <c r="B85" s="112" t="s">
        <v>15</v>
      </c>
      <c r="C85" s="118">
        <v>3000</v>
      </c>
      <c r="D85" s="118">
        <v>6314.91</v>
      </c>
    </row>
    <row r="86" spans="1:4" s="53" customFormat="1" ht="15.75" x14ac:dyDescent="0.25">
      <c r="A86" s="113" t="s">
        <v>195</v>
      </c>
      <c r="B86" s="112" t="s">
        <v>196</v>
      </c>
      <c r="C86" s="118">
        <v>-17.989999999999998</v>
      </c>
      <c r="D86" s="118">
        <v>6296.92</v>
      </c>
    </row>
    <row r="87" spans="1:4" s="53" customFormat="1" ht="15.75" x14ac:dyDescent="0.25">
      <c r="A87" s="113" t="s">
        <v>197</v>
      </c>
      <c r="B87" s="112" t="s">
        <v>45</v>
      </c>
      <c r="C87" s="118">
        <v>-11.62</v>
      </c>
      <c r="D87" s="118">
        <v>6285.3</v>
      </c>
    </row>
    <row r="88" spans="1:4" s="53" customFormat="1" ht="15.75" x14ac:dyDescent="0.25">
      <c r="A88" s="113" t="s">
        <v>198</v>
      </c>
      <c r="B88" s="112" t="s">
        <v>33</v>
      </c>
      <c r="C88" s="118">
        <v>-59</v>
      </c>
      <c r="D88" s="118">
        <v>6226.3</v>
      </c>
    </row>
    <row r="89" spans="1:4" s="53" customFormat="1" ht="15.75" x14ac:dyDescent="0.25">
      <c r="A89" s="113" t="s">
        <v>199</v>
      </c>
      <c r="B89" s="112" t="s">
        <v>15</v>
      </c>
      <c r="C89" s="118">
        <v>3194.99</v>
      </c>
      <c r="D89" s="118">
        <v>9421.2900000000009</v>
      </c>
    </row>
    <row r="90" spans="1:4" s="53" customFormat="1" ht="15.75" x14ac:dyDescent="0.25">
      <c r="A90" s="113">
        <v>44570</v>
      </c>
      <c r="B90" s="112" t="s">
        <v>200</v>
      </c>
      <c r="C90" s="118">
        <v>-325</v>
      </c>
      <c r="D90" s="118">
        <v>9096.2900000000009</v>
      </c>
    </row>
    <row r="91" spans="1:4" s="53" customFormat="1" ht="15.75" x14ac:dyDescent="0.25">
      <c r="A91" s="113">
        <v>44570</v>
      </c>
      <c r="B91" s="112" t="s">
        <v>53</v>
      </c>
      <c r="C91" s="118">
        <v>-29.95</v>
      </c>
      <c r="D91" s="118">
        <v>9066.34</v>
      </c>
    </row>
    <row r="92" spans="1:4" s="53" customFormat="1" ht="15.75" x14ac:dyDescent="0.25">
      <c r="A92" s="113">
        <v>44751</v>
      </c>
      <c r="B92" s="112" t="s">
        <v>201</v>
      </c>
      <c r="C92" s="118">
        <v>-2700</v>
      </c>
      <c r="D92" s="118">
        <v>6366.34</v>
      </c>
    </row>
    <row r="93" spans="1:4" s="53" customFormat="1" ht="15.75" x14ac:dyDescent="0.25">
      <c r="A93" s="113">
        <v>44751</v>
      </c>
      <c r="B93" s="112" t="s">
        <v>202</v>
      </c>
      <c r="C93" s="118">
        <v>-2700</v>
      </c>
      <c r="D93" s="118">
        <v>3666.34</v>
      </c>
    </row>
    <row r="94" spans="1:4" s="53" customFormat="1" ht="15.75" x14ac:dyDescent="0.25">
      <c r="A94" s="113">
        <v>44751</v>
      </c>
      <c r="B94" s="112" t="s">
        <v>203</v>
      </c>
      <c r="C94" s="118">
        <v>-2700</v>
      </c>
      <c r="D94" s="118">
        <v>966.34</v>
      </c>
    </row>
    <row r="95" spans="1:4" s="53" customFormat="1" ht="15.75" x14ac:dyDescent="0.25">
      <c r="A95" s="113">
        <v>44782</v>
      </c>
      <c r="B95" s="112" t="s">
        <v>204</v>
      </c>
      <c r="C95" s="118">
        <v>-1</v>
      </c>
      <c r="D95" s="118">
        <v>965.34</v>
      </c>
    </row>
    <row r="96" spans="1:4" s="53" customFormat="1" ht="15.75" x14ac:dyDescent="0.25">
      <c r="A96" s="113">
        <v>44782</v>
      </c>
      <c r="B96" s="112" t="s">
        <v>205</v>
      </c>
      <c r="C96" s="118">
        <v>-1</v>
      </c>
      <c r="D96" s="118">
        <v>964.34</v>
      </c>
    </row>
    <row r="97" spans="1:4" s="53" customFormat="1" ht="15.75" x14ac:dyDescent="0.25">
      <c r="A97" s="113" t="s">
        <v>206</v>
      </c>
      <c r="B97" s="112" t="s">
        <v>15</v>
      </c>
      <c r="C97" s="118">
        <v>3000</v>
      </c>
      <c r="D97" s="118">
        <v>3964.34</v>
      </c>
    </row>
    <row r="98" spans="1:4" s="53" customFormat="1" ht="15.75" x14ac:dyDescent="0.25">
      <c r="A98" s="113" t="s">
        <v>206</v>
      </c>
      <c r="B98" s="112" t="s">
        <v>207</v>
      </c>
      <c r="C98" s="118">
        <v>-17.989999999999998</v>
      </c>
      <c r="D98" s="118">
        <v>3946.35</v>
      </c>
    </row>
    <row r="99" spans="1:4" s="53" customFormat="1" ht="15.75" x14ac:dyDescent="0.25">
      <c r="A99" s="113" t="s">
        <v>208</v>
      </c>
      <c r="B99" s="112" t="s">
        <v>44</v>
      </c>
      <c r="C99" s="118">
        <v>-11.62</v>
      </c>
      <c r="D99" s="118">
        <v>3934.73</v>
      </c>
    </row>
    <row r="100" spans="1:4" s="53" customFormat="1" ht="15.75" x14ac:dyDescent="0.25">
      <c r="A100" s="113" t="s">
        <v>209</v>
      </c>
      <c r="B100" s="112" t="s">
        <v>32</v>
      </c>
      <c r="C100" s="118">
        <v>-59</v>
      </c>
      <c r="D100" s="118">
        <v>3875.73</v>
      </c>
    </row>
    <row r="101" spans="1:4" s="53" customFormat="1" ht="15.75" x14ac:dyDescent="0.25">
      <c r="A101" s="113">
        <v>44630</v>
      </c>
      <c r="B101" s="112" t="s">
        <v>53</v>
      </c>
      <c r="C101" s="118">
        <v>-29.95</v>
      </c>
      <c r="D101" s="118">
        <v>3845.78</v>
      </c>
    </row>
    <row r="102" spans="1:4" s="53" customFormat="1" ht="15.75" x14ac:dyDescent="0.25">
      <c r="A102" s="113">
        <v>44722</v>
      </c>
      <c r="B102" s="112" t="s">
        <v>210</v>
      </c>
      <c r="C102" s="118">
        <v>-159</v>
      </c>
      <c r="D102" s="118">
        <v>3686.78</v>
      </c>
    </row>
    <row r="103" spans="1:4" s="53" customFormat="1" ht="15.75" x14ac:dyDescent="0.25">
      <c r="A103" s="113">
        <v>44722</v>
      </c>
      <c r="B103" s="112" t="s">
        <v>211</v>
      </c>
      <c r="C103" s="118">
        <v>-4.7699999999999996</v>
      </c>
      <c r="D103" s="118">
        <v>3682.01</v>
      </c>
    </row>
    <row r="104" spans="1:4" s="53" customFormat="1" ht="15.75" x14ac:dyDescent="0.25">
      <c r="A104" s="113" t="s">
        <v>212</v>
      </c>
      <c r="B104" s="112" t="s">
        <v>213</v>
      </c>
      <c r="C104" s="118">
        <v>-17.989999999999998</v>
      </c>
      <c r="D104" s="118">
        <v>3664.02</v>
      </c>
    </row>
    <row r="105" spans="1:4" s="53" customFormat="1" ht="15.75" x14ac:dyDescent="0.25">
      <c r="A105" s="113" t="s">
        <v>214</v>
      </c>
      <c r="B105" s="112" t="s">
        <v>43</v>
      </c>
      <c r="C105" s="118">
        <v>-11.62</v>
      </c>
      <c r="D105" s="118">
        <v>3652.4</v>
      </c>
    </row>
    <row r="106" spans="1:4" s="53" customFormat="1" ht="15.75" x14ac:dyDescent="0.25">
      <c r="A106" s="113" t="s">
        <v>215</v>
      </c>
      <c r="B106" s="112" t="s">
        <v>31</v>
      </c>
      <c r="C106" s="118">
        <v>-59</v>
      </c>
      <c r="D106" s="118">
        <v>3593.4</v>
      </c>
    </row>
    <row r="107" spans="1:4" s="53" customFormat="1" ht="15.75" x14ac:dyDescent="0.25">
      <c r="A107" s="113" t="s">
        <v>216</v>
      </c>
      <c r="B107" s="112" t="s">
        <v>217</v>
      </c>
      <c r="C107" s="118">
        <v>-52.5</v>
      </c>
      <c r="D107" s="118">
        <v>3540.9</v>
      </c>
    </row>
    <row r="108" spans="1:4" s="53" customFormat="1" ht="15.75" x14ac:dyDescent="0.25">
      <c r="A108" s="113">
        <v>44572</v>
      </c>
      <c r="B108" s="112" t="s">
        <v>53</v>
      </c>
      <c r="C108" s="118">
        <v>-29.95</v>
      </c>
      <c r="D108" s="118">
        <v>3510.95</v>
      </c>
    </row>
    <row r="109" spans="1:4" s="53" customFormat="1" ht="15.75" x14ac:dyDescent="0.25">
      <c r="A109" s="113">
        <v>44603</v>
      </c>
      <c r="B109" s="112" t="s">
        <v>15</v>
      </c>
      <c r="C109" s="118">
        <v>2000</v>
      </c>
      <c r="D109" s="118">
        <v>5510.95</v>
      </c>
    </row>
    <row r="110" spans="1:4" s="53" customFormat="1" ht="15.75" x14ac:dyDescent="0.25">
      <c r="A110" s="113" t="s">
        <v>218</v>
      </c>
      <c r="B110" s="112" t="s">
        <v>219</v>
      </c>
      <c r="C110" s="118">
        <v>-17.989999999999998</v>
      </c>
      <c r="D110" s="118">
        <v>5492.96</v>
      </c>
    </row>
    <row r="111" spans="1:4" s="53" customFormat="1" ht="15.75" x14ac:dyDescent="0.25">
      <c r="A111" s="113" t="s">
        <v>220</v>
      </c>
      <c r="B111" s="112" t="s">
        <v>42</v>
      </c>
      <c r="C111" s="118">
        <v>-11.62</v>
      </c>
      <c r="D111" s="118">
        <v>5481.34</v>
      </c>
    </row>
    <row r="112" spans="1:4" s="53" customFormat="1" ht="15.75" x14ac:dyDescent="0.25">
      <c r="A112" s="113" t="s">
        <v>220</v>
      </c>
      <c r="B112" s="112" t="s">
        <v>30</v>
      </c>
      <c r="C112" s="118">
        <v>-59</v>
      </c>
      <c r="D112" s="118">
        <v>5422.34</v>
      </c>
    </row>
    <row r="113" spans="1:4" s="53" customFormat="1" ht="15.75" x14ac:dyDescent="0.25">
      <c r="A113" s="113" t="s">
        <v>220</v>
      </c>
      <c r="B113" s="112" t="s">
        <v>28</v>
      </c>
      <c r="C113" s="118">
        <v>-119.99</v>
      </c>
      <c r="D113" s="118">
        <v>5302.35</v>
      </c>
    </row>
    <row r="114" spans="1:4" s="53" customFormat="1" ht="15.75" x14ac:dyDescent="0.25">
      <c r="A114" s="113" t="s">
        <v>221</v>
      </c>
      <c r="B114" s="112" t="s">
        <v>222</v>
      </c>
      <c r="C114" s="118">
        <v>-479.85</v>
      </c>
      <c r="D114" s="118">
        <v>4822.5</v>
      </c>
    </row>
    <row r="115" spans="1:4" s="53" customFormat="1" ht="15.75" x14ac:dyDescent="0.25">
      <c r="A115" s="113">
        <v>44573</v>
      </c>
      <c r="B115" s="112" t="s">
        <v>53</v>
      </c>
      <c r="C115" s="118">
        <v>-29.95</v>
      </c>
      <c r="D115" s="118">
        <v>4792.55</v>
      </c>
    </row>
    <row r="116" spans="1:4" s="53" customFormat="1" ht="15.75" x14ac:dyDescent="0.25">
      <c r="A116" s="113">
        <v>44816</v>
      </c>
      <c r="B116" s="112" t="s">
        <v>15</v>
      </c>
      <c r="C116" s="118">
        <v>2000</v>
      </c>
      <c r="D116" s="118">
        <v>6792.55</v>
      </c>
    </row>
    <row r="117" spans="1:4" s="53" customFormat="1" ht="15.75" x14ac:dyDescent="0.25">
      <c r="A117" s="113" t="s">
        <v>223</v>
      </c>
      <c r="B117" s="112" t="s">
        <v>224</v>
      </c>
      <c r="C117" s="118">
        <v>-17.989999999999998</v>
      </c>
      <c r="D117" s="118">
        <v>6774.56</v>
      </c>
    </row>
    <row r="118" spans="1:4" s="53" customFormat="1" ht="15.75" x14ac:dyDescent="0.25">
      <c r="A118" s="113" t="s">
        <v>225</v>
      </c>
      <c r="B118" s="112" t="s">
        <v>226</v>
      </c>
      <c r="C118" s="118">
        <v>-39.58</v>
      </c>
      <c r="D118" s="118">
        <v>6734.98</v>
      </c>
    </row>
    <row r="119" spans="1:4" s="53" customFormat="1" ht="15.75" x14ac:dyDescent="0.25">
      <c r="A119" s="113" t="s">
        <v>225</v>
      </c>
      <c r="B119" s="112" t="s">
        <v>41</v>
      </c>
      <c r="C119" s="118">
        <v>-11.62</v>
      </c>
      <c r="D119" s="118">
        <v>6723.36</v>
      </c>
    </row>
    <row r="120" spans="1:4" s="53" customFormat="1" ht="15.75" x14ac:dyDescent="0.25">
      <c r="A120" s="113" t="s">
        <v>227</v>
      </c>
      <c r="B120" s="112" t="s">
        <v>15</v>
      </c>
      <c r="C120" s="118">
        <v>7063.61</v>
      </c>
      <c r="D120" s="118">
        <v>13786.97</v>
      </c>
    </row>
    <row r="121" spans="1:4" s="53" customFormat="1" ht="15.75" x14ac:dyDescent="0.25">
      <c r="A121" s="113" t="s">
        <v>227</v>
      </c>
      <c r="B121" s="112" t="s">
        <v>29</v>
      </c>
      <c r="C121" s="118">
        <v>-59</v>
      </c>
      <c r="D121" s="118">
        <v>13727.97</v>
      </c>
    </row>
    <row r="122" spans="1:4" s="53" customFormat="1" ht="15.75" x14ac:dyDescent="0.25">
      <c r="A122" s="113" t="s">
        <v>228</v>
      </c>
      <c r="B122" s="112" t="s">
        <v>229</v>
      </c>
      <c r="C122" s="118">
        <v>-3300</v>
      </c>
      <c r="D122" s="118">
        <v>10427.969999999999</v>
      </c>
    </row>
    <row r="123" spans="1:4" s="53" customFormat="1" ht="15.75" x14ac:dyDescent="0.25">
      <c r="A123" s="113" t="s">
        <v>228</v>
      </c>
      <c r="B123" s="112" t="s">
        <v>230</v>
      </c>
      <c r="C123" s="118">
        <v>-3300</v>
      </c>
      <c r="D123" s="118">
        <v>7127.97</v>
      </c>
    </row>
    <row r="124" spans="1:4" s="53" customFormat="1" ht="15.75" x14ac:dyDescent="0.25">
      <c r="A124" s="113" t="s">
        <v>228</v>
      </c>
      <c r="B124" s="112" t="s">
        <v>231</v>
      </c>
      <c r="C124" s="118">
        <v>-3300</v>
      </c>
      <c r="D124" s="118">
        <v>3827.97</v>
      </c>
    </row>
    <row r="125" spans="1:4" s="53" customFormat="1" ht="15.75" x14ac:dyDescent="0.25">
      <c r="A125" s="113" t="s">
        <v>232</v>
      </c>
      <c r="B125" s="112" t="s">
        <v>233</v>
      </c>
      <c r="C125" s="118">
        <v>-1549.3</v>
      </c>
      <c r="D125" s="118">
        <v>2278.67</v>
      </c>
    </row>
    <row r="126" spans="1:4" s="53" customFormat="1" ht="15.75" x14ac:dyDescent="0.25">
      <c r="A126" s="113" t="s">
        <v>232</v>
      </c>
      <c r="B126" s="112" t="s">
        <v>234</v>
      </c>
      <c r="C126" s="118">
        <v>-70.62</v>
      </c>
      <c r="D126" s="118">
        <v>2208.0500000000002</v>
      </c>
    </row>
    <row r="127" spans="1:4" s="53" customFormat="1" ht="15.75" x14ac:dyDescent="0.25">
      <c r="A127" s="113" t="s">
        <v>232</v>
      </c>
      <c r="B127" s="112" t="s">
        <v>235</v>
      </c>
      <c r="C127" s="118">
        <v>-1</v>
      </c>
      <c r="D127" s="118">
        <v>2207.0500000000002</v>
      </c>
    </row>
    <row r="128" spans="1:4" s="53" customFormat="1" ht="15.75" x14ac:dyDescent="0.25">
      <c r="A128" s="113" t="s">
        <v>232</v>
      </c>
      <c r="B128" s="112" t="s">
        <v>236</v>
      </c>
      <c r="C128" s="118">
        <v>-1</v>
      </c>
      <c r="D128" s="118">
        <v>2206.0500000000002</v>
      </c>
    </row>
    <row r="129" spans="1:4" s="53" customFormat="1" ht="15.75" x14ac:dyDescent="0.25">
      <c r="A129" s="113" t="s">
        <v>237</v>
      </c>
      <c r="B129" s="112" t="s">
        <v>238</v>
      </c>
      <c r="C129" s="118">
        <v>-5</v>
      </c>
      <c r="D129" s="118">
        <v>2201.0500000000002</v>
      </c>
    </row>
    <row r="130" spans="1:4" s="53" customFormat="1" ht="15.75" x14ac:dyDescent="0.25">
      <c r="A130" s="113" t="s">
        <v>237</v>
      </c>
      <c r="B130" s="112" t="s">
        <v>239</v>
      </c>
      <c r="C130" s="118">
        <v>-1</v>
      </c>
      <c r="D130" s="118">
        <v>2200.0500000000002</v>
      </c>
    </row>
    <row r="131" spans="1:4" s="53" customFormat="1" ht="16.5" thickBot="1" x14ac:dyDescent="0.3">
      <c r="A131" s="114"/>
      <c r="C131" s="119"/>
      <c r="D131" s="119"/>
    </row>
    <row r="132" spans="1:4" s="53" customFormat="1" ht="21.75" thickBot="1" x14ac:dyDescent="0.4">
      <c r="B132" s="204" t="s">
        <v>272</v>
      </c>
      <c r="C132" s="205"/>
      <c r="D132" s="206">
        <f>D130</f>
        <v>2200.0500000000002</v>
      </c>
    </row>
    <row r="133" spans="1:4" s="53" customFormat="1" ht="15.75" x14ac:dyDescent="0.25">
      <c r="C133" s="119"/>
      <c r="D133" s="119"/>
    </row>
    <row r="134" spans="1:4" s="53" customFormat="1" ht="15.75" x14ac:dyDescent="0.25">
      <c r="C134" s="119"/>
      <c r="D134" s="119"/>
    </row>
    <row r="135" spans="1:4" s="53" customFormat="1" ht="15.75" x14ac:dyDescent="0.25">
      <c r="C135" s="119"/>
      <c r="D135" s="119"/>
    </row>
    <row r="136" spans="1:4" s="53" customFormat="1" ht="15.75" x14ac:dyDescent="0.25">
      <c r="C136" s="119"/>
      <c r="D136" s="119"/>
    </row>
    <row r="137" spans="1:4" s="53" customFormat="1" ht="15.75" x14ac:dyDescent="0.25">
      <c r="C137" s="119"/>
      <c r="D137" s="119"/>
    </row>
    <row r="138" spans="1:4" x14ac:dyDescent="0.25">
      <c r="C138" s="120"/>
      <c r="D138" s="120"/>
    </row>
    <row r="139" spans="1:4" x14ac:dyDescent="0.25">
      <c r="C139" s="120"/>
      <c r="D139" s="120"/>
    </row>
    <row r="140" spans="1:4" x14ac:dyDescent="0.25">
      <c r="C140" s="120"/>
      <c r="D140" s="120"/>
    </row>
    <row r="141" spans="1:4" x14ac:dyDescent="0.25">
      <c r="C141" s="120"/>
      <c r="D141" s="120"/>
    </row>
    <row r="142" spans="1:4" x14ac:dyDescent="0.25">
      <c r="C142" s="120"/>
      <c r="D142" s="120"/>
    </row>
    <row r="143" spans="1:4" x14ac:dyDescent="0.25">
      <c r="C143" s="120"/>
      <c r="D143" s="120"/>
    </row>
  </sheetData>
  <pageMargins left="0.25" right="0.25" top="0.75" bottom="0.75" header="0.3" footer="0.3"/>
  <pageSetup scale="80" fitToHeight="0" orientation="landscape" horizontalDpi="4294967293" verticalDpi="4294967293" r:id="rId1"/>
  <headerFooter>
    <oddFooter>&amp;L&amp;P of &amp;N&amp;C&amp;A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AGG Income Summ 2022WIP</vt:lpstr>
      <vt:lpstr>PARA Inv Recon 31DEC2022</vt:lpstr>
      <vt:lpstr>AGG MemDistr CY2022</vt:lpstr>
      <vt:lpstr>AGG BofA Credits CY2022</vt:lpstr>
      <vt:lpstr>AGG BofA DebitsCat CY 2022</vt:lpstr>
      <vt:lpstr>AGG BofA TransByDate CY2022</vt:lpstr>
      <vt:lpstr>'AGG BofA TransByDate CY2022'!Print_Area</vt:lpstr>
      <vt:lpstr>'AGG Income Summ 2022WIP'!Print_Area</vt:lpstr>
      <vt:lpstr>'AGG MemDistr CY2022'!Print_Area</vt:lpstr>
    </vt:vector>
  </TitlesOfParts>
  <Company>AvValues,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 Adams</dc:creator>
  <cp:lastModifiedBy>Hal Adams</cp:lastModifiedBy>
  <cp:lastPrinted>2023-01-09T16:34:17Z</cp:lastPrinted>
  <dcterms:created xsi:type="dcterms:W3CDTF">2004-12-11T18:59:06Z</dcterms:created>
  <dcterms:modified xsi:type="dcterms:W3CDTF">2023-01-09T16:37:19Z</dcterms:modified>
</cp:coreProperties>
</file>