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$ AviaGlobalGroup\AGG Finance\AGG Taxes\AGG Tax Yr 2021\"/>
    </mc:Choice>
  </mc:AlternateContent>
  <xr:revisionPtr revIDLastSave="0" documentId="13_ncr:1_{39BAA848-0C93-405E-8017-8756793669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G Income Summ 2021" sheetId="13" r:id="rId1"/>
    <sheet name="AGG MemDistr 2021" sheetId="14" r:id="rId2"/>
    <sheet name="AGG BofA CreditsPayer CY 2021" sheetId="15" r:id="rId3"/>
    <sheet name="AGG BofA CreditsCrono CY 2021" sheetId="16" r:id="rId4"/>
    <sheet name="AGG BofA DebitsCat CY 2021" sheetId="17" r:id="rId5"/>
    <sheet name="AGG BofA DebitsVendor CY 2021" sheetId="18" r:id="rId6"/>
    <sheet name="AGG BofA DebitsCrono CY 2021 " sheetId="19" r:id="rId7"/>
    <sheet name="AGG BofA DebitsVen CY 2021)" sheetId="21" r:id="rId8"/>
    <sheet name="AGG BofA TransByDate CY 2021" sheetId="20" r:id="rId9"/>
  </sheets>
  <definedNames>
    <definedName name="_xlnm._FilterDatabase" localSheetId="4" hidden="1">'AGG BofA DebitsCat CY 2021'!$A$8:$F$129</definedName>
    <definedName name="_xlnm._FilterDatabase" localSheetId="7" hidden="1">'AGG BofA DebitsVen CY 2021)'!$A$8:$F$8</definedName>
    <definedName name="_xlnm._FilterDatabase" localSheetId="5" hidden="1">'AGG BofA DebitsVendor CY 2021'!$A$45:$E$67</definedName>
    <definedName name="_xlnm.Print_Area" localSheetId="0">'AGG Income Summ 2021'!$C$2:$F$15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1" i="21" l="1"/>
  <c r="C22" i="14"/>
  <c r="C20" i="14"/>
  <c r="C15" i="14"/>
  <c r="C10" i="14"/>
  <c r="G34" i="15"/>
  <c r="C14" i="13"/>
  <c r="C13" i="13"/>
  <c r="C15" i="13" s="1"/>
  <c r="C10" i="13"/>
  <c r="C9" i="13"/>
  <c r="C8" i="13"/>
  <c r="C7" i="13"/>
  <c r="D6" i="20" l="1"/>
  <c r="C152" i="20"/>
  <c r="C131" i="19"/>
  <c r="D10" i="18"/>
  <c r="D12" i="18"/>
  <c r="D131" i="18" s="1"/>
  <c r="D13" i="18"/>
  <c r="D14" i="18"/>
  <c r="D17" i="18"/>
  <c r="D18" i="18"/>
  <c r="D32" i="18"/>
  <c r="D34" i="18"/>
  <c r="D35" i="18"/>
  <c r="D39" i="18"/>
  <c r="D44" i="18"/>
  <c r="D68" i="18"/>
  <c r="D69" i="18"/>
  <c r="D81" i="18"/>
  <c r="D83" i="18"/>
  <c r="D91" i="18"/>
  <c r="D92" i="18"/>
  <c r="D93" i="18"/>
  <c r="D95" i="18"/>
  <c r="D97" i="18"/>
  <c r="D99" i="18"/>
  <c r="D100" i="18"/>
  <c r="D101" i="18"/>
  <c r="D110" i="18"/>
  <c r="D111" i="18"/>
  <c r="D113" i="18"/>
  <c r="D120" i="18"/>
  <c r="D127" i="18"/>
  <c r="D129" i="18"/>
  <c r="D130" i="18"/>
  <c r="C131" i="18"/>
  <c r="D38" i="17"/>
  <c r="D69" i="17"/>
  <c r="D72" i="17"/>
  <c r="D79" i="17"/>
  <c r="D86" i="17"/>
  <c r="D101" i="17"/>
  <c r="D125" i="17"/>
  <c r="D129" i="17"/>
  <c r="C130" i="17"/>
  <c r="D130" i="17"/>
  <c r="C31" i="16"/>
  <c r="E10" i="15"/>
  <c r="G10" i="15"/>
  <c r="D11" i="15"/>
  <c r="D12" i="15"/>
  <c r="G12" i="15"/>
  <c r="G13" i="15"/>
  <c r="D14" i="15"/>
  <c r="D29" i="15" s="1"/>
  <c r="E29" i="15"/>
  <c r="G30" i="15"/>
  <c r="G31" i="15"/>
  <c r="C32" i="15"/>
  <c r="E32" i="15"/>
  <c r="F32" i="15"/>
  <c r="G29" i="15" l="1"/>
  <c r="G32" i="15" s="1"/>
  <c r="E34" i="15" s="1"/>
  <c r="D32" i="15"/>
  <c r="G33" i="15" s="1"/>
  <c r="B22" i="14"/>
  <c r="B4" i="14" s="1"/>
  <c r="C11" i="13"/>
  <c r="C4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Hal Adams</author>
  </authors>
  <commentList>
    <comment ref="F92" authorId="0" shapeId="0" xr:uid="{98A9849D-BC3A-43AB-B1CD-CA7CAC5BE52D}">
      <text>
        <r>
          <rPr>
            <b/>
            <sz val="9"/>
            <color indexed="81"/>
            <rFont val="Tahoma"/>
            <family val="2"/>
          </rPr>
          <t>Hal Adams:</t>
        </r>
        <r>
          <rPr>
            <sz val="9"/>
            <color indexed="81"/>
            <rFont val="Tahoma"/>
            <family val="2"/>
          </rPr>
          <t xml:space="preserve">
National Business Aircraft Association - AGG is a member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Hal Adams</author>
  </authors>
  <commentList>
    <comment ref="F83" authorId="0" shapeId="0" xr:uid="{EE1D2E27-EE94-44E1-AE5D-04630AF82F02}">
      <text>
        <r>
          <rPr>
            <b/>
            <sz val="9"/>
            <color indexed="81"/>
            <rFont val="Tahoma"/>
            <family val="2"/>
          </rPr>
          <t>Hal Adams:</t>
        </r>
        <r>
          <rPr>
            <sz val="9"/>
            <color indexed="81"/>
            <rFont val="Tahoma"/>
            <family val="2"/>
          </rPr>
          <t xml:space="preserve">
National Business Aircraft Association - AGG is a member</t>
        </r>
      </text>
    </comment>
  </commentList>
</comments>
</file>

<file path=xl/sharedStrings.xml><?xml version="1.0" encoding="utf-8"?>
<sst xmlns="http://schemas.openxmlformats.org/spreadsheetml/2006/main" count="2095" uniqueCount="322">
  <si>
    <t>Category</t>
  </si>
  <si>
    <t>Amount</t>
  </si>
  <si>
    <t>Invoice</t>
  </si>
  <si>
    <t>Amt</t>
  </si>
  <si>
    <t>Client</t>
  </si>
  <si>
    <t>Description</t>
  </si>
  <si>
    <t>RA Miller</t>
  </si>
  <si>
    <t>ADS-B Global</t>
  </si>
  <si>
    <t>AGG Client Consulting Services Income</t>
  </si>
  <si>
    <t>AGG Client Expense Reimburement Income</t>
  </si>
  <si>
    <t>Member</t>
  </si>
  <si>
    <t>Distr Date</t>
  </si>
  <si>
    <t>Aero Business Dvpt</t>
  </si>
  <si>
    <t>Forrest W. Colliver</t>
  </si>
  <si>
    <t>ACH Bank Transfer</t>
  </si>
  <si>
    <t>AviaGlobal Group, LLC (AGG) Income CY 2021</t>
  </si>
  <si>
    <t>Total 2021 Income Received by AGG</t>
  </si>
  <si>
    <t>Total 2021 AGG Income</t>
  </si>
  <si>
    <t>Power Associates</t>
  </si>
  <si>
    <t>Total 2021 reimbursement income for AGG expenses incurred on behalf clients</t>
  </si>
  <si>
    <t>AviaGlobal Group, LLC (AGG) Member Distributions CY 2021</t>
  </si>
  <si>
    <t>Total 2021 Income Distribution to AGG Memebers</t>
  </si>
  <si>
    <t>Total 2021 AGG Member Distribution</t>
  </si>
  <si>
    <t>Business Development Services</t>
  </si>
  <si>
    <t>WIRE TYPE:WIRE IN DATE: 210528 TIME:0713 ET TRN:2021052800254101 SEQ:US01148KU0517630/359396 ORIG:THOMMEN AIRCRAFT EQUIPMEN ID:CH98002452451085 SND BK:UBS AG STAMFORD BRANCH ID:0799 PMT DET:ZD81 148TI7936218INV 017-21</t>
  </si>
  <si>
    <t>05/28/2021</t>
  </si>
  <si>
    <t>Merger &amp; acquisition services</t>
  </si>
  <si>
    <t>R. A. Miller Ind DES:Payment ID:44861 INDN:AviaGlobal Group CO ID:2381571192 CCD</t>
  </si>
  <si>
    <t>Services &amp; Client Expenses</t>
  </si>
  <si>
    <t>Peregrine Total</t>
  </si>
  <si>
    <t>Monthly Retainer  Services + Expenses</t>
  </si>
  <si>
    <t>PEREGRINE AVIONI DES:QUICKBOOKS ID:375020979 INDN:AVIAGLOBAL GROUP, LLC CO ID:1722616653 PPD</t>
  </si>
  <si>
    <t>12/23/2021</t>
  </si>
  <si>
    <t>12/22/2021</t>
  </si>
  <si>
    <t>Monthly Retainer  Services</t>
  </si>
  <si>
    <t>11/23/2021</t>
  </si>
  <si>
    <t>10/21/2021</t>
  </si>
  <si>
    <t>09/29/2021</t>
  </si>
  <si>
    <t>09/22/2021</t>
  </si>
  <si>
    <t>07/15/2021</t>
  </si>
  <si>
    <t>Monthly Retainer Services + Expenses</t>
  </si>
  <si>
    <t>05/24/2021</t>
  </si>
  <si>
    <t>03/18/2021</t>
  </si>
  <si>
    <t>01/25/2021</t>
  </si>
  <si>
    <t>01/22/2021</t>
  </si>
  <si>
    <t>Refunded: Charge in error(see credit 12/23/2021)</t>
  </si>
  <si>
    <r>
      <t xml:space="preserve">INMOTIONHOSTING.C 12/22 </t>
    </r>
    <r>
      <rPr>
        <b/>
        <sz val="12"/>
        <color theme="1"/>
        <rFont val="Calibri"/>
        <family val="2"/>
        <scheme val="minor"/>
      </rPr>
      <t>REFUND</t>
    </r>
    <r>
      <rPr>
        <sz val="12"/>
        <color theme="1"/>
        <rFont val="Calibri"/>
        <family val="2"/>
        <scheme val="minor"/>
      </rPr>
      <t xml:space="preserve"> 888-3214678 CA DEBIT CARD *7429</t>
    </r>
  </si>
  <si>
    <t>BKOFAMERICA MOBILE 12/08 3633609099 DEPOSIT *MOBILE MI</t>
  </si>
  <si>
    <t>BKOFAMERICA MOBILE 05/31 3692003003 DEPOSIT *MOBILE MI</t>
  </si>
  <si>
    <t>Business Development Services Expenses</t>
  </si>
  <si>
    <t>APPAREO SYSTEMS DES:Epicor Upl ID: INDN:AviaGlobal Group  LLC CO ID:1450460110 PPD"</t>
  </si>
  <si>
    <t>Ref AGG Revenue Catagories</t>
  </si>
  <si>
    <t>Total Amount</t>
  </si>
  <si>
    <t>Misc. Payment</t>
  </si>
  <si>
    <t>Client Exp Reimbursment</t>
  </si>
  <si>
    <t>Client Services Fee</t>
  </si>
  <si>
    <r>
      <t xml:space="preserve">Revenue Summary By </t>
    </r>
    <r>
      <rPr>
        <b/>
        <sz val="14"/>
        <color rgb="FFFF0000"/>
        <rFont val="Calibri"/>
        <family val="2"/>
        <scheme val="minor"/>
      </rPr>
      <t>Payee</t>
    </r>
    <r>
      <rPr>
        <b/>
        <sz val="14"/>
        <color theme="1"/>
        <rFont val="Calibri"/>
        <family val="2"/>
        <scheme val="minor"/>
      </rPr>
      <t xml:space="preserve"> (Credits)</t>
    </r>
  </si>
  <si>
    <t>Date</t>
  </si>
  <si>
    <t>Ending balance as of 12/31/2021</t>
  </si>
  <si>
    <t>Total debits</t>
  </si>
  <si>
    <t>Total credits</t>
  </si>
  <si>
    <t>Beginning balance as of 01/01/2021</t>
  </si>
  <si>
    <t>Summary Amt.</t>
  </si>
  <si>
    <t>Bank of America/ AviaGlobal Group LLC - Tax/Calendar Year 2021 Summary</t>
  </si>
  <si>
    <t>INMOTIONHOSTING.C 12/22 REFUND 888-3214678 CA DEBIT CARD *7429</t>
  </si>
  <si>
    <t>AGG Inv 029-21/ $1500 BDS retainer, Inv 031-21/ $47.69 BDS expenses</t>
  </si>
  <si>
    <t>AGG Inv 026-21/ $1500 BDS retainer, Inv 028-21/ $389.95 BDS expenses</t>
  </si>
  <si>
    <t>AGG Inv 027-21/ merger &amp; acquisition services</t>
  </si>
  <si>
    <t>AGG Inv 030-21/ Power Assocs marketing services</t>
  </si>
  <si>
    <t>AGG Inv 025-21/ BDS retainer</t>
  </si>
  <si>
    <t>AGG Inv 024-21/ BDS retainer</t>
  </si>
  <si>
    <t>AGG Inv 023-21/ BDS retainer</t>
  </si>
  <si>
    <t>AGG Inv 022-21/ BDS expenses</t>
  </si>
  <si>
    <t>AGG Inv 020-21/ $3000 BDS retainer/ Inv 021-21/ $105.98 BDS expenses</t>
  </si>
  <si>
    <t>AGG Inv 019-21/ $6000 BDS, partial payment</t>
  </si>
  <si>
    <t>AGG Inv 018-21 Power Assocs marketing services</t>
  </si>
  <si>
    <t>AGG Inv 017-21 BDS</t>
  </si>
  <si>
    <t>AGG Inv 015-21/ $541.85 BDS expenses, Inv 016-21/$6000 BDS retainer</t>
  </si>
  <si>
    <t>AGG Inv 014-21 BDS expenses</t>
  </si>
  <si>
    <t>AGG Inv 013-21 BDS retainer</t>
  </si>
  <si>
    <t>AGG Inv 012-21 BDS retainer</t>
  </si>
  <si>
    <t>AGG Inv 011-21 BDS retainer</t>
  </si>
  <si>
    <t>AGG Inv 009-20/ $6000 BDS retainer, Inv 010-20/$258.88 BDS expenses</t>
  </si>
  <si>
    <t>AGG Inv 008-20 BDS retainer</t>
  </si>
  <si>
    <t>Ref AGG Invoice/ Category</t>
  </si>
  <si>
    <r>
      <t xml:space="preserve">Revenue Summary </t>
    </r>
    <r>
      <rPr>
        <b/>
        <sz val="14"/>
        <color rgb="FFFF0000"/>
        <rFont val="Calibri"/>
        <family val="2"/>
        <scheme val="minor"/>
      </rPr>
      <t>Chronological</t>
    </r>
    <r>
      <rPr>
        <b/>
        <sz val="14"/>
        <color theme="1"/>
        <rFont val="Calibri"/>
        <family val="2"/>
        <scheme val="minor"/>
      </rPr>
      <t xml:space="preserve"> (Credits)</t>
    </r>
  </si>
  <si>
    <t>BD = Business Development Services</t>
  </si>
  <si>
    <t>WWW Hosting Services</t>
  </si>
  <si>
    <t>INMOTIONHOSTING.C 12/17 PURCHASE 888-3214678 CA DEBIT CARD *7429</t>
  </si>
  <si>
    <t>12/20/2021</t>
  </si>
  <si>
    <t>INMOTIONHOSTING.C 11/20 PURCHASE 888-3214678 CA DEBIT CARD *7429</t>
  </si>
  <si>
    <t>11/22/2021</t>
  </si>
  <si>
    <t>WWW EMAIL Svcs</t>
  </si>
  <si>
    <t>MailChimp 12/20 PURCHASE Atlanta GA DEBIT CARD *7411</t>
  </si>
  <si>
    <t>MailChimp 11/20 PURCHASE Atlanta GA DEBIT CARD *7411</t>
  </si>
  <si>
    <t>MailChimp 10/20 PURCHASE Atlanta GA DEBIT CARD *7411</t>
  </si>
  <si>
    <t>10/20/2021</t>
  </si>
  <si>
    <t>MailChimp 09/20 PURCHASE Atlanta GA DEBIT CARD *7411</t>
  </si>
  <si>
    <t>09/20/2021</t>
  </si>
  <si>
    <t>MailChimp 08/20 PURCHASE Atlanta GA DEBIT CARD *7411</t>
  </si>
  <si>
    <t>08/20/2021</t>
  </si>
  <si>
    <t>MailChimp 07/20 PURCHASE Atlanta GA DEBIT CARD *7411</t>
  </si>
  <si>
    <t>07/20/2021</t>
  </si>
  <si>
    <t>MailChimp 06/20 PURCHASE Atlanta GA DEBIT CARD *7411</t>
  </si>
  <si>
    <t>06/21/2021</t>
  </si>
  <si>
    <t>MailChimp 05/20 PURCHASE Atlanta GA DEBIT CARD *7411</t>
  </si>
  <si>
    <t>05/20/2021</t>
  </si>
  <si>
    <t>MailChimp 04/20 PURCHASE Atlanta GA DEBIT CARD *7411</t>
  </si>
  <si>
    <t>04/20/2021</t>
  </si>
  <si>
    <t>MailChimp 03/20 PURCHASE Atlanta GA DEBIT CARD *7411</t>
  </si>
  <si>
    <t>03/22/2021</t>
  </si>
  <si>
    <t>MailChimp 02/20 PURCHASE Atlanta GA DEBIT CARD *7411</t>
  </si>
  <si>
    <t>02/22/2021</t>
  </si>
  <si>
    <t>MailChimp 01/20 PURCHASE Atlanta GA DEBIT CARD *7411</t>
  </si>
  <si>
    <t>01/20/2021</t>
  </si>
  <si>
    <t>MAILCHIMP *MISC 12/18 PURCHASE MAILCHIMP.COM GA DEBIT CARD *7411</t>
  </si>
  <si>
    <t>MAILCHIMP *MISC 11/18 PURCHASE MAILCHIMP.COM GA DEBIT CARD *7411</t>
  </si>
  <si>
    <t>11/19/2021</t>
  </si>
  <si>
    <t>MAILCHIMP *MISC 10/18 PURCHASE MAILCHIMP.COM GA DEBIT CARD *7411</t>
  </si>
  <si>
    <t>10/19/2021</t>
  </si>
  <si>
    <t>MAILCHIMP *MISC 09/18 PURCHASE MAILCHIMP.COM GA DEBIT CARD *7411</t>
  </si>
  <si>
    <t>MAILCHIMP *MISC 08/18 PURCHASE MAILCHIMP.COM GA DEBIT CARD *7411</t>
  </si>
  <si>
    <t>08/19/2021</t>
  </si>
  <si>
    <t>MAILCHIMP *MISC 07/18 PURCHASE MAILCHIMP.COM GA DEBIT CARD *7411</t>
  </si>
  <si>
    <t>07/19/2021</t>
  </si>
  <si>
    <t>MAILCHIMP *MISC 06/18 PURCHASE MAILCHIMP.COM GA DEBIT CARD *7411</t>
  </si>
  <si>
    <t>MAILCHIMP *MISC 05/18 PURCHASE MAILCHIMP.COM GA DEBIT CARD *7411</t>
  </si>
  <si>
    <t>05/19/2021</t>
  </si>
  <si>
    <t>MAILCHIMP *MISC 04/18 PURCHASE MAILCHIMP.COM GA DEBIT CARD *7411</t>
  </si>
  <si>
    <t>04/19/2021</t>
  </si>
  <si>
    <t>MAILCHIMP *MISC 03/18 PURCHASE MAILCHIMP.COM GA DEBIT CARD *7411</t>
  </si>
  <si>
    <t>03/19/2021</t>
  </si>
  <si>
    <t>MAILCHIMP *MISC 02/18 PURCHASE MAILCHIMP.COM GA DEBIT CARD *7411</t>
  </si>
  <si>
    <t>02/19/2021</t>
  </si>
  <si>
    <t>MAILCHIMP *MISC 01/18 PURCHASE MAILCHIMP.COM GA DEBIT CARD *7411</t>
  </si>
  <si>
    <t>01/19/2021</t>
  </si>
  <si>
    <t>Member Disbursement</t>
  </si>
  <si>
    <t>TRANSFER AVIAGLOBAL GROUP, LL:Forrest Colliver Confirmation# 3904686340</t>
  </si>
  <si>
    <t>03/29/2021</t>
  </si>
  <si>
    <t>TRANSFER AVIAGLOBAL GROUP, LL:Forrest Colliver Confirmation# 1419147088</t>
  </si>
  <si>
    <t>TRANSFER AVIAGLOBAL GROUP, LL:Forrest Colliver Confirmation# 1355752573</t>
  </si>
  <si>
    <t>TRANSFER AVIAGLOBAL GROUP, LL:Forrest Colliver Confirmation# 0500086939</t>
  </si>
  <si>
    <t>TRANSFER AVIAGLOBAL GROUP, LL:Forrest Colliver Confirmation# 0188465581</t>
  </si>
  <si>
    <t>12/30/2021</t>
  </si>
  <si>
    <t>TRANSFER AVIAGLOBAL GROUP, LL:ADS-B Global LLC Confirmation# 1304665128</t>
  </si>
  <si>
    <t>TRANSFER AVIAGLOBAL GROUP, LL:ADS-B Global LLC Confirmation# 0655752144</t>
  </si>
  <si>
    <t>TRANSFER AVIAGLOBAL GROUP, LL:ADS-B Global LLC Confirmation# 0500072017</t>
  </si>
  <si>
    <t>TRANSFER AVIAGLOBAL GROUP, LL:ADS-B Global LLC Confirmation# 0188440909</t>
  </si>
  <si>
    <t>TRANSFER AVIAGLOBAL GROUP, LL:ADS-B Global LLC Confirmation# 0119134755</t>
  </si>
  <si>
    <t>Online Banking Transfer Conf# um594tbgj; AERO BUSINESS DEVELOPEMENT LLC</t>
  </si>
  <si>
    <t>Online Banking Transfer Conf# rln842qhf; AERO BUSINESS DEVELOPEMENT LLC</t>
  </si>
  <si>
    <t>Online Banking Transfer Conf# r3q3rjdec; AERO BUSINESS DEVELOPEMENT LLC</t>
  </si>
  <si>
    <t>Online Banking Transfer Conf# i0vr2v11c; AERO BUSINESS DEVELOPEMENT LLC</t>
  </si>
  <si>
    <t>Online Banking Transfer Conf# 222e64b68; AERO BUSINESS DEVELOPEMENT LLC</t>
  </si>
  <si>
    <t>Industry Association Fees</t>
  </si>
  <si>
    <t>HELICOPTER ASSOCI 06/14 PURCHASE 7036834646 VA DEBIT CARD *7429</t>
  </si>
  <si>
    <t>06/14/2021</t>
  </si>
  <si>
    <t>Industry Association Fee</t>
  </si>
  <si>
    <t>SAE INTERNATIONAL 10/22 PURCHASE 7247764841 PA DEBIT CARD *7411</t>
  </si>
  <si>
    <t>10/25/2021</t>
  </si>
  <si>
    <t>For 2022</t>
  </si>
  <si>
    <t>RTCA 12/15 PURCHASE 2023300656 DC DEBIT CARD *7411</t>
  </si>
  <si>
    <t>12/16/2021</t>
  </si>
  <si>
    <t>For 2021</t>
  </si>
  <si>
    <t>RTCA 02/17 PURCHASE 2023300656 DC DEBIT CARD *7411</t>
  </si>
  <si>
    <t>02/18/2021</t>
  </si>
  <si>
    <t>NBAA-REGISTRATION 09/29 PURCHASE 2027839351 IL DEBIT CARD *7411</t>
  </si>
  <si>
    <t>09/30/2021</t>
  </si>
  <si>
    <t>NATIONAL BUSINESS 01/19 PURCHASE WASHINGTON DC DEBIT CARD *0975</t>
  </si>
  <si>
    <t>01/21/2021</t>
  </si>
  <si>
    <t>AIRCRAFT ELECTRON 12/16 PURCHASE 816-3478400 MO DEBIT CARD *0975</t>
  </si>
  <si>
    <t>12/17/2021</t>
  </si>
  <si>
    <t>Exp Reimbursement</t>
  </si>
  <si>
    <t>TRANSFER AVIAGLOBAL GROUP, LL:Forrest Colliver Confirmation# 1488502433</t>
  </si>
  <si>
    <t>TRANSFER AVIAGLOBAL GROUP, LL:Forrest Colliver Confirmation# 0239349831</t>
  </si>
  <si>
    <t>TRANSFER AVIAGLOBAL GROUP, LL:ADS-B Global LLC Confirmation# 1342270599</t>
  </si>
  <si>
    <t>07/27/2021</t>
  </si>
  <si>
    <t>TRANSFER AVIAGLOBAL GROUP, LL:ADS-B Global LLC Confirmation# 0239387266</t>
  </si>
  <si>
    <t>Online Banking Transfer Conf# mvm7i606l; AERO BUSINESS DEVELOPEMENT LLC</t>
  </si>
  <si>
    <t>Online Banking Transfer Conf# kwu34y0x0; AERO BUSINESS DEVELOPEMENT LLC</t>
  </si>
  <si>
    <t>04/13/2021</t>
  </si>
  <si>
    <t>Online Banking Transfer Conf# kitn0lb0t; AERO BUSINESS DEVELOPEMENT LLC</t>
  </si>
  <si>
    <t>Business Printing</t>
  </si>
  <si>
    <t>VISTAPR*VistaPrin 10/15 PURCHASE 866-8936743 MA DEBIT CARD *7411</t>
  </si>
  <si>
    <t>10/18/2021</t>
  </si>
  <si>
    <t>VISTAPR*VistaPrin 09/29 PURCHASE 866-8936743 MA DEBIT CARD *7411</t>
  </si>
  <si>
    <t>OVERNIGHTPRINTS 06/18 PURCHASE 888-677-2000 NV DEBIT CARD *7411</t>
  </si>
  <si>
    <t>BofA Funds Transfer Fees</t>
  </si>
  <si>
    <t>External transfer fee - Next Day - 12/30/2021 Confirmation: 369321360</t>
  </si>
  <si>
    <t>12/31/2021</t>
  </si>
  <si>
    <t>External transfer fee - Next Day - 12/30/2021 Confirmation: 369319906</t>
  </si>
  <si>
    <t>External transfer fee - Next Day - 12/30/2021 Confirmation: 369318940</t>
  </si>
  <si>
    <t>External transfer fee - 3 Day - 12/22/2021 Confirmation: 368304950</t>
  </si>
  <si>
    <t>External transfer fee - 3 Day - 12/22/2021 Confirmation: 368304530</t>
  </si>
  <si>
    <t>External transfer fee - 3 Day - 11/08/2021 Confirmation: 362505860</t>
  </si>
  <si>
    <t>External transfer fee - 3 Day - 11/08/2021 Confirmation: 362504652</t>
  </si>
  <si>
    <t>External transfer fee - 3 Day - 07/27/2021 Confirmation: 348965172</t>
  </si>
  <si>
    <t>07/28/2021</t>
  </si>
  <si>
    <t>External transfer fee - 3 Day - 06/01/2021 Confirmation: 341708312</t>
  </si>
  <si>
    <t>External transfer fee - 3 Day - 06/01/2021 Confirmation: 341708280</t>
  </si>
  <si>
    <t>External transfer fee - 3 Day - 03/29/2021 Confirmation: 333326670</t>
  </si>
  <si>
    <t>03/30/2021</t>
  </si>
  <si>
    <t>External transfer fee - 3 Day - 03/29/2021 Confirmation: 333325992</t>
  </si>
  <si>
    <t>External transfer fee - 3 Day - 02/10/2021 Confirmation: 327766402</t>
  </si>
  <si>
    <t>External transfer fee - 3 Day - 02/10/2021 Confirmation: 327766202</t>
  </si>
  <si>
    <t>BofA Funds Transaction Fees</t>
  </si>
  <si>
    <t>INTERNATIONAL TRANSACTION FEE 06/20 REALLY SIMPLE SSL GRONINGEN DEBIT CARD *7429</t>
  </si>
  <si>
    <t>INTERNATIONAL TRANSACTION FEE 06/20 COMPLIANZ GDPR PL GRONINGEN DEBIT CARD *7429</t>
  </si>
  <si>
    <t>INTERNATIONAL TRANSACTION FEE 01/25 COMPLIANZ GDPR PL GRONINGEN DEBIT CARD *7429</t>
  </si>
  <si>
    <t>INTERNATIONAL TRANSACTION FEE 01/24 REALLY SIMPLE SSL GRONINGEN DEBIT CARD *7429</t>
  </si>
  <si>
    <t>INTERNATIONAL TRANSACTION FEE 01/23 OWL FOR THUNDERBI WIESBADEN DEBIT CARD *7429</t>
  </si>
  <si>
    <t>BofA Account Service Fees</t>
  </si>
  <si>
    <t>Monthly Fee for Business Advantage</t>
  </si>
  <si>
    <t>Monthly Fee Business Adv Relationship</t>
  </si>
  <si>
    <t>Application Software</t>
  </si>
  <si>
    <t>ZEROBOUNCE.COM 12/22 PURCHASE SANTA BARBARA CA DEBIT CARD *7411</t>
  </si>
  <si>
    <t>TEMPLATEMONSTER 08/26 PURCHASE FORT LAUDERDA FL DEBIT CARD *7429</t>
  </si>
  <si>
    <t>08/26/2021</t>
  </si>
  <si>
    <t>TEMPLATEMONSTER 06/18 PURCHASE FORT LAUDERDA FL DEBIT CARD *7429</t>
  </si>
  <si>
    <t>06/18/2021</t>
  </si>
  <si>
    <t>TEMPLATE-HELP.COM 06/21 PURCHASE FORT LAUDERDA FL DEBIT CARD *7429</t>
  </si>
  <si>
    <t>STK*Shutterstock 11/16 PURCHASE 8666633954 NY DEBIT CARD *7411</t>
  </si>
  <si>
    <t>11/16/2021</t>
  </si>
  <si>
    <t>STK*Shutterstock 10/16 PURCHASE 8666633954 NY DEBIT CARD *7411</t>
  </si>
  <si>
    <t>STK*Shutterstock 09/16 PURCHASE 8666633954 NY DEBIT CARD *7411</t>
  </si>
  <si>
    <t>09/16/2021</t>
  </si>
  <si>
    <t>STK*Shutterstock 08/16 PURCHASE 8666633954 NY DEBIT CARD *7411</t>
  </si>
  <si>
    <t>08/16/2021</t>
  </si>
  <si>
    <t>STK*Shutterstock 07/16 PURCHASE 8666633954 NY DEBIT CARD *7411</t>
  </si>
  <si>
    <t>07/16/2021</t>
  </si>
  <si>
    <t>STK*Shutterstock 06/18 PURCHASE 8666633954 NY DEBIT CARD *7411</t>
  </si>
  <si>
    <t>STK*Shutterstock 03/28 PURCHASE 8666633954 NY DEBIT CARD *7411</t>
  </si>
  <si>
    <t>STK*Shutterstock 02/27 PURCHASE 8666633954 NY DEBIT CARD *7411</t>
  </si>
  <si>
    <t>STK*Shutterstock 01/28 PURCHASE 8666633954 NY DEBIT CARD *7411</t>
  </si>
  <si>
    <t>01/28/2021</t>
  </si>
  <si>
    <t>SEMPER PLUGINS AI 03/16 PURCHASE 8552845840 FL DEBIT CARD *7429</t>
  </si>
  <si>
    <t>03/17/2021</t>
  </si>
  <si>
    <t>REALLY SIMPLE SSL 06/20 PURCHASE GRONINGEN DEBIT CARD *7429</t>
  </si>
  <si>
    <t>REALLY SIMPLE SSL 01/24 PURCHASE GRONINGEN DEBIT CARD *7429</t>
  </si>
  <si>
    <t>PAYPAL *SOFTACULO 06/20 PURCHASE 4029357733 CA DEBIT CARD *7429</t>
  </si>
  <si>
    <t>PAYPAL *SOFTACULO 01/24 PURCHASE 4029357733 CA DEBIT CARD *7429</t>
  </si>
  <si>
    <t>OWL FOR THUNDERBI 01/23 PURCHASE WIESBADEN DEBIT CARD *7429</t>
  </si>
  <si>
    <t>Peregrine Billable</t>
  </si>
  <si>
    <t>MONSTERINSIGHTS P 03/16 PURCHASE WEST PALM BEA FL DEBIT CARD *7429</t>
  </si>
  <si>
    <t>GUM.CO/CC* WEBFAC 06/20 PURCHASE 6502043486 CA DEBIT CARD *7429</t>
  </si>
  <si>
    <t>GUM.CO/CC* WEBFAC 01/24 PURCHASE 6502043486 CA DEBIT CARD *7429</t>
  </si>
  <si>
    <t>ELEMENTOR 01/24 PURCHASE WILMINGTON DE DEBIT CARD *7429</t>
  </si>
  <si>
    <t>DREAMSTIME.COM 04/29 PURCHASE 6157715611 TN DEBIT CARD *7411</t>
  </si>
  <si>
    <t>04/30/2021</t>
  </si>
  <si>
    <t>DREAMSTIME.COM 04/02 PURCHASE 6157715611 TN DEBIT CARD *7411</t>
  </si>
  <si>
    <t>DREAMSTIME.COM 04/01 PURCHASE 6157715611 TN DEBIT CARD *7411</t>
  </si>
  <si>
    <t>DMARCIAN* DMARCIA 06/04 PURCHASE BREVARD NC DEBIT CARD *7429</t>
  </si>
  <si>
    <t>CROCOBLOCK.COM 10/10 PURCHASE FORT LAUDERDA FL DEBIT CARD *7429</t>
  </si>
  <si>
    <t>COMPLIANZ GDPR PL 06/20 PURCHASE GRONINGEN DEBIT CARD *7429</t>
  </si>
  <si>
    <t>COMPLIANZ GDPR PL 01/25 PURCHASE GRONINGEN DEBIT CARD *7429</t>
  </si>
  <si>
    <t>Comments</t>
  </si>
  <si>
    <t>Cat Ttl</t>
  </si>
  <si>
    <r>
      <t xml:space="preserve">Expense Summary By </t>
    </r>
    <r>
      <rPr>
        <b/>
        <sz val="14"/>
        <color rgb="FFFF0000"/>
        <rFont val="Calibri"/>
        <family val="2"/>
        <scheme val="minor"/>
      </rPr>
      <t>Vendor/ Supplier</t>
    </r>
    <r>
      <rPr>
        <b/>
        <sz val="14"/>
        <color theme="1"/>
        <rFont val="Calibri"/>
        <family val="2"/>
        <scheme val="minor"/>
      </rPr>
      <t xml:space="preserve"> (Debits)</t>
    </r>
  </si>
  <si>
    <t>Application Softare</t>
  </si>
  <si>
    <t>AGG WWW EMAIL Svcs</t>
  </si>
  <si>
    <t>AGG WWW Hosting Services</t>
  </si>
  <si>
    <t>Payee Ttls</t>
  </si>
  <si>
    <t>BofA Fee</t>
  </si>
  <si>
    <t>EUROCAE Ind Assoc Dues, Web Hosting Fees</t>
  </si>
  <si>
    <t>FWC</t>
  </si>
  <si>
    <t>FWC ANGS ER 02-2021 (27DEC2021)</t>
  </si>
  <si>
    <t>AGG Member Distribution</t>
  </si>
  <si>
    <t>LC</t>
  </si>
  <si>
    <t>211222 - LRC ADS_BG ER MasterCard Dec ZeroBounce</t>
  </si>
  <si>
    <t>211220 - LRC ADS_BG ER MasterCard 012b-2021</t>
  </si>
  <si>
    <t>211220 - LRC ADS_BG ER MasterCard Dec MailChimp</t>
  </si>
  <si>
    <t>FWC debit card (see BofA statement)</t>
  </si>
  <si>
    <t>HA</t>
  </si>
  <si>
    <t>HEA AGG ER 06-2021</t>
  </si>
  <si>
    <t>211214 - LRC ADS_BG Mastercard 012-2021</t>
  </si>
  <si>
    <t>NBAA &amp; AGG (LAS) annual mtgs</t>
  </si>
  <si>
    <t>HEA AGG ER05-2021</t>
  </si>
  <si>
    <t>Member Exp Report Reimbusement</t>
  </si>
  <si>
    <t>211109 - LRC ADS_BG ER Mastercard 011-2021</t>
  </si>
  <si>
    <t>AEA annual mtg (DFW)</t>
  </si>
  <si>
    <t>HEA AGG ER 04-2021</t>
  </si>
  <si>
    <t>Peregrine billable, see details in ER</t>
  </si>
  <si>
    <t>210628 - LRC ADS_BG ER Acft Electronics Assoc Mtg</t>
  </si>
  <si>
    <t>Helicopter Assoc Intl - Annual Member Dues</t>
  </si>
  <si>
    <t>210610 - LRC ADS_BG ER MasterCard 003-2021</t>
  </si>
  <si>
    <t>Tax prep, PHX&lt;&gt;DFW business trip</t>
  </si>
  <si>
    <t>HEA AGG ER 01-2021, HEA AGG ER 02-2021</t>
  </si>
  <si>
    <t>210408 - LRC ADS_BG ER Mastercard 001-2021 RevB</t>
  </si>
  <si>
    <t>FWC AGG Peregrine ER 01-2021</t>
  </si>
  <si>
    <t>BofA Fee Currency Exchange Fee</t>
  </si>
  <si>
    <t>Natl Business Acft Assoc (AEA) annual dues</t>
  </si>
  <si>
    <t>HEA AGG ER 03-2021</t>
  </si>
  <si>
    <t>Comment</t>
  </si>
  <si>
    <t>Ref AGG Exp Doc/ Date</t>
  </si>
  <si>
    <r>
      <t xml:space="preserve">Expense Summary </t>
    </r>
    <r>
      <rPr>
        <b/>
        <sz val="14"/>
        <color rgb="FFFF0000"/>
        <rFont val="Calibri"/>
        <family val="2"/>
        <scheme val="minor"/>
      </rPr>
      <t>Chronilogical</t>
    </r>
    <r>
      <rPr>
        <b/>
        <sz val="14"/>
        <color theme="1"/>
        <rFont val="Calibri"/>
        <family val="2"/>
        <scheme val="minor"/>
      </rPr>
      <t xml:space="preserve"> (Debits)</t>
    </r>
  </si>
  <si>
    <t>HA = Hal Adams (Aero Business Dvpt)</t>
  </si>
  <si>
    <t>LC = Lee Carlson (ADS-BG/ ADS-B Global)</t>
  </si>
  <si>
    <t>FWC = Forrest Colliver (ANGS/ AeroNextGen Solutions)</t>
  </si>
  <si>
    <t>Running Bal.</t>
  </si>
  <si>
    <t>Appareo Systems</t>
  </si>
  <si>
    <t>AGG Monthy Retainer Services</t>
  </si>
  <si>
    <t>Thomenn Aircraft Equipment</t>
  </si>
  <si>
    <t>Merger &amp; Acquisition Services</t>
  </si>
  <si>
    <t>Power Associates - Business Development Services</t>
  </si>
  <si>
    <t>Peregrine Avionics</t>
  </si>
  <si>
    <t>(FWC debt card) Peregrine billable</t>
  </si>
  <si>
    <t>FWC ANGS ER 01-2021 (NBAA Exp Report)</t>
  </si>
  <si>
    <t>LRC debit card (see BofA statement)</t>
  </si>
  <si>
    <t>211214 - LRC ADS_BG Mastercard 012a-2021</t>
  </si>
  <si>
    <t>Peregrine billable (LRC debit card)</t>
  </si>
  <si>
    <t>AGG Debit MasterCard *7429</t>
  </si>
  <si>
    <t>AGG Debit MasterCard *7411</t>
  </si>
  <si>
    <t>AGG DebitMasterCard *0975</t>
  </si>
  <si>
    <t>RTCA Dues - Industry association (LRC debit card)</t>
  </si>
  <si>
    <t>AEA dues (HEA debit card)</t>
  </si>
  <si>
    <t>210408 - LRC ADS_BG MasterCard 002-2021</t>
  </si>
  <si>
    <t>(LRC debit card)</t>
  </si>
  <si>
    <t>NBAA Industry Event registration (LRC debit card)</t>
  </si>
  <si>
    <t>211019 - LRC ADS_BG ER NBAA 2921 (NBAA Exp Report)</t>
  </si>
  <si>
    <t>Industry Association Fee 2021</t>
  </si>
  <si>
    <t>Industry Association Fee 2022</t>
  </si>
  <si>
    <r>
      <t xml:space="preserve">Expense Summary By </t>
    </r>
    <r>
      <rPr>
        <b/>
        <sz val="14"/>
        <color rgb="FFFF0000"/>
        <rFont val="Calibri"/>
        <family val="2"/>
        <scheme val="minor"/>
      </rPr>
      <t>Catagory</t>
    </r>
    <r>
      <rPr>
        <b/>
        <sz val="14"/>
        <color theme="1"/>
        <rFont val="Calibri"/>
        <family val="2"/>
        <scheme val="minor"/>
      </rPr>
      <t xml:space="preserve"> (Debits)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</si>
</sst>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"/>
    <numFmt numFmtId="165" formatCode="&quot;$&quot;#,##0"/>
    <numFmt numFmtId="166" formatCode="[$-409]d\-mmm\-yy;@"/>
    <numFmt numFmtId="167" formatCode="[$-409]dd/mmm/yy;@"/>
    <numFmt numFmtId="168" formatCode="0.00_);[Red]\(0.00\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Tahoma"/>
      <family val="2"/>
    </font>
    <font>
      <sz val="8"/>
      <name val="Verdana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8"/>
      <color indexed="23"/>
      <name val="Verdana"/>
      <family val="2"/>
    </font>
    <font>
      <sz val="16"/>
      <color indexed="9"/>
      <name val="Tahoma"/>
      <family val="2"/>
    </font>
    <font>
      <b/>
      <sz val="8"/>
      <color indexed="63"/>
      <name val="Verdana"/>
      <family val="2"/>
    </font>
    <font>
      <b/>
      <sz val="16"/>
      <color indexed="9"/>
      <name val="Tahoma"/>
      <family val="2"/>
    </font>
    <font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Arial"/>
      <family val="2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9">
    <xf numFmtId="0" fontId="0" fillId="0" borderId="0">
      <alignment vertical="top" wrapText="1"/>
    </xf>
    <xf numFmtId="165" fontId="8" fillId="2" borderId="1" applyFont="0" applyFill="0" applyBorder="0" applyProtection="0">
      <alignment vertical="center"/>
    </xf>
    <xf numFmtId="0" fontId="9" fillId="3" borderId="0" applyBorder="0">
      <alignment horizontal="left" vertical="center" indent="1"/>
    </xf>
    <xf numFmtId="165" fontId="10" fillId="4" borderId="2" applyBorder="0">
      <alignment horizontal="left" vertical="center" indent="1" shrinkToFit="1"/>
    </xf>
    <xf numFmtId="165" fontId="11" fillId="5" borderId="3" applyBorder="0">
      <alignment horizontal="left" vertical="center" indent="1"/>
    </xf>
    <xf numFmtId="0" fontId="11" fillId="6" borderId="4" applyNumberFormat="0" applyBorder="0">
      <alignment horizontal="left" vertical="top" wrapText="1" indent="1"/>
    </xf>
    <xf numFmtId="0" fontId="11" fillId="2" borderId="0" applyBorder="0">
      <alignment horizontal="left" vertical="center" indent="1"/>
    </xf>
    <xf numFmtId="0" fontId="11" fillId="0" borderId="4" applyNumberFormat="0" applyFill="0">
      <alignment horizontal="centerContinuous" vertical="top"/>
    </xf>
    <xf numFmtId="0" fontId="12" fillId="5" borderId="0">
      <alignment horizontal="left" indent="1"/>
    </xf>
    <xf numFmtId="3" fontId="8" fillId="2" borderId="5" applyBorder="0">
      <alignment horizontal="left" vertical="center" indent="2"/>
    </xf>
    <xf numFmtId="0" fontId="7" fillId="0" borderId="0">
      <alignment vertical="top" wrapText="1"/>
    </xf>
    <xf numFmtId="0" fontId="7" fillId="0" borderId="0"/>
    <xf numFmtId="167" fontId="7" fillId="0" borderId="0"/>
    <xf numFmtId="0" fontId="3" fillId="0" borderId="0"/>
    <xf numFmtId="0" fontId="13" fillId="3" borderId="0">
      <alignment horizontal="left" indent="1"/>
    </xf>
    <xf numFmtId="0" fontId="14" fillId="3" borderId="0" applyBorder="0">
      <alignment horizontal="left" vertical="center" indent="1"/>
    </xf>
    <xf numFmtId="0" fontId="15" fillId="7" borderId="0" applyBorder="0">
      <alignment horizontal="left" vertical="center" indent="1"/>
    </xf>
    <xf numFmtId="0" fontId="2" fillId="0" borderId="0"/>
    <xf numFmtId="0" fontId="1" fillId="0" borderId="0"/>
  </cellStyleXfs>
  <cellXfs count="200">
    <xf numFmtId="0" fontId="0" fillId="0" borderId="0" xfId="0">
      <alignment vertical="top" wrapText="1"/>
    </xf>
    <xf numFmtId="0" fontId="3" fillId="0" borderId="0" xfId="13"/>
    <xf numFmtId="0" fontId="3" fillId="0" borderId="0" xfId="13" applyAlignment="1">
      <alignment horizontal="center"/>
    </xf>
    <xf numFmtId="0" fontId="3" fillId="0" borderId="0" xfId="13" applyAlignment="1">
      <alignment horizontal="left"/>
    </xf>
    <xf numFmtId="4" fontId="3" fillId="0" borderId="0" xfId="13" applyNumberFormat="1"/>
    <xf numFmtId="0" fontId="6" fillId="0" borderId="0" xfId="13" applyFont="1" applyAlignment="1">
      <alignment vertical="center"/>
    </xf>
    <xf numFmtId="0" fontId="5" fillId="0" borderId="0" xfId="13" applyFont="1" applyAlignment="1">
      <alignment vertical="center"/>
    </xf>
    <xf numFmtId="0" fontId="3" fillId="0" borderId="0" xfId="13" applyAlignment="1">
      <alignment horizontal="center" vertical="center"/>
    </xf>
    <xf numFmtId="0" fontId="3" fillId="0" borderId="0" xfId="13" applyAlignment="1">
      <alignment vertical="center"/>
    </xf>
    <xf numFmtId="0" fontId="19" fillId="8" borderId="0" xfId="13" applyFont="1" applyFill="1" applyAlignment="1">
      <alignment horizontal="center" vertical="center"/>
    </xf>
    <xf numFmtId="0" fontId="7" fillId="0" borderId="0" xfId="13" applyFont="1" applyAlignment="1">
      <alignment vertical="center"/>
    </xf>
    <xf numFmtId="164" fontId="7" fillId="0" borderId="0" xfId="11" applyNumberFormat="1" applyAlignment="1">
      <alignment horizontal="right" vertical="center"/>
    </xf>
    <xf numFmtId="2" fontId="16" fillId="0" borderId="0" xfId="12" applyNumberFormat="1" applyFont="1" applyAlignment="1">
      <alignment vertical="center" wrapText="1"/>
    </xf>
    <xf numFmtId="0" fontId="3" fillId="8" borderId="0" xfId="13" applyFill="1"/>
    <xf numFmtId="0" fontId="3" fillId="8" borderId="0" xfId="13" applyFill="1" applyAlignment="1">
      <alignment horizontal="center"/>
    </xf>
    <xf numFmtId="0" fontId="5" fillId="8" borderId="0" xfId="13" applyFont="1" applyFill="1"/>
    <xf numFmtId="0" fontId="3" fillId="8" borderId="0" xfId="13" applyFill="1" applyAlignment="1">
      <alignment horizontal="left"/>
    </xf>
    <xf numFmtId="164" fontId="7" fillId="0" borderId="17" xfId="11" applyNumberFormat="1" applyBorder="1" applyAlignment="1">
      <alignment horizontal="right" vertical="center"/>
    </xf>
    <xf numFmtId="0" fontId="19" fillId="8" borderId="0" xfId="0" applyFont="1" applyFill="1" applyAlignment="1">
      <alignment horizontal="center" vertical="center" wrapText="1"/>
    </xf>
    <xf numFmtId="164" fontId="3" fillId="0" borderId="17" xfId="11" applyNumberFormat="1" applyFont="1" applyBorder="1" applyAlignment="1">
      <alignment horizontal="right" vertical="center"/>
    </xf>
    <xf numFmtId="164" fontId="18" fillId="0" borderId="17" xfId="11" applyNumberFormat="1" applyFont="1" applyBorder="1" applyAlignment="1">
      <alignment horizontal="right" vertical="center" wrapText="1"/>
    </xf>
    <xf numFmtId="164" fontId="7" fillId="0" borderId="0" xfId="13" applyNumberFormat="1" applyFont="1" applyAlignment="1">
      <alignment vertical="center"/>
    </xf>
    <xf numFmtId="0" fontId="3" fillId="0" borderId="0" xfId="13" applyFont="1" applyAlignment="1">
      <alignment horizontal="center" vertical="center"/>
    </xf>
    <xf numFmtId="0" fontId="3" fillId="0" borderId="11" xfId="13" applyBorder="1" applyAlignment="1">
      <alignment horizontal="left" vertical="center"/>
    </xf>
    <xf numFmtId="0" fontId="6" fillId="11" borderId="0" xfId="13" applyFont="1" applyFill="1" applyBorder="1" applyAlignment="1">
      <alignment horizontal="center" vertical="center"/>
    </xf>
    <xf numFmtId="0" fontId="6" fillId="11" borderId="11" xfId="13" applyFont="1" applyFill="1" applyBorder="1" applyAlignment="1">
      <alignment horizontal="left" vertical="center"/>
    </xf>
    <xf numFmtId="164" fontId="6" fillId="11" borderId="17" xfId="13" applyNumberFormat="1" applyFont="1" applyFill="1" applyBorder="1" applyAlignment="1">
      <alignment horizontal="center" vertical="center"/>
    </xf>
    <xf numFmtId="17" fontId="3" fillId="0" borderId="0" xfId="13" quotePrefix="1" applyNumberFormat="1" applyFont="1" applyAlignment="1">
      <alignment vertical="center"/>
    </xf>
    <xf numFmtId="0" fontId="3" fillId="0" borderId="11" xfId="13" applyFont="1" applyBorder="1" applyAlignment="1">
      <alignment horizontal="left" vertical="center"/>
    </xf>
    <xf numFmtId="4" fontId="17" fillId="9" borderId="12" xfId="13" applyNumberFormat="1" applyFont="1" applyFill="1" applyBorder="1"/>
    <xf numFmtId="166" fontId="6" fillId="9" borderId="5" xfId="13" applyNumberFormat="1" applyFont="1" applyFill="1" applyBorder="1" applyAlignment="1">
      <alignment horizontal="left"/>
    </xf>
    <xf numFmtId="0" fontId="3" fillId="9" borderId="13" xfId="13" applyFill="1" applyBorder="1" applyAlignment="1">
      <alignment horizontal="left"/>
    </xf>
    <xf numFmtId="0" fontId="20" fillId="8" borderId="0" xfId="13" applyFont="1" applyFill="1"/>
    <xf numFmtId="0" fontId="19" fillId="8" borderId="0" xfId="13" applyFont="1" applyFill="1" applyAlignment="1">
      <alignment horizontal="center"/>
    </xf>
    <xf numFmtId="166" fontId="6" fillId="9" borderId="5" xfId="13" applyNumberFormat="1" applyFont="1" applyFill="1" applyBorder="1" applyAlignment="1">
      <alignment horizontal="center"/>
    </xf>
    <xf numFmtId="0" fontId="7" fillId="8" borderId="0" xfId="13" applyFont="1" applyFill="1" applyAlignment="1">
      <alignment vertical="center"/>
    </xf>
    <xf numFmtId="0" fontId="3" fillId="8" borderId="0" xfId="13" applyFont="1" applyFill="1" applyAlignment="1">
      <alignment horizontal="center" vertical="center"/>
    </xf>
    <xf numFmtId="0" fontId="3" fillId="8" borderId="0" xfId="13" applyFill="1" applyAlignment="1">
      <alignment horizontal="center" vertical="center"/>
    </xf>
    <xf numFmtId="0" fontId="7" fillId="8" borderId="0" xfId="13" applyFont="1" applyFill="1" applyAlignment="1">
      <alignment horizontal="center" vertical="center"/>
    </xf>
    <xf numFmtId="0" fontId="21" fillId="12" borderId="14" xfId="13" applyFont="1" applyFill="1" applyBorder="1" applyAlignment="1">
      <alignment vertical="center"/>
    </xf>
    <xf numFmtId="0" fontId="3" fillId="12" borderId="6" xfId="13" applyFill="1" applyBorder="1" applyAlignment="1">
      <alignment horizontal="center" vertical="center"/>
    </xf>
    <xf numFmtId="0" fontId="19" fillId="12" borderId="6" xfId="13" applyFont="1" applyFill="1" applyBorder="1" applyAlignment="1">
      <alignment horizontal="center" vertical="center"/>
    </xf>
    <xf numFmtId="0" fontId="3" fillId="12" borderId="7" xfId="13" applyFill="1" applyBorder="1" applyAlignment="1">
      <alignment horizontal="left" vertical="center"/>
    </xf>
    <xf numFmtId="164" fontId="5" fillId="11" borderId="14" xfId="13" applyNumberFormat="1" applyFont="1" applyFill="1" applyBorder="1" applyAlignment="1">
      <alignment vertical="center"/>
    </xf>
    <xf numFmtId="164" fontId="6" fillId="10" borderId="20" xfId="13" applyNumberFormat="1" applyFont="1" applyFill="1" applyBorder="1" applyAlignment="1">
      <alignment horizontal="right" vertical="center"/>
    </xf>
    <xf numFmtId="166" fontId="6" fillId="9" borderId="18" xfId="13" applyNumberFormat="1" applyFont="1" applyFill="1" applyBorder="1" applyAlignment="1">
      <alignment horizontal="left"/>
    </xf>
    <xf numFmtId="166" fontId="6" fillId="9" borderId="18" xfId="13" applyNumberFormat="1" applyFont="1" applyFill="1" applyBorder="1" applyAlignment="1">
      <alignment horizontal="center"/>
    </xf>
    <xf numFmtId="0" fontId="3" fillId="9" borderId="19" xfId="13" applyFill="1" applyBorder="1" applyAlignment="1">
      <alignment horizontal="left"/>
    </xf>
    <xf numFmtId="4" fontId="17" fillId="9" borderId="20" xfId="13" applyNumberFormat="1" applyFont="1" applyFill="1" applyBorder="1"/>
    <xf numFmtId="17" fontId="3" fillId="0" borderId="0" xfId="13" quotePrefix="1" applyNumberFormat="1" applyFont="1" applyBorder="1" applyAlignment="1">
      <alignment vertical="center"/>
    </xf>
    <xf numFmtId="17" fontId="3" fillId="0" borderId="0" xfId="13" quotePrefix="1" applyNumberFormat="1" applyFont="1" applyBorder="1" applyAlignment="1">
      <alignment horizontal="center" vertical="center"/>
    </xf>
    <xf numFmtId="164" fontId="18" fillId="0" borderId="16" xfId="11" applyNumberFormat="1" applyFont="1" applyBorder="1" applyAlignment="1">
      <alignment horizontal="right" vertical="center" wrapText="1"/>
    </xf>
    <xf numFmtId="17" fontId="3" fillId="0" borderId="10" xfId="13" quotePrefix="1" applyNumberFormat="1" applyFont="1" applyBorder="1" applyAlignment="1">
      <alignment vertical="center"/>
    </xf>
    <xf numFmtId="17" fontId="3" fillId="0" borderId="10" xfId="13" quotePrefix="1" applyNumberFormat="1" applyFont="1" applyBorder="1" applyAlignment="1">
      <alignment horizontal="center" vertical="center"/>
    </xf>
    <xf numFmtId="17" fontId="3" fillId="0" borderId="21" xfId="13" quotePrefix="1" applyNumberFormat="1" applyFont="1" applyBorder="1" applyAlignment="1">
      <alignment horizontal="left" vertical="center"/>
    </xf>
    <xf numFmtId="17" fontId="3" fillId="0" borderId="11" xfId="13" quotePrefix="1" applyNumberFormat="1" applyFont="1" applyBorder="1" applyAlignment="1">
      <alignment horizontal="left" vertical="center"/>
    </xf>
    <xf numFmtId="164" fontId="6" fillId="11" borderId="14" xfId="13" applyNumberFormat="1" applyFont="1" applyFill="1" applyBorder="1" applyAlignment="1">
      <alignment horizontal="right" vertical="center"/>
    </xf>
    <xf numFmtId="15" fontId="3" fillId="0" borderId="0" xfId="13" applyNumberFormat="1" applyFont="1" applyAlignment="1">
      <alignment horizontal="center" vertical="center"/>
    </xf>
    <xf numFmtId="164" fontId="6" fillId="10" borderId="14" xfId="13" applyNumberFormat="1" applyFont="1" applyFill="1" applyBorder="1" applyAlignment="1">
      <alignment horizontal="right" vertical="center"/>
    </xf>
    <xf numFmtId="0" fontId="2" fillId="0" borderId="0" xfId="17"/>
    <xf numFmtId="0" fontId="2" fillId="0" borderId="0" xfId="17" applyAlignment="1">
      <alignment horizontal="center"/>
    </xf>
    <xf numFmtId="0" fontId="2" fillId="0" borderId="0" xfId="17" applyAlignment="1">
      <alignment horizontal="right"/>
    </xf>
    <xf numFmtId="0" fontId="22" fillId="0" borderId="0" xfId="17" applyFont="1"/>
    <xf numFmtId="0" fontId="22" fillId="0" borderId="0" xfId="17" applyFont="1" applyAlignment="1">
      <alignment horizontal="center"/>
    </xf>
    <xf numFmtId="0" fontId="22" fillId="0" borderId="0" xfId="17" applyFont="1" applyAlignment="1">
      <alignment horizontal="right"/>
    </xf>
    <xf numFmtId="4" fontId="22" fillId="0" borderId="0" xfId="17" applyNumberFormat="1" applyFont="1"/>
    <xf numFmtId="4" fontId="23" fillId="0" borderId="23" xfId="17" applyNumberFormat="1" applyFont="1" applyBorder="1"/>
    <xf numFmtId="4" fontId="22" fillId="0" borderId="24" xfId="17" applyNumberFormat="1" applyFont="1" applyBorder="1" applyAlignment="1">
      <alignment horizontal="right"/>
    </xf>
    <xf numFmtId="4" fontId="22" fillId="0" borderId="24" xfId="17" applyNumberFormat="1" applyFont="1" applyBorder="1"/>
    <xf numFmtId="4" fontId="23" fillId="0" borderId="24" xfId="17" applyNumberFormat="1" applyFont="1" applyBorder="1"/>
    <xf numFmtId="0" fontId="23" fillId="8" borderId="25" xfId="17" applyFont="1" applyFill="1" applyBorder="1" applyAlignment="1">
      <alignment horizontal="left" vertical="center"/>
    </xf>
    <xf numFmtId="4" fontId="23" fillId="8" borderId="22" xfId="17" applyNumberFormat="1" applyFont="1" applyFill="1" applyBorder="1" applyAlignment="1">
      <alignment vertical="center"/>
    </xf>
    <xf numFmtId="4" fontId="22" fillId="0" borderId="22" xfId="17" applyNumberFormat="1" applyFont="1" applyBorder="1" applyAlignment="1">
      <alignment horizontal="right" vertical="center"/>
    </xf>
    <xf numFmtId="4" fontId="22" fillId="0" borderId="22" xfId="17" applyNumberFormat="1" applyFont="1" applyBorder="1" applyAlignment="1">
      <alignment vertical="center"/>
    </xf>
    <xf numFmtId="4" fontId="22" fillId="0" borderId="8" xfId="17" applyNumberFormat="1" applyFont="1" applyBorder="1" applyAlignment="1">
      <alignment vertical="center"/>
    </xf>
    <xf numFmtId="0" fontId="22" fillId="0" borderId="0" xfId="17" applyFont="1" applyAlignment="1">
      <alignment wrapText="1"/>
    </xf>
    <xf numFmtId="0" fontId="22" fillId="0" borderId="0" xfId="17" applyFont="1" applyAlignment="1">
      <alignment horizontal="center" vertical="center"/>
    </xf>
    <xf numFmtId="0" fontId="23" fillId="8" borderId="26" xfId="17" applyFont="1" applyFill="1" applyBorder="1" applyAlignment="1">
      <alignment horizontal="left"/>
    </xf>
    <xf numFmtId="4" fontId="23" fillId="8" borderId="5" xfId="17" applyNumberFormat="1" applyFont="1" applyFill="1" applyBorder="1"/>
    <xf numFmtId="4" fontId="22" fillId="0" borderId="5" xfId="17" applyNumberFormat="1" applyFont="1" applyBorder="1" applyAlignment="1">
      <alignment horizontal="right"/>
    </xf>
    <xf numFmtId="4" fontId="22" fillId="0" borderId="5" xfId="17" applyNumberFormat="1" applyFont="1" applyBorder="1"/>
    <xf numFmtId="4" fontId="22" fillId="0" borderId="1" xfId="17" applyNumberFormat="1" applyFont="1" applyBorder="1"/>
    <xf numFmtId="14" fontId="22" fillId="0" borderId="0" xfId="17" applyNumberFormat="1" applyFont="1" applyAlignment="1">
      <alignment horizontal="center"/>
    </xf>
    <xf numFmtId="0" fontId="23" fillId="8" borderId="25" xfId="17" applyFont="1" applyFill="1" applyBorder="1" applyAlignment="1">
      <alignment horizontal="left"/>
    </xf>
    <xf numFmtId="4" fontId="23" fillId="8" borderId="22" xfId="17" applyNumberFormat="1" applyFont="1" applyFill="1" applyBorder="1"/>
    <xf numFmtId="4" fontId="22" fillId="0" borderId="22" xfId="17" applyNumberFormat="1" applyFont="1" applyBorder="1"/>
    <xf numFmtId="0" fontId="22" fillId="8" borderId="25" xfId="17" applyFont="1" applyFill="1" applyBorder="1" applyAlignment="1">
      <alignment horizontal="left"/>
    </xf>
    <xf numFmtId="4" fontId="22" fillId="0" borderId="22" xfId="17" applyNumberFormat="1" applyFont="1" applyBorder="1" applyAlignment="1">
      <alignment horizontal="right"/>
    </xf>
    <xf numFmtId="4" fontId="22" fillId="0" borderId="8" xfId="17" applyNumberFormat="1" applyFont="1" applyBorder="1"/>
    <xf numFmtId="0" fontId="22" fillId="8" borderId="27" xfId="17" applyFont="1" applyFill="1" applyBorder="1" applyAlignment="1">
      <alignment horizontal="left"/>
    </xf>
    <xf numFmtId="4" fontId="22" fillId="8" borderId="0" xfId="17" applyNumberFormat="1" applyFont="1" applyFill="1"/>
    <xf numFmtId="4" fontId="22" fillId="0" borderId="0" xfId="17" applyNumberFormat="1" applyFont="1" applyAlignment="1">
      <alignment horizontal="right"/>
    </xf>
    <xf numFmtId="4" fontId="22" fillId="0" borderId="2" xfId="17" applyNumberFormat="1" applyFont="1" applyBorder="1"/>
    <xf numFmtId="4" fontId="22" fillId="8" borderId="18" xfId="17" applyNumberFormat="1" applyFont="1" applyFill="1" applyBorder="1"/>
    <xf numFmtId="4" fontId="22" fillId="0" borderId="18" xfId="17" applyNumberFormat="1" applyFont="1" applyBorder="1" applyAlignment="1">
      <alignment horizontal="right"/>
    </xf>
    <xf numFmtId="4" fontId="22" fillId="0" borderId="18" xfId="17" applyNumberFormat="1" applyFont="1" applyBorder="1"/>
    <xf numFmtId="4" fontId="22" fillId="0" borderId="9" xfId="17" applyNumberFormat="1" applyFont="1" applyBorder="1"/>
    <xf numFmtId="0" fontId="23" fillId="13" borderId="26" xfId="17" applyFont="1" applyFill="1" applyBorder="1" applyAlignment="1">
      <alignment horizontal="left"/>
    </xf>
    <xf numFmtId="4" fontId="23" fillId="13" borderId="5" xfId="17" applyNumberFormat="1" applyFont="1" applyFill="1" applyBorder="1"/>
    <xf numFmtId="4" fontId="23" fillId="13" borderId="5" xfId="17" applyNumberFormat="1" applyFont="1" applyFill="1" applyBorder="1" applyAlignment="1">
      <alignment horizontal="right"/>
    </xf>
    <xf numFmtId="4" fontId="22" fillId="13" borderId="5" xfId="17" applyNumberFormat="1" applyFont="1" applyFill="1" applyBorder="1"/>
    <xf numFmtId="4" fontId="23" fillId="13" borderId="1" xfId="17" applyNumberFormat="1" applyFont="1" applyFill="1" applyBorder="1"/>
    <xf numFmtId="0" fontId="22" fillId="13" borderId="0" xfId="17" applyFont="1" applyFill="1"/>
    <xf numFmtId="0" fontId="22" fillId="13" borderId="0" xfId="17" applyFont="1" applyFill="1" applyAlignment="1">
      <alignment horizontal="center"/>
    </xf>
    <xf numFmtId="0" fontId="22" fillId="8" borderId="28" xfId="17" applyFont="1" applyFill="1" applyBorder="1" applyAlignment="1">
      <alignment horizontal="left"/>
    </xf>
    <xf numFmtId="4" fontId="24" fillId="0" borderId="0" xfId="17" applyNumberFormat="1" applyFont="1"/>
    <xf numFmtId="4" fontId="24" fillId="0" borderId="0" xfId="17" applyNumberFormat="1" applyFont="1" applyAlignment="1">
      <alignment horizontal="right"/>
    </xf>
    <xf numFmtId="0" fontId="24" fillId="0" borderId="0" xfId="17" applyFont="1"/>
    <xf numFmtId="14" fontId="24" fillId="0" borderId="0" xfId="17" applyNumberFormat="1" applyFont="1" applyAlignment="1">
      <alignment horizontal="center"/>
    </xf>
    <xf numFmtId="0" fontId="24" fillId="9" borderId="15" xfId="17" applyFont="1" applyFill="1" applyBorder="1" applyAlignment="1">
      <alignment horizontal="center" vertical="center"/>
    </xf>
    <xf numFmtId="0" fontId="24" fillId="9" borderId="7" xfId="17" applyFont="1" applyFill="1" applyBorder="1" applyAlignment="1">
      <alignment horizontal="center" vertical="center" wrapText="1"/>
    </xf>
    <xf numFmtId="0" fontId="22" fillId="14" borderId="7" xfId="17" applyFont="1" applyFill="1" applyBorder="1" applyAlignment="1">
      <alignment horizontal="center" vertical="center" wrapText="1"/>
    </xf>
    <xf numFmtId="0" fontId="24" fillId="14" borderId="14" xfId="17" applyFont="1" applyFill="1" applyBorder="1" applyAlignment="1">
      <alignment horizontal="center" vertical="center" wrapText="1"/>
    </xf>
    <xf numFmtId="0" fontId="24" fillId="9" borderId="14" xfId="17" applyFont="1" applyFill="1" applyBorder="1" applyAlignment="1">
      <alignment vertical="center"/>
    </xf>
    <xf numFmtId="0" fontId="24" fillId="9" borderId="15" xfId="17" applyFont="1" applyFill="1" applyBorder="1" applyAlignment="1">
      <alignment horizontal="center"/>
    </xf>
    <xf numFmtId="40" fontId="24" fillId="0" borderId="0" xfId="17" applyNumberFormat="1" applyFont="1"/>
    <xf numFmtId="40" fontId="24" fillId="0" borderId="0" xfId="17" applyNumberFormat="1" applyFont="1" applyAlignment="1">
      <alignment horizontal="right"/>
    </xf>
    <xf numFmtId="40" fontId="24" fillId="0" borderId="29" xfId="17" applyNumberFormat="1" applyFont="1" applyBorder="1"/>
    <xf numFmtId="40" fontId="24" fillId="0" borderId="30" xfId="17" applyNumberFormat="1" applyFont="1" applyBorder="1"/>
    <xf numFmtId="0" fontId="2" fillId="0" borderId="0" xfId="17" applyAlignment="1">
      <alignment horizontal="center" vertical="center"/>
    </xf>
    <xf numFmtId="0" fontId="24" fillId="0" borderId="0" xfId="17" applyFont="1" applyAlignment="1">
      <alignment horizontal="center" vertical="center" wrapText="1"/>
    </xf>
    <xf numFmtId="0" fontId="24" fillId="0" borderId="0" xfId="17" applyFont="1" applyAlignment="1">
      <alignment horizontal="right" vertical="center" wrapText="1"/>
    </xf>
    <xf numFmtId="0" fontId="24" fillId="0" borderId="31" xfId="17" applyFont="1" applyBorder="1" applyAlignment="1">
      <alignment horizontal="center" vertical="center" wrapText="1"/>
    </xf>
    <xf numFmtId="0" fontId="24" fillId="0" borderId="0" xfId="17" applyFont="1" applyAlignment="1">
      <alignment horizontal="center" vertical="center"/>
    </xf>
    <xf numFmtId="0" fontId="2" fillId="0" borderId="0" xfId="17" applyAlignment="1">
      <alignment horizontal="left" vertical="top"/>
    </xf>
    <xf numFmtId="0" fontId="22" fillId="0" borderId="0" xfId="17" applyFont="1" applyAlignment="1">
      <alignment horizontal="left" vertical="top"/>
    </xf>
    <xf numFmtId="4" fontId="23" fillId="0" borderId="23" xfId="17" applyNumberFormat="1" applyFont="1" applyBorder="1" applyAlignment="1">
      <alignment horizontal="center" vertical="center"/>
    </xf>
    <xf numFmtId="4" fontId="22" fillId="0" borderId="22" xfId="17" applyNumberFormat="1" applyFont="1" applyBorder="1" applyAlignment="1">
      <alignment horizontal="center" vertical="center"/>
    </xf>
    <xf numFmtId="4" fontId="22" fillId="0" borderId="0" xfId="17" applyNumberFormat="1" applyFont="1" applyAlignment="1">
      <alignment horizontal="center" vertical="center"/>
    </xf>
    <xf numFmtId="0" fontId="22" fillId="0" borderId="0" xfId="17" applyFont="1" applyAlignment="1">
      <alignment horizontal="left" vertical="center"/>
    </xf>
    <xf numFmtId="4" fontId="24" fillId="0" borderId="0" xfId="17" applyNumberFormat="1" applyFont="1" applyAlignment="1">
      <alignment horizontal="center" vertical="center"/>
    </xf>
    <xf numFmtId="0" fontId="24" fillId="9" borderId="7" xfId="17" applyFont="1" applyFill="1" applyBorder="1" applyAlignment="1">
      <alignment horizontal="center" vertical="center"/>
    </xf>
    <xf numFmtId="0" fontId="24" fillId="9" borderId="15" xfId="17" applyFont="1" applyFill="1" applyBorder="1" applyAlignment="1">
      <alignment vertical="center"/>
    </xf>
    <xf numFmtId="40" fontId="24" fillId="0" borderId="29" xfId="17" applyNumberFormat="1" applyFont="1" applyBorder="1" applyAlignment="1">
      <alignment horizontal="center" vertical="center"/>
    </xf>
    <xf numFmtId="40" fontId="24" fillId="0" borderId="30" xfId="17" applyNumberFormat="1" applyFont="1" applyBorder="1" applyAlignment="1">
      <alignment horizontal="center" vertical="center"/>
    </xf>
    <xf numFmtId="0" fontId="22" fillId="8" borderId="0" xfId="17" applyFont="1" applyFill="1"/>
    <xf numFmtId="0" fontId="22" fillId="8" borderId="0" xfId="17" applyFont="1" applyFill="1" applyAlignment="1">
      <alignment horizontal="center" vertical="center"/>
    </xf>
    <xf numFmtId="0" fontId="22" fillId="8" borderId="0" xfId="17" applyFont="1" applyFill="1" applyAlignment="1">
      <alignment horizontal="center"/>
    </xf>
    <xf numFmtId="40" fontId="22" fillId="8" borderId="0" xfId="17" applyNumberFormat="1" applyFont="1" applyFill="1" applyAlignment="1">
      <alignment horizontal="center"/>
    </xf>
    <xf numFmtId="40" fontId="22" fillId="8" borderId="0" xfId="17" applyNumberFormat="1" applyFont="1" applyFill="1"/>
    <xf numFmtId="40" fontId="23" fillId="8" borderId="0" xfId="17" applyNumberFormat="1" applyFont="1" applyFill="1" applyAlignment="1">
      <alignment horizontal="center"/>
    </xf>
    <xf numFmtId="40" fontId="23" fillId="8" borderId="24" xfId="17" applyNumberFormat="1" applyFont="1" applyFill="1" applyBorder="1" applyAlignment="1">
      <alignment horizontal="center"/>
    </xf>
    <xf numFmtId="40" fontId="23" fillId="8" borderId="24" xfId="17" applyNumberFormat="1" applyFont="1" applyFill="1" applyBorder="1"/>
    <xf numFmtId="0" fontId="23" fillId="0" borderId="0" xfId="17" applyFont="1" applyAlignment="1">
      <alignment horizontal="left" vertical="center"/>
    </xf>
    <xf numFmtId="40" fontId="22" fillId="8" borderId="25" xfId="17" applyNumberFormat="1" applyFont="1" applyFill="1" applyBorder="1" applyAlignment="1">
      <alignment horizontal="center"/>
    </xf>
    <xf numFmtId="40" fontId="22" fillId="8" borderId="22" xfId="17" applyNumberFormat="1" applyFont="1" applyFill="1" applyBorder="1" applyAlignment="1">
      <alignment horizontal="center"/>
    </xf>
    <xf numFmtId="40" fontId="22" fillId="8" borderId="8" xfId="17" applyNumberFormat="1" applyFont="1" applyFill="1" applyBorder="1"/>
    <xf numFmtId="40" fontId="22" fillId="8" borderId="27" xfId="17" applyNumberFormat="1" applyFont="1" applyFill="1" applyBorder="1" applyAlignment="1">
      <alignment horizontal="center"/>
    </xf>
    <xf numFmtId="40" fontId="22" fillId="8" borderId="2" xfId="17" applyNumberFormat="1" applyFont="1" applyFill="1" applyBorder="1"/>
    <xf numFmtId="40" fontId="22" fillId="8" borderId="28" xfId="17" applyNumberFormat="1" applyFont="1" applyFill="1" applyBorder="1" applyAlignment="1">
      <alignment horizontal="center"/>
    </xf>
    <xf numFmtId="40" fontId="22" fillId="8" borderId="18" xfId="17" applyNumberFormat="1" applyFont="1" applyFill="1" applyBorder="1" applyAlignment="1">
      <alignment horizontal="center"/>
    </xf>
    <xf numFmtId="40" fontId="22" fillId="8" borderId="9" xfId="17" applyNumberFormat="1" applyFont="1" applyFill="1" applyBorder="1"/>
    <xf numFmtId="0" fontId="24" fillId="9" borderId="15" xfId="17" applyFont="1" applyFill="1" applyBorder="1"/>
    <xf numFmtId="0" fontId="24" fillId="9" borderId="14" xfId="17" applyFont="1" applyFill="1" applyBorder="1" applyAlignment="1">
      <alignment horizontal="center" vertical="center"/>
    </xf>
    <xf numFmtId="40" fontId="24" fillId="0" borderId="0" xfId="17" applyNumberFormat="1" applyFont="1" applyAlignment="1">
      <alignment horizontal="center"/>
    </xf>
    <xf numFmtId="40" fontId="22" fillId="0" borderId="0" xfId="17" applyNumberFormat="1" applyFont="1" applyAlignment="1">
      <alignment horizontal="center"/>
    </xf>
    <xf numFmtId="40" fontId="22" fillId="0" borderId="0" xfId="17" applyNumberFormat="1" applyFont="1"/>
    <xf numFmtId="40" fontId="23" fillId="8" borderId="23" xfId="17" applyNumberFormat="1" applyFont="1" applyFill="1" applyBorder="1" applyAlignment="1">
      <alignment horizontal="center"/>
    </xf>
    <xf numFmtId="40" fontId="22" fillId="8" borderId="26" xfId="17" applyNumberFormat="1" applyFont="1" applyFill="1" applyBorder="1" applyAlignment="1">
      <alignment horizontal="center"/>
    </xf>
    <xf numFmtId="40" fontId="22" fillId="8" borderId="5" xfId="17" applyNumberFormat="1" applyFont="1" applyFill="1" applyBorder="1" applyAlignment="1">
      <alignment horizontal="center"/>
    </xf>
    <xf numFmtId="40" fontId="22" fillId="8" borderId="1" xfId="17" applyNumberFormat="1" applyFont="1" applyFill="1" applyBorder="1"/>
    <xf numFmtId="40" fontId="23" fillId="0" borderId="23" xfId="17" applyNumberFormat="1" applyFont="1" applyBorder="1"/>
    <xf numFmtId="0" fontId="22" fillId="9" borderId="0" xfId="17" applyFont="1" applyFill="1" applyAlignment="1">
      <alignment horizontal="center" vertical="center"/>
    </xf>
    <xf numFmtId="0" fontId="23" fillId="0" borderId="0" xfId="17" applyFont="1"/>
    <xf numFmtId="0" fontId="23" fillId="0" borderId="0" xfId="17" applyFont="1" applyAlignment="1">
      <alignment horizontal="center"/>
    </xf>
    <xf numFmtId="0" fontId="2" fillId="0" borderId="0" xfId="17" applyAlignment="1">
      <alignment vertical="center"/>
    </xf>
    <xf numFmtId="0" fontId="24" fillId="9" borderId="15" xfId="17" applyFont="1" applyFill="1" applyBorder="1" applyAlignment="1">
      <alignment horizontal="center" vertical="center" wrapText="1"/>
    </xf>
    <xf numFmtId="168" fontId="22" fillId="0" borderId="0" xfId="17" applyNumberFormat="1" applyFont="1"/>
    <xf numFmtId="168" fontId="23" fillId="0" borderId="0" xfId="17" applyNumberFormat="1" applyFont="1"/>
    <xf numFmtId="168" fontId="22" fillId="0" borderId="0" xfId="17" applyNumberFormat="1" applyFont="1" applyAlignment="1">
      <alignment vertical="center"/>
    </xf>
    <xf numFmtId="0" fontId="24" fillId="9" borderId="0" xfId="17" applyFont="1" applyFill="1" applyAlignment="1">
      <alignment horizontal="center" vertical="center"/>
    </xf>
    <xf numFmtId="4" fontId="23" fillId="0" borderId="22" xfId="17" applyNumberFormat="1" applyFont="1" applyBorder="1"/>
    <xf numFmtId="0" fontId="21" fillId="12" borderId="6" xfId="13" applyFont="1" applyFill="1" applyBorder="1" applyAlignment="1">
      <alignment vertical="center"/>
    </xf>
    <xf numFmtId="164" fontId="5" fillId="11" borderId="6" xfId="13" applyNumberFormat="1" applyFont="1" applyFill="1" applyBorder="1" applyAlignment="1">
      <alignment vertical="center"/>
    </xf>
    <xf numFmtId="164" fontId="6" fillId="11" borderId="0" xfId="13" applyNumberFormat="1" applyFont="1" applyFill="1" applyBorder="1" applyAlignment="1">
      <alignment horizontal="center" vertical="center"/>
    </xf>
    <xf numFmtId="164" fontId="7" fillId="0" borderId="0" xfId="11" applyNumberFormat="1" applyBorder="1" applyAlignment="1">
      <alignment horizontal="right" vertical="center"/>
    </xf>
    <xf numFmtId="164" fontId="3" fillId="0" borderId="0" xfId="11" applyNumberFormat="1" applyFont="1" applyBorder="1" applyAlignment="1">
      <alignment horizontal="right" vertical="center"/>
    </xf>
    <xf numFmtId="164" fontId="6" fillId="10" borderId="6" xfId="13" applyNumberFormat="1" applyFont="1" applyFill="1" applyBorder="1" applyAlignment="1">
      <alignment horizontal="right" vertical="center"/>
    </xf>
    <xf numFmtId="14" fontId="22" fillId="14" borderId="0" xfId="17" applyNumberFormat="1" applyFont="1" applyFill="1" applyAlignment="1">
      <alignment horizontal="center"/>
    </xf>
    <xf numFmtId="0" fontId="22" fillId="14" borderId="0" xfId="17" applyFont="1" applyFill="1"/>
    <xf numFmtId="40" fontId="22" fillId="14" borderId="0" xfId="17" applyNumberFormat="1" applyFont="1" applyFill="1"/>
    <xf numFmtId="0" fontId="22" fillId="14" borderId="0" xfId="17" applyFont="1" applyFill="1" applyAlignment="1">
      <alignment horizontal="center" vertical="center"/>
    </xf>
    <xf numFmtId="0" fontId="22" fillId="14" borderId="0" xfId="17" applyFont="1" applyFill="1" applyAlignment="1">
      <alignment horizontal="center"/>
    </xf>
    <xf numFmtId="0" fontId="23" fillId="14" borderId="0" xfId="17" applyFont="1" applyFill="1" applyAlignment="1">
      <alignment horizontal="center"/>
    </xf>
    <xf numFmtId="0" fontId="23" fillId="14" borderId="0" xfId="17" applyFont="1" applyFill="1"/>
    <xf numFmtId="40" fontId="23" fillId="8" borderId="0" xfId="17" applyNumberFormat="1" applyFont="1" applyFill="1"/>
    <xf numFmtId="0" fontId="1" fillId="0" borderId="0" xfId="17" applyFont="1"/>
    <xf numFmtId="40" fontId="23" fillId="8" borderId="8" xfId="17" applyNumberFormat="1" applyFont="1" applyFill="1" applyBorder="1"/>
    <xf numFmtId="40" fontId="23" fillId="8" borderId="22" xfId="17" applyNumberFormat="1" applyFont="1" applyFill="1" applyBorder="1" applyAlignment="1">
      <alignment horizontal="center"/>
    </xf>
    <xf numFmtId="40" fontId="23" fillId="8" borderId="25" xfId="17" applyNumberFormat="1" applyFont="1" applyFill="1" applyBorder="1" applyAlignment="1">
      <alignment horizontal="center"/>
    </xf>
    <xf numFmtId="0" fontId="22" fillId="9" borderId="7" xfId="17" applyFont="1" applyFill="1" applyBorder="1" applyAlignment="1">
      <alignment horizontal="center" vertical="center" wrapText="1"/>
    </xf>
    <xf numFmtId="0" fontId="5" fillId="11" borderId="6" xfId="13" applyFont="1" applyFill="1" applyBorder="1" applyAlignment="1">
      <alignment horizontal="left" vertical="center"/>
    </xf>
    <xf numFmtId="0" fontId="5" fillId="11" borderId="7" xfId="13" applyFont="1" applyFill="1" applyBorder="1" applyAlignment="1">
      <alignment horizontal="left" vertical="center"/>
    </xf>
    <xf numFmtId="0" fontId="6" fillId="11" borderId="18" xfId="13" applyFont="1" applyFill="1" applyBorder="1" applyAlignment="1">
      <alignment horizontal="left" vertical="center" wrapText="1"/>
    </xf>
    <xf numFmtId="0" fontId="6" fillId="11" borderId="19" xfId="13" applyFont="1" applyFill="1" applyBorder="1" applyAlignment="1">
      <alignment horizontal="left" vertical="center" wrapText="1"/>
    </xf>
    <xf numFmtId="17" fontId="7" fillId="0" borderId="0" xfId="13" quotePrefix="1" applyNumberFormat="1" applyFont="1" applyAlignment="1">
      <alignment horizontal="left" vertical="center"/>
    </xf>
    <xf numFmtId="0" fontId="3" fillId="0" borderId="0" xfId="13" applyAlignment="1">
      <alignment horizontal="left" vertical="center"/>
    </xf>
    <xf numFmtId="0" fontId="7" fillId="0" borderId="0" xfId="13" applyFont="1" applyAlignment="1">
      <alignment horizontal="left" vertical="center"/>
    </xf>
    <xf numFmtId="0" fontId="6" fillId="11" borderId="6" xfId="13" applyFont="1" applyFill="1" applyBorder="1" applyAlignment="1">
      <alignment horizontal="left" vertical="center" wrapText="1"/>
    </xf>
    <xf numFmtId="0" fontId="6" fillId="11" borderId="7" xfId="13" applyFont="1" applyFill="1" applyBorder="1" applyAlignment="1">
      <alignment horizontal="left" vertical="center" wrapText="1"/>
    </xf>
  </cellXfs>
  <cellStyles count="19">
    <cellStyle name="amount" xfId="1" xr:uid="{00000000-0005-0000-0000-000000000000}"/>
    <cellStyle name="Body text" xfId="2" xr:uid="{00000000-0005-0000-0000-000001000000}"/>
    <cellStyle name="header" xfId="3" xr:uid="{00000000-0005-0000-0000-000002000000}"/>
    <cellStyle name="Header Total" xfId="4" xr:uid="{00000000-0005-0000-0000-000003000000}"/>
    <cellStyle name="Header1" xfId="5" xr:uid="{00000000-0005-0000-0000-000004000000}"/>
    <cellStyle name="Header2" xfId="6" xr:uid="{00000000-0005-0000-0000-000005000000}"/>
    <cellStyle name="Header3" xfId="7" xr:uid="{00000000-0005-0000-0000-000006000000}"/>
    <cellStyle name="NonPrint_Heading" xfId="8" xr:uid="{00000000-0005-0000-0000-000008000000}"/>
    <cellStyle name="Normal" xfId="0" builtinId="0"/>
    <cellStyle name="Normal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7" xr:uid="{1E0A90CE-1563-4BA9-80DB-A4F6015342A3}"/>
    <cellStyle name="Normal 6" xfId="18" xr:uid="{6EDBCC84-D8FB-48ED-A975-47180D0CEB9F}"/>
    <cellStyle name="Normal_2007 AvValues Tax Income Info" xfId="13" xr:uid="{00000000-0005-0000-0000-00000E000000}"/>
    <cellStyle name="Product Title" xfId="14" xr:uid="{00000000-0005-0000-0000-00000F000000}"/>
    <cellStyle name="Text" xfId="15" xr:uid="{00000000-0005-0000-0000-000010000000}"/>
    <cellStyle name="Title" xfId="16" builtinId="1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IU124"/>
  <sheetViews>
    <sheetView tabSelected="1" zoomScaleNormal="100" workbookViewId="0">
      <selection activeCell="D17" sqref="D17:F17"/>
    </sheetView>
  </sheetViews>
  <sheetFormatPr defaultRowHeight="12.75" x14ac:dyDescent="0.2"/>
  <cols>
    <col min="1" max="1" width="3" style="1" customWidth="1"/>
    <col min="2" max="2" width="2.85546875" style="1" customWidth="1"/>
    <col min="3" max="3" width="16.28515625" style="1" customWidth="1"/>
    <col min="4" max="4" width="21.85546875" style="2" customWidth="1"/>
    <col min="5" max="5" width="17.42578125" style="2" customWidth="1"/>
    <col min="6" max="6" width="51.85546875" style="3" customWidth="1"/>
    <col min="7" max="7" width="17.28515625" style="13" customWidth="1"/>
    <col min="8" max="8" width="9.140625" style="1"/>
    <col min="9" max="10" width="10.140625" style="1" bestFit="1" customWidth="1"/>
    <col min="11" max="16384" width="9.140625" style="1"/>
  </cols>
  <sheetData>
    <row r="1" spans="1:255" ht="13.5" thickBot="1" x14ac:dyDescent="0.25"/>
    <row r="2" spans="1:255" s="8" customFormat="1" ht="31.5" customHeight="1" thickBot="1" x14ac:dyDescent="0.25">
      <c r="A2" s="6"/>
      <c r="C2" s="39" t="s">
        <v>15</v>
      </c>
      <c r="D2" s="40"/>
      <c r="E2" s="41"/>
      <c r="F2" s="42"/>
      <c r="G2" s="18"/>
    </row>
    <row r="3" spans="1:255" s="13" customFormat="1" ht="16.5" thickBot="1" x14ac:dyDescent="0.3">
      <c r="A3" s="15"/>
      <c r="D3" s="14"/>
      <c r="E3" s="33"/>
      <c r="F3" s="16"/>
    </row>
    <row r="4" spans="1:255" s="10" customFormat="1" ht="29.25" customHeight="1" thickBot="1" x14ac:dyDescent="0.25">
      <c r="C4" s="43">
        <f>C11+C15</f>
        <v>80217.63</v>
      </c>
      <c r="D4" s="191" t="s">
        <v>16</v>
      </c>
      <c r="E4" s="191"/>
      <c r="F4" s="192"/>
      <c r="G4" s="35"/>
    </row>
    <row r="5" spans="1:255" s="10" customFormat="1" ht="29.25" customHeight="1" x14ac:dyDescent="0.2">
      <c r="C5" s="26" t="s">
        <v>3</v>
      </c>
      <c r="D5" s="24" t="s">
        <v>4</v>
      </c>
      <c r="E5" s="24" t="s">
        <v>2</v>
      </c>
      <c r="F5" s="25" t="s">
        <v>5</v>
      </c>
      <c r="G5" s="35"/>
    </row>
    <row r="6" spans="1:255" ht="15" customHeight="1" x14ac:dyDescent="0.25">
      <c r="C6" s="29" t="s">
        <v>8</v>
      </c>
      <c r="D6" s="30"/>
      <c r="E6" s="34"/>
      <c r="F6" s="31"/>
      <c r="G6" s="9"/>
    </row>
    <row r="7" spans="1:255" s="5" customFormat="1" ht="23.1" customHeight="1" x14ac:dyDescent="0.2">
      <c r="A7" s="10"/>
      <c r="B7" s="10"/>
      <c r="C7" s="17">
        <f>'AGG BofA CreditsPayer CY 2021'!G12</f>
        <v>755</v>
      </c>
      <c r="D7" s="27" t="s">
        <v>18</v>
      </c>
      <c r="E7" s="22"/>
      <c r="F7" s="28" t="s">
        <v>23</v>
      </c>
      <c r="G7" s="36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</row>
    <row r="8" spans="1:255" s="5" customFormat="1" ht="23.1" customHeight="1" x14ac:dyDescent="0.2">
      <c r="A8" s="10"/>
      <c r="B8" s="10"/>
      <c r="C8" s="17">
        <f>'AGG BofA CreditsPayer CY 2021'!D29</f>
        <v>51000</v>
      </c>
      <c r="D8" s="27" t="s">
        <v>304</v>
      </c>
      <c r="E8" s="22"/>
      <c r="F8" s="28" t="s">
        <v>300</v>
      </c>
      <c r="G8" s="36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</row>
    <row r="9" spans="1:255" ht="23.1" customHeight="1" x14ac:dyDescent="0.2">
      <c r="C9" s="17">
        <f>'AGG BofA CreditsPayer CY 2021'!C31</f>
        <v>6000</v>
      </c>
      <c r="D9" s="27" t="s">
        <v>301</v>
      </c>
      <c r="E9" s="22"/>
      <c r="F9" s="28" t="s">
        <v>23</v>
      </c>
      <c r="G9" s="37"/>
    </row>
    <row r="10" spans="1:255" s="5" customFormat="1" ht="23.1" customHeight="1" x14ac:dyDescent="0.2">
      <c r="A10" s="10"/>
      <c r="B10" s="10"/>
      <c r="C10" s="17">
        <f>'AGG BofA CreditsPayer CY 2021'!C30</f>
        <v>15000</v>
      </c>
      <c r="D10" s="27" t="s">
        <v>6</v>
      </c>
      <c r="E10" s="22"/>
      <c r="F10" s="23" t="s">
        <v>302</v>
      </c>
      <c r="G10" s="36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</row>
    <row r="11" spans="1:255" s="10" customFormat="1" ht="29.25" customHeight="1" x14ac:dyDescent="0.2">
      <c r="C11" s="44">
        <f>SUM(C7:C10)</f>
        <v>72755</v>
      </c>
      <c r="D11" s="193" t="s">
        <v>17</v>
      </c>
      <c r="E11" s="193"/>
      <c r="F11" s="194"/>
      <c r="G11" s="35"/>
    </row>
    <row r="12" spans="1:255" ht="15" customHeight="1" thickBot="1" x14ac:dyDescent="0.3">
      <c r="C12" s="48" t="s">
        <v>9</v>
      </c>
      <c r="D12" s="45"/>
      <c r="E12" s="46"/>
      <c r="F12" s="47"/>
      <c r="G12" s="32"/>
      <c r="M12" s="12"/>
    </row>
    <row r="13" spans="1:255" s="5" customFormat="1" ht="27.75" customHeight="1" x14ac:dyDescent="0.2">
      <c r="A13" s="10"/>
      <c r="B13" s="10"/>
      <c r="C13" s="51">
        <f>'AGG BofA CreditsPayer CY 2021'!C10</f>
        <v>398.98</v>
      </c>
      <c r="D13" s="52" t="s">
        <v>299</v>
      </c>
      <c r="E13" s="53"/>
      <c r="F13" s="54" t="s">
        <v>23</v>
      </c>
      <c r="G13" s="38"/>
      <c r="H13" s="10"/>
      <c r="I13" s="10"/>
      <c r="J13" s="10"/>
      <c r="K13" s="10"/>
      <c r="L13" s="10"/>
      <c r="M13" s="12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</row>
    <row r="14" spans="1:255" s="5" customFormat="1" ht="27.75" customHeight="1" thickBot="1" x14ac:dyDescent="0.25">
      <c r="A14" s="10"/>
      <c r="B14" s="10"/>
      <c r="C14" s="20">
        <f>'AGG BofA CreditsPayer CY 2021'!E29</f>
        <v>7063.65</v>
      </c>
      <c r="D14" s="49" t="s">
        <v>304</v>
      </c>
      <c r="E14" s="50"/>
      <c r="F14" s="55" t="s">
        <v>23</v>
      </c>
      <c r="G14" s="38"/>
      <c r="H14" s="10"/>
      <c r="I14" s="10"/>
      <c r="J14" s="10"/>
      <c r="K14" s="10"/>
      <c r="L14" s="10"/>
      <c r="M14" s="12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</row>
    <row r="15" spans="1:255" s="10" customFormat="1" ht="29.25" customHeight="1" thickBot="1" x14ac:dyDescent="0.25">
      <c r="C15" s="56">
        <f>SUM(C13:C14)</f>
        <v>7462.6299999999992</v>
      </c>
      <c r="D15" s="198" t="s">
        <v>19</v>
      </c>
      <c r="E15" s="198"/>
      <c r="F15" s="199"/>
      <c r="G15" s="35"/>
      <c r="I15" s="21"/>
      <c r="J15" s="21"/>
    </row>
    <row r="16" spans="1:255" ht="23.1" customHeight="1" x14ac:dyDescent="0.2">
      <c r="C16" s="11"/>
      <c r="D16" s="195"/>
      <c r="E16" s="196"/>
      <c r="F16" s="196"/>
    </row>
    <row r="17" spans="1:255" ht="23.1" customHeight="1" x14ac:dyDescent="0.2">
      <c r="C17" s="11"/>
      <c r="D17" s="195"/>
      <c r="E17" s="196"/>
      <c r="F17" s="196"/>
    </row>
    <row r="18" spans="1:255" s="5" customFormat="1" ht="23.1" customHeight="1" x14ac:dyDescent="0.2">
      <c r="A18" s="10"/>
      <c r="B18" s="10"/>
      <c r="C18" s="11"/>
      <c r="D18" s="195"/>
      <c r="E18" s="197"/>
      <c r="F18" s="197"/>
      <c r="G18" s="35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</row>
    <row r="19" spans="1:255" ht="23.1" customHeight="1" x14ac:dyDescent="0.2">
      <c r="C19" s="11"/>
      <c r="D19" s="195"/>
      <c r="E19" s="196"/>
      <c r="F19" s="196"/>
    </row>
    <row r="20" spans="1:255" s="5" customFormat="1" ht="23.1" customHeight="1" x14ac:dyDescent="0.2">
      <c r="A20" s="10"/>
      <c r="B20" s="10"/>
      <c r="C20" s="11"/>
      <c r="D20" s="195"/>
      <c r="E20" s="197"/>
      <c r="F20" s="197"/>
      <c r="G20" s="35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</row>
    <row r="21" spans="1:255" ht="23.1" customHeight="1" x14ac:dyDescent="0.2">
      <c r="C21" s="11"/>
      <c r="D21" s="195"/>
      <c r="E21" s="196"/>
      <c r="F21" s="196"/>
    </row>
    <row r="22" spans="1:255" s="5" customFormat="1" ht="23.1" customHeight="1" x14ac:dyDescent="0.2">
      <c r="A22" s="10"/>
      <c r="B22" s="10"/>
      <c r="C22" s="11"/>
      <c r="D22" s="195"/>
      <c r="E22" s="197"/>
      <c r="F22" s="197"/>
      <c r="G22" s="35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</row>
    <row r="23" spans="1:255" ht="23.1" customHeight="1" x14ac:dyDescent="0.2">
      <c r="C23" s="11"/>
      <c r="D23" s="195"/>
      <c r="E23" s="196"/>
      <c r="F23" s="196"/>
    </row>
    <row r="24" spans="1:255" s="5" customFormat="1" ht="23.1" customHeight="1" x14ac:dyDescent="0.2">
      <c r="A24" s="10"/>
      <c r="B24" s="10"/>
      <c r="C24" s="11"/>
      <c r="D24" s="195"/>
      <c r="E24" s="197"/>
      <c r="F24" s="197"/>
      <c r="G24" s="35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</row>
    <row r="25" spans="1:255" ht="23.1" customHeight="1" x14ac:dyDescent="0.2">
      <c r="C25" s="11"/>
      <c r="D25" s="195"/>
      <c r="E25" s="196"/>
      <c r="F25" s="196"/>
    </row>
    <row r="26" spans="1:255" s="5" customFormat="1" ht="23.1" customHeight="1" x14ac:dyDescent="0.2">
      <c r="A26" s="10"/>
      <c r="B26" s="10"/>
      <c r="C26" s="11"/>
      <c r="D26" s="195"/>
      <c r="E26" s="197"/>
      <c r="F26" s="197"/>
      <c r="G26" s="35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</row>
    <row r="27" spans="1:255" ht="23.1" customHeight="1" x14ac:dyDescent="0.2">
      <c r="C27" s="11"/>
      <c r="D27" s="195"/>
      <c r="E27" s="196"/>
      <c r="F27" s="196"/>
    </row>
    <row r="28" spans="1:255" s="5" customFormat="1" ht="23.1" customHeight="1" x14ac:dyDescent="0.2">
      <c r="A28" s="10"/>
      <c r="B28" s="10"/>
      <c r="C28" s="11"/>
      <c r="D28" s="195"/>
      <c r="E28" s="197"/>
      <c r="F28" s="197"/>
      <c r="G28" s="35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</row>
    <row r="29" spans="1:255" ht="23.1" customHeight="1" x14ac:dyDescent="0.2">
      <c r="C29" s="11"/>
      <c r="D29" s="195"/>
      <c r="E29" s="196"/>
      <c r="F29" s="196"/>
    </row>
    <row r="30" spans="1:255" s="5" customFormat="1" ht="23.1" customHeight="1" x14ac:dyDescent="0.2">
      <c r="A30" s="10"/>
      <c r="B30" s="10"/>
      <c r="C30" s="11"/>
      <c r="D30" s="195"/>
      <c r="E30" s="197"/>
      <c r="F30" s="197"/>
      <c r="G30" s="35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</row>
    <row r="31" spans="1:255" ht="23.1" customHeight="1" x14ac:dyDescent="0.2">
      <c r="C31" s="11"/>
      <c r="D31" s="195"/>
      <c r="E31" s="196"/>
      <c r="F31" s="196"/>
    </row>
    <row r="32" spans="1:255" s="5" customFormat="1" ht="23.1" customHeight="1" x14ac:dyDescent="0.2">
      <c r="A32" s="10"/>
      <c r="B32" s="10"/>
      <c r="C32" s="11"/>
      <c r="D32" s="195"/>
      <c r="E32" s="197"/>
      <c r="F32" s="197"/>
      <c r="G32" s="35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</row>
    <row r="33" spans="1:255" ht="23.1" customHeight="1" x14ac:dyDescent="0.2">
      <c r="C33" s="11"/>
      <c r="D33" s="195"/>
      <c r="E33" s="196"/>
      <c r="F33" s="196"/>
    </row>
    <row r="34" spans="1:255" s="5" customFormat="1" ht="23.1" customHeight="1" x14ac:dyDescent="0.2">
      <c r="A34" s="10"/>
      <c r="B34" s="10"/>
      <c r="C34" s="11"/>
      <c r="D34" s="195"/>
      <c r="E34" s="197"/>
      <c r="F34" s="197"/>
      <c r="G34" s="35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</row>
    <row r="35" spans="1:255" ht="23.1" customHeight="1" x14ac:dyDescent="0.2">
      <c r="C35" s="11"/>
      <c r="D35" s="195"/>
      <c r="E35" s="196"/>
      <c r="F35" s="196"/>
    </row>
    <row r="36" spans="1:255" s="5" customFormat="1" ht="23.1" customHeight="1" x14ac:dyDescent="0.2">
      <c r="A36" s="10"/>
      <c r="B36" s="10"/>
      <c r="C36" s="11"/>
      <c r="D36" s="195"/>
      <c r="E36" s="197"/>
      <c r="F36" s="197"/>
      <c r="G36" s="35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</row>
    <row r="37" spans="1:255" ht="23.1" customHeight="1" x14ac:dyDescent="0.2">
      <c r="C37" s="11"/>
      <c r="D37" s="195"/>
      <c r="E37" s="196"/>
      <c r="F37" s="196"/>
    </row>
    <row r="38" spans="1:255" s="5" customFormat="1" ht="23.1" customHeight="1" x14ac:dyDescent="0.2">
      <c r="A38" s="10"/>
      <c r="B38" s="10"/>
      <c r="C38" s="11"/>
      <c r="D38" s="195"/>
      <c r="E38" s="197"/>
      <c r="F38" s="197"/>
      <c r="G38" s="35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10"/>
    </row>
    <row r="39" spans="1:255" ht="23.1" customHeight="1" x14ac:dyDescent="0.2">
      <c r="C39" s="11"/>
      <c r="D39" s="195"/>
      <c r="E39" s="196"/>
      <c r="F39" s="196"/>
    </row>
    <row r="40" spans="1:255" s="5" customFormat="1" ht="23.1" customHeight="1" x14ac:dyDescent="0.2">
      <c r="A40" s="10"/>
      <c r="B40" s="10"/>
      <c r="C40" s="11"/>
      <c r="D40" s="195"/>
      <c r="E40" s="197"/>
      <c r="F40" s="197"/>
      <c r="G40" s="35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</row>
    <row r="41" spans="1:255" ht="23.1" customHeight="1" x14ac:dyDescent="0.2">
      <c r="C41" s="11"/>
      <c r="D41" s="195"/>
      <c r="E41" s="196"/>
      <c r="F41" s="196"/>
    </row>
    <row r="42" spans="1:255" s="5" customFormat="1" ht="23.1" customHeight="1" x14ac:dyDescent="0.2">
      <c r="A42" s="10"/>
      <c r="B42" s="10"/>
      <c r="C42" s="11"/>
      <c r="D42" s="195"/>
      <c r="E42" s="197"/>
      <c r="F42" s="197"/>
      <c r="G42" s="35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  <c r="IO42" s="10"/>
      <c r="IP42" s="10"/>
      <c r="IQ42" s="10"/>
      <c r="IR42" s="10"/>
      <c r="IS42" s="10"/>
      <c r="IT42" s="10"/>
      <c r="IU42" s="10"/>
    </row>
    <row r="43" spans="1:255" ht="23.1" customHeight="1" x14ac:dyDescent="0.2">
      <c r="C43" s="11"/>
      <c r="D43" s="195"/>
      <c r="E43" s="196"/>
      <c r="F43" s="196"/>
    </row>
    <row r="44" spans="1:255" s="5" customFormat="1" ht="23.1" customHeight="1" x14ac:dyDescent="0.2">
      <c r="A44" s="10"/>
      <c r="B44" s="10"/>
      <c r="C44" s="11"/>
      <c r="D44" s="195"/>
      <c r="E44" s="197"/>
      <c r="F44" s="197"/>
      <c r="G44" s="35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  <c r="IP44" s="10"/>
      <c r="IQ44" s="10"/>
      <c r="IR44" s="10"/>
      <c r="IS44" s="10"/>
      <c r="IT44" s="10"/>
      <c r="IU44" s="10"/>
    </row>
    <row r="45" spans="1:255" ht="23.1" customHeight="1" x14ac:dyDescent="0.2">
      <c r="C45" s="11"/>
      <c r="D45" s="195"/>
      <c r="E45" s="196"/>
      <c r="F45" s="196"/>
    </row>
    <row r="46" spans="1:255" s="5" customFormat="1" ht="23.1" customHeight="1" x14ac:dyDescent="0.2">
      <c r="A46" s="10"/>
      <c r="B46" s="10"/>
      <c r="C46" s="11"/>
      <c r="D46" s="195"/>
      <c r="E46" s="197"/>
      <c r="F46" s="197"/>
      <c r="G46" s="35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  <c r="IG46" s="10"/>
      <c r="IH46" s="10"/>
      <c r="II46" s="10"/>
      <c r="IJ46" s="10"/>
      <c r="IK46" s="10"/>
      <c r="IL46" s="10"/>
      <c r="IM46" s="10"/>
      <c r="IN46" s="10"/>
      <c r="IO46" s="10"/>
      <c r="IP46" s="10"/>
      <c r="IQ46" s="10"/>
      <c r="IR46" s="10"/>
      <c r="IS46" s="10"/>
      <c r="IT46" s="10"/>
      <c r="IU46" s="10"/>
    </row>
    <row r="47" spans="1:255" ht="23.1" customHeight="1" x14ac:dyDescent="0.2">
      <c r="C47" s="11"/>
      <c r="D47" s="195"/>
      <c r="E47" s="196"/>
      <c r="F47" s="196"/>
    </row>
    <row r="48" spans="1:255" s="5" customFormat="1" ht="23.1" customHeight="1" x14ac:dyDescent="0.2">
      <c r="A48" s="10"/>
      <c r="B48" s="10"/>
      <c r="C48" s="11"/>
      <c r="D48" s="195"/>
      <c r="E48" s="197"/>
      <c r="F48" s="197"/>
      <c r="G48" s="35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0"/>
      <c r="IB48" s="10"/>
      <c r="IC48" s="10"/>
      <c r="ID48" s="10"/>
      <c r="IE48" s="10"/>
      <c r="IF48" s="10"/>
      <c r="IG48" s="10"/>
      <c r="IH48" s="10"/>
      <c r="II48" s="10"/>
      <c r="IJ48" s="10"/>
      <c r="IK48" s="10"/>
      <c r="IL48" s="10"/>
      <c r="IM48" s="10"/>
      <c r="IN48" s="10"/>
      <c r="IO48" s="10"/>
      <c r="IP48" s="10"/>
      <c r="IQ48" s="10"/>
      <c r="IR48" s="10"/>
      <c r="IS48" s="10"/>
      <c r="IT48" s="10"/>
      <c r="IU48" s="10"/>
    </row>
    <row r="49" spans="1:255" ht="23.1" customHeight="1" x14ac:dyDescent="0.2">
      <c r="C49" s="11"/>
      <c r="D49" s="195"/>
      <c r="E49" s="196"/>
      <c r="F49" s="196"/>
    </row>
    <row r="50" spans="1:255" s="5" customFormat="1" ht="23.1" customHeight="1" x14ac:dyDescent="0.2">
      <c r="A50" s="10"/>
      <c r="B50" s="10"/>
      <c r="C50" s="11"/>
      <c r="D50" s="195"/>
      <c r="E50" s="197"/>
      <c r="F50" s="197"/>
      <c r="G50" s="35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0"/>
      <c r="IB50" s="10"/>
      <c r="IC50" s="10"/>
      <c r="ID50" s="10"/>
      <c r="IE50" s="10"/>
      <c r="IF50" s="10"/>
      <c r="IG50" s="10"/>
      <c r="IH50" s="10"/>
      <c r="II50" s="10"/>
      <c r="IJ50" s="10"/>
      <c r="IK50" s="10"/>
      <c r="IL50" s="10"/>
      <c r="IM50" s="10"/>
      <c r="IN50" s="10"/>
      <c r="IO50" s="10"/>
      <c r="IP50" s="10"/>
      <c r="IQ50" s="10"/>
      <c r="IR50" s="10"/>
      <c r="IS50" s="10"/>
      <c r="IT50" s="10"/>
      <c r="IU50" s="10"/>
    </row>
    <row r="51" spans="1:255" ht="23.1" customHeight="1" x14ac:dyDescent="0.2">
      <c r="C51" s="11"/>
      <c r="D51" s="195"/>
      <c r="E51" s="196"/>
      <c r="F51" s="196"/>
    </row>
    <row r="52" spans="1:255" s="5" customFormat="1" ht="23.1" customHeight="1" x14ac:dyDescent="0.2">
      <c r="A52" s="10"/>
      <c r="B52" s="10"/>
      <c r="C52" s="11"/>
      <c r="D52" s="195"/>
      <c r="E52" s="197"/>
      <c r="F52" s="197"/>
      <c r="G52" s="35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0"/>
      <c r="IB52" s="10"/>
      <c r="IC52" s="10"/>
      <c r="ID52" s="10"/>
      <c r="IE52" s="10"/>
      <c r="IF52" s="10"/>
      <c r="IG52" s="10"/>
      <c r="IH52" s="10"/>
      <c r="II52" s="10"/>
      <c r="IJ52" s="10"/>
      <c r="IK52" s="10"/>
      <c r="IL52" s="10"/>
      <c r="IM52" s="10"/>
      <c r="IN52" s="10"/>
      <c r="IO52" s="10"/>
      <c r="IP52" s="10"/>
      <c r="IQ52" s="10"/>
      <c r="IR52" s="10"/>
      <c r="IS52" s="10"/>
      <c r="IT52" s="10"/>
      <c r="IU52" s="10"/>
    </row>
    <row r="53" spans="1:255" ht="23.1" customHeight="1" x14ac:dyDescent="0.2">
      <c r="C53" s="11"/>
      <c r="D53" s="195"/>
      <c r="E53" s="196"/>
      <c r="F53" s="196"/>
    </row>
    <row r="54" spans="1:255" s="5" customFormat="1" ht="23.1" customHeight="1" x14ac:dyDescent="0.2">
      <c r="A54" s="10"/>
      <c r="B54" s="10"/>
      <c r="C54" s="11"/>
      <c r="D54" s="195"/>
      <c r="E54" s="197"/>
      <c r="F54" s="197"/>
      <c r="G54" s="35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0"/>
      <c r="IB54" s="10"/>
      <c r="IC54" s="10"/>
      <c r="ID54" s="10"/>
      <c r="IE54" s="10"/>
      <c r="IF54" s="10"/>
      <c r="IG54" s="10"/>
      <c r="IH54" s="10"/>
      <c r="II54" s="10"/>
      <c r="IJ54" s="10"/>
      <c r="IK54" s="10"/>
      <c r="IL54" s="10"/>
      <c r="IM54" s="10"/>
      <c r="IN54" s="10"/>
      <c r="IO54" s="10"/>
      <c r="IP54" s="10"/>
      <c r="IQ54" s="10"/>
      <c r="IR54" s="10"/>
      <c r="IS54" s="10"/>
      <c r="IT54" s="10"/>
      <c r="IU54" s="10"/>
    </row>
    <row r="55" spans="1:255" ht="23.1" customHeight="1" x14ac:dyDescent="0.2">
      <c r="C55" s="11"/>
      <c r="D55" s="195"/>
      <c r="E55" s="196"/>
      <c r="F55" s="196"/>
    </row>
    <row r="56" spans="1:255" s="5" customFormat="1" ht="23.1" customHeight="1" x14ac:dyDescent="0.2">
      <c r="A56" s="10"/>
      <c r="B56" s="10"/>
      <c r="C56" s="11"/>
      <c r="D56" s="195"/>
      <c r="E56" s="197"/>
      <c r="F56" s="197"/>
      <c r="G56" s="35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/>
      <c r="IA56" s="10"/>
      <c r="IB56" s="10"/>
      <c r="IC56" s="10"/>
      <c r="ID56" s="10"/>
      <c r="IE56" s="10"/>
      <c r="IF56" s="10"/>
      <c r="IG56" s="10"/>
      <c r="IH56" s="10"/>
      <c r="II56" s="10"/>
      <c r="IJ56" s="10"/>
      <c r="IK56" s="10"/>
      <c r="IL56" s="10"/>
      <c r="IM56" s="10"/>
      <c r="IN56" s="10"/>
      <c r="IO56" s="10"/>
      <c r="IP56" s="10"/>
      <c r="IQ56" s="10"/>
      <c r="IR56" s="10"/>
      <c r="IS56" s="10"/>
      <c r="IT56" s="10"/>
      <c r="IU56" s="10"/>
    </row>
    <row r="57" spans="1:255" ht="23.1" customHeight="1" x14ac:dyDescent="0.2">
      <c r="C57" s="11"/>
      <c r="D57" s="195"/>
      <c r="E57" s="196"/>
      <c r="F57" s="196"/>
    </row>
    <row r="58" spans="1:255" s="5" customFormat="1" ht="23.1" customHeight="1" x14ac:dyDescent="0.2">
      <c r="A58" s="10"/>
      <c r="B58" s="10"/>
      <c r="C58" s="11"/>
      <c r="D58" s="195"/>
      <c r="E58" s="197"/>
      <c r="F58" s="197"/>
      <c r="G58" s="35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0"/>
      <c r="HP58" s="10"/>
      <c r="HQ58" s="10"/>
      <c r="HR58" s="10"/>
      <c r="HS58" s="10"/>
      <c r="HT58" s="10"/>
      <c r="HU58" s="10"/>
      <c r="HV58" s="10"/>
      <c r="HW58" s="10"/>
      <c r="HX58" s="10"/>
      <c r="HY58" s="10"/>
      <c r="HZ58" s="10"/>
      <c r="IA58" s="10"/>
      <c r="IB58" s="10"/>
      <c r="IC58" s="10"/>
      <c r="ID58" s="10"/>
      <c r="IE58" s="10"/>
      <c r="IF58" s="10"/>
      <c r="IG58" s="10"/>
      <c r="IH58" s="10"/>
      <c r="II58" s="10"/>
      <c r="IJ58" s="10"/>
      <c r="IK58" s="10"/>
      <c r="IL58" s="10"/>
      <c r="IM58" s="10"/>
      <c r="IN58" s="10"/>
      <c r="IO58" s="10"/>
      <c r="IP58" s="10"/>
      <c r="IQ58" s="10"/>
      <c r="IR58" s="10"/>
      <c r="IS58" s="10"/>
      <c r="IT58" s="10"/>
      <c r="IU58" s="10"/>
    </row>
    <row r="59" spans="1:255" ht="23.1" customHeight="1" x14ac:dyDescent="0.2">
      <c r="C59" s="11"/>
      <c r="D59" s="195"/>
      <c r="E59" s="196"/>
      <c r="F59" s="196"/>
    </row>
    <row r="60" spans="1:255" s="5" customFormat="1" ht="23.1" customHeight="1" x14ac:dyDescent="0.2">
      <c r="A60" s="10"/>
      <c r="B60" s="10"/>
      <c r="C60" s="11"/>
      <c r="D60" s="195"/>
      <c r="E60" s="197"/>
      <c r="F60" s="197"/>
      <c r="G60" s="35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/>
      <c r="IB60" s="10"/>
      <c r="IC60" s="10"/>
      <c r="ID60" s="10"/>
      <c r="IE60" s="10"/>
      <c r="IF60" s="10"/>
      <c r="IG60" s="10"/>
      <c r="IH60" s="10"/>
      <c r="II60" s="10"/>
      <c r="IJ60" s="10"/>
      <c r="IK60" s="10"/>
      <c r="IL60" s="10"/>
      <c r="IM60" s="10"/>
      <c r="IN60" s="10"/>
      <c r="IO60" s="10"/>
      <c r="IP60" s="10"/>
      <c r="IQ60" s="10"/>
      <c r="IR60" s="10"/>
      <c r="IS60" s="10"/>
      <c r="IT60" s="10"/>
      <c r="IU60" s="10"/>
    </row>
    <row r="61" spans="1:255" ht="23.1" customHeight="1" x14ac:dyDescent="0.2">
      <c r="C61" s="11"/>
      <c r="D61" s="195"/>
      <c r="E61" s="196"/>
      <c r="F61" s="196"/>
    </row>
    <row r="62" spans="1:255" s="5" customFormat="1" ht="23.1" customHeight="1" x14ac:dyDescent="0.2">
      <c r="A62" s="10"/>
      <c r="B62" s="10"/>
      <c r="C62" s="11"/>
      <c r="D62" s="195"/>
      <c r="E62" s="197"/>
      <c r="F62" s="197"/>
      <c r="G62" s="35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  <c r="IP62" s="10"/>
      <c r="IQ62" s="10"/>
      <c r="IR62" s="10"/>
      <c r="IS62" s="10"/>
      <c r="IT62" s="10"/>
      <c r="IU62" s="10"/>
    </row>
    <row r="63" spans="1:255" ht="23.1" customHeight="1" x14ac:dyDescent="0.2">
      <c r="C63" s="11"/>
      <c r="D63" s="195"/>
      <c r="E63" s="196"/>
      <c r="F63" s="196"/>
    </row>
    <row r="64" spans="1:255" s="5" customFormat="1" ht="23.1" customHeight="1" x14ac:dyDescent="0.2">
      <c r="A64" s="10"/>
      <c r="B64" s="10"/>
      <c r="C64" s="11"/>
      <c r="D64" s="195"/>
      <c r="E64" s="197"/>
      <c r="F64" s="197"/>
      <c r="G64" s="35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</row>
    <row r="65" spans="1:255" ht="23.1" customHeight="1" x14ac:dyDescent="0.2">
      <c r="C65" s="11"/>
      <c r="D65" s="195"/>
      <c r="E65" s="196"/>
      <c r="F65" s="196"/>
    </row>
    <row r="66" spans="1:255" s="5" customFormat="1" ht="23.1" customHeight="1" x14ac:dyDescent="0.2">
      <c r="A66" s="10"/>
      <c r="B66" s="10"/>
      <c r="C66" s="11"/>
      <c r="D66" s="195"/>
      <c r="E66" s="197"/>
      <c r="F66" s="197"/>
      <c r="G66" s="35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0"/>
      <c r="HP66" s="10"/>
      <c r="HQ66" s="10"/>
      <c r="HR66" s="10"/>
      <c r="HS66" s="10"/>
      <c r="HT66" s="10"/>
      <c r="HU66" s="10"/>
      <c r="HV66" s="10"/>
      <c r="HW66" s="10"/>
      <c r="HX66" s="10"/>
      <c r="HY66" s="10"/>
      <c r="HZ66" s="10"/>
      <c r="IA66" s="10"/>
      <c r="IB66" s="10"/>
      <c r="IC66" s="10"/>
      <c r="ID66" s="10"/>
      <c r="IE66" s="10"/>
      <c r="IF66" s="10"/>
      <c r="IG66" s="10"/>
      <c r="IH66" s="10"/>
      <c r="II66" s="10"/>
      <c r="IJ66" s="10"/>
      <c r="IK66" s="10"/>
      <c r="IL66" s="10"/>
      <c r="IM66" s="10"/>
      <c r="IN66" s="10"/>
      <c r="IO66" s="10"/>
      <c r="IP66" s="10"/>
      <c r="IQ66" s="10"/>
      <c r="IR66" s="10"/>
      <c r="IS66" s="10"/>
      <c r="IT66" s="10"/>
      <c r="IU66" s="10"/>
    </row>
    <row r="67" spans="1:255" ht="23.1" customHeight="1" x14ac:dyDescent="0.2">
      <c r="C67" s="11"/>
      <c r="D67" s="195"/>
      <c r="E67" s="196"/>
      <c r="F67" s="196"/>
    </row>
    <row r="68" spans="1:255" s="5" customFormat="1" ht="23.1" customHeight="1" x14ac:dyDescent="0.2">
      <c r="A68" s="10"/>
      <c r="B68" s="10"/>
      <c r="C68" s="11"/>
      <c r="D68" s="195"/>
      <c r="E68" s="197"/>
      <c r="F68" s="197"/>
      <c r="G68" s="35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0"/>
      <c r="IB68" s="10"/>
      <c r="IC68" s="10"/>
      <c r="ID68" s="10"/>
      <c r="IE68" s="10"/>
      <c r="IF68" s="10"/>
      <c r="IG68" s="10"/>
      <c r="IH68" s="10"/>
      <c r="II68" s="10"/>
      <c r="IJ68" s="10"/>
      <c r="IK68" s="10"/>
      <c r="IL68" s="10"/>
      <c r="IM68" s="10"/>
      <c r="IN68" s="10"/>
      <c r="IO68" s="10"/>
      <c r="IP68" s="10"/>
      <c r="IQ68" s="10"/>
      <c r="IR68" s="10"/>
      <c r="IS68" s="10"/>
      <c r="IT68" s="10"/>
      <c r="IU68" s="10"/>
    </row>
    <row r="69" spans="1:255" ht="23.1" customHeight="1" x14ac:dyDescent="0.2">
      <c r="C69" s="11"/>
      <c r="D69" s="195"/>
      <c r="E69" s="196"/>
      <c r="F69" s="196"/>
    </row>
    <row r="70" spans="1:255" s="5" customFormat="1" ht="23.1" customHeight="1" x14ac:dyDescent="0.2">
      <c r="A70" s="10"/>
      <c r="B70" s="10"/>
      <c r="C70" s="11"/>
      <c r="D70" s="195"/>
      <c r="E70" s="197"/>
      <c r="F70" s="197"/>
      <c r="G70" s="35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0"/>
      <c r="IB70" s="10"/>
      <c r="IC70" s="10"/>
      <c r="ID70" s="10"/>
      <c r="IE70" s="10"/>
      <c r="IF70" s="10"/>
      <c r="IG70" s="10"/>
      <c r="IH70" s="10"/>
      <c r="II70" s="10"/>
      <c r="IJ70" s="10"/>
      <c r="IK70" s="10"/>
      <c r="IL70" s="10"/>
      <c r="IM70" s="10"/>
      <c r="IN70" s="10"/>
      <c r="IO70" s="10"/>
      <c r="IP70" s="10"/>
      <c r="IQ70" s="10"/>
      <c r="IR70" s="10"/>
      <c r="IS70" s="10"/>
      <c r="IT70" s="10"/>
      <c r="IU70" s="10"/>
    </row>
    <row r="71" spans="1:255" ht="23.1" customHeight="1" x14ac:dyDescent="0.2">
      <c r="C71" s="11"/>
      <c r="D71" s="195"/>
      <c r="E71" s="196"/>
      <c r="F71" s="196"/>
    </row>
    <row r="72" spans="1:255" s="5" customFormat="1" ht="23.1" customHeight="1" x14ac:dyDescent="0.2">
      <c r="A72" s="10"/>
      <c r="B72" s="10"/>
      <c r="C72" s="11"/>
      <c r="D72" s="195"/>
      <c r="E72" s="197"/>
      <c r="F72" s="197"/>
      <c r="G72" s="35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0"/>
      <c r="IB72" s="10"/>
      <c r="IC72" s="10"/>
      <c r="ID72" s="10"/>
      <c r="IE72" s="10"/>
      <c r="IF72" s="10"/>
      <c r="IG72" s="10"/>
      <c r="IH72" s="10"/>
      <c r="II72" s="10"/>
      <c r="IJ72" s="10"/>
      <c r="IK72" s="10"/>
      <c r="IL72" s="10"/>
      <c r="IM72" s="10"/>
      <c r="IN72" s="10"/>
      <c r="IO72" s="10"/>
      <c r="IP72" s="10"/>
      <c r="IQ72" s="10"/>
      <c r="IR72" s="10"/>
      <c r="IS72" s="10"/>
      <c r="IT72" s="10"/>
      <c r="IU72" s="10"/>
    </row>
    <row r="73" spans="1:255" ht="23.1" customHeight="1" x14ac:dyDescent="0.2">
      <c r="C73" s="11"/>
      <c r="D73" s="195"/>
      <c r="E73" s="196"/>
      <c r="F73" s="196"/>
    </row>
    <row r="74" spans="1:255" s="5" customFormat="1" ht="23.1" customHeight="1" x14ac:dyDescent="0.2">
      <c r="A74" s="10"/>
      <c r="B74" s="10"/>
      <c r="C74" s="11"/>
      <c r="D74" s="195"/>
      <c r="E74" s="197"/>
      <c r="F74" s="197"/>
      <c r="G74" s="35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0"/>
      <c r="IC74" s="10"/>
      <c r="ID74" s="10"/>
      <c r="IE74" s="10"/>
      <c r="IF74" s="10"/>
      <c r="IG74" s="10"/>
      <c r="IH74" s="10"/>
      <c r="II74" s="10"/>
      <c r="IJ74" s="10"/>
      <c r="IK74" s="10"/>
      <c r="IL74" s="10"/>
      <c r="IM74" s="10"/>
      <c r="IN74" s="10"/>
      <c r="IO74" s="10"/>
      <c r="IP74" s="10"/>
      <c r="IQ74" s="10"/>
      <c r="IR74" s="10"/>
      <c r="IS74" s="10"/>
      <c r="IT74" s="10"/>
      <c r="IU74" s="10"/>
    </row>
    <row r="75" spans="1:255" ht="23.1" customHeight="1" x14ac:dyDescent="0.2">
      <c r="C75" s="11"/>
      <c r="D75" s="195"/>
      <c r="E75" s="196"/>
      <c r="F75" s="196"/>
    </row>
    <row r="76" spans="1:255" s="5" customFormat="1" ht="23.1" customHeight="1" x14ac:dyDescent="0.2">
      <c r="A76" s="10"/>
      <c r="B76" s="10"/>
      <c r="C76" s="11"/>
      <c r="D76" s="195"/>
      <c r="E76" s="197"/>
      <c r="F76" s="197"/>
      <c r="G76" s="35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  <c r="IO76" s="10"/>
      <c r="IP76" s="10"/>
      <c r="IQ76" s="10"/>
      <c r="IR76" s="10"/>
      <c r="IS76" s="10"/>
      <c r="IT76" s="10"/>
      <c r="IU76" s="10"/>
    </row>
    <row r="77" spans="1:255" ht="23.1" customHeight="1" x14ac:dyDescent="0.2">
      <c r="C77" s="11"/>
      <c r="D77" s="195"/>
      <c r="E77" s="196"/>
      <c r="F77" s="196"/>
    </row>
    <row r="78" spans="1:255" s="5" customFormat="1" ht="23.1" customHeight="1" x14ac:dyDescent="0.2">
      <c r="A78" s="10"/>
      <c r="B78" s="10"/>
      <c r="C78" s="11"/>
      <c r="D78" s="195"/>
      <c r="E78" s="197"/>
      <c r="F78" s="197"/>
      <c r="G78" s="35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0"/>
      <c r="IB78" s="10"/>
      <c r="IC78" s="10"/>
      <c r="ID78" s="10"/>
      <c r="IE78" s="10"/>
      <c r="IF78" s="10"/>
      <c r="IG78" s="10"/>
      <c r="IH78" s="10"/>
      <c r="II78" s="10"/>
      <c r="IJ78" s="10"/>
      <c r="IK78" s="10"/>
      <c r="IL78" s="10"/>
      <c r="IM78" s="10"/>
      <c r="IN78" s="10"/>
      <c r="IO78" s="10"/>
      <c r="IP78" s="10"/>
      <c r="IQ78" s="10"/>
      <c r="IR78" s="10"/>
      <c r="IS78" s="10"/>
      <c r="IT78" s="10"/>
      <c r="IU78" s="10"/>
    </row>
    <row r="79" spans="1:255" ht="23.1" customHeight="1" x14ac:dyDescent="0.2">
      <c r="C79" s="11"/>
      <c r="D79" s="195"/>
      <c r="E79" s="196"/>
      <c r="F79" s="196"/>
    </row>
    <row r="80" spans="1:255" s="5" customFormat="1" ht="23.1" customHeight="1" x14ac:dyDescent="0.2">
      <c r="A80" s="10"/>
      <c r="B80" s="10"/>
      <c r="C80" s="11"/>
      <c r="D80" s="195"/>
      <c r="E80" s="197"/>
      <c r="F80" s="197"/>
      <c r="G80" s="35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/>
      <c r="HQ80" s="10"/>
      <c r="HR80" s="10"/>
      <c r="HS80" s="10"/>
      <c r="HT80" s="10"/>
      <c r="HU80" s="10"/>
      <c r="HV80" s="10"/>
      <c r="HW80" s="10"/>
      <c r="HX80" s="10"/>
      <c r="HY80" s="10"/>
      <c r="HZ80" s="10"/>
      <c r="IA80" s="10"/>
      <c r="IB80" s="10"/>
      <c r="IC80" s="10"/>
      <c r="ID80" s="10"/>
      <c r="IE80" s="10"/>
      <c r="IF80" s="10"/>
      <c r="IG80" s="10"/>
      <c r="IH80" s="10"/>
      <c r="II80" s="10"/>
      <c r="IJ80" s="10"/>
      <c r="IK80" s="10"/>
      <c r="IL80" s="10"/>
      <c r="IM80" s="10"/>
      <c r="IN80" s="10"/>
      <c r="IO80" s="10"/>
      <c r="IP80" s="10"/>
      <c r="IQ80" s="10"/>
      <c r="IR80" s="10"/>
      <c r="IS80" s="10"/>
      <c r="IT80" s="10"/>
      <c r="IU80" s="10"/>
    </row>
    <row r="81" spans="1:255" ht="23.1" customHeight="1" x14ac:dyDescent="0.2">
      <c r="C81" s="11"/>
      <c r="D81" s="195"/>
      <c r="E81" s="196"/>
      <c r="F81" s="196"/>
    </row>
    <row r="82" spans="1:255" s="5" customFormat="1" ht="23.1" customHeight="1" x14ac:dyDescent="0.2">
      <c r="A82" s="10"/>
      <c r="B82" s="10"/>
      <c r="C82" s="11"/>
      <c r="D82" s="195"/>
      <c r="E82" s="197"/>
      <c r="F82" s="197"/>
      <c r="G82" s="35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  <c r="HK82" s="10"/>
      <c r="HL82" s="10"/>
      <c r="HM82" s="10"/>
      <c r="HN82" s="10"/>
      <c r="HO82" s="10"/>
      <c r="HP82" s="10"/>
      <c r="HQ82" s="10"/>
      <c r="HR82" s="10"/>
      <c r="HS82" s="10"/>
      <c r="HT82" s="10"/>
      <c r="HU82" s="10"/>
      <c r="HV82" s="10"/>
      <c r="HW82" s="10"/>
      <c r="HX82" s="10"/>
      <c r="HY82" s="10"/>
      <c r="HZ82" s="10"/>
      <c r="IA82" s="10"/>
      <c r="IB82" s="10"/>
      <c r="IC82" s="10"/>
      <c r="ID82" s="10"/>
      <c r="IE82" s="10"/>
      <c r="IF82" s="10"/>
      <c r="IG82" s="10"/>
      <c r="IH82" s="10"/>
      <c r="II82" s="10"/>
      <c r="IJ82" s="10"/>
      <c r="IK82" s="10"/>
      <c r="IL82" s="10"/>
      <c r="IM82" s="10"/>
      <c r="IN82" s="10"/>
      <c r="IO82" s="10"/>
      <c r="IP82" s="10"/>
      <c r="IQ82" s="10"/>
      <c r="IR82" s="10"/>
      <c r="IS82" s="10"/>
      <c r="IT82" s="10"/>
      <c r="IU82" s="10"/>
    </row>
    <row r="83" spans="1:255" ht="23.1" customHeight="1" x14ac:dyDescent="0.2">
      <c r="C83" s="11"/>
      <c r="D83" s="195"/>
      <c r="E83" s="196"/>
      <c r="F83" s="196"/>
    </row>
    <row r="84" spans="1:255" ht="12.6" customHeight="1" x14ac:dyDescent="0.2">
      <c r="C84" s="4"/>
    </row>
    <row r="85" spans="1:255" ht="12.6" customHeight="1" x14ac:dyDescent="0.2">
      <c r="C85" s="4"/>
    </row>
    <row r="86" spans="1:255" ht="12.6" customHeight="1" x14ac:dyDescent="0.2">
      <c r="C86" s="4"/>
    </row>
    <row r="87" spans="1:255" ht="12.6" customHeight="1" x14ac:dyDescent="0.2">
      <c r="C87" s="4"/>
    </row>
    <row r="88" spans="1:255" ht="12.6" customHeight="1" x14ac:dyDescent="0.2">
      <c r="C88" s="4"/>
    </row>
    <row r="89" spans="1:255" ht="12.6" customHeight="1" x14ac:dyDescent="0.2">
      <c r="C89" s="4"/>
    </row>
    <row r="90" spans="1:255" ht="12.6" customHeight="1" x14ac:dyDescent="0.2">
      <c r="C90" s="4"/>
    </row>
    <row r="91" spans="1:255" ht="12.6" customHeight="1" x14ac:dyDescent="0.2">
      <c r="C91" s="4"/>
    </row>
    <row r="92" spans="1:255" ht="12.6" customHeight="1" x14ac:dyDescent="0.2">
      <c r="C92" s="4"/>
    </row>
    <row r="93" spans="1:255" ht="12.6" customHeight="1" x14ac:dyDescent="0.2">
      <c r="C93" s="4"/>
    </row>
    <row r="94" spans="1:255" ht="12.6" customHeight="1" x14ac:dyDescent="0.2">
      <c r="C94" s="4"/>
    </row>
    <row r="95" spans="1:255" ht="12.6" customHeight="1" x14ac:dyDescent="0.2">
      <c r="C95" s="4"/>
    </row>
    <row r="96" spans="1:255" ht="12.6" customHeight="1" x14ac:dyDescent="0.2">
      <c r="C96" s="4"/>
    </row>
    <row r="97" spans="3:3" ht="12.6" customHeight="1" x14ac:dyDescent="0.2">
      <c r="C97" s="4"/>
    </row>
    <row r="98" spans="3:3" ht="12.6" customHeight="1" x14ac:dyDescent="0.2">
      <c r="C98" s="4"/>
    </row>
    <row r="99" spans="3:3" ht="12.6" customHeight="1" x14ac:dyDescent="0.2">
      <c r="C99" s="4"/>
    </row>
    <row r="100" spans="3:3" ht="12.6" customHeight="1" x14ac:dyDescent="0.2">
      <c r="C100" s="4"/>
    </row>
    <row r="101" spans="3:3" ht="12.6" customHeight="1" x14ac:dyDescent="0.2">
      <c r="C101" s="4"/>
    </row>
    <row r="102" spans="3:3" ht="12.6" customHeight="1" x14ac:dyDescent="0.2">
      <c r="C102" s="4"/>
    </row>
    <row r="103" spans="3:3" ht="12.6" customHeight="1" x14ac:dyDescent="0.2">
      <c r="C103" s="4"/>
    </row>
    <row r="104" spans="3:3" ht="12.6" customHeight="1" x14ac:dyDescent="0.2">
      <c r="C104" s="4"/>
    </row>
    <row r="105" spans="3:3" ht="12.6" customHeight="1" x14ac:dyDescent="0.2">
      <c r="C105" s="4"/>
    </row>
    <row r="106" spans="3:3" ht="12.6" customHeight="1" x14ac:dyDescent="0.2">
      <c r="C106" s="4"/>
    </row>
    <row r="107" spans="3:3" ht="12.6" customHeight="1" x14ac:dyDescent="0.2">
      <c r="C107" s="4"/>
    </row>
    <row r="108" spans="3:3" ht="12.6" customHeight="1" x14ac:dyDescent="0.2">
      <c r="C108" s="4"/>
    </row>
    <row r="109" spans="3:3" ht="12.6" customHeight="1" x14ac:dyDescent="0.2">
      <c r="C109" s="4"/>
    </row>
    <row r="110" spans="3:3" ht="12.6" customHeight="1" x14ac:dyDescent="0.2">
      <c r="C110" s="4"/>
    </row>
    <row r="111" spans="3:3" ht="12.6" customHeight="1" x14ac:dyDescent="0.2">
      <c r="C111" s="4"/>
    </row>
    <row r="112" spans="3:3" ht="12.6" customHeight="1" x14ac:dyDescent="0.2">
      <c r="C112" s="4"/>
    </row>
    <row r="113" spans="3:3" ht="12.6" customHeight="1" x14ac:dyDescent="0.2">
      <c r="C113" s="4"/>
    </row>
    <row r="114" spans="3:3" ht="12.6" customHeight="1" x14ac:dyDescent="0.2">
      <c r="C114" s="4"/>
    </row>
    <row r="115" spans="3:3" ht="12.6" customHeight="1" x14ac:dyDescent="0.2">
      <c r="C115" s="4"/>
    </row>
    <row r="116" spans="3:3" ht="12.6" customHeight="1" x14ac:dyDescent="0.2">
      <c r="C116" s="4"/>
    </row>
    <row r="117" spans="3:3" ht="12.6" customHeight="1" x14ac:dyDescent="0.2">
      <c r="C117" s="4"/>
    </row>
    <row r="118" spans="3:3" ht="12.6" customHeight="1" x14ac:dyDescent="0.2">
      <c r="C118" s="4"/>
    </row>
    <row r="119" spans="3:3" ht="12.6" customHeight="1" x14ac:dyDescent="0.2">
      <c r="C119" s="4"/>
    </row>
    <row r="120" spans="3:3" ht="12.6" customHeight="1" x14ac:dyDescent="0.2">
      <c r="C120" s="4"/>
    </row>
    <row r="121" spans="3:3" ht="12.6" customHeight="1" x14ac:dyDescent="0.2">
      <c r="C121" s="4"/>
    </row>
    <row r="122" spans="3:3" ht="12.6" customHeight="1" x14ac:dyDescent="0.2">
      <c r="C122" s="4"/>
    </row>
    <row r="123" spans="3:3" ht="12.6" customHeight="1" x14ac:dyDescent="0.2">
      <c r="C123" s="4"/>
    </row>
    <row r="124" spans="3:3" ht="12.6" customHeight="1" x14ac:dyDescent="0.2">
      <c r="C124" s="4"/>
    </row>
  </sheetData>
  <mergeCells count="71">
    <mergeCell ref="D80:F80"/>
    <mergeCell ref="D81:F81"/>
    <mergeCell ref="D82:F82"/>
    <mergeCell ref="D83:F83"/>
    <mergeCell ref="D74:F74"/>
    <mergeCell ref="D75:F75"/>
    <mergeCell ref="D76:F76"/>
    <mergeCell ref="D77:F77"/>
    <mergeCell ref="D78:F78"/>
    <mergeCell ref="D79:F79"/>
    <mergeCell ref="D73:F73"/>
    <mergeCell ref="D62:F62"/>
    <mergeCell ref="D63:F63"/>
    <mergeCell ref="D64:F64"/>
    <mergeCell ref="D65:F65"/>
    <mergeCell ref="D66:F66"/>
    <mergeCell ref="D67:F67"/>
    <mergeCell ref="D68:F68"/>
    <mergeCell ref="D69:F69"/>
    <mergeCell ref="D70:F70"/>
    <mergeCell ref="D71:F71"/>
    <mergeCell ref="D72:F72"/>
    <mergeCell ref="D61:F61"/>
    <mergeCell ref="D50:F50"/>
    <mergeCell ref="D51:F51"/>
    <mergeCell ref="D52:F52"/>
    <mergeCell ref="D53:F53"/>
    <mergeCell ref="D54:F54"/>
    <mergeCell ref="D55:F55"/>
    <mergeCell ref="D56:F56"/>
    <mergeCell ref="D57:F57"/>
    <mergeCell ref="D58:F58"/>
    <mergeCell ref="D59:F59"/>
    <mergeCell ref="D60:F60"/>
    <mergeCell ref="D49:F49"/>
    <mergeCell ref="D38:F38"/>
    <mergeCell ref="D39:F39"/>
    <mergeCell ref="D40:F40"/>
    <mergeCell ref="D41:F41"/>
    <mergeCell ref="D42:F42"/>
    <mergeCell ref="D43:F43"/>
    <mergeCell ref="D44:F44"/>
    <mergeCell ref="D45:F45"/>
    <mergeCell ref="D46:F46"/>
    <mergeCell ref="D47:F47"/>
    <mergeCell ref="D48:F48"/>
    <mergeCell ref="D37:F37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4:F4"/>
    <mergeCell ref="D11:F11"/>
    <mergeCell ref="D25:F25"/>
    <mergeCell ref="D17:F17"/>
    <mergeCell ref="D18:F18"/>
    <mergeCell ref="D19:F19"/>
    <mergeCell ref="D15:F15"/>
    <mergeCell ref="D16:F16"/>
    <mergeCell ref="D20:F20"/>
    <mergeCell ref="D21:F21"/>
    <mergeCell ref="D22:F22"/>
    <mergeCell ref="D23:F23"/>
    <mergeCell ref="D24:F24"/>
  </mergeCells>
  <phoneticPr fontId="4" type="noConversion"/>
  <pageMargins left="0.25" right="0.1" top="0.79" bottom="0.59" header="0.23" footer="0.25"/>
  <pageSetup scale="90" orientation="portrait" horizontalDpi="4294967293" verticalDpi="4294967293" r:id="rId1"/>
  <headerFooter alignWithMargins="0">
    <oddHeader>&amp;C&amp;"Arial,Bold"Aero Business Development llc
Tax Year CY 2020</oddHeader>
    <oddFooter>&amp;L&amp;F&amp;RPage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501FB-18A5-41A4-B1ED-A608952D7DE0}">
  <sheetPr>
    <tabColor theme="3" tint="0.39997558519241921"/>
    <pageSetUpPr fitToPage="1"/>
  </sheetPr>
  <dimension ref="B1:F131"/>
  <sheetViews>
    <sheetView workbookViewId="0">
      <selection activeCell="K17" sqref="K17"/>
    </sheetView>
  </sheetViews>
  <sheetFormatPr defaultRowHeight="12.75" x14ac:dyDescent="0.2"/>
  <cols>
    <col min="2" max="3" width="16.28515625" style="1" customWidth="1"/>
    <col min="4" max="4" width="21.85546875" style="2" customWidth="1"/>
    <col min="5" max="5" width="17.42578125" style="2" customWidth="1"/>
    <col min="6" max="6" width="51.85546875" style="3" customWidth="1"/>
  </cols>
  <sheetData>
    <row r="1" spans="2:6" ht="13.5" thickBot="1" x14ac:dyDescent="0.25"/>
    <row r="2" spans="2:6" ht="24" thickBot="1" x14ac:dyDescent="0.25">
      <c r="B2" s="39" t="s">
        <v>20</v>
      </c>
      <c r="C2" s="172"/>
      <c r="D2" s="40"/>
      <c r="E2" s="41"/>
      <c r="F2" s="42"/>
    </row>
    <row r="3" spans="2:6" ht="13.5" thickBot="1" x14ac:dyDescent="0.25">
      <c r="B3" s="13"/>
      <c r="C3" s="13"/>
      <c r="D3" s="14"/>
      <c r="E3" s="33"/>
      <c r="F3" s="16"/>
    </row>
    <row r="4" spans="2:6" ht="16.5" thickBot="1" x14ac:dyDescent="0.25">
      <c r="B4" s="43">
        <f>B22</f>
        <v>57600</v>
      </c>
      <c r="C4" s="173"/>
      <c r="D4" s="191" t="s">
        <v>21</v>
      </c>
      <c r="E4" s="191"/>
      <c r="F4" s="192"/>
    </row>
    <row r="5" spans="2:6" x14ac:dyDescent="0.2">
      <c r="B5" s="26" t="s">
        <v>1</v>
      </c>
      <c r="C5" s="174"/>
      <c r="D5" s="24" t="s">
        <v>10</v>
      </c>
      <c r="E5" s="24" t="s">
        <v>11</v>
      </c>
      <c r="F5" s="25" t="s">
        <v>5</v>
      </c>
    </row>
    <row r="6" spans="2:6" x14ac:dyDescent="0.2">
      <c r="B6" s="17">
        <v>5000</v>
      </c>
      <c r="C6" s="175"/>
      <c r="D6" s="27" t="s">
        <v>12</v>
      </c>
      <c r="E6" s="57">
        <v>44237</v>
      </c>
      <c r="F6" s="28" t="s">
        <v>14</v>
      </c>
    </row>
    <row r="7" spans="2:6" x14ac:dyDescent="0.2">
      <c r="B7" s="17">
        <v>2500</v>
      </c>
      <c r="C7" s="175"/>
      <c r="D7" s="27" t="s">
        <v>12</v>
      </c>
      <c r="E7" s="57">
        <v>44284</v>
      </c>
      <c r="F7" s="28" t="s">
        <v>14</v>
      </c>
    </row>
    <row r="8" spans="2:6" x14ac:dyDescent="0.2">
      <c r="B8" s="17">
        <v>6000</v>
      </c>
      <c r="C8" s="175"/>
      <c r="D8" s="27" t="s">
        <v>12</v>
      </c>
      <c r="E8" s="57">
        <v>44348</v>
      </c>
      <c r="F8" s="28" t="s">
        <v>14</v>
      </c>
    </row>
    <row r="9" spans="2:6" x14ac:dyDescent="0.2">
      <c r="B9" s="17">
        <v>5000</v>
      </c>
      <c r="C9" s="175"/>
      <c r="D9" s="27" t="s">
        <v>12</v>
      </c>
      <c r="E9" s="57">
        <v>44552</v>
      </c>
      <c r="F9" s="28" t="s">
        <v>14</v>
      </c>
    </row>
    <row r="10" spans="2:6" x14ac:dyDescent="0.2">
      <c r="B10" s="17">
        <v>700</v>
      </c>
      <c r="C10" s="175">
        <f>SUM(B6:B10)</f>
        <v>19200</v>
      </c>
      <c r="D10" s="27" t="s">
        <v>12</v>
      </c>
      <c r="E10" s="57">
        <v>44560</v>
      </c>
      <c r="F10" s="28" t="s">
        <v>14</v>
      </c>
    </row>
    <row r="11" spans="2:6" x14ac:dyDescent="0.2">
      <c r="B11" s="17">
        <v>5000</v>
      </c>
      <c r="C11" s="175"/>
      <c r="D11" s="27" t="s">
        <v>7</v>
      </c>
      <c r="E11" s="57">
        <v>44237</v>
      </c>
      <c r="F11" s="28" t="s">
        <v>14</v>
      </c>
    </row>
    <row r="12" spans="2:6" x14ac:dyDescent="0.2">
      <c r="B12" s="17">
        <v>2500</v>
      </c>
      <c r="C12" s="175"/>
      <c r="D12" s="27" t="s">
        <v>7</v>
      </c>
      <c r="E12" s="57">
        <v>44284</v>
      </c>
      <c r="F12" s="28" t="s">
        <v>14</v>
      </c>
    </row>
    <row r="13" spans="2:6" x14ac:dyDescent="0.2">
      <c r="B13" s="17">
        <v>6000</v>
      </c>
      <c r="C13" s="175"/>
      <c r="D13" s="27" t="s">
        <v>7</v>
      </c>
      <c r="E13" s="57">
        <v>44348</v>
      </c>
      <c r="F13" s="28" t="s">
        <v>14</v>
      </c>
    </row>
    <row r="14" spans="2:6" x14ac:dyDescent="0.2">
      <c r="B14" s="17">
        <v>5000</v>
      </c>
      <c r="C14" s="175"/>
      <c r="D14" s="27" t="s">
        <v>7</v>
      </c>
      <c r="E14" s="57">
        <v>44552</v>
      </c>
      <c r="F14" s="28" t="s">
        <v>14</v>
      </c>
    </row>
    <row r="15" spans="2:6" x14ac:dyDescent="0.2">
      <c r="B15" s="17">
        <v>700</v>
      </c>
      <c r="C15" s="175">
        <f>SUM(B11:B15)</f>
        <v>19200</v>
      </c>
      <c r="D15" s="27" t="s">
        <v>7</v>
      </c>
      <c r="E15" s="57">
        <v>44560</v>
      </c>
      <c r="F15" s="28" t="s">
        <v>14</v>
      </c>
    </row>
    <row r="16" spans="2:6" x14ac:dyDescent="0.2">
      <c r="B16" s="17">
        <v>5000</v>
      </c>
      <c r="C16" s="175"/>
      <c r="D16" s="27" t="s">
        <v>13</v>
      </c>
      <c r="E16" s="57">
        <v>44237</v>
      </c>
      <c r="F16" s="23" t="s">
        <v>14</v>
      </c>
    </row>
    <row r="17" spans="2:6" x14ac:dyDescent="0.2">
      <c r="B17" s="17">
        <v>2500</v>
      </c>
      <c r="C17" s="175"/>
      <c r="D17" s="27" t="s">
        <v>13</v>
      </c>
      <c r="E17" s="57">
        <v>44284</v>
      </c>
      <c r="F17" s="23" t="s">
        <v>14</v>
      </c>
    </row>
    <row r="18" spans="2:6" x14ac:dyDescent="0.2">
      <c r="B18" s="17">
        <v>6000</v>
      </c>
      <c r="C18" s="175"/>
      <c r="D18" s="27" t="s">
        <v>13</v>
      </c>
      <c r="E18" s="57">
        <v>44348</v>
      </c>
      <c r="F18" s="23" t="s">
        <v>14</v>
      </c>
    </row>
    <row r="19" spans="2:6" x14ac:dyDescent="0.2">
      <c r="B19" s="17">
        <v>5000</v>
      </c>
      <c r="C19" s="175"/>
      <c r="D19" s="27" t="s">
        <v>13</v>
      </c>
      <c r="E19" s="57">
        <v>44552</v>
      </c>
      <c r="F19" s="23" t="s">
        <v>14</v>
      </c>
    </row>
    <row r="20" spans="2:6" x14ac:dyDescent="0.2">
      <c r="B20" s="17">
        <v>700</v>
      </c>
      <c r="C20" s="175">
        <f>SUM(B16:B20)</f>
        <v>19200</v>
      </c>
      <c r="D20" s="27" t="s">
        <v>13</v>
      </c>
      <c r="E20" s="57">
        <v>44560</v>
      </c>
      <c r="F20" s="23" t="s">
        <v>14</v>
      </c>
    </row>
    <row r="21" spans="2:6" ht="13.5" thickBot="1" x14ac:dyDescent="0.25">
      <c r="B21" s="19"/>
      <c r="C21" s="176"/>
      <c r="D21" s="27"/>
      <c r="E21" s="7"/>
      <c r="F21" s="23"/>
    </row>
    <row r="22" spans="2:6" ht="13.5" thickBot="1" x14ac:dyDescent="0.25">
      <c r="B22" s="58">
        <f>SUM(B6:B21)</f>
        <v>57600</v>
      </c>
      <c r="C22" s="177">
        <f>C10+C15+C20</f>
        <v>57600</v>
      </c>
      <c r="D22" s="198" t="s">
        <v>22</v>
      </c>
      <c r="E22" s="198"/>
      <c r="F22" s="199"/>
    </row>
    <row r="23" spans="2:6" x14ac:dyDescent="0.2">
      <c r="B23" s="11"/>
      <c r="C23" s="11"/>
      <c r="D23" s="195"/>
      <c r="E23" s="196"/>
      <c r="F23" s="196"/>
    </row>
    <row r="24" spans="2:6" x14ac:dyDescent="0.2">
      <c r="B24" s="11"/>
      <c r="C24" s="11"/>
      <c r="D24" s="195"/>
      <c r="E24" s="196"/>
      <c r="F24" s="196"/>
    </row>
    <row r="25" spans="2:6" x14ac:dyDescent="0.2">
      <c r="B25" s="11"/>
      <c r="C25" s="11"/>
      <c r="D25" s="195"/>
      <c r="E25" s="197"/>
      <c r="F25" s="197"/>
    </row>
    <row r="26" spans="2:6" x14ac:dyDescent="0.2">
      <c r="B26" s="11"/>
      <c r="C26" s="11"/>
      <c r="D26" s="195"/>
      <c r="E26" s="196"/>
      <c r="F26" s="196"/>
    </row>
    <row r="27" spans="2:6" x14ac:dyDescent="0.2">
      <c r="B27" s="11"/>
      <c r="C27" s="11"/>
      <c r="D27" s="195"/>
      <c r="E27" s="197"/>
      <c r="F27" s="197"/>
    </row>
    <row r="28" spans="2:6" x14ac:dyDescent="0.2">
      <c r="B28" s="11"/>
      <c r="C28" s="11"/>
      <c r="D28" s="195"/>
      <c r="E28" s="196"/>
      <c r="F28" s="196"/>
    </row>
    <row r="29" spans="2:6" x14ac:dyDescent="0.2">
      <c r="B29" s="11"/>
      <c r="C29" s="11"/>
      <c r="D29" s="195"/>
      <c r="E29" s="197"/>
      <c r="F29" s="197"/>
    </row>
    <row r="30" spans="2:6" x14ac:dyDescent="0.2">
      <c r="B30" s="11"/>
      <c r="C30" s="11"/>
      <c r="D30" s="195"/>
      <c r="E30" s="196"/>
      <c r="F30" s="196"/>
    </row>
    <row r="31" spans="2:6" x14ac:dyDescent="0.2">
      <c r="B31" s="11"/>
      <c r="C31" s="11"/>
      <c r="D31" s="195"/>
      <c r="E31" s="197"/>
      <c r="F31" s="197"/>
    </row>
    <row r="32" spans="2:6" x14ac:dyDescent="0.2">
      <c r="B32" s="11"/>
      <c r="C32" s="11"/>
      <c r="D32" s="195"/>
      <c r="E32" s="196"/>
      <c r="F32" s="196"/>
    </row>
    <row r="33" spans="2:6" x14ac:dyDescent="0.2">
      <c r="B33" s="11"/>
      <c r="C33" s="11"/>
      <c r="D33" s="195"/>
      <c r="E33" s="197"/>
      <c r="F33" s="197"/>
    </row>
    <row r="34" spans="2:6" x14ac:dyDescent="0.2">
      <c r="B34" s="11"/>
      <c r="C34" s="11"/>
      <c r="D34" s="195"/>
      <c r="E34" s="196"/>
      <c r="F34" s="196"/>
    </row>
    <row r="35" spans="2:6" x14ac:dyDescent="0.2">
      <c r="B35" s="11"/>
      <c r="C35" s="11"/>
      <c r="D35" s="195"/>
      <c r="E35" s="197"/>
      <c r="F35" s="197"/>
    </row>
    <row r="36" spans="2:6" x14ac:dyDescent="0.2">
      <c r="B36" s="11"/>
      <c r="C36" s="11"/>
      <c r="D36" s="195"/>
      <c r="E36" s="196"/>
      <c r="F36" s="196"/>
    </row>
    <row r="37" spans="2:6" x14ac:dyDescent="0.2">
      <c r="B37" s="11"/>
      <c r="C37" s="11"/>
      <c r="D37" s="195"/>
      <c r="E37" s="197"/>
      <c r="F37" s="197"/>
    </row>
    <row r="38" spans="2:6" x14ac:dyDescent="0.2">
      <c r="B38" s="11"/>
      <c r="C38" s="11"/>
      <c r="D38" s="195"/>
      <c r="E38" s="196"/>
      <c r="F38" s="196"/>
    </row>
    <row r="39" spans="2:6" x14ac:dyDescent="0.2">
      <c r="B39" s="11"/>
      <c r="C39" s="11"/>
      <c r="D39" s="195"/>
      <c r="E39" s="197"/>
      <c r="F39" s="197"/>
    </row>
    <row r="40" spans="2:6" x14ac:dyDescent="0.2">
      <c r="B40" s="11"/>
      <c r="C40" s="11"/>
      <c r="D40" s="195"/>
      <c r="E40" s="196"/>
      <c r="F40" s="196"/>
    </row>
    <row r="41" spans="2:6" x14ac:dyDescent="0.2">
      <c r="B41" s="11"/>
      <c r="C41" s="11"/>
      <c r="D41" s="195"/>
      <c r="E41" s="197"/>
      <c r="F41" s="197"/>
    </row>
    <row r="42" spans="2:6" x14ac:dyDescent="0.2">
      <c r="B42" s="11"/>
      <c r="C42" s="11"/>
      <c r="D42" s="195"/>
      <c r="E42" s="196"/>
      <c r="F42" s="196"/>
    </row>
    <row r="43" spans="2:6" x14ac:dyDescent="0.2">
      <c r="B43" s="11"/>
      <c r="C43" s="11"/>
      <c r="D43" s="195"/>
      <c r="E43" s="197"/>
      <c r="F43" s="197"/>
    </row>
    <row r="44" spans="2:6" x14ac:dyDescent="0.2">
      <c r="B44" s="11"/>
      <c r="C44" s="11"/>
      <c r="D44" s="195"/>
      <c r="E44" s="196"/>
      <c r="F44" s="196"/>
    </row>
    <row r="45" spans="2:6" x14ac:dyDescent="0.2">
      <c r="B45" s="11"/>
      <c r="C45" s="11"/>
      <c r="D45" s="195"/>
      <c r="E45" s="197"/>
      <c r="F45" s="197"/>
    </row>
    <row r="46" spans="2:6" x14ac:dyDescent="0.2">
      <c r="B46" s="11"/>
      <c r="C46" s="11"/>
      <c r="D46" s="195"/>
      <c r="E46" s="196"/>
      <c r="F46" s="196"/>
    </row>
    <row r="47" spans="2:6" x14ac:dyDescent="0.2">
      <c r="B47" s="11"/>
      <c r="C47" s="11"/>
      <c r="D47" s="195"/>
      <c r="E47" s="197"/>
      <c r="F47" s="197"/>
    </row>
    <row r="48" spans="2:6" x14ac:dyDescent="0.2">
      <c r="B48" s="11"/>
      <c r="C48" s="11"/>
      <c r="D48" s="195"/>
      <c r="E48" s="196"/>
      <c r="F48" s="196"/>
    </row>
    <row r="49" spans="2:6" x14ac:dyDescent="0.2">
      <c r="B49" s="11"/>
      <c r="C49" s="11"/>
      <c r="D49" s="195"/>
      <c r="E49" s="197"/>
      <c r="F49" s="197"/>
    </row>
    <row r="50" spans="2:6" x14ac:dyDescent="0.2">
      <c r="B50" s="11"/>
      <c r="C50" s="11"/>
      <c r="D50" s="195"/>
      <c r="E50" s="196"/>
      <c r="F50" s="196"/>
    </row>
    <row r="51" spans="2:6" x14ac:dyDescent="0.2">
      <c r="B51" s="11"/>
      <c r="C51" s="11"/>
      <c r="D51" s="195"/>
      <c r="E51" s="197"/>
      <c r="F51" s="197"/>
    </row>
    <row r="52" spans="2:6" x14ac:dyDescent="0.2">
      <c r="B52" s="11"/>
      <c r="C52" s="11"/>
      <c r="D52" s="195"/>
      <c r="E52" s="196"/>
      <c r="F52" s="196"/>
    </row>
    <row r="53" spans="2:6" x14ac:dyDescent="0.2">
      <c r="B53" s="11"/>
      <c r="C53" s="11"/>
      <c r="D53" s="195"/>
      <c r="E53" s="197"/>
      <c r="F53" s="197"/>
    </row>
    <row r="54" spans="2:6" x14ac:dyDescent="0.2">
      <c r="B54" s="11"/>
      <c r="C54" s="11"/>
      <c r="D54" s="195"/>
      <c r="E54" s="196"/>
      <c r="F54" s="196"/>
    </row>
    <row r="55" spans="2:6" x14ac:dyDescent="0.2">
      <c r="B55" s="11"/>
      <c r="C55" s="11"/>
      <c r="D55" s="195"/>
      <c r="E55" s="197"/>
      <c r="F55" s="197"/>
    </row>
    <row r="56" spans="2:6" x14ac:dyDescent="0.2">
      <c r="B56" s="11"/>
      <c r="C56" s="11"/>
      <c r="D56" s="195"/>
      <c r="E56" s="196"/>
      <c r="F56" s="196"/>
    </row>
    <row r="57" spans="2:6" x14ac:dyDescent="0.2">
      <c r="B57" s="11"/>
      <c r="C57" s="11"/>
      <c r="D57" s="195"/>
      <c r="E57" s="197"/>
      <c r="F57" s="197"/>
    </row>
    <row r="58" spans="2:6" x14ac:dyDescent="0.2">
      <c r="B58" s="11"/>
      <c r="C58" s="11"/>
      <c r="D58" s="195"/>
      <c r="E58" s="196"/>
      <c r="F58" s="196"/>
    </row>
    <row r="59" spans="2:6" x14ac:dyDescent="0.2">
      <c r="B59" s="11"/>
      <c r="C59" s="11"/>
      <c r="D59" s="195"/>
      <c r="E59" s="197"/>
      <c r="F59" s="197"/>
    </row>
    <row r="60" spans="2:6" x14ac:dyDescent="0.2">
      <c r="B60" s="11"/>
      <c r="C60" s="11"/>
      <c r="D60" s="195"/>
      <c r="E60" s="196"/>
      <c r="F60" s="196"/>
    </row>
    <row r="61" spans="2:6" x14ac:dyDescent="0.2">
      <c r="B61" s="11"/>
      <c r="C61" s="11"/>
      <c r="D61" s="195"/>
      <c r="E61" s="197"/>
      <c r="F61" s="197"/>
    </row>
    <row r="62" spans="2:6" x14ac:dyDescent="0.2">
      <c r="B62" s="11"/>
      <c r="C62" s="11"/>
      <c r="D62" s="195"/>
      <c r="E62" s="196"/>
      <c r="F62" s="196"/>
    </row>
    <row r="63" spans="2:6" x14ac:dyDescent="0.2">
      <c r="B63" s="11"/>
      <c r="C63" s="11"/>
      <c r="D63" s="195"/>
      <c r="E63" s="197"/>
      <c r="F63" s="197"/>
    </row>
    <row r="64" spans="2:6" x14ac:dyDescent="0.2">
      <c r="B64" s="11"/>
      <c r="C64" s="11"/>
      <c r="D64" s="195"/>
      <c r="E64" s="196"/>
      <c r="F64" s="196"/>
    </row>
    <row r="65" spans="2:6" x14ac:dyDescent="0.2">
      <c r="B65" s="11"/>
      <c r="C65" s="11"/>
      <c r="D65" s="195"/>
      <c r="E65" s="197"/>
      <c r="F65" s="197"/>
    </row>
    <row r="66" spans="2:6" x14ac:dyDescent="0.2">
      <c r="B66" s="11"/>
      <c r="C66" s="11"/>
      <c r="D66" s="195"/>
      <c r="E66" s="196"/>
      <c r="F66" s="196"/>
    </row>
    <row r="67" spans="2:6" x14ac:dyDescent="0.2">
      <c r="B67" s="11"/>
      <c r="C67" s="11"/>
      <c r="D67" s="195"/>
      <c r="E67" s="197"/>
      <c r="F67" s="197"/>
    </row>
    <row r="68" spans="2:6" x14ac:dyDescent="0.2">
      <c r="B68" s="11"/>
      <c r="C68" s="11"/>
      <c r="D68" s="195"/>
      <c r="E68" s="196"/>
      <c r="F68" s="196"/>
    </row>
    <row r="69" spans="2:6" x14ac:dyDescent="0.2">
      <c r="B69" s="11"/>
      <c r="C69" s="11"/>
      <c r="D69" s="195"/>
      <c r="E69" s="197"/>
      <c r="F69" s="197"/>
    </row>
    <row r="70" spans="2:6" x14ac:dyDescent="0.2">
      <c r="B70" s="11"/>
      <c r="C70" s="11"/>
      <c r="D70" s="195"/>
      <c r="E70" s="196"/>
      <c r="F70" s="196"/>
    </row>
    <row r="71" spans="2:6" x14ac:dyDescent="0.2">
      <c r="B71" s="11"/>
      <c r="C71" s="11"/>
      <c r="D71" s="195"/>
      <c r="E71" s="197"/>
      <c r="F71" s="197"/>
    </row>
    <row r="72" spans="2:6" x14ac:dyDescent="0.2">
      <c r="B72" s="11"/>
      <c r="C72" s="11"/>
      <c r="D72" s="195"/>
      <c r="E72" s="196"/>
      <c r="F72" s="196"/>
    </row>
    <row r="73" spans="2:6" x14ac:dyDescent="0.2">
      <c r="B73" s="11"/>
      <c r="C73" s="11"/>
      <c r="D73" s="195"/>
      <c r="E73" s="197"/>
      <c r="F73" s="197"/>
    </row>
    <row r="74" spans="2:6" x14ac:dyDescent="0.2">
      <c r="B74" s="11"/>
      <c r="C74" s="11"/>
      <c r="D74" s="195"/>
      <c r="E74" s="196"/>
      <c r="F74" s="196"/>
    </row>
    <row r="75" spans="2:6" x14ac:dyDescent="0.2">
      <c r="B75" s="11"/>
      <c r="C75" s="11"/>
      <c r="D75" s="195"/>
      <c r="E75" s="197"/>
      <c r="F75" s="197"/>
    </row>
    <row r="76" spans="2:6" x14ac:dyDescent="0.2">
      <c r="B76" s="11"/>
      <c r="C76" s="11"/>
      <c r="D76" s="195"/>
      <c r="E76" s="196"/>
      <c r="F76" s="196"/>
    </row>
    <row r="77" spans="2:6" x14ac:dyDescent="0.2">
      <c r="B77" s="11"/>
      <c r="C77" s="11"/>
      <c r="D77" s="195"/>
      <c r="E77" s="197"/>
      <c r="F77" s="197"/>
    </row>
    <row r="78" spans="2:6" x14ac:dyDescent="0.2">
      <c r="B78" s="11"/>
      <c r="C78" s="11"/>
      <c r="D78" s="195"/>
      <c r="E78" s="196"/>
      <c r="F78" s="196"/>
    </row>
    <row r="79" spans="2:6" x14ac:dyDescent="0.2">
      <c r="B79" s="11"/>
      <c r="C79" s="11"/>
      <c r="D79" s="195"/>
      <c r="E79" s="197"/>
      <c r="F79" s="197"/>
    </row>
    <row r="80" spans="2:6" x14ac:dyDescent="0.2">
      <c r="B80" s="11"/>
      <c r="C80" s="11"/>
      <c r="D80" s="195"/>
      <c r="E80" s="196"/>
      <c r="F80" s="196"/>
    </row>
    <row r="81" spans="2:6" x14ac:dyDescent="0.2">
      <c r="B81" s="11"/>
      <c r="C81" s="11"/>
      <c r="D81" s="195"/>
      <c r="E81" s="197"/>
      <c r="F81" s="197"/>
    </row>
    <row r="82" spans="2:6" x14ac:dyDescent="0.2">
      <c r="B82" s="11"/>
      <c r="C82" s="11"/>
      <c r="D82" s="195"/>
      <c r="E82" s="196"/>
      <c r="F82" s="196"/>
    </row>
    <row r="83" spans="2:6" x14ac:dyDescent="0.2">
      <c r="B83" s="11"/>
      <c r="C83" s="11"/>
      <c r="D83" s="195"/>
      <c r="E83" s="197"/>
      <c r="F83" s="197"/>
    </row>
    <row r="84" spans="2:6" x14ac:dyDescent="0.2">
      <c r="B84" s="11"/>
      <c r="C84" s="11"/>
      <c r="D84" s="195"/>
      <c r="E84" s="196"/>
      <c r="F84" s="196"/>
    </row>
    <row r="85" spans="2:6" x14ac:dyDescent="0.2">
      <c r="B85" s="11"/>
      <c r="C85" s="11"/>
      <c r="D85" s="195"/>
      <c r="E85" s="197"/>
      <c r="F85" s="197"/>
    </row>
    <row r="86" spans="2:6" x14ac:dyDescent="0.2">
      <c r="B86" s="11"/>
      <c r="C86" s="11"/>
      <c r="D86" s="195"/>
      <c r="E86" s="196"/>
      <c r="F86" s="196"/>
    </row>
    <row r="87" spans="2:6" x14ac:dyDescent="0.2">
      <c r="B87" s="11"/>
      <c r="C87" s="11"/>
      <c r="D87" s="195"/>
      <c r="E87" s="197"/>
      <c r="F87" s="197"/>
    </row>
    <row r="88" spans="2:6" x14ac:dyDescent="0.2">
      <c r="B88" s="11"/>
      <c r="C88" s="11"/>
      <c r="D88" s="195"/>
      <c r="E88" s="196"/>
      <c r="F88" s="196"/>
    </row>
    <row r="89" spans="2:6" x14ac:dyDescent="0.2">
      <c r="B89" s="11"/>
      <c r="C89" s="11"/>
      <c r="D89" s="195"/>
      <c r="E89" s="197"/>
      <c r="F89" s="197"/>
    </row>
    <row r="90" spans="2:6" x14ac:dyDescent="0.2">
      <c r="B90" s="11"/>
      <c r="C90" s="11"/>
      <c r="D90" s="195"/>
      <c r="E90" s="196"/>
      <c r="F90" s="196"/>
    </row>
    <row r="91" spans="2:6" x14ac:dyDescent="0.2">
      <c r="B91" s="4"/>
      <c r="C91" s="4"/>
    </row>
    <row r="92" spans="2:6" x14ac:dyDescent="0.2">
      <c r="B92" s="4"/>
      <c r="C92" s="4"/>
    </row>
    <row r="93" spans="2:6" x14ac:dyDescent="0.2">
      <c r="B93" s="4"/>
      <c r="C93" s="4"/>
    </row>
    <row r="94" spans="2:6" x14ac:dyDescent="0.2">
      <c r="B94" s="4"/>
      <c r="C94" s="4"/>
    </row>
    <row r="95" spans="2:6" x14ac:dyDescent="0.2">
      <c r="B95" s="4"/>
      <c r="C95" s="4"/>
    </row>
    <row r="96" spans="2:6" x14ac:dyDescent="0.2">
      <c r="B96" s="4"/>
      <c r="C96" s="4"/>
    </row>
    <row r="97" spans="2:3" x14ac:dyDescent="0.2">
      <c r="B97" s="4"/>
      <c r="C97" s="4"/>
    </row>
    <row r="98" spans="2:3" x14ac:dyDescent="0.2">
      <c r="B98" s="4"/>
      <c r="C98" s="4"/>
    </row>
    <row r="99" spans="2:3" x14ac:dyDescent="0.2">
      <c r="B99" s="4"/>
      <c r="C99" s="4"/>
    </row>
    <row r="100" spans="2:3" x14ac:dyDescent="0.2">
      <c r="B100" s="4"/>
      <c r="C100" s="4"/>
    </row>
    <row r="101" spans="2:3" x14ac:dyDescent="0.2">
      <c r="B101" s="4"/>
      <c r="C101" s="4"/>
    </row>
    <row r="102" spans="2:3" x14ac:dyDescent="0.2">
      <c r="B102" s="4"/>
      <c r="C102" s="4"/>
    </row>
    <row r="103" spans="2:3" x14ac:dyDescent="0.2">
      <c r="B103" s="4"/>
      <c r="C103" s="4"/>
    </row>
    <row r="104" spans="2:3" x14ac:dyDescent="0.2">
      <c r="B104" s="4"/>
      <c r="C104" s="4"/>
    </row>
    <row r="105" spans="2:3" x14ac:dyDescent="0.2">
      <c r="B105" s="4"/>
      <c r="C105" s="4"/>
    </row>
    <row r="106" spans="2:3" x14ac:dyDescent="0.2">
      <c r="B106" s="4"/>
      <c r="C106" s="4"/>
    </row>
    <row r="107" spans="2:3" x14ac:dyDescent="0.2">
      <c r="B107" s="4"/>
      <c r="C107" s="4"/>
    </row>
    <row r="108" spans="2:3" x14ac:dyDescent="0.2">
      <c r="B108" s="4"/>
      <c r="C108" s="4"/>
    </row>
    <row r="109" spans="2:3" x14ac:dyDescent="0.2">
      <c r="B109" s="4"/>
      <c r="C109" s="4"/>
    </row>
    <row r="110" spans="2:3" x14ac:dyDescent="0.2">
      <c r="B110" s="4"/>
      <c r="C110" s="4"/>
    </row>
    <row r="111" spans="2:3" x14ac:dyDescent="0.2">
      <c r="B111" s="4"/>
      <c r="C111" s="4"/>
    </row>
    <row r="112" spans="2:3" x14ac:dyDescent="0.2">
      <c r="B112" s="4"/>
      <c r="C112" s="4"/>
    </row>
    <row r="113" spans="2:3" x14ac:dyDescent="0.2">
      <c r="B113" s="4"/>
      <c r="C113" s="4"/>
    </row>
    <row r="114" spans="2:3" x14ac:dyDescent="0.2">
      <c r="B114" s="4"/>
      <c r="C114" s="4"/>
    </row>
    <row r="115" spans="2:3" x14ac:dyDescent="0.2">
      <c r="B115" s="4"/>
      <c r="C115" s="4"/>
    </row>
    <row r="116" spans="2:3" x14ac:dyDescent="0.2">
      <c r="B116" s="4"/>
      <c r="C116" s="4"/>
    </row>
    <row r="117" spans="2:3" x14ac:dyDescent="0.2">
      <c r="B117" s="4"/>
      <c r="C117" s="4"/>
    </row>
    <row r="118" spans="2:3" x14ac:dyDescent="0.2">
      <c r="B118" s="4"/>
      <c r="C118" s="4"/>
    </row>
    <row r="119" spans="2:3" x14ac:dyDescent="0.2">
      <c r="B119" s="4"/>
      <c r="C119" s="4"/>
    </row>
    <row r="120" spans="2:3" x14ac:dyDescent="0.2">
      <c r="B120" s="4"/>
      <c r="C120" s="4"/>
    </row>
    <row r="121" spans="2:3" x14ac:dyDescent="0.2">
      <c r="B121" s="4"/>
      <c r="C121" s="4"/>
    </row>
    <row r="122" spans="2:3" x14ac:dyDescent="0.2">
      <c r="B122" s="4"/>
      <c r="C122" s="4"/>
    </row>
    <row r="123" spans="2:3" x14ac:dyDescent="0.2">
      <c r="B123" s="4"/>
      <c r="C123" s="4"/>
    </row>
    <row r="124" spans="2:3" x14ac:dyDescent="0.2">
      <c r="B124" s="4"/>
      <c r="C124" s="4"/>
    </row>
    <row r="125" spans="2:3" x14ac:dyDescent="0.2">
      <c r="B125" s="4"/>
      <c r="C125" s="4"/>
    </row>
    <row r="126" spans="2:3" x14ac:dyDescent="0.2">
      <c r="B126" s="4"/>
      <c r="C126" s="4"/>
    </row>
    <row r="127" spans="2:3" x14ac:dyDescent="0.2">
      <c r="B127" s="4"/>
      <c r="C127" s="4"/>
    </row>
    <row r="128" spans="2:3" x14ac:dyDescent="0.2">
      <c r="B128" s="4"/>
      <c r="C128" s="4"/>
    </row>
    <row r="129" spans="2:3" x14ac:dyDescent="0.2">
      <c r="B129" s="4"/>
      <c r="C129" s="4"/>
    </row>
    <row r="130" spans="2:3" x14ac:dyDescent="0.2">
      <c r="B130" s="4"/>
      <c r="C130" s="4"/>
    </row>
    <row r="131" spans="2:3" x14ac:dyDescent="0.2">
      <c r="B131" s="4"/>
      <c r="C131" s="4"/>
    </row>
  </sheetData>
  <mergeCells count="70">
    <mergeCell ref="D88:F88"/>
    <mergeCell ref="D89:F89"/>
    <mergeCell ref="D90:F90"/>
    <mergeCell ref="D85:F85"/>
    <mergeCell ref="D86:F86"/>
    <mergeCell ref="D87:F87"/>
    <mergeCell ref="D82:F82"/>
    <mergeCell ref="D83:F83"/>
    <mergeCell ref="D84:F84"/>
    <mergeCell ref="D79:F79"/>
    <mergeCell ref="D80:F80"/>
    <mergeCell ref="D81:F81"/>
    <mergeCell ref="D76:F76"/>
    <mergeCell ref="D77:F77"/>
    <mergeCell ref="D78:F78"/>
    <mergeCell ref="D73:F73"/>
    <mergeCell ref="D74:F74"/>
    <mergeCell ref="D75:F75"/>
    <mergeCell ref="D70:F70"/>
    <mergeCell ref="D71:F71"/>
    <mergeCell ref="D72:F72"/>
    <mergeCell ref="D67:F67"/>
    <mergeCell ref="D68:F68"/>
    <mergeCell ref="D69:F69"/>
    <mergeCell ref="D64:F64"/>
    <mergeCell ref="D65:F65"/>
    <mergeCell ref="D66:F66"/>
    <mergeCell ref="D61:F61"/>
    <mergeCell ref="D62:F62"/>
    <mergeCell ref="D63:F63"/>
    <mergeCell ref="D58:F58"/>
    <mergeCell ref="D59:F59"/>
    <mergeCell ref="D60:F60"/>
    <mergeCell ref="D55:F55"/>
    <mergeCell ref="D56:F56"/>
    <mergeCell ref="D57:F57"/>
    <mergeCell ref="D52:F52"/>
    <mergeCell ref="D53:F53"/>
    <mergeCell ref="D54:F54"/>
    <mergeCell ref="D49:F49"/>
    <mergeCell ref="D50:F50"/>
    <mergeCell ref="D51:F51"/>
    <mergeCell ref="D46:F46"/>
    <mergeCell ref="D47:F47"/>
    <mergeCell ref="D48:F48"/>
    <mergeCell ref="D43:F43"/>
    <mergeCell ref="D44:F44"/>
    <mergeCell ref="D45:F45"/>
    <mergeCell ref="D40:F40"/>
    <mergeCell ref="D41:F41"/>
    <mergeCell ref="D42:F42"/>
    <mergeCell ref="D37:F37"/>
    <mergeCell ref="D38:F38"/>
    <mergeCell ref="D39:F39"/>
    <mergeCell ref="D34:F34"/>
    <mergeCell ref="D35:F35"/>
    <mergeCell ref="D36:F36"/>
    <mergeCell ref="D31:F31"/>
    <mergeCell ref="D32:F32"/>
    <mergeCell ref="D33:F33"/>
    <mergeCell ref="D28:F28"/>
    <mergeCell ref="D29:F29"/>
    <mergeCell ref="D30:F30"/>
    <mergeCell ref="D26:F26"/>
    <mergeCell ref="D27:F27"/>
    <mergeCell ref="D22:F22"/>
    <mergeCell ref="D23:F23"/>
    <mergeCell ref="D24:F24"/>
    <mergeCell ref="D25:F25"/>
    <mergeCell ref="D4:F4"/>
  </mergeCells>
  <pageMargins left="0.25" right="0.25" top="0.75" bottom="0.75" header="0.3" footer="0.3"/>
  <pageSetup scale="78" fitToHeight="0" orientation="portrait" horizontalDpi="4294967293" verticalDpi="4294967293" r:id="rId1"/>
  <headerFooter>
    <oddHeader>&amp;C&amp;"Arial,Bold"AviaGlobal Group LLC
Tax Year CY 2020</oddHeader>
    <oddFooter>&amp;L&amp;F&amp;RPage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E7068-1D58-4036-988C-2204498752FD}">
  <sheetPr>
    <tabColor rgb="FF92D050"/>
    <pageSetUpPr fitToPage="1"/>
  </sheetPr>
  <dimension ref="A1:H42"/>
  <sheetViews>
    <sheetView topLeftCell="A23" workbookViewId="0">
      <selection activeCell="A2" sqref="A2:H34"/>
    </sheetView>
  </sheetViews>
  <sheetFormatPr defaultRowHeight="15" x14ac:dyDescent="0.25"/>
  <cols>
    <col min="1" max="1" width="14.5703125" style="59" customWidth="1"/>
    <col min="2" max="2" width="105" style="59" customWidth="1"/>
    <col min="3" max="3" width="14.5703125" style="59" customWidth="1"/>
    <col min="4" max="4" width="10.7109375" style="59" customWidth="1"/>
    <col min="5" max="5" width="11.28515625" style="59" customWidth="1"/>
    <col min="6" max="6" width="10" style="61" customWidth="1"/>
    <col min="7" max="7" width="12.140625" style="59" customWidth="1"/>
    <col min="8" max="8" width="53" style="60" customWidth="1"/>
    <col min="9" max="16384" width="9.140625" style="59"/>
  </cols>
  <sheetData>
    <row r="1" spans="1:8" ht="15.75" thickBot="1" x14ac:dyDescent="0.3"/>
    <row r="2" spans="1:8" s="119" customFormat="1" ht="36" customHeight="1" thickBot="1" x14ac:dyDescent="0.3">
      <c r="A2" s="123" t="s">
        <v>5</v>
      </c>
      <c r="B2" s="109" t="s">
        <v>63</v>
      </c>
      <c r="C2" s="122" t="s">
        <v>62</v>
      </c>
      <c r="D2" s="120"/>
      <c r="E2" s="120"/>
      <c r="F2" s="121"/>
      <c r="G2" s="120"/>
      <c r="H2" s="60"/>
    </row>
    <row r="3" spans="1:8" ht="18.75" x14ac:dyDescent="0.3">
      <c r="A3" s="107" t="s">
        <v>61</v>
      </c>
      <c r="B3" s="107"/>
      <c r="C3" s="118">
        <v>3729.68</v>
      </c>
      <c r="D3" s="115"/>
      <c r="E3" s="115"/>
      <c r="F3" s="116"/>
      <c r="G3" s="115"/>
    </row>
    <row r="4" spans="1:8" ht="18.75" x14ac:dyDescent="0.3">
      <c r="A4" s="107" t="s">
        <v>60</v>
      </c>
      <c r="B4" s="107"/>
      <c r="C4" s="118">
        <v>80973.509999999995</v>
      </c>
      <c r="D4" s="115"/>
      <c r="E4" s="115"/>
      <c r="F4" s="116"/>
      <c r="G4" s="115"/>
    </row>
    <row r="5" spans="1:8" ht="18.75" x14ac:dyDescent="0.3">
      <c r="A5" s="107" t="s">
        <v>59</v>
      </c>
      <c r="B5" s="107"/>
      <c r="C5" s="118">
        <v>-84039.48</v>
      </c>
      <c r="D5" s="115"/>
      <c r="E5" s="115"/>
      <c r="F5" s="116"/>
      <c r="G5" s="115"/>
    </row>
    <row r="6" spans="1:8" ht="19.5" thickBot="1" x14ac:dyDescent="0.35">
      <c r="A6" s="107" t="s">
        <v>58</v>
      </c>
      <c r="B6" s="107"/>
      <c r="C6" s="117">
        <v>663.71</v>
      </c>
      <c r="D6" s="115"/>
      <c r="E6" s="115"/>
      <c r="F6" s="116"/>
      <c r="G6" s="115"/>
    </row>
    <row r="7" spans="1:8" ht="15.75" thickBot="1" x14ac:dyDescent="0.3"/>
    <row r="8" spans="1:8" ht="48" thickBot="1" x14ac:dyDescent="0.35">
      <c r="A8" s="114" t="s">
        <v>57</v>
      </c>
      <c r="B8" s="113" t="s">
        <v>56</v>
      </c>
      <c r="C8" s="112" t="s">
        <v>52</v>
      </c>
      <c r="D8" s="111" t="s">
        <v>55</v>
      </c>
      <c r="E8" s="111" t="s">
        <v>54</v>
      </c>
      <c r="F8" s="190" t="s">
        <v>53</v>
      </c>
      <c r="G8" s="110" t="s">
        <v>52</v>
      </c>
      <c r="H8" s="109" t="s">
        <v>51</v>
      </c>
    </row>
    <row r="9" spans="1:8" ht="18.75" x14ac:dyDescent="0.3">
      <c r="A9" s="108"/>
      <c r="B9" s="107"/>
      <c r="C9" s="105"/>
      <c r="D9" s="105"/>
      <c r="E9" s="105"/>
      <c r="F9" s="106"/>
      <c r="G9" s="105"/>
    </row>
    <row r="10" spans="1:8" s="62" customFormat="1" ht="15.75" x14ac:dyDescent="0.25">
      <c r="A10" s="82">
        <v>44321</v>
      </c>
      <c r="B10" s="62" t="s">
        <v>50</v>
      </c>
      <c r="C10" s="81">
        <v>398.98</v>
      </c>
      <c r="D10" s="80"/>
      <c r="E10" s="80">
        <f>C10</f>
        <v>398.98</v>
      </c>
      <c r="F10" s="79"/>
      <c r="G10" s="78">
        <f>C10</f>
        <v>398.98</v>
      </c>
      <c r="H10" s="77" t="s">
        <v>49</v>
      </c>
    </row>
    <row r="11" spans="1:8" s="62" customFormat="1" ht="15.75" x14ac:dyDescent="0.25">
      <c r="A11" s="82">
        <v>44202</v>
      </c>
      <c r="B11" s="62" t="s">
        <v>48</v>
      </c>
      <c r="C11" s="96">
        <v>255</v>
      </c>
      <c r="D11" s="95">
        <f>C11</f>
        <v>255</v>
      </c>
      <c r="E11" s="95"/>
      <c r="F11" s="94"/>
      <c r="G11" s="93"/>
      <c r="H11" s="104" t="s">
        <v>303</v>
      </c>
    </row>
    <row r="12" spans="1:8" s="62" customFormat="1" ht="15.75" x14ac:dyDescent="0.25">
      <c r="A12" s="82">
        <v>44420</v>
      </c>
      <c r="B12" s="62" t="s">
        <v>47</v>
      </c>
      <c r="C12" s="88">
        <v>500</v>
      </c>
      <c r="D12" s="85">
        <f>C12</f>
        <v>500</v>
      </c>
      <c r="E12" s="85"/>
      <c r="F12" s="87"/>
      <c r="G12" s="84">
        <f>SUM(C11:C12)</f>
        <v>755</v>
      </c>
      <c r="H12" s="83" t="s">
        <v>303</v>
      </c>
    </row>
    <row r="13" spans="1:8" s="62" customFormat="1" ht="15.75" x14ac:dyDescent="0.25">
      <c r="A13" s="103" t="s">
        <v>32</v>
      </c>
      <c r="B13" s="102" t="s">
        <v>46</v>
      </c>
      <c r="C13" s="101">
        <v>755.88</v>
      </c>
      <c r="D13" s="100"/>
      <c r="E13" s="100"/>
      <c r="F13" s="99">
        <v>755.88</v>
      </c>
      <c r="G13" s="98">
        <f>F13</f>
        <v>755.88</v>
      </c>
      <c r="H13" s="97" t="s">
        <v>45</v>
      </c>
    </row>
    <row r="14" spans="1:8" s="62" customFormat="1" ht="15.75" x14ac:dyDescent="0.25">
      <c r="A14" s="82">
        <v>44287</v>
      </c>
      <c r="B14" s="62" t="s">
        <v>31</v>
      </c>
      <c r="C14" s="96">
        <v>6000</v>
      </c>
      <c r="D14" s="95">
        <f>C14</f>
        <v>6000</v>
      </c>
      <c r="E14" s="95"/>
      <c r="F14" s="94"/>
      <c r="G14" s="93"/>
      <c r="H14" s="89" t="s">
        <v>34</v>
      </c>
    </row>
    <row r="15" spans="1:8" s="62" customFormat="1" ht="15.75" x14ac:dyDescent="0.25">
      <c r="A15" s="63" t="s">
        <v>44</v>
      </c>
      <c r="B15" s="62" t="s">
        <v>31</v>
      </c>
      <c r="C15" s="92">
        <v>6285.88</v>
      </c>
      <c r="D15" s="65">
        <v>6000</v>
      </c>
      <c r="E15" s="91">
        <v>285.88</v>
      </c>
      <c r="F15" s="91"/>
      <c r="G15" s="90"/>
      <c r="H15" s="89" t="s">
        <v>40</v>
      </c>
    </row>
    <row r="16" spans="1:8" s="62" customFormat="1" ht="15.75" x14ac:dyDescent="0.25">
      <c r="A16" s="63" t="s">
        <v>43</v>
      </c>
      <c r="B16" s="62" t="s">
        <v>31</v>
      </c>
      <c r="C16" s="92">
        <v>6000</v>
      </c>
      <c r="D16" s="65">
        <v>6000</v>
      </c>
      <c r="E16" s="65"/>
      <c r="F16" s="91"/>
      <c r="G16" s="90"/>
      <c r="H16" s="89" t="s">
        <v>34</v>
      </c>
    </row>
    <row r="17" spans="1:8" s="62" customFormat="1" ht="15.75" x14ac:dyDescent="0.25">
      <c r="A17" s="63" t="s">
        <v>42</v>
      </c>
      <c r="B17" s="62" t="s">
        <v>31</v>
      </c>
      <c r="C17" s="92">
        <v>6000</v>
      </c>
      <c r="D17" s="65">
        <v>6000</v>
      </c>
      <c r="E17" s="65"/>
      <c r="F17" s="91"/>
      <c r="G17" s="90"/>
      <c r="H17" s="89" t="s">
        <v>34</v>
      </c>
    </row>
    <row r="18" spans="1:8" s="62" customFormat="1" ht="15.75" x14ac:dyDescent="0.25">
      <c r="A18" s="82">
        <v>44231</v>
      </c>
      <c r="B18" s="62" t="s">
        <v>31</v>
      </c>
      <c r="C18" s="92">
        <v>6000</v>
      </c>
      <c r="D18" s="65">
        <v>6000</v>
      </c>
      <c r="E18" s="65"/>
      <c r="F18" s="91"/>
      <c r="G18" s="90"/>
      <c r="H18" s="89" t="s">
        <v>34</v>
      </c>
    </row>
    <row r="19" spans="1:8" s="62" customFormat="1" ht="15.75" x14ac:dyDescent="0.25">
      <c r="A19" s="63" t="s">
        <v>41</v>
      </c>
      <c r="B19" s="62" t="s">
        <v>31</v>
      </c>
      <c r="C19" s="92">
        <v>6541.85</v>
      </c>
      <c r="D19" s="65">
        <v>6000</v>
      </c>
      <c r="E19" s="91">
        <v>541.85</v>
      </c>
      <c r="F19" s="91"/>
      <c r="G19" s="90"/>
      <c r="H19" s="89" t="s">
        <v>40</v>
      </c>
    </row>
    <row r="20" spans="1:8" s="62" customFormat="1" ht="15.75" x14ac:dyDescent="0.25">
      <c r="A20" s="63" t="s">
        <v>39</v>
      </c>
      <c r="B20" s="62" t="s">
        <v>31</v>
      </c>
      <c r="C20" s="92">
        <v>3000</v>
      </c>
      <c r="D20" s="65">
        <v>3000</v>
      </c>
      <c r="E20" s="65"/>
      <c r="F20" s="91"/>
      <c r="G20" s="90"/>
      <c r="H20" s="89" t="s">
        <v>34</v>
      </c>
    </row>
    <row r="21" spans="1:8" s="62" customFormat="1" ht="15.75" x14ac:dyDescent="0.25">
      <c r="A21" s="82">
        <v>44236</v>
      </c>
      <c r="B21" s="62" t="s">
        <v>31</v>
      </c>
      <c r="C21" s="92">
        <v>3000</v>
      </c>
      <c r="D21" s="65">
        <v>3000</v>
      </c>
      <c r="E21" s="65"/>
      <c r="F21" s="91"/>
      <c r="G21" s="90"/>
      <c r="H21" s="89" t="s">
        <v>34</v>
      </c>
    </row>
    <row r="22" spans="1:8" s="62" customFormat="1" ht="15.75" x14ac:dyDescent="0.25">
      <c r="A22" s="63" t="s">
        <v>38</v>
      </c>
      <c r="B22" s="62" t="s">
        <v>31</v>
      </c>
      <c r="C22" s="92">
        <v>1605.98</v>
      </c>
      <c r="D22" s="65">
        <v>1500</v>
      </c>
      <c r="E22" s="91">
        <v>105.98</v>
      </c>
      <c r="F22" s="91"/>
      <c r="G22" s="90"/>
      <c r="H22" s="89" t="s">
        <v>30</v>
      </c>
    </row>
    <row r="23" spans="1:8" s="62" customFormat="1" ht="15.75" x14ac:dyDescent="0.25">
      <c r="A23" s="63" t="s">
        <v>37</v>
      </c>
      <c r="B23" s="62" t="s">
        <v>31</v>
      </c>
      <c r="C23" s="92">
        <v>5692.3</v>
      </c>
      <c r="D23" s="65"/>
      <c r="E23" s="65">
        <v>5692.3</v>
      </c>
      <c r="F23" s="91"/>
      <c r="G23" s="90"/>
      <c r="H23" s="89" t="s">
        <v>30</v>
      </c>
    </row>
    <row r="24" spans="1:8" s="62" customFormat="1" ht="15.75" x14ac:dyDescent="0.25">
      <c r="A24" s="63" t="s">
        <v>36</v>
      </c>
      <c r="B24" s="62" t="s">
        <v>31</v>
      </c>
      <c r="C24" s="92">
        <v>1500</v>
      </c>
      <c r="D24" s="65">
        <v>1500</v>
      </c>
      <c r="E24" s="65"/>
      <c r="F24" s="91"/>
      <c r="G24" s="90"/>
      <c r="H24" s="89" t="s">
        <v>34</v>
      </c>
    </row>
    <row r="25" spans="1:8" s="62" customFormat="1" ht="15.75" x14ac:dyDescent="0.25">
      <c r="A25" s="82">
        <v>44297</v>
      </c>
      <c r="B25" s="62" t="s">
        <v>31</v>
      </c>
      <c r="C25" s="92">
        <v>1500</v>
      </c>
      <c r="D25" s="65">
        <v>1500</v>
      </c>
      <c r="E25" s="65"/>
      <c r="F25" s="91"/>
      <c r="G25" s="90"/>
      <c r="H25" s="89" t="s">
        <v>34</v>
      </c>
    </row>
    <row r="26" spans="1:8" s="62" customFormat="1" ht="15.75" x14ac:dyDescent="0.25">
      <c r="A26" s="63" t="s">
        <v>35</v>
      </c>
      <c r="B26" s="62" t="s">
        <v>31</v>
      </c>
      <c r="C26" s="92">
        <v>1500</v>
      </c>
      <c r="D26" s="65">
        <v>1500</v>
      </c>
      <c r="E26" s="65"/>
      <c r="F26" s="91"/>
      <c r="G26" s="90"/>
      <c r="H26" s="89" t="s">
        <v>34</v>
      </c>
    </row>
    <row r="27" spans="1:8" s="62" customFormat="1" ht="15.75" x14ac:dyDescent="0.25">
      <c r="A27" s="63" t="s">
        <v>33</v>
      </c>
      <c r="B27" s="62" t="s">
        <v>31</v>
      </c>
      <c r="C27" s="92">
        <v>1889.95</v>
      </c>
      <c r="D27" s="65">
        <v>1500</v>
      </c>
      <c r="E27" s="91">
        <v>389.95</v>
      </c>
      <c r="F27" s="91"/>
      <c r="G27" s="90"/>
      <c r="H27" s="89" t="s">
        <v>30</v>
      </c>
    </row>
    <row r="28" spans="1:8" s="62" customFormat="1" ht="15.75" x14ac:dyDescent="0.25">
      <c r="A28" s="63" t="s">
        <v>32</v>
      </c>
      <c r="B28" s="62" t="s">
        <v>31</v>
      </c>
      <c r="C28" s="88">
        <v>1547.69</v>
      </c>
      <c r="D28" s="85">
        <v>1500</v>
      </c>
      <c r="E28" s="87">
        <v>47.69</v>
      </c>
      <c r="F28" s="87"/>
      <c r="G28" s="84"/>
      <c r="H28" s="86" t="s">
        <v>30</v>
      </c>
    </row>
    <row r="29" spans="1:8" s="62" customFormat="1" ht="15.75" x14ac:dyDescent="0.25">
      <c r="A29" s="63"/>
      <c r="B29" s="163" t="s">
        <v>29</v>
      </c>
      <c r="C29" s="171"/>
      <c r="D29" s="171">
        <f>SUM(D14:D28)</f>
        <v>51000</v>
      </c>
      <c r="E29" s="171">
        <f>SUM(E14:E28)</f>
        <v>7063.65</v>
      </c>
      <c r="F29" s="85"/>
      <c r="G29" s="84">
        <f>SUM(D29:F29)</f>
        <v>58063.65</v>
      </c>
      <c r="H29" s="83" t="s">
        <v>28</v>
      </c>
    </row>
    <row r="30" spans="1:8" s="62" customFormat="1" ht="15.75" x14ac:dyDescent="0.25">
      <c r="A30" s="82">
        <v>44481</v>
      </c>
      <c r="B30" s="62" t="s">
        <v>27</v>
      </c>
      <c r="C30" s="81">
        <v>15000</v>
      </c>
      <c r="D30" s="80">
        <v>15000</v>
      </c>
      <c r="E30" s="80"/>
      <c r="F30" s="79"/>
      <c r="G30" s="78">
        <f>C30</f>
        <v>15000</v>
      </c>
      <c r="H30" s="77" t="s">
        <v>26</v>
      </c>
    </row>
    <row r="31" spans="1:8" s="62" customFormat="1" ht="47.25" x14ac:dyDescent="0.25">
      <c r="A31" s="76" t="s">
        <v>25</v>
      </c>
      <c r="B31" s="75" t="s">
        <v>24</v>
      </c>
      <c r="C31" s="74">
        <v>6000</v>
      </c>
      <c r="D31" s="73">
        <v>6000</v>
      </c>
      <c r="E31" s="73"/>
      <c r="F31" s="72"/>
      <c r="G31" s="71">
        <f>C31</f>
        <v>6000</v>
      </c>
      <c r="H31" s="70" t="s">
        <v>23</v>
      </c>
    </row>
    <row r="32" spans="1:8" s="62" customFormat="1" ht="16.5" thickBot="1" x14ac:dyDescent="0.3">
      <c r="A32" s="63"/>
      <c r="C32" s="69">
        <f>SUM(C10:C31)</f>
        <v>80973.510000000009</v>
      </c>
      <c r="D32" s="68">
        <f>D31+D30+D29+D12+D11</f>
        <v>72755</v>
      </c>
      <c r="E32" s="68">
        <f>E29+E10</f>
        <v>7462.6299999999992</v>
      </c>
      <c r="F32" s="67">
        <f>F13</f>
        <v>755.88</v>
      </c>
      <c r="G32" s="66">
        <f>SUM(G10:G31)</f>
        <v>80973.510000000009</v>
      </c>
      <c r="H32" s="63"/>
    </row>
    <row r="33" spans="1:8" s="62" customFormat="1" ht="16.5" thickTop="1" x14ac:dyDescent="0.25">
      <c r="A33" s="63"/>
      <c r="F33" s="64"/>
      <c r="G33" s="65">
        <f>SUM(D32:F32)</f>
        <v>80973.510000000009</v>
      </c>
      <c r="H33" s="63"/>
    </row>
    <row r="34" spans="1:8" s="62" customFormat="1" ht="15.75" x14ac:dyDescent="0.25">
      <c r="A34" s="63"/>
      <c r="E34" s="65">
        <f>G32-C32</f>
        <v>0</v>
      </c>
      <c r="F34" s="64"/>
      <c r="G34" s="65">
        <f>G32-G13</f>
        <v>80217.63</v>
      </c>
      <c r="H34" s="63"/>
    </row>
    <row r="35" spans="1:8" s="62" customFormat="1" ht="15.75" x14ac:dyDescent="0.25">
      <c r="A35" s="63"/>
      <c r="F35" s="64"/>
      <c r="H35" s="63"/>
    </row>
    <row r="36" spans="1:8" s="62" customFormat="1" ht="15.75" x14ac:dyDescent="0.25">
      <c r="A36" s="63"/>
      <c r="F36" s="64"/>
      <c r="H36" s="63"/>
    </row>
    <row r="37" spans="1:8" s="62" customFormat="1" ht="15.75" x14ac:dyDescent="0.25">
      <c r="A37" s="63"/>
      <c r="F37" s="64"/>
      <c r="H37" s="63"/>
    </row>
    <row r="38" spans="1:8" x14ac:dyDescent="0.25">
      <c r="A38" s="60"/>
    </row>
    <row r="39" spans="1:8" x14ac:dyDescent="0.25">
      <c r="A39" s="60"/>
    </row>
    <row r="40" spans="1:8" x14ac:dyDescent="0.25">
      <c r="A40" s="60"/>
    </row>
    <row r="41" spans="1:8" x14ac:dyDescent="0.25">
      <c r="A41" s="60"/>
    </row>
    <row r="42" spans="1:8" x14ac:dyDescent="0.25">
      <c r="A42" s="60"/>
    </row>
  </sheetData>
  <pageMargins left="0.25" right="0.25" top="0.75" bottom="0.75" header="0.3" footer="0.3"/>
  <pageSetup scale="59" fitToHeight="0" orientation="landscape" horizontalDpi="4294967293" verticalDpi="4294967293" r:id="rId1"/>
  <headerFooter>
    <oddFooter>&amp;L&amp;P of &amp;N&amp;C&amp;A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4250B-91E1-4197-8DB3-8B2F79223D11}">
  <sheetPr>
    <tabColor rgb="FF92D050"/>
    <pageSetUpPr fitToPage="1"/>
  </sheetPr>
  <dimension ref="A1:D41"/>
  <sheetViews>
    <sheetView topLeftCell="A4" workbookViewId="0">
      <selection activeCell="B23" sqref="B23"/>
    </sheetView>
  </sheetViews>
  <sheetFormatPr defaultRowHeight="15" x14ac:dyDescent="0.25"/>
  <cols>
    <col min="1" max="1" width="14.5703125" style="59" customWidth="1"/>
    <col min="2" max="2" width="105" style="59" customWidth="1"/>
    <col min="3" max="3" width="14.5703125" style="119" customWidth="1"/>
    <col min="4" max="4" width="70" style="124" customWidth="1"/>
    <col min="5" max="16384" width="9.140625" style="59"/>
  </cols>
  <sheetData>
    <row r="1" spans="1:4" ht="15.75" thickBot="1" x14ac:dyDescent="0.3"/>
    <row r="2" spans="1:4" s="119" customFormat="1" ht="36" customHeight="1" thickBot="1" x14ac:dyDescent="0.25">
      <c r="A2" s="123" t="s">
        <v>5</v>
      </c>
      <c r="B2" s="109" t="s">
        <v>63</v>
      </c>
      <c r="C2" s="122" t="s">
        <v>62</v>
      </c>
      <c r="D2" s="124"/>
    </row>
    <row r="3" spans="1:4" ht="18.75" x14ac:dyDescent="0.3">
      <c r="A3" s="107" t="s">
        <v>61</v>
      </c>
      <c r="B3" s="107"/>
      <c r="C3" s="134">
        <v>3729.68</v>
      </c>
    </row>
    <row r="4" spans="1:4" ht="18.75" x14ac:dyDescent="0.3">
      <c r="A4" s="107" t="s">
        <v>60</v>
      </c>
      <c r="B4" s="107"/>
      <c r="C4" s="134">
        <v>80973.509999999995</v>
      </c>
    </row>
    <row r="5" spans="1:4" ht="18.75" x14ac:dyDescent="0.3">
      <c r="A5" s="107" t="s">
        <v>59</v>
      </c>
      <c r="B5" s="107"/>
      <c r="C5" s="134">
        <v>-84039.48</v>
      </c>
    </row>
    <row r="6" spans="1:4" ht="19.5" thickBot="1" x14ac:dyDescent="0.35">
      <c r="A6" s="107" t="s">
        <v>58</v>
      </c>
      <c r="B6" s="107"/>
      <c r="C6" s="133">
        <v>663.71</v>
      </c>
      <c r="D6" s="124" t="s">
        <v>86</v>
      </c>
    </row>
    <row r="7" spans="1:4" ht="15.75" thickBot="1" x14ac:dyDescent="0.3"/>
    <row r="8" spans="1:4" ht="19.5" thickBot="1" x14ac:dyDescent="0.35">
      <c r="A8" s="114" t="s">
        <v>57</v>
      </c>
      <c r="B8" s="132" t="s">
        <v>85</v>
      </c>
      <c r="C8" s="109" t="s">
        <v>1</v>
      </c>
      <c r="D8" s="131" t="s">
        <v>84</v>
      </c>
    </row>
    <row r="9" spans="1:4" ht="18.75" x14ac:dyDescent="0.3">
      <c r="A9" s="108"/>
      <c r="B9" s="107"/>
      <c r="C9" s="130"/>
    </row>
    <row r="10" spans="1:4" s="62" customFormat="1" ht="15.75" x14ac:dyDescent="0.25">
      <c r="A10" s="82">
        <v>44287</v>
      </c>
      <c r="B10" s="62" t="s">
        <v>31</v>
      </c>
      <c r="C10" s="128">
        <v>6000</v>
      </c>
      <c r="D10" s="125" t="s">
        <v>83</v>
      </c>
    </row>
    <row r="11" spans="1:4" s="62" customFormat="1" ht="15.75" x14ac:dyDescent="0.25">
      <c r="A11" s="63" t="s">
        <v>44</v>
      </c>
      <c r="B11" s="62" t="s">
        <v>31</v>
      </c>
      <c r="C11" s="128">
        <v>6285.88</v>
      </c>
      <c r="D11" s="125" t="s">
        <v>82</v>
      </c>
    </row>
    <row r="12" spans="1:4" s="62" customFormat="1" ht="15.75" x14ac:dyDescent="0.25">
      <c r="A12" s="63" t="s">
        <v>43</v>
      </c>
      <c r="B12" s="62" t="s">
        <v>31</v>
      </c>
      <c r="C12" s="128">
        <v>6000</v>
      </c>
      <c r="D12" s="125" t="s">
        <v>81</v>
      </c>
    </row>
    <row r="13" spans="1:4" s="62" customFormat="1" ht="15.75" x14ac:dyDescent="0.25">
      <c r="A13" s="63" t="s">
        <v>42</v>
      </c>
      <c r="B13" s="62" t="s">
        <v>31</v>
      </c>
      <c r="C13" s="128">
        <v>6000</v>
      </c>
      <c r="D13" s="125" t="s">
        <v>80</v>
      </c>
    </row>
    <row r="14" spans="1:4" s="62" customFormat="1" ht="15.75" x14ac:dyDescent="0.25">
      <c r="A14" s="82">
        <v>44231</v>
      </c>
      <c r="B14" s="62" t="s">
        <v>31</v>
      </c>
      <c r="C14" s="128">
        <v>6000</v>
      </c>
      <c r="D14" s="125" t="s">
        <v>79</v>
      </c>
    </row>
    <row r="15" spans="1:4" s="62" customFormat="1" ht="15.75" x14ac:dyDescent="0.25">
      <c r="A15" s="82">
        <v>44321</v>
      </c>
      <c r="B15" s="62" t="s">
        <v>50</v>
      </c>
      <c r="C15" s="128">
        <v>398.98</v>
      </c>
      <c r="D15" s="125" t="s">
        <v>78</v>
      </c>
    </row>
    <row r="16" spans="1:4" s="62" customFormat="1" ht="15.75" x14ac:dyDescent="0.25">
      <c r="A16" s="63" t="s">
        <v>41</v>
      </c>
      <c r="B16" s="62" t="s">
        <v>31</v>
      </c>
      <c r="C16" s="128">
        <v>6541.85</v>
      </c>
      <c r="D16" s="125" t="s">
        <v>77</v>
      </c>
    </row>
    <row r="17" spans="1:4" s="62" customFormat="1" ht="47.25" x14ac:dyDescent="0.25">
      <c r="A17" s="76" t="s">
        <v>25</v>
      </c>
      <c r="B17" s="75" t="s">
        <v>24</v>
      </c>
      <c r="C17" s="128">
        <v>6000</v>
      </c>
      <c r="D17" s="129" t="s">
        <v>76</v>
      </c>
    </row>
    <row r="18" spans="1:4" s="62" customFormat="1" ht="15.75" x14ac:dyDescent="0.25">
      <c r="A18" s="82">
        <v>44202</v>
      </c>
      <c r="B18" s="62" t="s">
        <v>48</v>
      </c>
      <c r="C18" s="128">
        <v>255</v>
      </c>
      <c r="D18" s="125" t="s">
        <v>75</v>
      </c>
    </row>
    <row r="19" spans="1:4" s="62" customFormat="1" ht="15.75" x14ac:dyDescent="0.25">
      <c r="A19" s="63" t="s">
        <v>39</v>
      </c>
      <c r="B19" s="62" t="s">
        <v>31</v>
      </c>
      <c r="C19" s="128">
        <v>3000</v>
      </c>
      <c r="D19" s="125" t="s">
        <v>74</v>
      </c>
    </row>
    <row r="20" spans="1:4" s="62" customFormat="1" ht="15.75" x14ac:dyDescent="0.25">
      <c r="A20" s="82">
        <v>44236</v>
      </c>
      <c r="B20" s="62" t="s">
        <v>31</v>
      </c>
      <c r="C20" s="128">
        <v>3000</v>
      </c>
      <c r="D20" s="125" t="s">
        <v>74</v>
      </c>
    </row>
    <row r="21" spans="1:4" s="62" customFormat="1" ht="15.75" x14ac:dyDescent="0.25">
      <c r="A21" s="63" t="s">
        <v>38</v>
      </c>
      <c r="B21" s="62" t="s">
        <v>31</v>
      </c>
      <c r="C21" s="128">
        <v>1605.98</v>
      </c>
      <c r="D21" s="125" t="s">
        <v>73</v>
      </c>
    </row>
    <row r="22" spans="1:4" s="62" customFormat="1" ht="15.75" x14ac:dyDescent="0.25">
      <c r="A22" s="63" t="s">
        <v>37</v>
      </c>
      <c r="B22" s="62" t="s">
        <v>31</v>
      </c>
      <c r="C22" s="128">
        <v>5692.3</v>
      </c>
      <c r="D22" s="125" t="s">
        <v>72</v>
      </c>
    </row>
    <row r="23" spans="1:4" s="62" customFormat="1" ht="15.75" x14ac:dyDescent="0.25">
      <c r="A23" s="63" t="s">
        <v>36</v>
      </c>
      <c r="B23" s="62" t="s">
        <v>31</v>
      </c>
      <c r="C23" s="128">
        <v>1500</v>
      </c>
      <c r="D23" s="125" t="s">
        <v>71</v>
      </c>
    </row>
    <row r="24" spans="1:4" s="62" customFormat="1" ht="15.75" x14ac:dyDescent="0.25">
      <c r="A24" s="82">
        <v>44297</v>
      </c>
      <c r="B24" s="62" t="s">
        <v>31</v>
      </c>
      <c r="C24" s="128">
        <v>1500</v>
      </c>
      <c r="D24" s="125" t="s">
        <v>70</v>
      </c>
    </row>
    <row r="25" spans="1:4" s="62" customFormat="1" ht="15.75" x14ac:dyDescent="0.25">
      <c r="A25" s="63" t="s">
        <v>35</v>
      </c>
      <c r="B25" s="62" t="s">
        <v>31</v>
      </c>
      <c r="C25" s="128">
        <v>1500</v>
      </c>
      <c r="D25" s="125" t="s">
        <v>69</v>
      </c>
    </row>
    <row r="26" spans="1:4" s="62" customFormat="1" ht="15.75" x14ac:dyDescent="0.25">
      <c r="A26" s="82">
        <v>44420</v>
      </c>
      <c r="B26" s="62" t="s">
        <v>47</v>
      </c>
      <c r="C26" s="128">
        <v>500</v>
      </c>
      <c r="D26" s="125" t="s">
        <v>68</v>
      </c>
    </row>
    <row r="27" spans="1:4" s="62" customFormat="1" ht="15.75" x14ac:dyDescent="0.25">
      <c r="A27" s="82">
        <v>44481</v>
      </c>
      <c r="B27" s="62" t="s">
        <v>27</v>
      </c>
      <c r="C27" s="128">
        <v>15000</v>
      </c>
      <c r="D27" s="125" t="s">
        <v>67</v>
      </c>
    </row>
    <row r="28" spans="1:4" s="62" customFormat="1" ht="15.75" x14ac:dyDescent="0.25">
      <c r="A28" s="63" t="s">
        <v>33</v>
      </c>
      <c r="B28" s="62" t="s">
        <v>31</v>
      </c>
      <c r="C28" s="128">
        <v>1889.95</v>
      </c>
      <c r="D28" s="125" t="s">
        <v>66</v>
      </c>
    </row>
    <row r="29" spans="1:4" s="62" customFormat="1" ht="15.75" x14ac:dyDescent="0.25">
      <c r="A29" s="63" t="s">
        <v>32</v>
      </c>
      <c r="B29" s="62" t="s">
        <v>31</v>
      </c>
      <c r="C29" s="128">
        <v>1547.69</v>
      </c>
      <c r="D29" s="125" t="s">
        <v>65</v>
      </c>
    </row>
    <row r="30" spans="1:4" s="62" customFormat="1" ht="15.75" x14ac:dyDescent="0.25">
      <c r="A30" s="63" t="s">
        <v>32</v>
      </c>
      <c r="B30" s="62" t="s">
        <v>64</v>
      </c>
      <c r="C30" s="127">
        <v>755.88</v>
      </c>
      <c r="D30" s="125" t="s">
        <v>45</v>
      </c>
    </row>
    <row r="31" spans="1:4" s="62" customFormat="1" ht="16.5" thickBot="1" x14ac:dyDescent="0.3">
      <c r="A31" s="63"/>
      <c r="C31" s="126">
        <f>SUM(C10:C30)</f>
        <v>80973.510000000009</v>
      </c>
      <c r="D31" s="125"/>
    </row>
    <row r="32" spans="1:4" s="62" customFormat="1" ht="16.5" thickTop="1" x14ac:dyDescent="0.25">
      <c r="A32" s="63"/>
      <c r="C32" s="76"/>
      <c r="D32" s="125"/>
    </row>
    <row r="33" spans="1:4" s="62" customFormat="1" ht="15.75" x14ac:dyDescent="0.25">
      <c r="A33" s="63"/>
      <c r="C33" s="76"/>
      <c r="D33" s="125"/>
    </row>
    <row r="34" spans="1:4" s="62" customFormat="1" ht="15.75" x14ac:dyDescent="0.25">
      <c r="A34" s="63"/>
      <c r="C34" s="76"/>
      <c r="D34" s="125"/>
    </row>
    <row r="35" spans="1:4" s="62" customFormat="1" ht="15.75" x14ac:dyDescent="0.25">
      <c r="A35" s="63"/>
      <c r="C35" s="76"/>
      <c r="D35" s="125"/>
    </row>
    <row r="36" spans="1:4" s="62" customFormat="1" ht="15.75" x14ac:dyDescent="0.25">
      <c r="A36" s="63"/>
      <c r="C36" s="76"/>
      <c r="D36" s="125"/>
    </row>
    <row r="37" spans="1:4" x14ac:dyDescent="0.25">
      <c r="A37" s="60"/>
    </row>
    <row r="38" spans="1:4" x14ac:dyDescent="0.25">
      <c r="A38" s="60"/>
    </row>
    <row r="39" spans="1:4" x14ac:dyDescent="0.25">
      <c r="A39" s="60"/>
    </row>
    <row r="40" spans="1:4" x14ac:dyDescent="0.25">
      <c r="A40" s="60"/>
    </row>
    <row r="41" spans="1:4" x14ac:dyDescent="0.25">
      <c r="A41" s="60"/>
    </row>
  </sheetData>
  <pageMargins left="0.25" right="0.25" top="0.75" bottom="0.75" header="0.3" footer="0.3"/>
  <pageSetup scale="67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C2258-7C9B-4599-9EC2-532934A646E5}">
  <sheetPr>
    <tabColor rgb="FFFF0000"/>
    <pageSetUpPr fitToPage="1"/>
  </sheetPr>
  <dimension ref="A1:F140"/>
  <sheetViews>
    <sheetView workbookViewId="0">
      <selection activeCell="A2" sqref="A2"/>
    </sheetView>
  </sheetViews>
  <sheetFormatPr defaultRowHeight="15" x14ac:dyDescent="0.25"/>
  <cols>
    <col min="1" max="1" width="14.5703125" style="59" customWidth="1"/>
    <col min="2" max="2" width="92.7109375" style="59" customWidth="1"/>
    <col min="3" max="3" width="14.7109375" style="59" customWidth="1"/>
    <col min="4" max="4" width="12.5703125" style="60" customWidth="1"/>
    <col min="5" max="5" width="31.42578125" style="60" customWidth="1"/>
    <col min="6" max="6" width="60.7109375" style="119" customWidth="1"/>
    <col min="7" max="7" width="15.5703125" style="59" customWidth="1"/>
    <col min="8" max="16384" width="9.140625" style="59"/>
  </cols>
  <sheetData>
    <row r="1" spans="1:6" ht="15.75" thickBot="1" x14ac:dyDescent="0.3"/>
    <row r="2" spans="1:6" s="119" customFormat="1" ht="36" customHeight="1" thickBot="1" x14ac:dyDescent="0.25">
      <c r="A2" s="123" t="s">
        <v>5</v>
      </c>
      <c r="B2" s="109" t="s">
        <v>63</v>
      </c>
      <c r="C2" s="122" t="s">
        <v>62</v>
      </c>
      <c r="D2" s="120"/>
      <c r="E2" s="120"/>
    </row>
    <row r="3" spans="1:6" ht="18.75" x14ac:dyDescent="0.3">
      <c r="A3" s="107" t="s">
        <v>61</v>
      </c>
      <c r="B3" s="107"/>
      <c r="C3" s="118">
        <v>3729.68</v>
      </c>
      <c r="D3" s="154"/>
      <c r="E3" s="154"/>
    </row>
    <row r="4" spans="1:6" ht="18.75" x14ac:dyDescent="0.3">
      <c r="A4" s="107" t="s">
        <v>60</v>
      </c>
      <c r="B4" s="107"/>
      <c r="C4" s="118">
        <v>80973.509999999995</v>
      </c>
      <c r="D4" s="154"/>
      <c r="E4" s="154"/>
    </row>
    <row r="5" spans="1:6" ht="18.75" x14ac:dyDescent="0.3">
      <c r="A5" s="107" t="s">
        <v>59</v>
      </c>
      <c r="B5" s="107"/>
      <c r="C5" s="118">
        <v>-84039.48</v>
      </c>
      <c r="D5" s="154"/>
      <c r="E5" s="154"/>
    </row>
    <row r="6" spans="1:6" ht="19.5" thickBot="1" x14ac:dyDescent="0.35">
      <c r="A6" s="107" t="s">
        <v>58</v>
      </c>
      <c r="B6" s="107"/>
      <c r="C6" s="117">
        <v>663.71</v>
      </c>
      <c r="D6" s="154"/>
      <c r="E6" s="154"/>
    </row>
    <row r="7" spans="1:6" ht="15.75" thickBot="1" x14ac:dyDescent="0.3"/>
    <row r="8" spans="1:6" ht="19.5" thickBot="1" x14ac:dyDescent="0.35">
      <c r="A8" s="153" t="s">
        <v>57</v>
      </c>
      <c r="B8" s="152" t="s">
        <v>321</v>
      </c>
      <c r="C8" s="109" t="s">
        <v>1</v>
      </c>
      <c r="D8" s="109" t="s">
        <v>256</v>
      </c>
      <c r="E8" s="109" t="s">
        <v>0</v>
      </c>
      <c r="F8" s="109" t="s">
        <v>255</v>
      </c>
    </row>
    <row r="9" spans="1:6" s="62" customFormat="1" ht="15.75" x14ac:dyDescent="0.25">
      <c r="A9" s="63" t="s">
        <v>43</v>
      </c>
      <c r="B9" s="62" t="s">
        <v>254</v>
      </c>
      <c r="C9" s="148">
        <v>-45</v>
      </c>
      <c r="D9" s="138"/>
      <c r="E9" s="147" t="s">
        <v>214</v>
      </c>
      <c r="F9" s="76"/>
    </row>
    <row r="10" spans="1:6" s="62" customFormat="1" ht="15.75" x14ac:dyDescent="0.25">
      <c r="A10" s="63" t="s">
        <v>104</v>
      </c>
      <c r="B10" s="62" t="s">
        <v>253</v>
      </c>
      <c r="C10" s="148">
        <v>-45</v>
      </c>
      <c r="D10" s="138"/>
      <c r="E10" s="147" t="s">
        <v>214</v>
      </c>
      <c r="F10" s="76"/>
    </row>
    <row r="11" spans="1:6" s="62" customFormat="1" ht="15.75" x14ac:dyDescent="0.25">
      <c r="A11" s="82">
        <v>44540</v>
      </c>
      <c r="B11" s="62" t="s">
        <v>252</v>
      </c>
      <c r="C11" s="148">
        <v>-25</v>
      </c>
      <c r="D11" s="138"/>
      <c r="E11" s="147" t="s">
        <v>214</v>
      </c>
      <c r="F11" s="76"/>
    </row>
    <row r="12" spans="1:6" s="62" customFormat="1" ht="15.75" x14ac:dyDescent="0.25">
      <c r="A12" s="82">
        <v>44292</v>
      </c>
      <c r="B12" s="62" t="s">
        <v>251</v>
      </c>
      <c r="C12" s="148">
        <v>-239.88</v>
      </c>
      <c r="D12" s="138"/>
      <c r="E12" s="147" t="s">
        <v>214</v>
      </c>
      <c r="F12" s="76"/>
    </row>
    <row r="13" spans="1:6" s="62" customFormat="1" ht="15.75" x14ac:dyDescent="0.25">
      <c r="A13" s="82">
        <v>44231</v>
      </c>
      <c r="B13" s="62" t="s">
        <v>250</v>
      </c>
      <c r="C13" s="148">
        <v>-22</v>
      </c>
      <c r="D13" s="138"/>
      <c r="E13" s="147" t="s">
        <v>214</v>
      </c>
      <c r="F13" s="76"/>
    </row>
    <row r="14" spans="1:6" s="62" customFormat="1" ht="15.75" x14ac:dyDescent="0.25">
      <c r="A14" s="82">
        <v>44231</v>
      </c>
      <c r="B14" s="62" t="s">
        <v>249</v>
      </c>
      <c r="C14" s="148">
        <v>-1</v>
      </c>
      <c r="D14" s="138"/>
      <c r="E14" s="147" t="s">
        <v>214</v>
      </c>
      <c r="F14" s="76"/>
    </row>
    <row r="15" spans="1:6" s="62" customFormat="1" ht="15.75" x14ac:dyDescent="0.25">
      <c r="A15" s="63" t="s">
        <v>248</v>
      </c>
      <c r="B15" s="62" t="s">
        <v>247</v>
      </c>
      <c r="C15" s="148">
        <v>-25</v>
      </c>
      <c r="D15" s="138"/>
      <c r="E15" s="147" t="s">
        <v>214</v>
      </c>
      <c r="F15" s="76"/>
    </row>
    <row r="16" spans="1:6" s="62" customFormat="1" ht="15.75" x14ac:dyDescent="0.25">
      <c r="A16" s="63" t="s">
        <v>43</v>
      </c>
      <c r="B16" s="62" t="s">
        <v>246</v>
      </c>
      <c r="C16" s="148">
        <v>-49</v>
      </c>
      <c r="D16" s="138"/>
      <c r="E16" s="147" t="s">
        <v>214</v>
      </c>
      <c r="F16" s="76"/>
    </row>
    <row r="17" spans="1:6" s="62" customFormat="1" ht="15.75" x14ac:dyDescent="0.25">
      <c r="A17" s="63" t="s">
        <v>43</v>
      </c>
      <c r="B17" s="62" t="s">
        <v>245</v>
      </c>
      <c r="C17" s="148">
        <v>-69</v>
      </c>
      <c r="D17" s="138"/>
      <c r="E17" s="147" t="s">
        <v>214</v>
      </c>
      <c r="F17" s="76"/>
    </row>
    <row r="18" spans="1:6" s="62" customFormat="1" ht="15.75" x14ac:dyDescent="0.25">
      <c r="A18" s="63" t="s">
        <v>104</v>
      </c>
      <c r="B18" s="62" t="s">
        <v>244</v>
      </c>
      <c r="C18" s="148">
        <v>-55.2</v>
      </c>
      <c r="D18" s="138"/>
      <c r="E18" s="147" t="s">
        <v>214</v>
      </c>
      <c r="F18" s="76"/>
    </row>
    <row r="19" spans="1:6" s="62" customFormat="1" ht="15.75" x14ac:dyDescent="0.25">
      <c r="A19" s="63" t="s">
        <v>236</v>
      </c>
      <c r="B19" s="62" t="s">
        <v>243</v>
      </c>
      <c r="C19" s="148">
        <v>-79.599999999999994</v>
      </c>
      <c r="D19" s="138"/>
      <c r="E19" s="147" t="s">
        <v>214</v>
      </c>
      <c r="F19" s="76" t="s">
        <v>242</v>
      </c>
    </row>
    <row r="20" spans="1:6" s="62" customFormat="1" ht="15.75" x14ac:dyDescent="0.25">
      <c r="A20" s="63" t="s">
        <v>43</v>
      </c>
      <c r="B20" s="62" t="s">
        <v>241</v>
      </c>
      <c r="C20" s="148">
        <v>-12.19</v>
      </c>
      <c r="D20" s="138"/>
      <c r="E20" s="147" t="s">
        <v>214</v>
      </c>
      <c r="F20" s="76"/>
    </row>
    <row r="21" spans="1:6" s="62" customFormat="1" ht="15.75" x14ac:dyDescent="0.25">
      <c r="A21" s="63" t="s">
        <v>43</v>
      </c>
      <c r="B21" s="62" t="s">
        <v>240</v>
      </c>
      <c r="C21" s="148">
        <v>-24</v>
      </c>
      <c r="D21" s="138"/>
      <c r="E21" s="147" t="s">
        <v>214</v>
      </c>
      <c r="F21" s="76"/>
    </row>
    <row r="22" spans="1:6" s="62" customFormat="1" ht="15.75" x14ac:dyDescent="0.25">
      <c r="A22" s="63" t="s">
        <v>104</v>
      </c>
      <c r="B22" s="62" t="s">
        <v>239</v>
      </c>
      <c r="C22" s="148">
        <v>-24</v>
      </c>
      <c r="D22" s="138"/>
      <c r="E22" s="147" t="s">
        <v>214</v>
      </c>
      <c r="F22" s="76"/>
    </row>
    <row r="23" spans="1:6" s="62" customFormat="1" ht="15.75" x14ac:dyDescent="0.25">
      <c r="A23" s="63" t="s">
        <v>43</v>
      </c>
      <c r="B23" s="62" t="s">
        <v>238</v>
      </c>
      <c r="C23" s="148">
        <v>-29</v>
      </c>
      <c r="D23" s="138"/>
      <c r="E23" s="147" t="s">
        <v>214</v>
      </c>
      <c r="F23" s="76"/>
    </row>
    <row r="24" spans="1:6" s="62" customFormat="1" ht="15.75" x14ac:dyDescent="0.25">
      <c r="A24" s="63" t="s">
        <v>104</v>
      </c>
      <c r="B24" s="62" t="s">
        <v>237</v>
      </c>
      <c r="C24" s="148">
        <v>-29</v>
      </c>
      <c r="D24" s="138"/>
      <c r="E24" s="147" t="s">
        <v>214</v>
      </c>
      <c r="F24" s="76"/>
    </row>
    <row r="25" spans="1:6" s="62" customFormat="1" ht="15.75" x14ac:dyDescent="0.25">
      <c r="A25" s="63" t="s">
        <v>236</v>
      </c>
      <c r="B25" s="62" t="s">
        <v>235</v>
      </c>
      <c r="C25" s="148">
        <v>-49.5</v>
      </c>
      <c r="D25" s="138"/>
      <c r="E25" s="147" t="s">
        <v>214</v>
      </c>
      <c r="F25" s="76"/>
    </row>
    <row r="26" spans="1:6" s="62" customFormat="1" ht="15.75" x14ac:dyDescent="0.25">
      <c r="A26" s="63" t="s">
        <v>234</v>
      </c>
      <c r="B26" s="62" t="s">
        <v>233</v>
      </c>
      <c r="C26" s="148">
        <v>-125</v>
      </c>
      <c r="D26" s="138"/>
      <c r="E26" s="147" t="s">
        <v>214</v>
      </c>
      <c r="F26" s="76"/>
    </row>
    <row r="27" spans="1:6" s="62" customFormat="1" ht="15.75" x14ac:dyDescent="0.25">
      <c r="A27" s="82">
        <v>44199</v>
      </c>
      <c r="B27" s="62" t="s">
        <v>232</v>
      </c>
      <c r="C27" s="148">
        <v>-125</v>
      </c>
      <c r="D27" s="138"/>
      <c r="E27" s="147" t="s">
        <v>214</v>
      </c>
      <c r="F27" s="76"/>
    </row>
    <row r="28" spans="1:6" s="62" customFormat="1" ht="15.75" x14ac:dyDescent="0.25">
      <c r="A28" s="63" t="s">
        <v>138</v>
      </c>
      <c r="B28" s="62" t="s">
        <v>231</v>
      </c>
      <c r="C28" s="148">
        <v>-125</v>
      </c>
      <c r="D28" s="138"/>
      <c r="E28" s="147" t="s">
        <v>214</v>
      </c>
      <c r="F28" s="76"/>
    </row>
    <row r="29" spans="1:6" s="62" customFormat="1" ht="15.75" x14ac:dyDescent="0.25">
      <c r="A29" s="63" t="s">
        <v>219</v>
      </c>
      <c r="B29" s="62" t="s">
        <v>230</v>
      </c>
      <c r="C29" s="148">
        <v>-112</v>
      </c>
      <c r="D29" s="138"/>
      <c r="E29" s="147" t="s">
        <v>214</v>
      </c>
      <c r="F29" s="76"/>
    </row>
    <row r="30" spans="1:6" s="62" customFormat="1" ht="15.75" x14ac:dyDescent="0.25">
      <c r="A30" s="63" t="s">
        <v>229</v>
      </c>
      <c r="B30" s="62" t="s">
        <v>228</v>
      </c>
      <c r="C30" s="148">
        <v>-125</v>
      </c>
      <c r="D30" s="138"/>
      <c r="E30" s="147" t="s">
        <v>214</v>
      </c>
      <c r="F30" s="76"/>
    </row>
    <row r="31" spans="1:6" s="62" customFormat="1" ht="15.75" x14ac:dyDescent="0.25">
      <c r="A31" s="63" t="s">
        <v>227</v>
      </c>
      <c r="B31" s="62" t="s">
        <v>226</v>
      </c>
      <c r="C31" s="148">
        <v>-125</v>
      </c>
      <c r="D31" s="138"/>
      <c r="E31" s="147" t="s">
        <v>214</v>
      </c>
      <c r="F31" s="76"/>
    </row>
    <row r="32" spans="1:6" s="62" customFormat="1" ht="15.75" x14ac:dyDescent="0.25">
      <c r="A32" s="63" t="s">
        <v>225</v>
      </c>
      <c r="B32" s="62" t="s">
        <v>224</v>
      </c>
      <c r="C32" s="148">
        <v>-125</v>
      </c>
      <c r="D32" s="138"/>
      <c r="E32" s="147" t="s">
        <v>214</v>
      </c>
      <c r="F32" s="76"/>
    </row>
    <row r="33" spans="1:6" s="62" customFormat="1" ht="15.75" x14ac:dyDescent="0.25">
      <c r="A33" s="63" t="s">
        <v>184</v>
      </c>
      <c r="B33" s="62" t="s">
        <v>223</v>
      </c>
      <c r="C33" s="148">
        <v>-125</v>
      </c>
      <c r="D33" s="138"/>
      <c r="E33" s="147" t="s">
        <v>214</v>
      </c>
      <c r="F33" s="76"/>
    </row>
    <row r="34" spans="1:6" s="62" customFormat="1" ht="15.75" x14ac:dyDescent="0.25">
      <c r="A34" s="63" t="s">
        <v>222</v>
      </c>
      <c r="B34" s="62" t="s">
        <v>221</v>
      </c>
      <c r="C34" s="148">
        <v>-125</v>
      </c>
      <c r="D34" s="138"/>
      <c r="E34" s="147" t="s">
        <v>214</v>
      </c>
      <c r="F34" s="76"/>
    </row>
    <row r="35" spans="1:6" s="62" customFormat="1" ht="15.75" x14ac:dyDescent="0.25">
      <c r="A35" s="63" t="s">
        <v>104</v>
      </c>
      <c r="B35" s="62" t="s">
        <v>220</v>
      </c>
      <c r="C35" s="148">
        <v>-24</v>
      </c>
      <c r="D35" s="138"/>
      <c r="E35" s="147" t="s">
        <v>214</v>
      </c>
      <c r="F35" s="76"/>
    </row>
    <row r="36" spans="1:6" s="62" customFormat="1" ht="15.75" x14ac:dyDescent="0.25">
      <c r="A36" s="63" t="s">
        <v>219</v>
      </c>
      <c r="B36" s="62" t="s">
        <v>218</v>
      </c>
      <c r="C36" s="148">
        <v>-98</v>
      </c>
      <c r="D36" s="138"/>
      <c r="E36" s="147" t="s">
        <v>214</v>
      </c>
      <c r="F36" s="76"/>
    </row>
    <row r="37" spans="1:6" s="62" customFormat="1" ht="15.75" x14ac:dyDescent="0.25">
      <c r="A37" s="63" t="s">
        <v>217</v>
      </c>
      <c r="B37" s="62" t="s">
        <v>216</v>
      </c>
      <c r="C37" s="148">
        <v>-55</v>
      </c>
      <c r="D37" s="138"/>
      <c r="E37" s="147" t="s">
        <v>214</v>
      </c>
      <c r="F37" s="76"/>
    </row>
    <row r="38" spans="1:6" s="62" customFormat="1" ht="15.75" x14ac:dyDescent="0.25">
      <c r="A38" s="63" t="s">
        <v>32</v>
      </c>
      <c r="B38" s="62" t="s">
        <v>215</v>
      </c>
      <c r="C38" s="146">
        <v>-16</v>
      </c>
      <c r="D38" s="145">
        <f>SUM(C9:C38)</f>
        <v>-2128.37</v>
      </c>
      <c r="E38" s="144" t="s">
        <v>214</v>
      </c>
      <c r="F38" s="76"/>
    </row>
    <row r="39" spans="1:6" s="62" customFormat="1" ht="15.75" x14ac:dyDescent="0.25">
      <c r="A39" s="82">
        <v>44200</v>
      </c>
      <c r="B39" s="62" t="s">
        <v>213</v>
      </c>
      <c r="C39" s="151">
        <v>-29.95</v>
      </c>
      <c r="D39" s="150"/>
      <c r="E39" s="149" t="s">
        <v>211</v>
      </c>
      <c r="F39" s="76"/>
    </row>
    <row r="40" spans="1:6" s="62" customFormat="1" ht="15.75" x14ac:dyDescent="0.25">
      <c r="A40" s="82">
        <v>44260</v>
      </c>
      <c r="B40" s="62" t="s">
        <v>213</v>
      </c>
      <c r="C40" s="148">
        <v>-29.95</v>
      </c>
      <c r="D40" s="138"/>
      <c r="E40" s="147" t="s">
        <v>211</v>
      </c>
      <c r="F40" s="76"/>
    </row>
    <row r="41" spans="1:6" s="62" customFormat="1" ht="15.75" x14ac:dyDescent="0.25">
      <c r="A41" s="82">
        <v>44202</v>
      </c>
      <c r="B41" s="62" t="s">
        <v>213</v>
      </c>
      <c r="C41" s="148">
        <v>-29.95</v>
      </c>
      <c r="D41" s="138"/>
      <c r="E41" s="147" t="s">
        <v>211</v>
      </c>
      <c r="F41" s="76"/>
    </row>
    <row r="42" spans="1:6" s="62" customFormat="1" ht="15.75" x14ac:dyDescent="0.25">
      <c r="A42" s="82">
        <v>44203</v>
      </c>
      <c r="B42" s="62" t="s">
        <v>213</v>
      </c>
      <c r="C42" s="148">
        <v>-29.95</v>
      </c>
      <c r="D42" s="138"/>
      <c r="E42" s="147" t="s">
        <v>211</v>
      </c>
      <c r="F42" s="76"/>
    </row>
    <row r="43" spans="1:6" s="62" customFormat="1" ht="15.75" x14ac:dyDescent="0.25">
      <c r="A43" s="82">
        <v>44235</v>
      </c>
      <c r="B43" s="62" t="s">
        <v>213</v>
      </c>
      <c r="C43" s="148">
        <v>-29.95</v>
      </c>
      <c r="D43" s="138"/>
      <c r="E43" s="147" t="s">
        <v>211</v>
      </c>
      <c r="F43" s="76"/>
    </row>
    <row r="44" spans="1:6" s="62" customFormat="1" ht="15.75" x14ac:dyDescent="0.25">
      <c r="A44" s="82">
        <v>44205</v>
      </c>
      <c r="B44" s="62" t="s">
        <v>213</v>
      </c>
      <c r="C44" s="148">
        <v>-29.95</v>
      </c>
      <c r="D44" s="138"/>
      <c r="E44" s="147" t="s">
        <v>211</v>
      </c>
      <c r="F44" s="76"/>
    </row>
    <row r="45" spans="1:6" s="62" customFormat="1" ht="15.75" x14ac:dyDescent="0.25">
      <c r="A45" s="82">
        <v>44206</v>
      </c>
      <c r="B45" s="62" t="s">
        <v>213</v>
      </c>
      <c r="C45" s="148">
        <v>-29.95</v>
      </c>
      <c r="D45" s="138"/>
      <c r="E45" s="147" t="s">
        <v>211</v>
      </c>
      <c r="F45" s="76"/>
    </row>
    <row r="46" spans="1:6" s="62" customFormat="1" ht="15.75" x14ac:dyDescent="0.25">
      <c r="A46" s="82">
        <v>44207</v>
      </c>
      <c r="B46" s="62" t="s">
        <v>213</v>
      </c>
      <c r="C46" s="148">
        <v>-29.95</v>
      </c>
      <c r="D46" s="138"/>
      <c r="E46" s="147" t="s">
        <v>211</v>
      </c>
      <c r="F46" s="76"/>
    </row>
    <row r="47" spans="1:6" s="62" customFormat="1" ht="15.75" x14ac:dyDescent="0.25">
      <c r="A47" s="82">
        <v>44208</v>
      </c>
      <c r="B47" s="62" t="s">
        <v>213</v>
      </c>
      <c r="C47" s="148">
        <v>-29.95</v>
      </c>
      <c r="D47" s="138"/>
      <c r="E47" s="147" t="s">
        <v>211</v>
      </c>
      <c r="F47" s="76"/>
    </row>
    <row r="48" spans="1:6" s="62" customFormat="1" ht="15.75" x14ac:dyDescent="0.25">
      <c r="A48" s="82">
        <v>44287</v>
      </c>
      <c r="B48" s="62" t="s">
        <v>212</v>
      </c>
      <c r="C48" s="148">
        <v>-29.95</v>
      </c>
      <c r="D48" s="138"/>
      <c r="E48" s="147" t="s">
        <v>211</v>
      </c>
      <c r="F48" s="76"/>
    </row>
    <row r="49" spans="1:6" s="62" customFormat="1" ht="15.75" x14ac:dyDescent="0.25">
      <c r="A49" s="82">
        <v>44198</v>
      </c>
      <c r="B49" s="62" t="s">
        <v>212</v>
      </c>
      <c r="C49" s="148">
        <v>-29.95</v>
      </c>
      <c r="D49" s="138"/>
      <c r="E49" s="147" t="s">
        <v>211</v>
      </c>
      <c r="F49" s="76"/>
    </row>
    <row r="50" spans="1:6" s="62" customFormat="1" ht="15.75" x14ac:dyDescent="0.25">
      <c r="A50" s="82">
        <v>44199</v>
      </c>
      <c r="B50" s="62" t="s">
        <v>212</v>
      </c>
      <c r="C50" s="148">
        <v>-29.95</v>
      </c>
      <c r="D50" s="138"/>
      <c r="E50" s="147" t="s">
        <v>211</v>
      </c>
      <c r="F50" s="76"/>
    </row>
    <row r="51" spans="1:6" s="62" customFormat="1" ht="15.75" x14ac:dyDescent="0.25">
      <c r="A51" s="63" t="s">
        <v>43</v>
      </c>
      <c r="B51" s="62" t="s">
        <v>210</v>
      </c>
      <c r="C51" s="148">
        <v>-0.37</v>
      </c>
      <c r="D51" s="138"/>
      <c r="E51" s="147" t="s">
        <v>205</v>
      </c>
      <c r="F51" s="76"/>
    </row>
    <row r="52" spans="1:6" s="62" customFormat="1" ht="15.75" x14ac:dyDescent="0.25">
      <c r="A52" s="63" t="s">
        <v>43</v>
      </c>
      <c r="B52" s="62" t="s">
        <v>209</v>
      </c>
      <c r="C52" s="148">
        <v>-0.87</v>
      </c>
      <c r="D52" s="138"/>
      <c r="E52" s="147" t="s">
        <v>205</v>
      </c>
      <c r="F52" s="76"/>
    </row>
    <row r="53" spans="1:6" s="62" customFormat="1" ht="15.75" x14ac:dyDescent="0.25">
      <c r="A53" s="63" t="s">
        <v>43</v>
      </c>
      <c r="B53" s="62" t="s">
        <v>208</v>
      </c>
      <c r="C53" s="148">
        <v>-1.35</v>
      </c>
      <c r="D53" s="138"/>
      <c r="E53" s="147" t="s">
        <v>205</v>
      </c>
      <c r="F53" s="76"/>
    </row>
    <row r="54" spans="1:6" s="62" customFormat="1" ht="15.75" x14ac:dyDescent="0.25">
      <c r="A54" s="63" t="s">
        <v>104</v>
      </c>
      <c r="B54" s="62" t="s">
        <v>207</v>
      </c>
      <c r="C54" s="148">
        <v>-1.35</v>
      </c>
      <c r="D54" s="138"/>
      <c r="E54" s="147" t="s">
        <v>205</v>
      </c>
      <c r="F54" s="76"/>
    </row>
    <row r="55" spans="1:6" s="62" customFormat="1" ht="15.75" x14ac:dyDescent="0.25">
      <c r="A55" s="63" t="s">
        <v>104</v>
      </c>
      <c r="B55" s="62" t="s">
        <v>206</v>
      </c>
      <c r="C55" s="148">
        <v>-0.87</v>
      </c>
      <c r="D55" s="138"/>
      <c r="E55" s="147" t="s">
        <v>205</v>
      </c>
      <c r="F55" s="76"/>
    </row>
    <row r="56" spans="1:6" s="62" customFormat="1" ht="15.75" x14ac:dyDescent="0.25">
      <c r="A56" s="82">
        <v>44502</v>
      </c>
      <c r="B56" s="62" t="s">
        <v>204</v>
      </c>
      <c r="C56" s="148">
        <v>-1</v>
      </c>
      <c r="D56" s="138"/>
      <c r="E56" s="147" t="s">
        <v>187</v>
      </c>
      <c r="F56" s="76"/>
    </row>
    <row r="57" spans="1:6" s="62" customFormat="1" ht="15.75" x14ac:dyDescent="0.25">
      <c r="A57" s="82">
        <v>44502</v>
      </c>
      <c r="B57" s="62" t="s">
        <v>203</v>
      </c>
      <c r="C57" s="148">
        <v>-1</v>
      </c>
      <c r="D57" s="138"/>
      <c r="E57" s="147" t="s">
        <v>187</v>
      </c>
      <c r="F57" s="76"/>
    </row>
    <row r="58" spans="1:6" s="62" customFormat="1" ht="15.75" x14ac:dyDescent="0.25">
      <c r="A58" s="63" t="s">
        <v>201</v>
      </c>
      <c r="B58" s="62" t="s">
        <v>202</v>
      </c>
      <c r="C58" s="148">
        <v>-1</v>
      </c>
      <c r="D58" s="138"/>
      <c r="E58" s="147" t="s">
        <v>187</v>
      </c>
      <c r="F58" s="76"/>
    </row>
    <row r="59" spans="1:6" s="62" customFormat="1" ht="15.75" x14ac:dyDescent="0.25">
      <c r="A59" s="63" t="s">
        <v>201</v>
      </c>
      <c r="B59" s="62" t="s">
        <v>200</v>
      </c>
      <c r="C59" s="148">
        <v>-1</v>
      </c>
      <c r="D59" s="138"/>
      <c r="E59" s="147" t="s">
        <v>187</v>
      </c>
      <c r="F59" s="76"/>
    </row>
    <row r="60" spans="1:6" s="62" customFormat="1" ht="15.75" x14ac:dyDescent="0.25">
      <c r="A60" s="82">
        <v>44233</v>
      </c>
      <c r="B60" s="62" t="s">
        <v>199</v>
      </c>
      <c r="C60" s="148">
        <v>-1</v>
      </c>
      <c r="D60" s="138"/>
      <c r="E60" s="147" t="s">
        <v>187</v>
      </c>
      <c r="F60" s="76"/>
    </row>
    <row r="61" spans="1:6" s="62" customFormat="1" ht="15.75" x14ac:dyDescent="0.25">
      <c r="A61" s="82">
        <v>44233</v>
      </c>
      <c r="B61" s="62" t="s">
        <v>198</v>
      </c>
      <c r="C61" s="148">
        <v>-1</v>
      </c>
      <c r="D61" s="138"/>
      <c r="E61" s="147" t="s">
        <v>187</v>
      </c>
      <c r="F61" s="76"/>
    </row>
    <row r="62" spans="1:6" s="62" customFormat="1" ht="15.75" x14ac:dyDescent="0.25">
      <c r="A62" s="63" t="s">
        <v>197</v>
      </c>
      <c r="B62" s="62" t="s">
        <v>196</v>
      </c>
      <c r="C62" s="148">
        <v>-1</v>
      </c>
      <c r="D62" s="138"/>
      <c r="E62" s="147" t="s">
        <v>187</v>
      </c>
      <c r="F62" s="76"/>
    </row>
    <row r="63" spans="1:6" s="62" customFormat="1" ht="15.75" x14ac:dyDescent="0.25">
      <c r="A63" s="82">
        <v>44450</v>
      </c>
      <c r="B63" s="62" t="s">
        <v>195</v>
      </c>
      <c r="C63" s="148">
        <v>-1</v>
      </c>
      <c r="D63" s="138"/>
      <c r="E63" s="147" t="s">
        <v>187</v>
      </c>
      <c r="F63" s="76"/>
    </row>
    <row r="64" spans="1:6" s="62" customFormat="1" ht="15.75" x14ac:dyDescent="0.25">
      <c r="A64" s="82">
        <v>44450</v>
      </c>
      <c r="B64" s="62" t="s">
        <v>194</v>
      </c>
      <c r="C64" s="148">
        <v>-1</v>
      </c>
      <c r="D64" s="138"/>
      <c r="E64" s="147" t="s">
        <v>187</v>
      </c>
      <c r="F64" s="76"/>
    </row>
    <row r="65" spans="1:6" s="62" customFormat="1" ht="15.75" x14ac:dyDescent="0.25">
      <c r="A65" s="63" t="s">
        <v>32</v>
      </c>
      <c r="B65" s="62" t="s">
        <v>193</v>
      </c>
      <c r="C65" s="148">
        <v>-1</v>
      </c>
      <c r="D65" s="138"/>
      <c r="E65" s="147" t="s">
        <v>187</v>
      </c>
      <c r="F65" s="76"/>
    </row>
    <row r="66" spans="1:6" s="62" customFormat="1" ht="15.75" x14ac:dyDescent="0.25">
      <c r="A66" s="63" t="s">
        <v>32</v>
      </c>
      <c r="B66" s="62" t="s">
        <v>192</v>
      </c>
      <c r="C66" s="148">
        <v>-1</v>
      </c>
      <c r="D66" s="138"/>
      <c r="E66" s="147" t="s">
        <v>187</v>
      </c>
      <c r="F66" s="76"/>
    </row>
    <row r="67" spans="1:6" s="62" customFormat="1" ht="15.75" x14ac:dyDescent="0.25">
      <c r="A67" s="63" t="s">
        <v>189</v>
      </c>
      <c r="B67" s="62" t="s">
        <v>191</v>
      </c>
      <c r="C67" s="148">
        <v>-5</v>
      </c>
      <c r="D67" s="138"/>
      <c r="E67" s="147" t="s">
        <v>187</v>
      </c>
      <c r="F67" s="76"/>
    </row>
    <row r="68" spans="1:6" s="62" customFormat="1" ht="15.75" x14ac:dyDescent="0.25">
      <c r="A68" s="63" t="s">
        <v>189</v>
      </c>
      <c r="B68" s="62" t="s">
        <v>190</v>
      </c>
      <c r="C68" s="148">
        <v>-5</v>
      </c>
      <c r="D68" s="138"/>
      <c r="E68" s="147" t="s">
        <v>187</v>
      </c>
      <c r="F68" s="76"/>
    </row>
    <row r="69" spans="1:6" s="62" customFormat="1" ht="15.75" x14ac:dyDescent="0.25">
      <c r="A69" s="63" t="s">
        <v>189</v>
      </c>
      <c r="B69" s="62" t="s">
        <v>188</v>
      </c>
      <c r="C69" s="146">
        <v>-5</v>
      </c>
      <c r="D69" s="145">
        <f>SUM(C39:C69)</f>
        <v>-390.21</v>
      </c>
      <c r="E69" s="144" t="s">
        <v>187</v>
      </c>
      <c r="F69" s="76"/>
    </row>
    <row r="70" spans="1:6" s="62" customFormat="1" ht="15.75" x14ac:dyDescent="0.25">
      <c r="A70" s="63" t="s">
        <v>104</v>
      </c>
      <c r="B70" s="62" t="s">
        <v>186</v>
      </c>
      <c r="C70" s="148">
        <v>-156.72</v>
      </c>
      <c r="D70" s="138"/>
      <c r="E70" s="147" t="s">
        <v>182</v>
      </c>
      <c r="F70" s="76"/>
    </row>
    <row r="71" spans="1:6" s="62" customFormat="1" ht="15.75" x14ac:dyDescent="0.25">
      <c r="A71" s="63" t="s">
        <v>167</v>
      </c>
      <c r="B71" s="62" t="s">
        <v>185</v>
      </c>
      <c r="C71" s="148">
        <v>-144.33000000000001</v>
      </c>
      <c r="D71" s="138"/>
      <c r="E71" s="147" t="s">
        <v>182</v>
      </c>
      <c r="F71" s="76"/>
    </row>
    <row r="72" spans="1:6" s="62" customFormat="1" ht="15.75" x14ac:dyDescent="0.25">
      <c r="A72" s="63" t="s">
        <v>184</v>
      </c>
      <c r="B72" s="62" t="s">
        <v>183</v>
      </c>
      <c r="C72" s="146">
        <v>-102</v>
      </c>
      <c r="D72" s="145">
        <f>SUM(C70:C72)</f>
        <v>-403.05</v>
      </c>
      <c r="E72" s="144" t="s">
        <v>182</v>
      </c>
      <c r="F72" s="76"/>
    </row>
    <row r="73" spans="1:6" s="62" customFormat="1" ht="15.75" x14ac:dyDescent="0.25">
      <c r="A73" s="63" t="s">
        <v>176</v>
      </c>
      <c r="B73" s="62" t="s">
        <v>181</v>
      </c>
      <c r="C73" s="151">
        <v>-1652.49</v>
      </c>
      <c r="D73" s="150"/>
      <c r="E73" s="149" t="s">
        <v>172</v>
      </c>
      <c r="F73" s="76"/>
    </row>
    <row r="74" spans="1:6" s="62" customFormat="1" ht="15.75" x14ac:dyDescent="0.25">
      <c r="A74" s="63" t="s">
        <v>180</v>
      </c>
      <c r="B74" s="62" t="s">
        <v>179</v>
      </c>
      <c r="C74" s="148">
        <v>-1044.74</v>
      </c>
      <c r="D74" s="138"/>
      <c r="E74" s="147" t="s">
        <v>172</v>
      </c>
      <c r="F74" s="76"/>
    </row>
    <row r="75" spans="1:6" s="62" customFormat="1" ht="15.75" x14ac:dyDescent="0.25">
      <c r="A75" s="82">
        <v>44419</v>
      </c>
      <c r="B75" s="62" t="s">
        <v>178</v>
      </c>
      <c r="C75" s="148">
        <v>-4059.3</v>
      </c>
      <c r="D75" s="138"/>
      <c r="E75" s="147" t="s">
        <v>172</v>
      </c>
      <c r="F75" s="76"/>
    </row>
    <row r="76" spans="1:6" s="62" customFormat="1" ht="15.75" x14ac:dyDescent="0.25">
      <c r="A76" s="82">
        <v>44419</v>
      </c>
      <c r="B76" s="62" t="s">
        <v>177</v>
      </c>
      <c r="C76" s="148">
        <v>-1938.87</v>
      </c>
      <c r="D76" s="138"/>
      <c r="E76" s="147" t="s">
        <v>172</v>
      </c>
      <c r="F76" s="76"/>
    </row>
    <row r="77" spans="1:6" s="62" customFormat="1" ht="15.75" x14ac:dyDescent="0.25">
      <c r="A77" s="63" t="s">
        <v>176</v>
      </c>
      <c r="B77" s="62" t="s">
        <v>175</v>
      </c>
      <c r="C77" s="148">
        <v>-1692.3</v>
      </c>
      <c r="D77" s="138"/>
      <c r="E77" s="147" t="s">
        <v>172</v>
      </c>
      <c r="F77" s="76"/>
    </row>
    <row r="78" spans="1:6" s="62" customFormat="1" ht="15.75" x14ac:dyDescent="0.25">
      <c r="A78" s="82">
        <v>44419</v>
      </c>
      <c r="B78" s="62" t="s">
        <v>174</v>
      </c>
      <c r="C78" s="148">
        <v>-6050.14</v>
      </c>
      <c r="D78" s="138"/>
      <c r="E78" s="147" t="s">
        <v>172</v>
      </c>
      <c r="F78" s="76"/>
    </row>
    <row r="79" spans="1:6" s="62" customFormat="1" ht="15.75" x14ac:dyDescent="0.25">
      <c r="A79" s="63" t="s">
        <v>143</v>
      </c>
      <c r="B79" s="62" t="s">
        <v>173</v>
      </c>
      <c r="C79" s="146">
        <v>-1277.07</v>
      </c>
      <c r="D79" s="145">
        <f>SUM(C73:C79)</f>
        <v>-17714.91</v>
      </c>
      <c r="E79" s="144" t="s">
        <v>172</v>
      </c>
      <c r="F79" s="76"/>
    </row>
    <row r="80" spans="1:6" s="62" customFormat="1" ht="15.75" x14ac:dyDescent="0.25">
      <c r="A80" s="63" t="s">
        <v>171</v>
      </c>
      <c r="B80" s="62" t="s">
        <v>170</v>
      </c>
      <c r="C80" s="151">
        <v>-920</v>
      </c>
      <c r="D80" s="150"/>
      <c r="E80" s="149" t="s">
        <v>157</v>
      </c>
      <c r="F80" s="76"/>
    </row>
    <row r="81" spans="1:6" s="62" customFormat="1" ht="15.75" x14ac:dyDescent="0.25">
      <c r="A81" s="63" t="s">
        <v>169</v>
      </c>
      <c r="B81" s="62" t="s">
        <v>168</v>
      </c>
      <c r="C81" s="148">
        <v>-725</v>
      </c>
      <c r="D81" s="138"/>
      <c r="E81" s="147" t="s">
        <v>157</v>
      </c>
      <c r="F81" s="76"/>
    </row>
    <row r="82" spans="1:6" s="62" customFormat="1" ht="15.75" x14ac:dyDescent="0.25">
      <c r="A82" s="63" t="s">
        <v>167</v>
      </c>
      <c r="B82" s="62" t="s">
        <v>166</v>
      </c>
      <c r="C82" s="148">
        <v>-395</v>
      </c>
      <c r="D82" s="138"/>
      <c r="E82" s="147" t="s">
        <v>157</v>
      </c>
      <c r="F82" s="76"/>
    </row>
    <row r="83" spans="1:6" s="62" customFormat="1" ht="15.75" x14ac:dyDescent="0.25">
      <c r="A83" s="63" t="s">
        <v>165</v>
      </c>
      <c r="B83" s="62" t="s">
        <v>164</v>
      </c>
      <c r="C83" s="148">
        <v>-600</v>
      </c>
      <c r="D83" s="138"/>
      <c r="E83" s="147" t="s">
        <v>319</v>
      </c>
      <c r="F83" s="76" t="s">
        <v>163</v>
      </c>
    </row>
    <row r="84" spans="1:6" s="62" customFormat="1" ht="15.75" x14ac:dyDescent="0.25">
      <c r="A84" s="63" t="s">
        <v>162</v>
      </c>
      <c r="B84" s="62" t="s">
        <v>161</v>
      </c>
      <c r="C84" s="148">
        <v>-750</v>
      </c>
      <c r="D84" s="138"/>
      <c r="E84" s="147" t="s">
        <v>320</v>
      </c>
      <c r="F84" s="76" t="s">
        <v>160</v>
      </c>
    </row>
    <row r="85" spans="1:6" s="62" customFormat="1" ht="15.75" x14ac:dyDescent="0.25">
      <c r="A85" s="63" t="s">
        <v>159</v>
      </c>
      <c r="B85" s="62" t="s">
        <v>158</v>
      </c>
      <c r="C85" s="148">
        <v>-120</v>
      </c>
      <c r="D85" s="138"/>
      <c r="E85" s="147" t="s">
        <v>157</v>
      </c>
      <c r="F85" s="76"/>
    </row>
    <row r="86" spans="1:6" s="62" customFormat="1" ht="15.75" x14ac:dyDescent="0.25">
      <c r="A86" s="63" t="s">
        <v>156</v>
      </c>
      <c r="B86" s="62" t="s">
        <v>155</v>
      </c>
      <c r="C86" s="146">
        <v>-300</v>
      </c>
      <c r="D86" s="145">
        <f>SUM(C80:C86)</f>
        <v>-3810</v>
      </c>
      <c r="E86" s="144" t="s">
        <v>154</v>
      </c>
      <c r="F86" s="76"/>
    </row>
    <row r="87" spans="1:6" s="62" customFormat="1" ht="15.75" x14ac:dyDescent="0.25">
      <c r="A87" s="82">
        <v>44471</v>
      </c>
      <c r="B87" s="62" t="s">
        <v>153</v>
      </c>
      <c r="C87" s="151">
        <v>-5000</v>
      </c>
      <c r="D87" s="150"/>
      <c r="E87" s="149" t="s">
        <v>136</v>
      </c>
      <c r="F87" s="76"/>
    </row>
    <row r="88" spans="1:6" s="62" customFormat="1" ht="15.75" x14ac:dyDescent="0.25">
      <c r="A88" s="82">
        <v>44202</v>
      </c>
      <c r="B88" s="62" t="s">
        <v>152</v>
      </c>
      <c r="C88" s="148">
        <v>-6000</v>
      </c>
      <c r="D88" s="138"/>
      <c r="E88" s="147" t="s">
        <v>136</v>
      </c>
      <c r="F88" s="76"/>
    </row>
    <row r="89" spans="1:6" s="62" customFormat="1" ht="15.75" x14ac:dyDescent="0.25">
      <c r="A89" s="63" t="s">
        <v>33</v>
      </c>
      <c r="B89" s="62" t="s">
        <v>151</v>
      </c>
      <c r="C89" s="148">
        <v>-5000</v>
      </c>
      <c r="D89" s="138"/>
      <c r="E89" s="147" t="s">
        <v>136</v>
      </c>
      <c r="F89" s="76"/>
    </row>
    <row r="90" spans="1:6" s="62" customFormat="1" ht="15.75" x14ac:dyDescent="0.25">
      <c r="A90" s="63" t="s">
        <v>143</v>
      </c>
      <c r="B90" s="62" t="s">
        <v>150</v>
      </c>
      <c r="C90" s="148">
        <v>-700</v>
      </c>
      <c r="D90" s="138"/>
      <c r="E90" s="147" t="s">
        <v>136</v>
      </c>
      <c r="F90" s="76"/>
    </row>
    <row r="91" spans="1:6" s="62" customFormat="1" ht="15.75" x14ac:dyDescent="0.25">
      <c r="A91" s="63" t="s">
        <v>138</v>
      </c>
      <c r="B91" s="62" t="s">
        <v>149</v>
      </c>
      <c r="C91" s="148">
        <v>-2500</v>
      </c>
      <c r="D91" s="138"/>
      <c r="E91" s="147" t="s">
        <v>136</v>
      </c>
      <c r="F91" s="76"/>
    </row>
    <row r="92" spans="1:6" s="62" customFormat="1" ht="15.75" x14ac:dyDescent="0.25">
      <c r="A92" s="63" t="s">
        <v>33</v>
      </c>
      <c r="B92" s="62" t="s">
        <v>148</v>
      </c>
      <c r="C92" s="148">
        <v>-5000</v>
      </c>
      <c r="D92" s="138"/>
      <c r="E92" s="147" t="s">
        <v>136</v>
      </c>
      <c r="F92" s="76"/>
    </row>
    <row r="93" spans="1:6" s="62" customFormat="1" ht="15.75" x14ac:dyDescent="0.25">
      <c r="A93" s="63" t="s">
        <v>143</v>
      </c>
      <c r="B93" s="62" t="s">
        <v>147</v>
      </c>
      <c r="C93" s="148">
        <v>-700</v>
      </c>
      <c r="D93" s="138"/>
      <c r="E93" s="147" t="s">
        <v>136</v>
      </c>
      <c r="F93" s="76"/>
    </row>
    <row r="94" spans="1:6" s="62" customFormat="1" ht="15.75" x14ac:dyDescent="0.25">
      <c r="A94" s="82">
        <v>44471</v>
      </c>
      <c r="B94" s="62" t="s">
        <v>146</v>
      </c>
      <c r="C94" s="148">
        <v>-5000</v>
      </c>
      <c r="D94" s="138"/>
      <c r="E94" s="147" t="s">
        <v>136</v>
      </c>
      <c r="F94" s="76"/>
    </row>
    <row r="95" spans="1:6" s="62" customFormat="1" ht="15.75" x14ac:dyDescent="0.25">
      <c r="A95" s="82">
        <v>44202</v>
      </c>
      <c r="B95" s="62" t="s">
        <v>145</v>
      </c>
      <c r="C95" s="148">
        <v>-6000</v>
      </c>
      <c r="D95" s="138"/>
      <c r="E95" s="147" t="s">
        <v>136</v>
      </c>
      <c r="F95" s="76"/>
    </row>
    <row r="96" spans="1:6" s="62" customFormat="1" ht="15.75" x14ac:dyDescent="0.25">
      <c r="A96" s="63" t="s">
        <v>138</v>
      </c>
      <c r="B96" s="62" t="s">
        <v>144</v>
      </c>
      <c r="C96" s="148">
        <v>-2500</v>
      </c>
      <c r="D96" s="138"/>
      <c r="E96" s="147" t="s">
        <v>136</v>
      </c>
      <c r="F96" s="76"/>
    </row>
    <row r="97" spans="1:6" s="62" customFormat="1" ht="15.75" x14ac:dyDescent="0.25">
      <c r="A97" s="63" t="s">
        <v>143</v>
      </c>
      <c r="B97" s="62" t="s">
        <v>142</v>
      </c>
      <c r="C97" s="148">
        <v>-700</v>
      </c>
      <c r="D97" s="138"/>
      <c r="E97" s="147" t="s">
        <v>136</v>
      </c>
      <c r="F97" s="76"/>
    </row>
    <row r="98" spans="1:6" s="62" customFormat="1" ht="15.75" x14ac:dyDescent="0.25">
      <c r="A98" s="82">
        <v>44471</v>
      </c>
      <c r="B98" s="62" t="s">
        <v>141</v>
      </c>
      <c r="C98" s="148">
        <v>-5000</v>
      </c>
      <c r="D98" s="138"/>
      <c r="E98" s="147" t="s">
        <v>136</v>
      </c>
      <c r="F98" s="76"/>
    </row>
    <row r="99" spans="1:6" s="62" customFormat="1" ht="15.75" x14ac:dyDescent="0.25">
      <c r="A99" s="82">
        <v>44202</v>
      </c>
      <c r="B99" s="62" t="s">
        <v>140</v>
      </c>
      <c r="C99" s="148">
        <v>-6000</v>
      </c>
      <c r="D99" s="138"/>
      <c r="E99" s="147" t="s">
        <v>136</v>
      </c>
      <c r="F99" s="76"/>
    </row>
    <row r="100" spans="1:6" s="62" customFormat="1" ht="15.75" x14ac:dyDescent="0.25">
      <c r="A100" s="63" t="s">
        <v>33</v>
      </c>
      <c r="B100" s="62" t="s">
        <v>139</v>
      </c>
      <c r="C100" s="148">
        <v>-5000</v>
      </c>
      <c r="D100" s="138"/>
      <c r="E100" s="147" t="s">
        <v>136</v>
      </c>
      <c r="F100" s="76"/>
    </row>
    <row r="101" spans="1:6" s="62" customFormat="1" ht="15.75" x14ac:dyDescent="0.25">
      <c r="A101" s="63" t="s">
        <v>138</v>
      </c>
      <c r="B101" s="62" t="s">
        <v>137</v>
      </c>
      <c r="C101" s="146">
        <v>-2500</v>
      </c>
      <c r="D101" s="145">
        <f>SUM(C87:C101)</f>
        <v>-57600</v>
      </c>
      <c r="E101" s="144" t="s">
        <v>136</v>
      </c>
      <c r="F101" s="76"/>
    </row>
    <row r="102" spans="1:6" s="62" customFormat="1" ht="15.75" x14ac:dyDescent="0.25">
      <c r="A102" s="63" t="s">
        <v>135</v>
      </c>
      <c r="B102" s="62" t="s">
        <v>134</v>
      </c>
      <c r="C102" s="151">
        <v>-9.99</v>
      </c>
      <c r="D102" s="150"/>
      <c r="E102" s="149" t="s">
        <v>92</v>
      </c>
      <c r="F102" s="76"/>
    </row>
    <row r="103" spans="1:6" s="62" customFormat="1" ht="15.75" x14ac:dyDescent="0.25">
      <c r="A103" s="63" t="s">
        <v>133</v>
      </c>
      <c r="B103" s="62" t="s">
        <v>132</v>
      </c>
      <c r="C103" s="148">
        <v>-10.55</v>
      </c>
      <c r="D103" s="138"/>
      <c r="E103" s="147" t="s">
        <v>92</v>
      </c>
      <c r="F103" s="76"/>
    </row>
    <row r="104" spans="1:6" s="62" customFormat="1" ht="15.75" x14ac:dyDescent="0.25">
      <c r="A104" s="63" t="s">
        <v>131</v>
      </c>
      <c r="B104" s="62" t="s">
        <v>130</v>
      </c>
      <c r="C104" s="148">
        <v>-10.55</v>
      </c>
      <c r="D104" s="138"/>
      <c r="E104" s="147" t="s">
        <v>92</v>
      </c>
      <c r="F104" s="76"/>
    </row>
    <row r="105" spans="1:6" s="62" customFormat="1" ht="15.75" x14ac:dyDescent="0.25">
      <c r="A105" s="63" t="s">
        <v>129</v>
      </c>
      <c r="B105" s="62" t="s">
        <v>128</v>
      </c>
      <c r="C105" s="148">
        <v>-10.55</v>
      </c>
      <c r="D105" s="138"/>
      <c r="E105" s="147" t="s">
        <v>92</v>
      </c>
      <c r="F105" s="76"/>
    </row>
    <row r="106" spans="1:6" s="62" customFormat="1" ht="15.75" x14ac:dyDescent="0.25">
      <c r="A106" s="63" t="s">
        <v>127</v>
      </c>
      <c r="B106" s="62" t="s">
        <v>126</v>
      </c>
      <c r="C106" s="148">
        <v>-10.55</v>
      </c>
      <c r="D106" s="138"/>
      <c r="E106" s="147" t="s">
        <v>92</v>
      </c>
      <c r="F106" s="76"/>
    </row>
    <row r="107" spans="1:6" s="62" customFormat="1" ht="15.75" x14ac:dyDescent="0.25">
      <c r="A107" s="63" t="s">
        <v>104</v>
      </c>
      <c r="B107" s="62" t="s">
        <v>125</v>
      </c>
      <c r="C107" s="148">
        <v>-10.55</v>
      </c>
      <c r="D107" s="138"/>
      <c r="E107" s="147" t="s">
        <v>92</v>
      </c>
      <c r="F107" s="76"/>
    </row>
    <row r="108" spans="1:6" s="62" customFormat="1" ht="15.75" x14ac:dyDescent="0.25">
      <c r="A108" s="63" t="s">
        <v>124</v>
      </c>
      <c r="B108" s="62" t="s">
        <v>123</v>
      </c>
      <c r="C108" s="148">
        <v>-10.55</v>
      </c>
      <c r="D108" s="138"/>
      <c r="E108" s="147" t="s">
        <v>92</v>
      </c>
      <c r="F108" s="76"/>
    </row>
    <row r="109" spans="1:6" s="62" customFormat="1" ht="15.75" x14ac:dyDescent="0.25">
      <c r="A109" s="63" t="s">
        <v>122</v>
      </c>
      <c r="B109" s="62" t="s">
        <v>121</v>
      </c>
      <c r="C109" s="148">
        <v>-10.55</v>
      </c>
      <c r="D109" s="138"/>
      <c r="E109" s="147" t="s">
        <v>92</v>
      </c>
      <c r="F109" s="76"/>
    </row>
    <row r="110" spans="1:6" s="62" customFormat="1" ht="15.75" x14ac:dyDescent="0.25">
      <c r="A110" s="63" t="s">
        <v>98</v>
      </c>
      <c r="B110" s="62" t="s">
        <v>120</v>
      </c>
      <c r="C110" s="148">
        <v>-10.55</v>
      </c>
      <c r="D110" s="138"/>
      <c r="E110" s="147" t="s">
        <v>92</v>
      </c>
      <c r="F110" s="76"/>
    </row>
    <row r="111" spans="1:6" s="62" customFormat="1" ht="15.75" x14ac:dyDescent="0.25">
      <c r="A111" s="63" t="s">
        <v>119</v>
      </c>
      <c r="B111" s="62" t="s">
        <v>118</v>
      </c>
      <c r="C111" s="148">
        <v>-10.55</v>
      </c>
      <c r="D111" s="138"/>
      <c r="E111" s="147" t="s">
        <v>92</v>
      </c>
      <c r="F111" s="76"/>
    </row>
    <row r="112" spans="1:6" s="62" customFormat="1" ht="15.75" x14ac:dyDescent="0.25">
      <c r="A112" s="63" t="s">
        <v>117</v>
      </c>
      <c r="B112" s="62" t="s">
        <v>116</v>
      </c>
      <c r="C112" s="148">
        <v>-9.49</v>
      </c>
      <c r="D112" s="138"/>
      <c r="E112" s="147" t="s">
        <v>92</v>
      </c>
      <c r="F112" s="76"/>
    </row>
    <row r="113" spans="1:6" s="62" customFormat="1" ht="15.75" x14ac:dyDescent="0.25">
      <c r="A113" s="63" t="s">
        <v>89</v>
      </c>
      <c r="B113" s="62" t="s">
        <v>115</v>
      </c>
      <c r="C113" s="148">
        <v>-9.49</v>
      </c>
      <c r="D113" s="138"/>
      <c r="E113" s="147" t="s">
        <v>92</v>
      </c>
      <c r="F113" s="76"/>
    </row>
    <row r="114" spans="1:6" s="62" customFormat="1" ht="15.75" x14ac:dyDescent="0.25">
      <c r="A114" s="63" t="s">
        <v>114</v>
      </c>
      <c r="B114" s="62" t="s">
        <v>113</v>
      </c>
      <c r="C114" s="148">
        <v>-52.99</v>
      </c>
      <c r="D114" s="138"/>
      <c r="E114" s="147" t="s">
        <v>92</v>
      </c>
      <c r="F114" s="76"/>
    </row>
    <row r="115" spans="1:6" s="62" customFormat="1" ht="15.75" x14ac:dyDescent="0.25">
      <c r="A115" s="63" t="s">
        <v>112</v>
      </c>
      <c r="B115" s="62" t="s">
        <v>111</v>
      </c>
      <c r="C115" s="148">
        <v>-52.99</v>
      </c>
      <c r="D115" s="138"/>
      <c r="E115" s="147" t="s">
        <v>92</v>
      </c>
      <c r="F115" s="76"/>
    </row>
    <row r="116" spans="1:6" s="62" customFormat="1" ht="15.75" x14ac:dyDescent="0.25">
      <c r="A116" s="63" t="s">
        <v>110</v>
      </c>
      <c r="B116" s="62" t="s">
        <v>109</v>
      </c>
      <c r="C116" s="148">
        <v>-52.99</v>
      </c>
      <c r="D116" s="138"/>
      <c r="E116" s="147" t="s">
        <v>92</v>
      </c>
      <c r="F116" s="76"/>
    </row>
    <row r="117" spans="1:6" s="62" customFormat="1" ht="15.75" x14ac:dyDescent="0.25">
      <c r="A117" s="63" t="s">
        <v>108</v>
      </c>
      <c r="B117" s="62" t="s">
        <v>107</v>
      </c>
      <c r="C117" s="148">
        <v>-52.99</v>
      </c>
      <c r="D117" s="138"/>
      <c r="E117" s="147" t="s">
        <v>92</v>
      </c>
      <c r="F117" s="76"/>
    </row>
    <row r="118" spans="1:6" s="62" customFormat="1" ht="15.75" x14ac:dyDescent="0.25">
      <c r="A118" s="63" t="s">
        <v>106</v>
      </c>
      <c r="B118" s="62" t="s">
        <v>105</v>
      </c>
      <c r="C118" s="148">
        <v>-52.99</v>
      </c>
      <c r="D118" s="138"/>
      <c r="E118" s="147" t="s">
        <v>92</v>
      </c>
      <c r="F118" s="76"/>
    </row>
    <row r="119" spans="1:6" s="62" customFormat="1" ht="15.75" x14ac:dyDescent="0.25">
      <c r="A119" s="63" t="s">
        <v>104</v>
      </c>
      <c r="B119" s="62" t="s">
        <v>103</v>
      </c>
      <c r="C119" s="148">
        <v>-52.99</v>
      </c>
      <c r="D119" s="138"/>
      <c r="E119" s="147" t="s">
        <v>92</v>
      </c>
      <c r="F119" s="76"/>
    </row>
    <row r="120" spans="1:6" s="62" customFormat="1" ht="15.75" x14ac:dyDescent="0.25">
      <c r="A120" s="63" t="s">
        <v>102</v>
      </c>
      <c r="B120" s="62" t="s">
        <v>101</v>
      </c>
      <c r="C120" s="148">
        <v>-52.99</v>
      </c>
      <c r="D120" s="138"/>
      <c r="E120" s="147" t="s">
        <v>92</v>
      </c>
      <c r="F120" s="76"/>
    </row>
    <row r="121" spans="1:6" s="62" customFormat="1" ht="15.75" x14ac:dyDescent="0.25">
      <c r="A121" s="63" t="s">
        <v>100</v>
      </c>
      <c r="B121" s="62" t="s">
        <v>99</v>
      </c>
      <c r="C121" s="148">
        <v>-52.99</v>
      </c>
      <c r="D121" s="138"/>
      <c r="E121" s="147" t="s">
        <v>92</v>
      </c>
      <c r="F121" s="76"/>
    </row>
    <row r="122" spans="1:6" s="62" customFormat="1" ht="15.75" x14ac:dyDescent="0.25">
      <c r="A122" s="63" t="s">
        <v>98</v>
      </c>
      <c r="B122" s="62" t="s">
        <v>97</v>
      </c>
      <c r="C122" s="148">
        <v>-52.99</v>
      </c>
      <c r="D122" s="138"/>
      <c r="E122" s="147" t="s">
        <v>92</v>
      </c>
      <c r="F122" s="76"/>
    </row>
    <row r="123" spans="1:6" s="62" customFormat="1" ht="15.75" x14ac:dyDescent="0.25">
      <c r="A123" s="63" t="s">
        <v>96</v>
      </c>
      <c r="B123" s="62" t="s">
        <v>95</v>
      </c>
      <c r="C123" s="148">
        <v>-52.99</v>
      </c>
      <c r="D123" s="138"/>
      <c r="E123" s="147" t="s">
        <v>92</v>
      </c>
      <c r="F123" s="76"/>
    </row>
    <row r="124" spans="1:6" s="62" customFormat="1" ht="15.75" x14ac:dyDescent="0.25">
      <c r="A124" s="63" t="s">
        <v>91</v>
      </c>
      <c r="B124" s="62" t="s">
        <v>94</v>
      </c>
      <c r="C124" s="148">
        <v>-47.69</v>
      </c>
      <c r="D124" s="138"/>
      <c r="E124" s="147" t="s">
        <v>92</v>
      </c>
      <c r="F124" s="76"/>
    </row>
    <row r="125" spans="1:6" s="62" customFormat="1" ht="15.75" x14ac:dyDescent="0.25">
      <c r="A125" s="63" t="s">
        <v>89</v>
      </c>
      <c r="B125" s="62" t="s">
        <v>93</v>
      </c>
      <c r="C125" s="146">
        <v>-47.69</v>
      </c>
      <c r="D125" s="145">
        <f>SUM(C102:C125)</f>
        <v>-749.2</v>
      </c>
      <c r="E125" s="144" t="s">
        <v>92</v>
      </c>
      <c r="F125" s="76"/>
    </row>
    <row r="126" spans="1:6" s="62" customFormat="1" ht="15.75" x14ac:dyDescent="0.25">
      <c r="A126" s="63" t="s">
        <v>91</v>
      </c>
      <c r="B126" s="62" t="s">
        <v>90</v>
      </c>
      <c r="C126" s="151">
        <v>-99.99</v>
      </c>
      <c r="D126" s="150"/>
      <c r="E126" s="149" t="s">
        <v>87</v>
      </c>
      <c r="F126" s="76"/>
    </row>
    <row r="127" spans="1:6" s="62" customFormat="1" ht="15.75" x14ac:dyDescent="0.25">
      <c r="A127" s="63" t="s">
        <v>89</v>
      </c>
      <c r="B127" s="62" t="s">
        <v>88</v>
      </c>
      <c r="C127" s="148">
        <v>-287.88</v>
      </c>
      <c r="D127" s="138"/>
      <c r="E127" s="147" t="s">
        <v>87</v>
      </c>
      <c r="F127" s="76"/>
    </row>
    <row r="128" spans="1:6" s="62" customFormat="1" ht="15.75" x14ac:dyDescent="0.25">
      <c r="A128" s="63" t="s">
        <v>89</v>
      </c>
      <c r="B128" s="62" t="s">
        <v>88</v>
      </c>
      <c r="C128" s="148">
        <v>-99.99</v>
      </c>
      <c r="D128" s="138"/>
      <c r="E128" s="147" t="s">
        <v>87</v>
      </c>
      <c r="F128" s="76"/>
    </row>
    <row r="129" spans="1:6" s="62" customFormat="1" ht="15.75" x14ac:dyDescent="0.25">
      <c r="A129" s="63" t="s">
        <v>89</v>
      </c>
      <c r="B129" s="62" t="s">
        <v>88</v>
      </c>
      <c r="C129" s="146">
        <v>-755.88</v>
      </c>
      <c r="D129" s="145">
        <f>SUM(C126:C129)</f>
        <v>-1243.74</v>
      </c>
      <c r="E129" s="144" t="s">
        <v>87</v>
      </c>
      <c r="F129" s="143" t="s">
        <v>45</v>
      </c>
    </row>
    <row r="130" spans="1:6" s="62" customFormat="1" ht="16.5" thickBot="1" x14ac:dyDescent="0.3">
      <c r="A130" s="63"/>
      <c r="C130" s="142">
        <f>SUM(C9:C129)</f>
        <v>-84039.480000000112</v>
      </c>
      <c r="D130" s="141">
        <f>SUM(D9:D129)</f>
        <v>-84039.48000000001</v>
      </c>
      <c r="E130" s="140"/>
      <c r="F130" s="76"/>
    </row>
    <row r="131" spans="1:6" s="135" customFormat="1" ht="16.5" thickTop="1" x14ac:dyDescent="0.25">
      <c r="A131" s="137"/>
      <c r="C131" s="139"/>
      <c r="D131" s="138"/>
      <c r="E131" s="138"/>
      <c r="F131" s="136"/>
    </row>
    <row r="132" spans="1:6" s="135" customFormat="1" ht="15.75" x14ac:dyDescent="0.25">
      <c r="A132" s="137"/>
      <c r="D132" s="137"/>
      <c r="E132" s="137"/>
      <c r="F132" s="136"/>
    </row>
    <row r="133" spans="1:6" s="62" customFormat="1" ht="15.75" x14ac:dyDescent="0.25">
      <c r="A133" s="63"/>
      <c r="D133" s="63"/>
      <c r="E133" s="63"/>
      <c r="F133" s="76"/>
    </row>
    <row r="134" spans="1:6" s="62" customFormat="1" ht="15.75" x14ac:dyDescent="0.25">
      <c r="A134" s="63"/>
      <c r="D134" s="63"/>
      <c r="E134" s="63"/>
      <c r="F134" s="76"/>
    </row>
    <row r="135" spans="1:6" s="62" customFormat="1" ht="15.75" x14ac:dyDescent="0.25">
      <c r="A135" s="63"/>
      <c r="D135" s="63"/>
      <c r="E135" s="63"/>
      <c r="F135" s="76"/>
    </row>
    <row r="136" spans="1:6" x14ac:dyDescent="0.25">
      <c r="A136" s="60"/>
    </row>
    <row r="137" spans="1:6" x14ac:dyDescent="0.25">
      <c r="A137" s="60"/>
    </row>
    <row r="138" spans="1:6" x14ac:dyDescent="0.25">
      <c r="A138" s="60"/>
    </row>
    <row r="139" spans="1:6" x14ac:dyDescent="0.25">
      <c r="A139" s="60"/>
    </row>
    <row r="140" spans="1:6" x14ac:dyDescent="0.25">
      <c r="A140" s="60"/>
    </row>
  </sheetData>
  <autoFilter ref="A8:F129" xr:uid="{0218B4D3-8DD3-45D0-BDFD-4239B238CC9F}">
    <sortState xmlns:xlrd2="http://schemas.microsoft.com/office/spreadsheetml/2017/richdata2" ref="A9:F130">
      <sortCondition ref="E8:E129"/>
    </sortState>
  </autoFilter>
  <pageMargins left="0.25" right="0.25" top="0.75" bottom="0.75" header="0.3" footer="0.3"/>
  <pageSetup scale="60" fitToHeight="0" orientation="landscape" horizontalDpi="4294967293" verticalDpi="4294967293" r:id="rId1"/>
  <headerFooter>
    <oddFooter>&amp;L&amp;P of &amp;N&amp;C&amp;A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6BBE9-0D41-42F9-BFA6-1342FE639200}">
  <sheetPr>
    <tabColor rgb="FFFF0000"/>
    <pageSetUpPr fitToPage="1"/>
  </sheetPr>
  <dimension ref="A1:F141"/>
  <sheetViews>
    <sheetView topLeftCell="A46" workbookViewId="0">
      <selection activeCell="F22" sqref="F22"/>
    </sheetView>
  </sheetViews>
  <sheetFormatPr defaultRowHeight="15" x14ac:dyDescent="0.25"/>
  <cols>
    <col min="1" max="1" width="14.5703125" style="59" customWidth="1"/>
    <col min="2" max="2" width="105" style="59" customWidth="1"/>
    <col min="3" max="3" width="14.42578125" style="59" customWidth="1"/>
    <col min="4" max="4" width="14.42578125" style="60" customWidth="1"/>
    <col min="5" max="5" width="40.7109375" style="60" customWidth="1"/>
    <col min="6" max="6" width="60.7109375" style="119" customWidth="1"/>
    <col min="7" max="7" width="15.5703125" style="59" customWidth="1"/>
    <col min="8" max="16384" width="9.140625" style="59"/>
  </cols>
  <sheetData>
    <row r="1" spans="1:6" ht="15.75" thickBot="1" x14ac:dyDescent="0.3"/>
    <row r="2" spans="1:6" s="119" customFormat="1" ht="36" customHeight="1" thickBot="1" x14ac:dyDescent="0.25">
      <c r="A2" s="123" t="s">
        <v>5</v>
      </c>
      <c r="B2" s="109" t="s">
        <v>63</v>
      </c>
      <c r="C2" s="122" t="s">
        <v>62</v>
      </c>
      <c r="D2" s="120"/>
      <c r="E2" s="120"/>
    </row>
    <row r="3" spans="1:6" ht="18.75" x14ac:dyDescent="0.3">
      <c r="A3" s="107" t="s">
        <v>61</v>
      </c>
      <c r="B3" s="107"/>
      <c r="C3" s="118">
        <v>3729.68</v>
      </c>
      <c r="D3" s="154"/>
      <c r="E3" s="154"/>
    </row>
    <row r="4" spans="1:6" ht="18.75" x14ac:dyDescent="0.3">
      <c r="A4" s="107" t="s">
        <v>60</v>
      </c>
      <c r="B4" s="107"/>
      <c r="C4" s="118">
        <v>80973.509999999995</v>
      </c>
      <c r="D4" s="154"/>
      <c r="E4" s="154"/>
    </row>
    <row r="5" spans="1:6" ht="18.75" x14ac:dyDescent="0.3">
      <c r="A5" s="107" t="s">
        <v>59</v>
      </c>
      <c r="B5" s="107"/>
      <c r="C5" s="118">
        <v>-84039.48</v>
      </c>
      <c r="D5" s="154"/>
      <c r="E5" s="154"/>
    </row>
    <row r="6" spans="1:6" ht="19.5" thickBot="1" x14ac:dyDescent="0.35">
      <c r="A6" s="107" t="s">
        <v>58</v>
      </c>
      <c r="B6" s="107"/>
      <c r="C6" s="117">
        <v>663.71</v>
      </c>
      <c r="D6" s="154"/>
      <c r="E6" s="154"/>
    </row>
    <row r="7" spans="1:6" ht="15.75" thickBot="1" x14ac:dyDescent="0.3"/>
    <row r="8" spans="1:6" ht="19.5" thickBot="1" x14ac:dyDescent="0.35">
      <c r="A8" s="153" t="s">
        <v>57</v>
      </c>
      <c r="B8" s="152" t="s">
        <v>257</v>
      </c>
      <c r="C8" s="109" t="s">
        <v>1</v>
      </c>
      <c r="D8" s="109" t="s">
        <v>261</v>
      </c>
      <c r="E8" s="109" t="s">
        <v>0</v>
      </c>
      <c r="F8" s="109" t="s">
        <v>255</v>
      </c>
    </row>
    <row r="9" spans="1:6" ht="18.75" x14ac:dyDescent="0.3">
      <c r="A9" s="108"/>
      <c r="B9" s="107"/>
      <c r="C9" s="107"/>
    </row>
    <row r="10" spans="1:6" s="62" customFormat="1" ht="15.75" x14ac:dyDescent="0.25">
      <c r="A10" s="63" t="s">
        <v>171</v>
      </c>
      <c r="B10" s="62" t="s">
        <v>170</v>
      </c>
      <c r="C10" s="151">
        <v>-920</v>
      </c>
      <c r="D10" s="150">
        <f>C10</f>
        <v>-920</v>
      </c>
      <c r="E10" s="149" t="s">
        <v>157</v>
      </c>
      <c r="F10" s="76"/>
    </row>
    <row r="11" spans="1:6" s="62" customFormat="1" ht="15.75" x14ac:dyDescent="0.25">
      <c r="A11" s="63" t="s">
        <v>43</v>
      </c>
      <c r="B11" s="62" t="s">
        <v>254</v>
      </c>
      <c r="C11" s="151">
        <v>-45</v>
      </c>
      <c r="D11" s="150"/>
      <c r="E11" s="149"/>
      <c r="F11" s="76"/>
    </row>
    <row r="12" spans="1:6" s="62" customFormat="1" ht="15.75" x14ac:dyDescent="0.25">
      <c r="A12" s="63" t="s">
        <v>104</v>
      </c>
      <c r="B12" s="62" t="s">
        <v>253</v>
      </c>
      <c r="C12" s="146">
        <v>-45</v>
      </c>
      <c r="D12" s="145">
        <f>SUM(C11:C12)</f>
        <v>-90</v>
      </c>
      <c r="E12" s="144" t="s">
        <v>214</v>
      </c>
      <c r="F12" s="76"/>
    </row>
    <row r="13" spans="1:6" s="62" customFormat="1" ht="15.75" x14ac:dyDescent="0.25">
      <c r="A13" s="82">
        <v>44540</v>
      </c>
      <c r="B13" s="62" t="s">
        <v>252</v>
      </c>
      <c r="C13" s="160">
        <v>-25</v>
      </c>
      <c r="D13" s="159">
        <f>C13</f>
        <v>-25</v>
      </c>
      <c r="E13" s="149" t="s">
        <v>214</v>
      </c>
      <c r="F13" s="76"/>
    </row>
    <row r="14" spans="1:6" s="62" customFormat="1" ht="15.75" x14ac:dyDescent="0.25">
      <c r="A14" s="82">
        <v>44292</v>
      </c>
      <c r="B14" s="62" t="s">
        <v>251</v>
      </c>
      <c r="C14" s="160">
        <v>-239.88</v>
      </c>
      <c r="D14" s="159">
        <f>C14</f>
        <v>-239.88</v>
      </c>
      <c r="E14" s="158" t="s">
        <v>214</v>
      </c>
      <c r="F14" s="76"/>
    </row>
    <row r="15" spans="1:6" s="62" customFormat="1" ht="15.75" x14ac:dyDescent="0.25">
      <c r="A15" s="82">
        <v>44231</v>
      </c>
      <c r="B15" s="62" t="s">
        <v>250</v>
      </c>
      <c r="C15" s="151">
        <v>-22</v>
      </c>
      <c r="D15" s="150"/>
      <c r="E15" s="149"/>
      <c r="F15" s="76"/>
    </row>
    <row r="16" spans="1:6" s="62" customFormat="1" ht="15.75" x14ac:dyDescent="0.25">
      <c r="A16" s="82">
        <v>44231</v>
      </c>
      <c r="B16" s="62" t="s">
        <v>249</v>
      </c>
      <c r="C16" s="148">
        <v>-1</v>
      </c>
      <c r="D16" s="138"/>
      <c r="E16" s="147"/>
      <c r="F16" s="76"/>
    </row>
    <row r="17" spans="1:6" s="62" customFormat="1" ht="15.75" x14ac:dyDescent="0.25">
      <c r="A17" s="63" t="s">
        <v>248</v>
      </c>
      <c r="B17" s="62" t="s">
        <v>247</v>
      </c>
      <c r="C17" s="146">
        <v>-25</v>
      </c>
      <c r="D17" s="145">
        <f>SUM(C15:C17)</f>
        <v>-48</v>
      </c>
      <c r="E17" s="144" t="s">
        <v>214</v>
      </c>
      <c r="F17" s="76"/>
    </row>
    <row r="18" spans="1:6" s="62" customFormat="1" ht="15.75" x14ac:dyDescent="0.25">
      <c r="A18" s="63" t="s">
        <v>43</v>
      </c>
      <c r="B18" s="62" t="s">
        <v>246</v>
      </c>
      <c r="C18" s="160">
        <v>-49</v>
      </c>
      <c r="D18" s="159">
        <f>C18</f>
        <v>-49</v>
      </c>
      <c r="E18" s="158" t="s">
        <v>214</v>
      </c>
      <c r="F18" s="76"/>
    </row>
    <row r="19" spans="1:6" s="62" customFormat="1" ht="15.75" x14ac:dyDescent="0.25">
      <c r="A19" s="82">
        <v>44502</v>
      </c>
      <c r="B19" s="62" t="s">
        <v>204</v>
      </c>
      <c r="C19" s="151">
        <v>-1</v>
      </c>
      <c r="D19" s="150"/>
      <c r="E19" s="149"/>
      <c r="F19" s="76"/>
    </row>
    <row r="20" spans="1:6" s="62" customFormat="1" ht="15.75" x14ac:dyDescent="0.25">
      <c r="A20" s="82">
        <v>44502</v>
      </c>
      <c r="B20" s="62" t="s">
        <v>203</v>
      </c>
      <c r="C20" s="148">
        <v>-1</v>
      </c>
      <c r="D20" s="138"/>
      <c r="E20" s="147"/>
      <c r="F20" s="76"/>
    </row>
    <row r="21" spans="1:6" s="62" customFormat="1" ht="15.75" x14ac:dyDescent="0.25">
      <c r="A21" s="63" t="s">
        <v>201</v>
      </c>
      <c r="B21" s="62" t="s">
        <v>202</v>
      </c>
      <c r="C21" s="148">
        <v>-1</v>
      </c>
      <c r="D21" s="138"/>
      <c r="E21" s="147"/>
      <c r="F21" s="76"/>
    </row>
    <row r="22" spans="1:6" s="62" customFormat="1" ht="15.75" x14ac:dyDescent="0.25">
      <c r="A22" s="63" t="s">
        <v>201</v>
      </c>
      <c r="B22" s="62" t="s">
        <v>200</v>
      </c>
      <c r="C22" s="148">
        <v>-1</v>
      </c>
      <c r="D22" s="138"/>
      <c r="E22" s="147"/>
      <c r="F22" s="76"/>
    </row>
    <row r="23" spans="1:6" s="62" customFormat="1" ht="15.75" x14ac:dyDescent="0.25">
      <c r="A23" s="82">
        <v>44233</v>
      </c>
      <c r="B23" s="62" t="s">
        <v>199</v>
      </c>
      <c r="C23" s="148">
        <v>-1</v>
      </c>
      <c r="D23" s="138"/>
      <c r="E23" s="147"/>
      <c r="F23" s="76"/>
    </row>
    <row r="24" spans="1:6" s="62" customFormat="1" ht="15.75" x14ac:dyDescent="0.25">
      <c r="A24" s="82">
        <v>44233</v>
      </c>
      <c r="B24" s="62" t="s">
        <v>198</v>
      </c>
      <c r="C24" s="148">
        <v>-1</v>
      </c>
      <c r="D24" s="138"/>
      <c r="E24" s="147"/>
      <c r="F24" s="76"/>
    </row>
    <row r="25" spans="1:6" s="62" customFormat="1" ht="15.75" x14ac:dyDescent="0.25">
      <c r="A25" s="63" t="s">
        <v>197</v>
      </c>
      <c r="B25" s="62" t="s">
        <v>196</v>
      </c>
      <c r="C25" s="148">
        <v>-1</v>
      </c>
      <c r="D25" s="138"/>
      <c r="E25" s="147"/>
      <c r="F25" s="76"/>
    </row>
    <row r="26" spans="1:6" s="62" customFormat="1" ht="15.75" x14ac:dyDescent="0.25">
      <c r="A26" s="82">
        <v>44450</v>
      </c>
      <c r="B26" s="62" t="s">
        <v>195</v>
      </c>
      <c r="C26" s="148">
        <v>-1</v>
      </c>
      <c r="D26" s="138"/>
      <c r="E26" s="147"/>
      <c r="F26" s="76"/>
    </row>
    <row r="27" spans="1:6" s="62" customFormat="1" ht="15.75" x14ac:dyDescent="0.25">
      <c r="A27" s="82">
        <v>44450</v>
      </c>
      <c r="B27" s="62" t="s">
        <v>194</v>
      </c>
      <c r="C27" s="148">
        <v>-1</v>
      </c>
      <c r="D27" s="138"/>
      <c r="E27" s="147"/>
      <c r="F27" s="76"/>
    </row>
    <row r="28" spans="1:6" s="62" customFormat="1" ht="15.75" x14ac:dyDescent="0.25">
      <c r="A28" s="63" t="s">
        <v>32</v>
      </c>
      <c r="B28" s="62" t="s">
        <v>193</v>
      </c>
      <c r="C28" s="148">
        <v>-1</v>
      </c>
      <c r="D28" s="138"/>
      <c r="E28" s="147"/>
      <c r="F28" s="76"/>
    </row>
    <row r="29" spans="1:6" s="62" customFormat="1" ht="15.75" x14ac:dyDescent="0.25">
      <c r="A29" s="63" t="s">
        <v>32</v>
      </c>
      <c r="B29" s="62" t="s">
        <v>192</v>
      </c>
      <c r="C29" s="148">
        <v>-1</v>
      </c>
      <c r="D29" s="138"/>
      <c r="E29" s="147"/>
      <c r="F29" s="76"/>
    </row>
    <row r="30" spans="1:6" s="62" customFormat="1" ht="15.75" x14ac:dyDescent="0.25">
      <c r="A30" s="63" t="s">
        <v>189</v>
      </c>
      <c r="B30" s="62" t="s">
        <v>191</v>
      </c>
      <c r="C30" s="148">
        <v>-5</v>
      </c>
      <c r="D30" s="138"/>
      <c r="E30" s="147"/>
      <c r="F30" s="76"/>
    </row>
    <row r="31" spans="1:6" s="62" customFormat="1" ht="15.75" x14ac:dyDescent="0.25">
      <c r="A31" s="63" t="s">
        <v>189</v>
      </c>
      <c r="B31" s="62" t="s">
        <v>190</v>
      </c>
      <c r="C31" s="148">
        <v>-5</v>
      </c>
      <c r="D31" s="138"/>
      <c r="E31" s="147"/>
      <c r="F31" s="76"/>
    </row>
    <row r="32" spans="1:6" s="62" customFormat="1" ht="15.75" x14ac:dyDescent="0.25">
      <c r="A32" s="63" t="s">
        <v>189</v>
      </c>
      <c r="B32" s="62" t="s">
        <v>188</v>
      </c>
      <c r="C32" s="146">
        <v>-5</v>
      </c>
      <c r="D32" s="145">
        <f>SUM(C19:C32)</f>
        <v>-26</v>
      </c>
      <c r="E32" s="144" t="s">
        <v>187</v>
      </c>
      <c r="F32" s="76"/>
    </row>
    <row r="33" spans="1:6" s="62" customFormat="1" ht="15.75" x14ac:dyDescent="0.25">
      <c r="A33" s="63" t="s">
        <v>43</v>
      </c>
      <c r="B33" s="62" t="s">
        <v>245</v>
      </c>
      <c r="C33" s="151">
        <v>-69</v>
      </c>
      <c r="D33" s="150"/>
      <c r="E33" s="149"/>
      <c r="F33" s="76"/>
    </row>
    <row r="34" spans="1:6" s="62" customFormat="1" ht="15.75" x14ac:dyDescent="0.25">
      <c r="A34" s="63" t="s">
        <v>104</v>
      </c>
      <c r="B34" s="62" t="s">
        <v>244</v>
      </c>
      <c r="C34" s="146">
        <v>-55.2</v>
      </c>
      <c r="D34" s="145">
        <f>SUM(C33:C34)</f>
        <v>-124.2</v>
      </c>
      <c r="E34" s="144" t="s">
        <v>214</v>
      </c>
      <c r="F34" s="76"/>
    </row>
    <row r="35" spans="1:6" s="62" customFormat="1" ht="15.75" x14ac:dyDescent="0.25">
      <c r="A35" s="63" t="s">
        <v>156</v>
      </c>
      <c r="B35" s="62" t="s">
        <v>155</v>
      </c>
      <c r="C35" s="146">
        <v>-300</v>
      </c>
      <c r="D35" s="145">
        <f>C35</f>
        <v>-300</v>
      </c>
      <c r="E35" s="144" t="s">
        <v>154</v>
      </c>
      <c r="F35" s="76"/>
    </row>
    <row r="36" spans="1:6" s="62" customFormat="1" ht="15.75" x14ac:dyDescent="0.25">
      <c r="A36" s="63" t="s">
        <v>91</v>
      </c>
      <c r="B36" s="62" t="s">
        <v>90</v>
      </c>
      <c r="C36" s="151">
        <v>-99.99</v>
      </c>
      <c r="D36" s="150"/>
      <c r="E36" s="149"/>
      <c r="F36" s="76"/>
    </row>
    <row r="37" spans="1:6" s="62" customFormat="1" ht="15.75" x14ac:dyDescent="0.25">
      <c r="A37" s="63" t="s">
        <v>89</v>
      </c>
      <c r="B37" s="62" t="s">
        <v>88</v>
      </c>
      <c r="C37" s="148">
        <v>-287.88</v>
      </c>
      <c r="D37" s="138"/>
      <c r="E37" s="147"/>
      <c r="F37" s="76"/>
    </row>
    <row r="38" spans="1:6" s="62" customFormat="1" ht="15.75" x14ac:dyDescent="0.25">
      <c r="A38" s="63" t="s">
        <v>89</v>
      </c>
      <c r="B38" s="62" t="s">
        <v>88</v>
      </c>
      <c r="C38" s="148">
        <v>-99.99</v>
      </c>
      <c r="D38" s="138"/>
      <c r="E38" s="147"/>
      <c r="F38" s="76"/>
    </row>
    <row r="39" spans="1:6" s="62" customFormat="1" ht="15.75" x14ac:dyDescent="0.25">
      <c r="A39" s="164" t="s">
        <v>89</v>
      </c>
      <c r="B39" s="163" t="s">
        <v>88</v>
      </c>
      <c r="C39" s="187">
        <v>-755.88</v>
      </c>
      <c r="D39" s="188">
        <f>SUM(C36:C39)</f>
        <v>-1243.74</v>
      </c>
      <c r="E39" s="189" t="s">
        <v>260</v>
      </c>
      <c r="F39" s="143" t="s">
        <v>45</v>
      </c>
    </row>
    <row r="40" spans="1:6" s="62" customFormat="1" ht="15.75" x14ac:dyDescent="0.25">
      <c r="A40" s="63" t="s">
        <v>43</v>
      </c>
      <c r="B40" s="62" t="s">
        <v>210</v>
      </c>
      <c r="C40" s="151">
        <v>-0.37</v>
      </c>
      <c r="D40" s="150"/>
      <c r="E40" s="149"/>
      <c r="F40" s="76"/>
    </row>
    <row r="41" spans="1:6" s="62" customFormat="1" ht="15.75" x14ac:dyDescent="0.25">
      <c r="A41" s="63" t="s">
        <v>43</v>
      </c>
      <c r="B41" s="62" t="s">
        <v>209</v>
      </c>
      <c r="C41" s="148">
        <v>-0.87</v>
      </c>
      <c r="D41" s="138"/>
      <c r="E41" s="147"/>
      <c r="F41" s="76"/>
    </row>
    <row r="42" spans="1:6" s="62" customFormat="1" ht="15.75" x14ac:dyDescent="0.25">
      <c r="A42" s="63" t="s">
        <v>43</v>
      </c>
      <c r="B42" s="62" t="s">
        <v>208</v>
      </c>
      <c r="C42" s="148">
        <v>-1.35</v>
      </c>
      <c r="D42" s="138"/>
      <c r="E42" s="147"/>
      <c r="F42" s="76"/>
    </row>
    <row r="43" spans="1:6" s="62" customFormat="1" ht="15.75" x14ac:dyDescent="0.25">
      <c r="A43" s="63" t="s">
        <v>104</v>
      </c>
      <c r="B43" s="62" t="s">
        <v>207</v>
      </c>
      <c r="C43" s="148">
        <v>-1.35</v>
      </c>
      <c r="D43" s="138"/>
      <c r="E43" s="147"/>
      <c r="F43" s="76"/>
    </row>
    <row r="44" spans="1:6" s="62" customFormat="1" ht="15.75" x14ac:dyDescent="0.25">
      <c r="A44" s="63" t="s">
        <v>104</v>
      </c>
      <c r="B44" s="62" t="s">
        <v>206</v>
      </c>
      <c r="C44" s="146">
        <v>-0.87</v>
      </c>
      <c r="D44" s="145">
        <f>SUM(C40:C44)</f>
        <v>-4.8099999999999996</v>
      </c>
      <c r="E44" s="144" t="s">
        <v>205</v>
      </c>
      <c r="F44" s="76"/>
    </row>
    <row r="45" spans="1:6" s="62" customFormat="1" ht="15.75" x14ac:dyDescent="0.25">
      <c r="A45" s="63" t="s">
        <v>135</v>
      </c>
      <c r="B45" s="62" t="s">
        <v>134</v>
      </c>
      <c r="C45" s="151">
        <v>-9.99</v>
      </c>
      <c r="D45" s="150"/>
      <c r="E45" s="149"/>
      <c r="F45" s="76"/>
    </row>
    <row r="46" spans="1:6" s="62" customFormat="1" ht="15.75" x14ac:dyDescent="0.25">
      <c r="A46" s="63" t="s">
        <v>133</v>
      </c>
      <c r="B46" s="62" t="s">
        <v>132</v>
      </c>
      <c r="C46" s="148">
        <v>-10.55</v>
      </c>
      <c r="D46" s="138"/>
      <c r="E46" s="147"/>
      <c r="F46" s="76"/>
    </row>
    <row r="47" spans="1:6" s="62" customFormat="1" ht="15.75" x14ac:dyDescent="0.25">
      <c r="A47" s="63" t="s">
        <v>131</v>
      </c>
      <c r="B47" s="62" t="s">
        <v>130</v>
      </c>
      <c r="C47" s="148">
        <v>-10.55</v>
      </c>
      <c r="D47" s="138"/>
      <c r="E47" s="147"/>
      <c r="F47" s="76"/>
    </row>
    <row r="48" spans="1:6" s="62" customFormat="1" ht="15.75" x14ac:dyDescent="0.25">
      <c r="A48" s="63" t="s">
        <v>129</v>
      </c>
      <c r="B48" s="62" t="s">
        <v>128</v>
      </c>
      <c r="C48" s="148">
        <v>-10.55</v>
      </c>
      <c r="D48" s="138"/>
      <c r="E48" s="147"/>
      <c r="F48" s="76"/>
    </row>
    <row r="49" spans="1:6" s="62" customFormat="1" ht="15.75" x14ac:dyDescent="0.25">
      <c r="A49" s="63" t="s">
        <v>127</v>
      </c>
      <c r="B49" s="62" t="s">
        <v>126</v>
      </c>
      <c r="C49" s="148">
        <v>-10.55</v>
      </c>
      <c r="D49" s="138"/>
      <c r="E49" s="147"/>
      <c r="F49" s="76"/>
    </row>
    <row r="50" spans="1:6" s="62" customFormat="1" ht="15.75" x14ac:dyDescent="0.25">
      <c r="A50" s="63" t="s">
        <v>104</v>
      </c>
      <c r="B50" s="62" t="s">
        <v>125</v>
      </c>
      <c r="C50" s="148">
        <v>-10.55</v>
      </c>
      <c r="D50" s="138"/>
      <c r="E50" s="147"/>
      <c r="F50" s="76"/>
    </row>
    <row r="51" spans="1:6" s="62" customFormat="1" ht="15.75" x14ac:dyDescent="0.25">
      <c r="A51" s="63" t="s">
        <v>124</v>
      </c>
      <c r="B51" s="62" t="s">
        <v>123</v>
      </c>
      <c r="C51" s="148">
        <v>-10.55</v>
      </c>
      <c r="D51" s="138"/>
      <c r="E51" s="147"/>
      <c r="F51" s="76"/>
    </row>
    <row r="52" spans="1:6" s="62" customFormat="1" ht="15.75" x14ac:dyDescent="0.25">
      <c r="A52" s="63" t="s">
        <v>122</v>
      </c>
      <c r="B52" s="62" t="s">
        <v>121</v>
      </c>
      <c r="C52" s="148">
        <v>-10.55</v>
      </c>
      <c r="D52" s="138"/>
      <c r="E52" s="147"/>
      <c r="F52" s="76"/>
    </row>
    <row r="53" spans="1:6" s="62" customFormat="1" ht="15.75" x14ac:dyDescent="0.25">
      <c r="A53" s="63" t="s">
        <v>98</v>
      </c>
      <c r="B53" s="62" t="s">
        <v>120</v>
      </c>
      <c r="C53" s="148">
        <v>-10.55</v>
      </c>
      <c r="D53" s="138"/>
      <c r="E53" s="147"/>
      <c r="F53" s="76"/>
    </row>
    <row r="54" spans="1:6" s="62" customFormat="1" ht="15.75" x14ac:dyDescent="0.25">
      <c r="A54" s="63" t="s">
        <v>119</v>
      </c>
      <c r="B54" s="62" t="s">
        <v>118</v>
      </c>
      <c r="C54" s="148">
        <v>-10.55</v>
      </c>
      <c r="D54" s="138"/>
      <c r="E54" s="147"/>
      <c r="F54" s="76"/>
    </row>
    <row r="55" spans="1:6" s="62" customFormat="1" ht="15.75" x14ac:dyDescent="0.25">
      <c r="A55" s="63" t="s">
        <v>117</v>
      </c>
      <c r="B55" s="62" t="s">
        <v>116</v>
      </c>
      <c r="C55" s="148">
        <v>-9.49</v>
      </c>
      <c r="D55" s="138"/>
      <c r="E55" s="147"/>
      <c r="F55" s="76"/>
    </row>
    <row r="56" spans="1:6" s="62" customFormat="1" ht="15.75" x14ac:dyDescent="0.25">
      <c r="A56" s="63" t="s">
        <v>89</v>
      </c>
      <c r="B56" s="62" t="s">
        <v>115</v>
      </c>
      <c r="C56" s="148">
        <v>-9.49</v>
      </c>
      <c r="D56" s="138"/>
      <c r="E56" s="147"/>
      <c r="F56" s="76"/>
    </row>
    <row r="57" spans="1:6" s="62" customFormat="1" ht="15.75" x14ac:dyDescent="0.25">
      <c r="A57" s="63" t="s">
        <v>114</v>
      </c>
      <c r="B57" s="62" t="s">
        <v>113</v>
      </c>
      <c r="C57" s="148">
        <v>-52.99</v>
      </c>
      <c r="D57" s="138"/>
      <c r="E57" s="147"/>
      <c r="F57" s="76"/>
    </row>
    <row r="58" spans="1:6" s="62" customFormat="1" ht="15.75" x14ac:dyDescent="0.25">
      <c r="A58" s="63" t="s">
        <v>112</v>
      </c>
      <c r="B58" s="62" t="s">
        <v>111</v>
      </c>
      <c r="C58" s="148">
        <v>-52.99</v>
      </c>
      <c r="D58" s="138"/>
      <c r="E58" s="147"/>
      <c r="F58" s="76"/>
    </row>
    <row r="59" spans="1:6" s="62" customFormat="1" ht="15.75" x14ac:dyDescent="0.25">
      <c r="A59" s="63" t="s">
        <v>110</v>
      </c>
      <c r="B59" s="62" t="s">
        <v>109</v>
      </c>
      <c r="C59" s="148">
        <v>-52.99</v>
      </c>
      <c r="D59" s="138"/>
      <c r="E59" s="147"/>
      <c r="F59" s="76"/>
    </row>
    <row r="60" spans="1:6" s="62" customFormat="1" ht="15.75" x14ac:dyDescent="0.25">
      <c r="A60" s="63" t="s">
        <v>108</v>
      </c>
      <c r="B60" s="62" t="s">
        <v>107</v>
      </c>
      <c r="C60" s="148">
        <v>-52.99</v>
      </c>
      <c r="D60" s="138"/>
      <c r="E60" s="147"/>
      <c r="F60" s="76"/>
    </row>
    <row r="61" spans="1:6" s="62" customFormat="1" ht="15.75" x14ac:dyDescent="0.25">
      <c r="A61" s="63" t="s">
        <v>106</v>
      </c>
      <c r="B61" s="62" t="s">
        <v>105</v>
      </c>
      <c r="C61" s="148">
        <v>-52.99</v>
      </c>
      <c r="D61" s="138"/>
      <c r="E61" s="147"/>
      <c r="F61" s="76"/>
    </row>
    <row r="62" spans="1:6" s="62" customFormat="1" ht="15.75" x14ac:dyDescent="0.25">
      <c r="A62" s="63" t="s">
        <v>104</v>
      </c>
      <c r="B62" s="62" t="s">
        <v>103</v>
      </c>
      <c r="C62" s="148">
        <v>-52.99</v>
      </c>
      <c r="D62" s="138"/>
      <c r="E62" s="147"/>
      <c r="F62" s="76"/>
    </row>
    <row r="63" spans="1:6" s="62" customFormat="1" ht="15.75" x14ac:dyDescent="0.25">
      <c r="A63" s="63" t="s">
        <v>102</v>
      </c>
      <c r="B63" s="62" t="s">
        <v>101</v>
      </c>
      <c r="C63" s="148">
        <v>-52.99</v>
      </c>
      <c r="D63" s="138"/>
      <c r="E63" s="147"/>
      <c r="F63" s="76"/>
    </row>
    <row r="64" spans="1:6" s="62" customFormat="1" ht="15.75" x14ac:dyDescent="0.25">
      <c r="A64" s="63" t="s">
        <v>100</v>
      </c>
      <c r="B64" s="62" t="s">
        <v>99</v>
      </c>
      <c r="C64" s="148">
        <v>-52.99</v>
      </c>
      <c r="D64" s="138"/>
      <c r="E64" s="147"/>
      <c r="F64" s="76"/>
    </row>
    <row r="65" spans="1:6" s="62" customFormat="1" ht="15.75" x14ac:dyDescent="0.25">
      <c r="A65" s="63" t="s">
        <v>98</v>
      </c>
      <c r="B65" s="62" t="s">
        <v>97</v>
      </c>
      <c r="C65" s="148">
        <v>-52.99</v>
      </c>
      <c r="D65" s="138"/>
      <c r="E65" s="147"/>
      <c r="F65" s="76"/>
    </row>
    <row r="66" spans="1:6" s="62" customFormat="1" ht="15.75" x14ac:dyDescent="0.25">
      <c r="A66" s="63" t="s">
        <v>96</v>
      </c>
      <c r="B66" s="62" t="s">
        <v>95</v>
      </c>
      <c r="C66" s="148">
        <v>-52.99</v>
      </c>
      <c r="D66" s="138"/>
      <c r="E66" s="147"/>
      <c r="F66" s="76"/>
    </row>
    <row r="67" spans="1:6" s="62" customFormat="1" ht="15.75" x14ac:dyDescent="0.25">
      <c r="A67" s="63" t="s">
        <v>91</v>
      </c>
      <c r="B67" s="62" t="s">
        <v>94</v>
      </c>
      <c r="C67" s="148">
        <v>-47.69</v>
      </c>
      <c r="D67" s="138"/>
      <c r="E67" s="147"/>
      <c r="F67" s="76"/>
    </row>
    <row r="68" spans="1:6" s="62" customFormat="1" ht="15.75" x14ac:dyDescent="0.25">
      <c r="A68" s="63" t="s">
        <v>89</v>
      </c>
      <c r="B68" s="62" t="s">
        <v>93</v>
      </c>
      <c r="C68" s="146">
        <v>-47.69</v>
      </c>
      <c r="D68" s="145">
        <f>SUM(C45:C68)</f>
        <v>-749.2</v>
      </c>
      <c r="E68" s="144" t="s">
        <v>259</v>
      </c>
      <c r="F68" s="76"/>
    </row>
    <row r="69" spans="1:6" s="62" customFormat="1" ht="15.75" x14ac:dyDescent="0.25">
      <c r="A69" s="63" t="s">
        <v>236</v>
      </c>
      <c r="B69" s="62" t="s">
        <v>243</v>
      </c>
      <c r="C69" s="160">
        <v>-79.599999999999994</v>
      </c>
      <c r="D69" s="159">
        <f>C69</f>
        <v>-79.599999999999994</v>
      </c>
      <c r="E69" s="158" t="s">
        <v>214</v>
      </c>
      <c r="F69" s="76" t="s">
        <v>242</v>
      </c>
    </row>
    <row r="70" spans="1:6" s="62" customFormat="1" ht="15.75" x14ac:dyDescent="0.25">
      <c r="A70" s="82">
        <v>44200</v>
      </c>
      <c r="B70" s="62" t="s">
        <v>213</v>
      </c>
      <c r="C70" s="151">
        <v>-29.95</v>
      </c>
      <c r="D70" s="150"/>
      <c r="E70" s="149"/>
      <c r="F70" s="76"/>
    </row>
    <row r="71" spans="1:6" s="62" customFormat="1" ht="15.75" x14ac:dyDescent="0.25">
      <c r="A71" s="82">
        <v>44260</v>
      </c>
      <c r="B71" s="62" t="s">
        <v>213</v>
      </c>
      <c r="C71" s="148">
        <v>-29.95</v>
      </c>
      <c r="D71" s="138"/>
      <c r="E71" s="147"/>
      <c r="F71" s="76"/>
    </row>
    <row r="72" spans="1:6" s="62" customFormat="1" ht="15.75" x14ac:dyDescent="0.25">
      <c r="A72" s="82">
        <v>44202</v>
      </c>
      <c r="B72" s="62" t="s">
        <v>213</v>
      </c>
      <c r="C72" s="148">
        <v>-29.95</v>
      </c>
      <c r="D72" s="138"/>
      <c r="E72" s="147"/>
      <c r="F72" s="76"/>
    </row>
    <row r="73" spans="1:6" s="62" customFormat="1" ht="15.75" x14ac:dyDescent="0.25">
      <c r="A73" s="82">
        <v>44203</v>
      </c>
      <c r="B73" s="62" t="s">
        <v>213</v>
      </c>
      <c r="C73" s="148">
        <v>-29.95</v>
      </c>
      <c r="D73" s="138"/>
      <c r="E73" s="147"/>
      <c r="F73" s="76"/>
    </row>
    <row r="74" spans="1:6" s="62" customFormat="1" ht="15.75" x14ac:dyDescent="0.25">
      <c r="A74" s="82">
        <v>44235</v>
      </c>
      <c r="B74" s="62" t="s">
        <v>213</v>
      </c>
      <c r="C74" s="148">
        <v>-29.95</v>
      </c>
      <c r="D74" s="138"/>
      <c r="E74" s="147"/>
      <c r="F74" s="76"/>
    </row>
    <row r="75" spans="1:6" s="62" customFormat="1" ht="15.75" x14ac:dyDescent="0.25">
      <c r="A75" s="82">
        <v>44205</v>
      </c>
      <c r="B75" s="62" t="s">
        <v>213</v>
      </c>
      <c r="C75" s="148">
        <v>-29.95</v>
      </c>
      <c r="D75" s="138"/>
      <c r="E75" s="147"/>
      <c r="F75" s="76"/>
    </row>
    <row r="76" spans="1:6" s="62" customFormat="1" ht="15.75" x14ac:dyDescent="0.25">
      <c r="A76" s="82">
        <v>44206</v>
      </c>
      <c r="B76" s="62" t="s">
        <v>213</v>
      </c>
      <c r="C76" s="148">
        <v>-29.95</v>
      </c>
      <c r="D76" s="138"/>
      <c r="E76" s="147"/>
      <c r="F76" s="76"/>
    </row>
    <row r="77" spans="1:6" s="62" customFormat="1" ht="15.75" x14ac:dyDescent="0.25">
      <c r="A77" s="82">
        <v>44207</v>
      </c>
      <c r="B77" s="62" t="s">
        <v>213</v>
      </c>
      <c r="C77" s="148">
        <v>-29.95</v>
      </c>
      <c r="D77" s="138"/>
      <c r="E77" s="147"/>
      <c r="F77" s="76"/>
    </row>
    <row r="78" spans="1:6" s="62" customFormat="1" ht="15.75" x14ac:dyDescent="0.25">
      <c r="A78" s="82">
        <v>44208</v>
      </c>
      <c r="B78" s="62" t="s">
        <v>213</v>
      </c>
      <c r="C78" s="148">
        <v>-29.95</v>
      </c>
      <c r="D78" s="138"/>
      <c r="E78" s="147"/>
      <c r="F78" s="76"/>
    </row>
    <row r="79" spans="1:6" s="62" customFormat="1" ht="15.75" x14ac:dyDescent="0.25">
      <c r="A79" s="82">
        <v>44287</v>
      </c>
      <c r="B79" s="62" t="s">
        <v>212</v>
      </c>
      <c r="C79" s="148">
        <v>-29.95</v>
      </c>
      <c r="D79" s="138"/>
      <c r="E79" s="147"/>
      <c r="F79" s="76"/>
    </row>
    <row r="80" spans="1:6" s="62" customFormat="1" ht="15.75" x14ac:dyDescent="0.25">
      <c r="A80" s="82">
        <v>44198</v>
      </c>
      <c r="B80" s="62" t="s">
        <v>212</v>
      </c>
      <c r="C80" s="148">
        <v>-29.95</v>
      </c>
      <c r="D80" s="138"/>
      <c r="E80" s="147"/>
      <c r="F80" s="76"/>
    </row>
    <row r="81" spans="1:6" s="62" customFormat="1" ht="15.75" x14ac:dyDescent="0.25">
      <c r="A81" s="82">
        <v>44199</v>
      </c>
      <c r="B81" s="62" t="s">
        <v>212</v>
      </c>
      <c r="C81" s="146">
        <v>-29.95</v>
      </c>
      <c r="D81" s="145">
        <f>SUM(C70:C81)</f>
        <v>-359.39999999999992</v>
      </c>
      <c r="E81" s="144" t="s">
        <v>211</v>
      </c>
      <c r="F81" s="76"/>
    </row>
    <row r="82" spans="1:6" s="62" customFormat="1" ht="15.75" x14ac:dyDescent="0.25">
      <c r="A82" s="63" t="s">
        <v>169</v>
      </c>
      <c r="B82" s="62" t="s">
        <v>168</v>
      </c>
      <c r="C82" s="151">
        <v>-725</v>
      </c>
      <c r="D82" s="150"/>
      <c r="E82" s="149"/>
      <c r="F82" s="76"/>
    </row>
    <row r="83" spans="1:6" s="62" customFormat="1" ht="15.75" x14ac:dyDescent="0.25">
      <c r="A83" s="63" t="s">
        <v>167</v>
      </c>
      <c r="B83" s="62" t="s">
        <v>166</v>
      </c>
      <c r="C83" s="146">
        <v>-395</v>
      </c>
      <c r="D83" s="145">
        <f>SUM(C82:C83)</f>
        <v>-1120</v>
      </c>
      <c r="E83" s="144" t="s">
        <v>157</v>
      </c>
      <c r="F83" s="76"/>
    </row>
    <row r="84" spans="1:6" s="62" customFormat="1" ht="15.75" x14ac:dyDescent="0.25">
      <c r="A84" s="82">
        <v>44471</v>
      </c>
      <c r="B84" s="62" t="s">
        <v>153</v>
      </c>
      <c r="C84" s="151">
        <v>-5000</v>
      </c>
      <c r="D84" s="150"/>
      <c r="E84" s="149" t="s">
        <v>136</v>
      </c>
      <c r="F84" s="76"/>
    </row>
    <row r="85" spans="1:6" s="62" customFormat="1" ht="15.75" x14ac:dyDescent="0.25">
      <c r="A85" s="82">
        <v>44202</v>
      </c>
      <c r="B85" s="62" t="s">
        <v>152</v>
      </c>
      <c r="C85" s="148">
        <v>-6000</v>
      </c>
      <c r="D85" s="138"/>
      <c r="E85" s="147" t="s">
        <v>136</v>
      </c>
      <c r="F85" s="76"/>
    </row>
    <row r="86" spans="1:6" s="62" customFormat="1" ht="15.75" x14ac:dyDescent="0.25">
      <c r="A86" s="63" t="s">
        <v>176</v>
      </c>
      <c r="B86" s="62" t="s">
        <v>181</v>
      </c>
      <c r="C86" s="148">
        <v>-1652.49</v>
      </c>
      <c r="D86" s="138"/>
      <c r="E86" s="147" t="s">
        <v>172</v>
      </c>
      <c r="F86" s="76"/>
    </row>
    <row r="87" spans="1:6" s="62" customFormat="1" ht="15.75" x14ac:dyDescent="0.25">
      <c r="A87" s="63" t="s">
        <v>180</v>
      </c>
      <c r="B87" s="62" t="s">
        <v>179</v>
      </c>
      <c r="C87" s="148">
        <v>-1044.74</v>
      </c>
      <c r="D87" s="138"/>
      <c r="E87" s="147" t="s">
        <v>172</v>
      </c>
      <c r="F87" s="76"/>
    </row>
    <row r="88" spans="1:6" s="62" customFormat="1" ht="15.75" x14ac:dyDescent="0.25">
      <c r="A88" s="82">
        <v>44419</v>
      </c>
      <c r="B88" s="62" t="s">
        <v>178</v>
      </c>
      <c r="C88" s="148">
        <v>-4059.3</v>
      </c>
      <c r="D88" s="138"/>
      <c r="E88" s="147" t="s">
        <v>172</v>
      </c>
      <c r="F88" s="76"/>
    </row>
    <row r="89" spans="1:6" s="62" customFormat="1" ht="15.75" x14ac:dyDescent="0.25">
      <c r="A89" s="63" t="s">
        <v>33</v>
      </c>
      <c r="B89" s="62" t="s">
        <v>151</v>
      </c>
      <c r="C89" s="148">
        <v>-5000</v>
      </c>
      <c r="D89" s="138"/>
      <c r="E89" s="147" t="s">
        <v>136</v>
      </c>
      <c r="F89" s="76"/>
    </row>
    <row r="90" spans="1:6" s="62" customFormat="1" ht="15.75" x14ac:dyDescent="0.25">
      <c r="A90" s="63" t="s">
        <v>143</v>
      </c>
      <c r="B90" s="62" t="s">
        <v>150</v>
      </c>
      <c r="C90" s="148">
        <v>-700</v>
      </c>
      <c r="D90" s="138"/>
      <c r="E90" s="147" t="s">
        <v>136</v>
      </c>
      <c r="F90" s="76"/>
    </row>
    <row r="91" spans="1:6" s="62" customFormat="1" ht="15.75" x14ac:dyDescent="0.25">
      <c r="A91" s="63" t="s">
        <v>138</v>
      </c>
      <c r="B91" s="62" t="s">
        <v>149</v>
      </c>
      <c r="C91" s="146">
        <v>-2500</v>
      </c>
      <c r="D91" s="145">
        <f>SUM(C84:C91)</f>
        <v>-25956.53</v>
      </c>
      <c r="E91" s="144" t="s">
        <v>136</v>
      </c>
      <c r="F91" s="76"/>
    </row>
    <row r="92" spans="1:6" s="62" customFormat="1" ht="15.75" x14ac:dyDescent="0.25">
      <c r="A92" s="63" t="s">
        <v>104</v>
      </c>
      <c r="B92" s="62" t="s">
        <v>186</v>
      </c>
      <c r="C92" s="160">
        <v>-156.72</v>
      </c>
      <c r="D92" s="159">
        <f>C92</f>
        <v>-156.72</v>
      </c>
      <c r="E92" s="158" t="s">
        <v>182</v>
      </c>
      <c r="F92" s="76"/>
    </row>
    <row r="93" spans="1:6" s="62" customFormat="1" ht="15.75" x14ac:dyDescent="0.25">
      <c r="A93" s="63" t="s">
        <v>43</v>
      </c>
      <c r="B93" s="62" t="s">
        <v>241</v>
      </c>
      <c r="C93" s="146">
        <v>-12.19</v>
      </c>
      <c r="D93" s="145">
        <f>C93</f>
        <v>-12.19</v>
      </c>
      <c r="E93" s="144" t="s">
        <v>214</v>
      </c>
      <c r="F93" s="76"/>
    </row>
    <row r="94" spans="1:6" s="62" customFormat="1" ht="15.75" x14ac:dyDescent="0.25">
      <c r="A94" s="63" t="s">
        <v>43</v>
      </c>
      <c r="B94" s="62" t="s">
        <v>240</v>
      </c>
      <c r="C94" s="151">
        <v>-24</v>
      </c>
      <c r="D94" s="150"/>
      <c r="E94" s="149"/>
      <c r="F94" s="76"/>
    </row>
    <row r="95" spans="1:6" s="62" customFormat="1" ht="15.75" x14ac:dyDescent="0.25">
      <c r="A95" s="63" t="s">
        <v>104</v>
      </c>
      <c r="B95" s="62" t="s">
        <v>239</v>
      </c>
      <c r="C95" s="148">
        <v>-24</v>
      </c>
      <c r="D95" s="138">
        <f>SUM(C94:C95)</f>
        <v>-48</v>
      </c>
      <c r="E95" s="147" t="s">
        <v>214</v>
      </c>
      <c r="F95" s="76"/>
    </row>
    <row r="96" spans="1:6" s="62" customFormat="1" ht="15.75" x14ac:dyDescent="0.25">
      <c r="A96" s="63" t="s">
        <v>43</v>
      </c>
      <c r="B96" s="62" t="s">
        <v>238</v>
      </c>
      <c r="C96" s="151">
        <v>-29</v>
      </c>
      <c r="D96" s="150"/>
      <c r="E96" s="149"/>
      <c r="F96" s="76"/>
    </row>
    <row r="97" spans="1:6" s="62" customFormat="1" ht="15.75" x14ac:dyDescent="0.25">
      <c r="A97" s="63" t="s">
        <v>104</v>
      </c>
      <c r="B97" s="62" t="s">
        <v>237</v>
      </c>
      <c r="C97" s="146">
        <v>-29</v>
      </c>
      <c r="D97" s="145">
        <f>SUM(C96:C97)</f>
        <v>-58</v>
      </c>
      <c r="E97" s="144" t="s">
        <v>258</v>
      </c>
      <c r="F97" s="76"/>
    </row>
    <row r="98" spans="1:6" s="62" customFormat="1" ht="15.75" x14ac:dyDescent="0.25">
      <c r="A98" s="63" t="s">
        <v>165</v>
      </c>
      <c r="B98" s="62" t="s">
        <v>164</v>
      </c>
      <c r="C98" s="148">
        <v>-600</v>
      </c>
      <c r="D98" s="138"/>
      <c r="E98" s="147" t="s">
        <v>319</v>
      </c>
      <c r="F98" s="76" t="s">
        <v>163</v>
      </c>
    </row>
    <row r="99" spans="1:6" s="62" customFormat="1" ht="15.75" x14ac:dyDescent="0.25">
      <c r="A99" s="63" t="s">
        <v>162</v>
      </c>
      <c r="B99" s="62" t="s">
        <v>161</v>
      </c>
      <c r="C99" s="146">
        <v>-750</v>
      </c>
      <c r="D99" s="145">
        <f>SUM(C98:C99)</f>
        <v>-1350</v>
      </c>
      <c r="E99" s="144" t="s">
        <v>320</v>
      </c>
      <c r="F99" s="76" t="s">
        <v>160</v>
      </c>
    </row>
    <row r="100" spans="1:6" s="62" customFormat="1" ht="15.75" x14ac:dyDescent="0.25">
      <c r="A100" s="63" t="s">
        <v>159</v>
      </c>
      <c r="B100" s="62" t="s">
        <v>158</v>
      </c>
      <c r="C100" s="160">
        <v>-120</v>
      </c>
      <c r="D100" s="159">
        <f>C100</f>
        <v>-120</v>
      </c>
      <c r="E100" s="158" t="s">
        <v>157</v>
      </c>
      <c r="F100" s="76"/>
    </row>
    <row r="101" spans="1:6" s="62" customFormat="1" ht="15.75" x14ac:dyDescent="0.25">
      <c r="A101" s="63" t="s">
        <v>236</v>
      </c>
      <c r="B101" s="62" t="s">
        <v>235</v>
      </c>
      <c r="C101" s="160">
        <v>-49.5</v>
      </c>
      <c r="D101" s="159">
        <f>C101</f>
        <v>-49.5</v>
      </c>
      <c r="E101" s="158" t="s">
        <v>214</v>
      </c>
      <c r="F101" s="76"/>
    </row>
    <row r="102" spans="1:6" s="62" customFormat="1" ht="15.75" x14ac:dyDescent="0.25">
      <c r="A102" s="63" t="s">
        <v>234</v>
      </c>
      <c r="B102" s="62" t="s">
        <v>233</v>
      </c>
      <c r="C102" s="151">
        <v>-125</v>
      </c>
      <c r="D102" s="150"/>
      <c r="E102" s="149"/>
      <c r="F102" s="76"/>
    </row>
    <row r="103" spans="1:6" s="62" customFormat="1" ht="15.75" x14ac:dyDescent="0.25">
      <c r="A103" s="82">
        <v>44199</v>
      </c>
      <c r="B103" s="62" t="s">
        <v>232</v>
      </c>
      <c r="C103" s="148">
        <v>-125</v>
      </c>
      <c r="D103" s="138"/>
      <c r="E103" s="147"/>
      <c r="F103" s="76"/>
    </row>
    <row r="104" spans="1:6" s="62" customFormat="1" ht="15.75" x14ac:dyDescent="0.25">
      <c r="A104" s="63" t="s">
        <v>138</v>
      </c>
      <c r="B104" s="62" t="s">
        <v>231</v>
      </c>
      <c r="C104" s="148">
        <v>-125</v>
      </c>
      <c r="D104" s="138"/>
      <c r="E104" s="147"/>
      <c r="F104" s="76"/>
    </row>
    <row r="105" spans="1:6" s="62" customFormat="1" ht="15.75" x14ac:dyDescent="0.25">
      <c r="A105" s="63" t="s">
        <v>219</v>
      </c>
      <c r="B105" s="62" t="s">
        <v>230</v>
      </c>
      <c r="C105" s="148">
        <v>-112</v>
      </c>
      <c r="D105" s="138"/>
      <c r="E105" s="147"/>
      <c r="F105" s="76"/>
    </row>
    <row r="106" spans="1:6" s="62" customFormat="1" ht="15.75" x14ac:dyDescent="0.25">
      <c r="A106" s="63" t="s">
        <v>229</v>
      </c>
      <c r="B106" s="62" t="s">
        <v>228</v>
      </c>
      <c r="C106" s="148">
        <v>-125</v>
      </c>
      <c r="D106" s="138"/>
      <c r="E106" s="147"/>
      <c r="F106" s="76"/>
    </row>
    <row r="107" spans="1:6" s="62" customFormat="1" ht="15.75" x14ac:dyDescent="0.25">
      <c r="A107" s="63" t="s">
        <v>227</v>
      </c>
      <c r="B107" s="62" t="s">
        <v>226</v>
      </c>
      <c r="C107" s="148">
        <v>-125</v>
      </c>
      <c r="D107" s="138"/>
      <c r="E107" s="147"/>
      <c r="F107" s="76"/>
    </row>
    <row r="108" spans="1:6" s="62" customFormat="1" ht="15.75" x14ac:dyDescent="0.25">
      <c r="A108" s="63" t="s">
        <v>225</v>
      </c>
      <c r="B108" s="62" t="s">
        <v>224</v>
      </c>
      <c r="C108" s="148">
        <v>-125</v>
      </c>
      <c r="D108" s="138"/>
      <c r="E108" s="147"/>
      <c r="F108" s="76"/>
    </row>
    <row r="109" spans="1:6" s="62" customFormat="1" ht="15.75" x14ac:dyDescent="0.25">
      <c r="A109" s="63" t="s">
        <v>184</v>
      </c>
      <c r="B109" s="62" t="s">
        <v>223</v>
      </c>
      <c r="C109" s="148">
        <v>-125</v>
      </c>
      <c r="D109" s="138"/>
      <c r="E109" s="147"/>
      <c r="F109" s="76"/>
    </row>
    <row r="110" spans="1:6" s="62" customFormat="1" ht="15.75" x14ac:dyDescent="0.25">
      <c r="A110" s="63" t="s">
        <v>222</v>
      </c>
      <c r="B110" s="62" t="s">
        <v>221</v>
      </c>
      <c r="C110" s="146">
        <v>-125</v>
      </c>
      <c r="D110" s="145">
        <f>SUM(C102:C110)</f>
        <v>-1112</v>
      </c>
      <c r="E110" s="144" t="s">
        <v>214</v>
      </c>
      <c r="F110" s="76"/>
    </row>
    <row r="111" spans="1:6" s="62" customFormat="1" ht="15.75" x14ac:dyDescent="0.25">
      <c r="A111" s="63" t="s">
        <v>104</v>
      </c>
      <c r="B111" s="62" t="s">
        <v>220</v>
      </c>
      <c r="C111" s="160">
        <v>-24</v>
      </c>
      <c r="D111" s="159">
        <f>C111</f>
        <v>-24</v>
      </c>
      <c r="E111" s="158" t="s">
        <v>214</v>
      </c>
      <c r="F111" s="76"/>
    </row>
    <row r="112" spans="1:6" s="62" customFormat="1" ht="15.75" x14ac:dyDescent="0.25">
      <c r="A112" s="63" t="s">
        <v>219</v>
      </c>
      <c r="B112" s="62" t="s">
        <v>218</v>
      </c>
      <c r="C112" s="151">
        <v>-98</v>
      </c>
      <c r="D112" s="150"/>
      <c r="E112" s="149"/>
      <c r="F112" s="76"/>
    </row>
    <row r="113" spans="1:6" s="62" customFormat="1" ht="15.75" x14ac:dyDescent="0.25">
      <c r="A113" s="63" t="s">
        <v>217</v>
      </c>
      <c r="B113" s="62" t="s">
        <v>216</v>
      </c>
      <c r="C113" s="146">
        <v>-55</v>
      </c>
      <c r="D113" s="145">
        <f>SUM(C112:C113)</f>
        <v>-153</v>
      </c>
      <c r="E113" s="144" t="s">
        <v>214</v>
      </c>
      <c r="F113" s="76"/>
    </row>
    <row r="114" spans="1:6" s="62" customFormat="1" ht="15.75" x14ac:dyDescent="0.25">
      <c r="A114" s="63" t="s">
        <v>33</v>
      </c>
      <c r="B114" s="62" t="s">
        <v>148</v>
      </c>
      <c r="C114" s="151">
        <v>-5000</v>
      </c>
      <c r="D114" s="150"/>
      <c r="E114" s="149" t="s">
        <v>136</v>
      </c>
      <c r="F114" s="76"/>
    </row>
    <row r="115" spans="1:6" s="62" customFormat="1" ht="15.75" x14ac:dyDescent="0.25">
      <c r="A115" s="63" t="s">
        <v>143</v>
      </c>
      <c r="B115" s="62" t="s">
        <v>147</v>
      </c>
      <c r="C115" s="148">
        <v>-700</v>
      </c>
      <c r="D115" s="138"/>
      <c r="E115" s="147" t="s">
        <v>136</v>
      </c>
      <c r="F115" s="76"/>
    </row>
    <row r="116" spans="1:6" s="62" customFormat="1" ht="15.75" x14ac:dyDescent="0.25">
      <c r="A116" s="82">
        <v>44419</v>
      </c>
      <c r="B116" s="62" t="s">
        <v>177</v>
      </c>
      <c r="C116" s="148">
        <v>-1938.87</v>
      </c>
      <c r="D116" s="138"/>
      <c r="E116" s="147" t="s">
        <v>172</v>
      </c>
      <c r="F116" s="76"/>
    </row>
    <row r="117" spans="1:6" s="62" customFormat="1" ht="15.75" x14ac:dyDescent="0.25">
      <c r="A117" s="82">
        <v>44471</v>
      </c>
      <c r="B117" s="62" t="s">
        <v>146</v>
      </c>
      <c r="C117" s="148">
        <v>-5000</v>
      </c>
      <c r="D117" s="138"/>
      <c r="E117" s="147" t="s">
        <v>136</v>
      </c>
      <c r="F117" s="76"/>
    </row>
    <row r="118" spans="1:6" s="62" customFormat="1" ht="15.75" x14ac:dyDescent="0.25">
      <c r="A118" s="82">
        <v>44202</v>
      </c>
      <c r="B118" s="62" t="s">
        <v>145</v>
      </c>
      <c r="C118" s="148">
        <v>-6000</v>
      </c>
      <c r="D118" s="138"/>
      <c r="E118" s="147" t="s">
        <v>136</v>
      </c>
      <c r="F118" s="76"/>
    </row>
    <row r="119" spans="1:6" s="62" customFormat="1" ht="15.75" x14ac:dyDescent="0.25">
      <c r="A119" s="63" t="s">
        <v>138</v>
      </c>
      <c r="B119" s="62" t="s">
        <v>144</v>
      </c>
      <c r="C119" s="148">
        <v>-2500</v>
      </c>
      <c r="D119" s="138"/>
      <c r="E119" s="147" t="s">
        <v>136</v>
      </c>
      <c r="F119" s="76"/>
    </row>
    <row r="120" spans="1:6" s="62" customFormat="1" ht="15.75" x14ac:dyDescent="0.25">
      <c r="A120" s="63" t="s">
        <v>176</v>
      </c>
      <c r="B120" s="62" t="s">
        <v>175</v>
      </c>
      <c r="C120" s="146">
        <v>-1692.3</v>
      </c>
      <c r="D120" s="145">
        <f>SUM(C114:C120)</f>
        <v>-22831.17</v>
      </c>
      <c r="E120" s="144" t="s">
        <v>172</v>
      </c>
      <c r="F120" s="76"/>
    </row>
    <row r="121" spans="1:6" s="62" customFormat="1" ht="15.75" x14ac:dyDescent="0.25">
      <c r="A121" s="63" t="s">
        <v>143</v>
      </c>
      <c r="B121" s="62" t="s">
        <v>142</v>
      </c>
      <c r="C121" s="151">
        <v>-700</v>
      </c>
      <c r="D121" s="150"/>
      <c r="E121" s="149" t="s">
        <v>136</v>
      </c>
      <c r="F121" s="76"/>
    </row>
    <row r="122" spans="1:6" s="62" customFormat="1" ht="15.75" x14ac:dyDescent="0.25">
      <c r="A122" s="82">
        <v>44419</v>
      </c>
      <c r="B122" s="62" t="s">
        <v>174</v>
      </c>
      <c r="C122" s="148">
        <v>-6050.14</v>
      </c>
      <c r="D122" s="138"/>
      <c r="E122" s="147" t="s">
        <v>172</v>
      </c>
      <c r="F122" s="76"/>
    </row>
    <row r="123" spans="1:6" s="62" customFormat="1" ht="15.75" x14ac:dyDescent="0.25">
      <c r="A123" s="82">
        <v>44471</v>
      </c>
      <c r="B123" s="62" t="s">
        <v>141</v>
      </c>
      <c r="C123" s="148">
        <v>-5000</v>
      </c>
      <c r="D123" s="138"/>
      <c r="E123" s="147" t="s">
        <v>136</v>
      </c>
      <c r="F123" s="76"/>
    </row>
    <row r="124" spans="1:6" s="62" customFormat="1" ht="15.75" x14ac:dyDescent="0.25">
      <c r="A124" s="82">
        <v>44202</v>
      </c>
      <c r="B124" s="62" t="s">
        <v>140</v>
      </c>
      <c r="C124" s="148">
        <v>-6000</v>
      </c>
      <c r="D124" s="138"/>
      <c r="E124" s="147" t="s">
        <v>136</v>
      </c>
      <c r="F124" s="76"/>
    </row>
    <row r="125" spans="1:6" s="62" customFormat="1" ht="15.75" x14ac:dyDescent="0.25">
      <c r="A125" s="63" t="s">
        <v>33</v>
      </c>
      <c r="B125" s="62" t="s">
        <v>139</v>
      </c>
      <c r="C125" s="148">
        <v>-5000</v>
      </c>
      <c r="D125" s="138"/>
      <c r="E125" s="147" t="s">
        <v>136</v>
      </c>
      <c r="F125" s="76"/>
    </row>
    <row r="126" spans="1:6" s="62" customFormat="1" ht="15.75" x14ac:dyDescent="0.25">
      <c r="A126" s="63" t="s">
        <v>143</v>
      </c>
      <c r="B126" s="62" t="s">
        <v>173</v>
      </c>
      <c r="C126" s="148">
        <v>-1277.07</v>
      </c>
      <c r="D126" s="138"/>
      <c r="E126" s="147" t="s">
        <v>172</v>
      </c>
      <c r="F126" s="76"/>
    </row>
    <row r="127" spans="1:6" s="62" customFormat="1" ht="15.75" x14ac:dyDescent="0.25">
      <c r="A127" s="63" t="s">
        <v>138</v>
      </c>
      <c r="B127" s="62" t="s">
        <v>137</v>
      </c>
      <c r="C127" s="146">
        <v>-2500</v>
      </c>
      <c r="D127" s="145">
        <f>SUM(C121:C127)</f>
        <v>-26527.21</v>
      </c>
      <c r="E127" s="144" t="s">
        <v>136</v>
      </c>
      <c r="F127" s="76"/>
    </row>
    <row r="128" spans="1:6" s="62" customFormat="1" ht="15.75" x14ac:dyDescent="0.25">
      <c r="A128" s="63" t="s">
        <v>167</v>
      </c>
      <c r="B128" s="62" t="s">
        <v>185</v>
      </c>
      <c r="C128" s="151">
        <v>-144.33000000000001</v>
      </c>
      <c r="D128" s="150"/>
      <c r="E128" s="149" t="s">
        <v>182</v>
      </c>
      <c r="F128" s="76"/>
    </row>
    <row r="129" spans="1:6" s="62" customFormat="1" ht="15.75" x14ac:dyDescent="0.25">
      <c r="A129" s="63" t="s">
        <v>184</v>
      </c>
      <c r="B129" s="62" t="s">
        <v>183</v>
      </c>
      <c r="C129" s="146">
        <v>-102</v>
      </c>
      <c r="D129" s="145">
        <f>SUM(C128:C129)</f>
        <v>-246.33</v>
      </c>
      <c r="E129" s="144" t="s">
        <v>182</v>
      </c>
      <c r="F129" s="76"/>
    </row>
    <row r="130" spans="1:6" s="62" customFormat="1" ht="15.75" x14ac:dyDescent="0.25">
      <c r="A130" s="63" t="s">
        <v>32</v>
      </c>
      <c r="B130" s="62" t="s">
        <v>215</v>
      </c>
      <c r="C130" s="160">
        <v>-16</v>
      </c>
      <c r="D130" s="159">
        <f>C130</f>
        <v>-16</v>
      </c>
      <c r="E130" s="158" t="s">
        <v>214</v>
      </c>
      <c r="F130" s="76"/>
    </row>
    <row r="131" spans="1:6" s="62" customFormat="1" ht="16.5" thickBot="1" x14ac:dyDescent="0.3">
      <c r="A131" s="63"/>
      <c r="C131" s="142">
        <f>SUM(C10:C130)</f>
        <v>-84039.48000000001</v>
      </c>
      <c r="D131" s="157">
        <f>SUM(D10:D130)</f>
        <v>-84039.48</v>
      </c>
      <c r="E131" s="140"/>
      <c r="F131" s="76"/>
    </row>
    <row r="132" spans="1:6" s="62" customFormat="1" ht="16.5" thickTop="1" x14ac:dyDescent="0.25">
      <c r="A132" s="63"/>
      <c r="C132" s="156"/>
      <c r="D132" s="155"/>
      <c r="E132" s="155"/>
      <c r="F132" s="76"/>
    </row>
    <row r="133" spans="1:6" s="62" customFormat="1" ht="15.75" x14ac:dyDescent="0.25">
      <c r="A133" s="63"/>
      <c r="D133" s="63"/>
      <c r="E133" s="63"/>
      <c r="F133" s="76"/>
    </row>
    <row r="134" spans="1:6" s="62" customFormat="1" ht="15.75" x14ac:dyDescent="0.25">
      <c r="A134" s="63"/>
      <c r="D134" s="63"/>
      <c r="E134" s="63"/>
      <c r="F134" s="76"/>
    </row>
    <row r="135" spans="1:6" s="62" customFormat="1" ht="15.75" x14ac:dyDescent="0.25">
      <c r="A135" s="63"/>
      <c r="D135" s="63"/>
      <c r="E135" s="63"/>
      <c r="F135" s="76"/>
    </row>
    <row r="136" spans="1:6" s="62" customFormat="1" ht="15.75" x14ac:dyDescent="0.25">
      <c r="A136" s="63"/>
      <c r="D136" s="63"/>
      <c r="E136" s="63"/>
      <c r="F136" s="76"/>
    </row>
    <row r="137" spans="1:6" x14ac:dyDescent="0.25">
      <c r="A137" s="60"/>
    </row>
    <row r="138" spans="1:6" x14ac:dyDescent="0.25">
      <c r="A138" s="60"/>
    </row>
    <row r="139" spans="1:6" x14ac:dyDescent="0.25">
      <c r="A139" s="60"/>
    </row>
    <row r="140" spans="1:6" x14ac:dyDescent="0.25">
      <c r="A140" s="60"/>
    </row>
    <row r="141" spans="1:6" x14ac:dyDescent="0.25">
      <c r="A141" s="60"/>
    </row>
  </sheetData>
  <autoFilter ref="A45:E67" xr:uid="{C0ABBDA3-2D98-4E7A-A6CB-8A622C4F29B9}"/>
  <pageMargins left="0.25" right="0.25" top="0.75" bottom="0.75" header="0.3" footer="0.3"/>
  <pageSetup scale="54" fitToHeight="0" orientation="landscape" horizontalDpi="4294967293" verticalDpi="4294967293" r:id="rId1"/>
  <headerFooter>
    <oddFooter>&amp;L&amp;P of &amp;N&amp;C&amp;A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BACFB-43A2-4537-9B66-3B72DE415FAA}">
  <sheetPr>
    <tabColor rgb="FFFF0000"/>
    <pageSetUpPr fitToPage="1"/>
  </sheetPr>
  <dimension ref="A1:F141"/>
  <sheetViews>
    <sheetView topLeftCell="B1" workbookViewId="0">
      <selection activeCell="B141" sqref="B141"/>
    </sheetView>
  </sheetViews>
  <sheetFormatPr defaultRowHeight="15" x14ac:dyDescent="0.25"/>
  <cols>
    <col min="1" max="1" width="14.5703125" style="59" customWidth="1"/>
    <col min="2" max="2" width="105" style="59" customWidth="1"/>
    <col min="3" max="3" width="14.42578125" style="59" customWidth="1"/>
    <col min="4" max="4" width="50.85546875" style="59" customWidth="1"/>
    <col min="5" max="5" width="12.85546875" style="119" customWidth="1"/>
    <col min="6" max="6" width="60.85546875" style="59" customWidth="1"/>
    <col min="7" max="16384" width="9.140625" style="59"/>
  </cols>
  <sheetData>
    <row r="1" spans="1:6" ht="15.75" thickBot="1" x14ac:dyDescent="0.3"/>
    <row r="2" spans="1:6" s="119" customFormat="1" ht="36" customHeight="1" thickBot="1" x14ac:dyDescent="0.25">
      <c r="A2" s="123" t="s">
        <v>5</v>
      </c>
      <c r="B2" s="109" t="s">
        <v>63</v>
      </c>
      <c r="C2" s="122" t="s">
        <v>62</v>
      </c>
    </row>
    <row r="3" spans="1:6" ht="18.75" x14ac:dyDescent="0.3">
      <c r="A3" s="107" t="s">
        <v>61</v>
      </c>
      <c r="B3" s="107"/>
      <c r="C3" s="118">
        <v>3729.68</v>
      </c>
      <c r="D3" s="61" t="s">
        <v>297</v>
      </c>
      <c r="F3" s="186" t="s">
        <v>310</v>
      </c>
    </row>
    <row r="4" spans="1:6" ht="18.75" x14ac:dyDescent="0.3">
      <c r="A4" s="107" t="s">
        <v>60</v>
      </c>
      <c r="B4" s="107"/>
      <c r="C4" s="118">
        <v>80973.509999999995</v>
      </c>
      <c r="D4" s="61" t="s">
        <v>296</v>
      </c>
      <c r="F4" s="186" t="s">
        <v>311</v>
      </c>
    </row>
    <row r="5" spans="1:6" ht="18.75" x14ac:dyDescent="0.3">
      <c r="A5" s="107" t="s">
        <v>59</v>
      </c>
      <c r="B5" s="107"/>
      <c r="C5" s="118">
        <v>-84039.48</v>
      </c>
      <c r="D5" s="61" t="s">
        <v>295</v>
      </c>
      <c r="F5" s="186" t="s">
        <v>312</v>
      </c>
    </row>
    <row r="6" spans="1:6" ht="19.5" thickBot="1" x14ac:dyDescent="0.35">
      <c r="A6" s="107" t="s">
        <v>58</v>
      </c>
      <c r="B6" s="107"/>
      <c r="C6" s="117">
        <v>663.71</v>
      </c>
    </row>
    <row r="7" spans="1:6" ht="15.75" thickBot="1" x14ac:dyDescent="0.3"/>
    <row r="8" spans="1:6" s="165" customFormat="1" ht="19.5" thickBot="1" x14ac:dyDescent="0.25">
      <c r="A8" s="109" t="s">
        <v>57</v>
      </c>
      <c r="B8" s="132" t="s">
        <v>294</v>
      </c>
      <c r="C8" s="109" t="s">
        <v>1</v>
      </c>
      <c r="D8" s="109" t="s">
        <v>293</v>
      </c>
      <c r="E8" s="166" t="s">
        <v>10</v>
      </c>
      <c r="F8" s="109" t="s">
        <v>292</v>
      </c>
    </row>
    <row r="9" spans="1:6" ht="18.75" x14ac:dyDescent="0.3">
      <c r="A9" s="108"/>
      <c r="B9" s="107"/>
      <c r="C9" s="107"/>
    </row>
    <row r="10" spans="1:6" s="62" customFormat="1" ht="15.75" x14ac:dyDescent="0.25">
      <c r="A10" s="82">
        <v>44287</v>
      </c>
      <c r="B10" s="62" t="s">
        <v>212</v>
      </c>
      <c r="C10" s="156">
        <v>-29.95</v>
      </c>
      <c r="D10" s="62" t="s">
        <v>262</v>
      </c>
      <c r="E10" s="162"/>
    </row>
    <row r="11" spans="1:6" s="62" customFormat="1" ht="15.75" x14ac:dyDescent="0.25">
      <c r="A11" s="63" t="s">
        <v>135</v>
      </c>
      <c r="B11" s="62" t="s">
        <v>134</v>
      </c>
      <c r="C11" s="156">
        <v>-9.99</v>
      </c>
      <c r="D11" s="62" t="s">
        <v>315</v>
      </c>
      <c r="E11" s="76" t="s">
        <v>267</v>
      </c>
      <c r="F11" s="62" t="s">
        <v>316</v>
      </c>
    </row>
    <row r="12" spans="1:6" s="62" customFormat="1" ht="15.75" x14ac:dyDescent="0.25">
      <c r="A12" s="63" t="s">
        <v>114</v>
      </c>
      <c r="B12" s="62" t="s">
        <v>113</v>
      </c>
      <c r="C12" s="156">
        <v>-52.99</v>
      </c>
      <c r="D12" s="62" t="s">
        <v>287</v>
      </c>
      <c r="E12" s="76" t="s">
        <v>267</v>
      </c>
      <c r="F12" s="62" t="s">
        <v>309</v>
      </c>
    </row>
    <row r="13" spans="1:6" s="62" customFormat="1" ht="15.75" x14ac:dyDescent="0.25">
      <c r="A13" s="63" t="s">
        <v>169</v>
      </c>
      <c r="B13" s="62" t="s">
        <v>168</v>
      </c>
      <c r="C13" s="156">
        <v>-725</v>
      </c>
      <c r="D13" s="62" t="s">
        <v>291</v>
      </c>
      <c r="E13" s="76" t="s">
        <v>272</v>
      </c>
      <c r="F13" s="62" t="s">
        <v>290</v>
      </c>
    </row>
    <row r="14" spans="1:6" s="62" customFormat="1" ht="15.75" x14ac:dyDescent="0.25">
      <c r="A14" s="63" t="s">
        <v>43</v>
      </c>
      <c r="B14" s="62" t="s">
        <v>241</v>
      </c>
      <c r="C14" s="156">
        <v>-12.19</v>
      </c>
      <c r="D14" s="62" t="s">
        <v>288</v>
      </c>
      <c r="E14" s="76" t="s">
        <v>264</v>
      </c>
      <c r="F14" s="62" t="s">
        <v>305</v>
      </c>
    </row>
    <row r="15" spans="1:6" s="62" customFormat="1" ht="15.75" x14ac:dyDescent="0.25">
      <c r="A15" s="63" t="s">
        <v>43</v>
      </c>
      <c r="B15" s="62" t="s">
        <v>246</v>
      </c>
      <c r="C15" s="156">
        <v>-49</v>
      </c>
      <c r="D15" s="62" t="s">
        <v>288</v>
      </c>
      <c r="E15" s="76" t="s">
        <v>264</v>
      </c>
      <c r="F15" s="62" t="s">
        <v>305</v>
      </c>
    </row>
    <row r="16" spans="1:6" s="62" customFormat="1" ht="15.75" x14ac:dyDescent="0.25">
      <c r="A16" s="63" t="s">
        <v>43</v>
      </c>
      <c r="B16" s="62" t="s">
        <v>245</v>
      </c>
      <c r="C16" s="156">
        <v>-69</v>
      </c>
      <c r="D16" s="62" t="s">
        <v>288</v>
      </c>
      <c r="E16" s="76" t="s">
        <v>264</v>
      </c>
      <c r="F16" s="62" t="s">
        <v>305</v>
      </c>
    </row>
    <row r="17" spans="1:6" s="62" customFormat="1" ht="15.75" x14ac:dyDescent="0.25">
      <c r="A17" s="63" t="s">
        <v>43</v>
      </c>
      <c r="B17" s="62" t="s">
        <v>238</v>
      </c>
      <c r="C17" s="156">
        <v>-29</v>
      </c>
      <c r="D17" s="62" t="s">
        <v>288</v>
      </c>
      <c r="E17" s="76" t="s">
        <v>264</v>
      </c>
      <c r="F17" s="62" t="s">
        <v>305</v>
      </c>
    </row>
    <row r="18" spans="1:6" s="62" customFormat="1" ht="15.75" x14ac:dyDescent="0.25">
      <c r="A18" s="63" t="s">
        <v>43</v>
      </c>
      <c r="B18" s="62" t="s">
        <v>240</v>
      </c>
      <c r="C18" s="156">
        <v>-24</v>
      </c>
      <c r="D18" s="62" t="s">
        <v>288</v>
      </c>
      <c r="E18" s="76" t="s">
        <v>264</v>
      </c>
      <c r="F18" s="62" t="s">
        <v>305</v>
      </c>
    </row>
    <row r="19" spans="1:6" s="62" customFormat="1" ht="15.75" x14ac:dyDescent="0.25">
      <c r="A19" s="63" t="s">
        <v>43</v>
      </c>
      <c r="B19" s="62" t="s">
        <v>254</v>
      </c>
      <c r="C19" s="156">
        <v>-45</v>
      </c>
      <c r="D19" s="62" t="s">
        <v>288</v>
      </c>
      <c r="E19" s="76" t="s">
        <v>264</v>
      </c>
      <c r="F19" s="62" t="s">
        <v>305</v>
      </c>
    </row>
    <row r="20" spans="1:6" s="62" customFormat="1" ht="15.75" x14ac:dyDescent="0.25">
      <c r="A20" s="63" t="s">
        <v>43</v>
      </c>
      <c r="B20" s="62" t="s">
        <v>208</v>
      </c>
      <c r="C20" s="156">
        <v>-1.35</v>
      </c>
      <c r="D20" s="62" t="s">
        <v>289</v>
      </c>
      <c r="E20" s="76" t="s">
        <v>264</v>
      </c>
      <c r="F20" s="62" t="s">
        <v>288</v>
      </c>
    </row>
    <row r="21" spans="1:6" s="62" customFormat="1" ht="15.75" x14ac:dyDescent="0.25">
      <c r="A21" s="63" t="s">
        <v>43</v>
      </c>
      <c r="B21" s="62" t="s">
        <v>209</v>
      </c>
      <c r="C21" s="156">
        <v>-0.87</v>
      </c>
      <c r="D21" s="62" t="s">
        <v>289</v>
      </c>
      <c r="E21" s="76" t="s">
        <v>264</v>
      </c>
      <c r="F21" s="62" t="s">
        <v>288</v>
      </c>
    </row>
    <row r="22" spans="1:6" s="62" customFormat="1" ht="15.75" x14ac:dyDescent="0.25">
      <c r="A22" s="63" t="s">
        <v>43</v>
      </c>
      <c r="B22" s="62" t="s">
        <v>210</v>
      </c>
      <c r="C22" s="156">
        <v>-0.37</v>
      </c>
      <c r="D22" s="62" t="s">
        <v>289</v>
      </c>
      <c r="E22" s="76" t="s">
        <v>264</v>
      </c>
      <c r="F22" s="62" t="s">
        <v>288</v>
      </c>
    </row>
    <row r="23" spans="1:6" s="62" customFormat="1" ht="15.75" x14ac:dyDescent="0.25">
      <c r="A23" s="63" t="s">
        <v>234</v>
      </c>
      <c r="B23" s="62" t="s">
        <v>233</v>
      </c>
      <c r="C23" s="156">
        <v>-125</v>
      </c>
      <c r="D23" s="62" t="s">
        <v>315</v>
      </c>
      <c r="E23" s="76" t="s">
        <v>267</v>
      </c>
      <c r="F23" s="62" t="s">
        <v>316</v>
      </c>
    </row>
    <row r="24" spans="1:6" s="62" customFormat="1" ht="15.75" x14ac:dyDescent="0.25">
      <c r="A24" s="82">
        <v>44198</v>
      </c>
      <c r="B24" s="62" t="s">
        <v>212</v>
      </c>
      <c r="C24" s="156">
        <v>-29.95</v>
      </c>
      <c r="D24" s="62" t="s">
        <v>262</v>
      </c>
      <c r="E24" s="162"/>
    </row>
    <row r="25" spans="1:6" s="62" customFormat="1" ht="15.75" x14ac:dyDescent="0.25">
      <c r="A25" s="82">
        <v>44471</v>
      </c>
      <c r="B25" s="62" t="s">
        <v>146</v>
      </c>
      <c r="C25" s="156">
        <v>-5000</v>
      </c>
      <c r="D25" s="62" t="s">
        <v>266</v>
      </c>
      <c r="E25" s="162"/>
    </row>
    <row r="26" spans="1:6" s="62" customFormat="1" ht="15.75" x14ac:dyDescent="0.25">
      <c r="A26" s="82">
        <v>44471</v>
      </c>
      <c r="B26" s="62" t="s">
        <v>141</v>
      </c>
      <c r="C26" s="156">
        <v>-5000</v>
      </c>
      <c r="D26" s="62" t="s">
        <v>266</v>
      </c>
      <c r="E26" s="162"/>
    </row>
    <row r="27" spans="1:6" s="62" customFormat="1" ht="15.75" x14ac:dyDescent="0.25">
      <c r="A27" s="82">
        <v>44471</v>
      </c>
      <c r="B27" s="62" t="s">
        <v>153</v>
      </c>
      <c r="C27" s="156">
        <v>-5000</v>
      </c>
      <c r="D27" s="62" t="s">
        <v>266</v>
      </c>
      <c r="E27" s="162"/>
    </row>
    <row r="28" spans="1:6" s="62" customFormat="1" ht="15.75" x14ac:dyDescent="0.25">
      <c r="A28" s="82">
        <v>44502</v>
      </c>
      <c r="B28" s="62" t="s">
        <v>203</v>
      </c>
      <c r="C28" s="156">
        <v>-1</v>
      </c>
      <c r="D28" s="62" t="s">
        <v>262</v>
      </c>
      <c r="E28" s="162"/>
    </row>
    <row r="29" spans="1:6" s="62" customFormat="1" ht="15.75" x14ac:dyDescent="0.25">
      <c r="A29" s="82">
        <v>44502</v>
      </c>
      <c r="B29" s="62" t="s">
        <v>204</v>
      </c>
      <c r="C29" s="156">
        <v>-1</v>
      </c>
      <c r="D29" s="62" t="s">
        <v>262</v>
      </c>
      <c r="E29" s="162"/>
    </row>
    <row r="30" spans="1:6" s="62" customFormat="1" ht="15.75" hidden="1" x14ac:dyDescent="0.25">
      <c r="A30" s="63" t="s">
        <v>165</v>
      </c>
      <c r="B30" s="62" t="s">
        <v>164</v>
      </c>
      <c r="C30" s="156">
        <v>-600</v>
      </c>
      <c r="D30" s="62" t="s">
        <v>315</v>
      </c>
      <c r="E30" s="76" t="s">
        <v>267</v>
      </c>
    </row>
    <row r="31" spans="1:6" s="62" customFormat="1" ht="15.75" x14ac:dyDescent="0.25">
      <c r="A31" s="63" t="s">
        <v>133</v>
      </c>
      <c r="B31" s="62" t="s">
        <v>132</v>
      </c>
      <c r="C31" s="156">
        <v>-10.55</v>
      </c>
      <c r="D31" s="62" t="s">
        <v>315</v>
      </c>
      <c r="E31" s="76" t="s">
        <v>267</v>
      </c>
      <c r="F31" s="62" t="s">
        <v>316</v>
      </c>
    </row>
    <row r="32" spans="1:6" s="62" customFormat="1" ht="15.75" x14ac:dyDescent="0.25">
      <c r="A32" s="63" t="s">
        <v>112</v>
      </c>
      <c r="B32" s="62" t="s">
        <v>111</v>
      </c>
      <c r="C32" s="156">
        <v>-52.99</v>
      </c>
      <c r="D32" s="62" t="s">
        <v>287</v>
      </c>
      <c r="E32" s="76" t="s">
        <v>267</v>
      </c>
      <c r="F32" s="62" t="s">
        <v>309</v>
      </c>
    </row>
    <row r="33" spans="1:6" s="62" customFormat="1" ht="15.75" x14ac:dyDescent="0.25">
      <c r="A33" s="82">
        <v>44199</v>
      </c>
      <c r="B33" s="62" t="s">
        <v>232</v>
      </c>
      <c r="C33" s="156">
        <v>-125</v>
      </c>
      <c r="D33" s="62" t="s">
        <v>315</v>
      </c>
      <c r="E33" s="76" t="s">
        <v>267</v>
      </c>
      <c r="F33" s="62" t="s">
        <v>316</v>
      </c>
    </row>
    <row r="34" spans="1:6" s="62" customFormat="1" ht="15.75" x14ac:dyDescent="0.25">
      <c r="A34" s="82">
        <v>44199</v>
      </c>
      <c r="B34" s="62" t="s">
        <v>212</v>
      </c>
      <c r="C34" s="156">
        <v>-29.95</v>
      </c>
      <c r="D34" s="62" t="s">
        <v>262</v>
      </c>
      <c r="E34" s="162"/>
    </row>
    <row r="35" spans="1:6" s="62" customFormat="1" ht="15.75" x14ac:dyDescent="0.25">
      <c r="A35" s="63" t="s">
        <v>236</v>
      </c>
      <c r="B35" s="62" t="s">
        <v>243</v>
      </c>
      <c r="C35" s="156">
        <v>-79.599999999999994</v>
      </c>
      <c r="D35" s="62" t="s">
        <v>288</v>
      </c>
      <c r="E35" s="76" t="s">
        <v>264</v>
      </c>
      <c r="F35" s="62" t="s">
        <v>305</v>
      </c>
    </row>
    <row r="36" spans="1:6" s="62" customFormat="1" ht="15.75" x14ac:dyDescent="0.25">
      <c r="A36" s="63" t="s">
        <v>236</v>
      </c>
      <c r="B36" s="62" t="s">
        <v>235</v>
      </c>
      <c r="C36" s="156">
        <v>-49.5</v>
      </c>
      <c r="D36" s="62" t="s">
        <v>288</v>
      </c>
      <c r="E36" s="76" t="s">
        <v>264</v>
      </c>
      <c r="F36" s="62" t="s">
        <v>305</v>
      </c>
    </row>
    <row r="37" spans="1:6" s="62" customFormat="1" ht="15.75" hidden="1" x14ac:dyDescent="0.25">
      <c r="A37" s="63" t="s">
        <v>131</v>
      </c>
      <c r="B37" s="62" t="s">
        <v>130</v>
      </c>
      <c r="C37" s="156">
        <v>-10.55</v>
      </c>
      <c r="D37" s="62" t="s">
        <v>315</v>
      </c>
      <c r="E37" s="76" t="s">
        <v>267</v>
      </c>
    </row>
    <row r="38" spans="1:6" s="62" customFormat="1" ht="15.75" x14ac:dyDescent="0.25">
      <c r="A38" s="63" t="s">
        <v>110</v>
      </c>
      <c r="B38" s="62" t="s">
        <v>109</v>
      </c>
      <c r="C38" s="156">
        <v>-52.99</v>
      </c>
      <c r="D38" s="62" t="s">
        <v>287</v>
      </c>
      <c r="E38" s="76" t="s">
        <v>267</v>
      </c>
      <c r="F38" s="62" t="s">
        <v>309</v>
      </c>
    </row>
    <row r="39" spans="1:6" s="62" customFormat="1" ht="15.75" x14ac:dyDescent="0.25">
      <c r="A39" s="63" t="s">
        <v>138</v>
      </c>
      <c r="B39" s="62" t="s">
        <v>231</v>
      </c>
      <c r="C39" s="156">
        <v>-125</v>
      </c>
      <c r="D39" s="62" t="s">
        <v>315</v>
      </c>
      <c r="E39" s="76" t="s">
        <v>267</v>
      </c>
      <c r="F39" s="62" t="s">
        <v>316</v>
      </c>
    </row>
    <row r="40" spans="1:6" s="62" customFormat="1" ht="15.75" x14ac:dyDescent="0.25">
      <c r="A40" s="63" t="s">
        <v>138</v>
      </c>
      <c r="B40" s="62" t="s">
        <v>149</v>
      </c>
      <c r="C40" s="156">
        <v>-2500</v>
      </c>
      <c r="D40" s="62" t="s">
        <v>266</v>
      </c>
      <c r="E40" s="162"/>
    </row>
    <row r="41" spans="1:6" s="62" customFormat="1" ht="15.75" x14ac:dyDescent="0.25">
      <c r="A41" s="63" t="s">
        <v>138</v>
      </c>
      <c r="B41" s="62" t="s">
        <v>144</v>
      </c>
      <c r="C41" s="156">
        <v>-2500</v>
      </c>
      <c r="D41" s="62" t="s">
        <v>266</v>
      </c>
      <c r="E41" s="162"/>
    </row>
    <row r="42" spans="1:6" s="62" customFormat="1" ht="15.75" x14ac:dyDescent="0.25">
      <c r="A42" s="63" t="s">
        <v>138</v>
      </c>
      <c r="B42" s="62" t="s">
        <v>137</v>
      </c>
      <c r="C42" s="156">
        <v>-2500</v>
      </c>
      <c r="D42" s="62" t="s">
        <v>266</v>
      </c>
      <c r="E42" s="162"/>
    </row>
    <row r="43" spans="1:6" s="62" customFormat="1" ht="15.75" x14ac:dyDescent="0.25">
      <c r="A43" s="63" t="s">
        <v>201</v>
      </c>
      <c r="B43" s="62" t="s">
        <v>202</v>
      </c>
      <c r="C43" s="156">
        <v>-1</v>
      </c>
      <c r="D43" s="62" t="s">
        <v>262</v>
      </c>
      <c r="E43" s="162"/>
    </row>
    <row r="44" spans="1:6" s="62" customFormat="1" ht="15.75" x14ac:dyDescent="0.25">
      <c r="A44" s="63" t="s">
        <v>201</v>
      </c>
      <c r="B44" s="62" t="s">
        <v>200</v>
      </c>
      <c r="C44" s="156">
        <v>-1</v>
      </c>
      <c r="D44" s="62" t="s">
        <v>262</v>
      </c>
      <c r="E44" s="162"/>
    </row>
    <row r="45" spans="1:6" s="62" customFormat="1" ht="15.75" x14ac:dyDescent="0.25">
      <c r="A45" s="82">
        <v>44200</v>
      </c>
      <c r="B45" s="62" t="s">
        <v>213</v>
      </c>
      <c r="C45" s="156">
        <v>-29.95</v>
      </c>
      <c r="D45" s="62" t="s">
        <v>262</v>
      </c>
      <c r="E45" s="162"/>
    </row>
    <row r="46" spans="1:6" s="62" customFormat="1" ht="15.75" x14ac:dyDescent="0.25">
      <c r="A46" s="82">
        <v>44231</v>
      </c>
      <c r="B46" s="62" t="s">
        <v>250</v>
      </c>
      <c r="C46" s="156">
        <v>-22</v>
      </c>
      <c r="D46" s="62" t="s">
        <v>287</v>
      </c>
      <c r="E46" s="76" t="s">
        <v>267</v>
      </c>
      <c r="F46" s="62" t="s">
        <v>309</v>
      </c>
    </row>
    <row r="47" spans="1:6" s="62" customFormat="1" ht="15.75" x14ac:dyDescent="0.25">
      <c r="A47" s="82">
        <v>44231</v>
      </c>
      <c r="B47" s="62" t="s">
        <v>249</v>
      </c>
      <c r="C47" s="156">
        <v>-1</v>
      </c>
      <c r="D47" s="62" t="s">
        <v>287</v>
      </c>
      <c r="E47" s="76" t="s">
        <v>267</v>
      </c>
      <c r="F47" s="62" t="s">
        <v>309</v>
      </c>
    </row>
    <row r="48" spans="1:6" s="62" customFormat="1" ht="15.75" x14ac:dyDescent="0.25">
      <c r="A48" s="63" t="s">
        <v>180</v>
      </c>
      <c r="B48" s="62" t="s">
        <v>179</v>
      </c>
      <c r="C48" s="156">
        <v>-1044.74</v>
      </c>
      <c r="D48" s="62" t="s">
        <v>286</v>
      </c>
      <c r="E48" s="76" t="s">
        <v>272</v>
      </c>
      <c r="F48" s="62" t="s">
        <v>285</v>
      </c>
    </row>
    <row r="49" spans="1:6" s="62" customFormat="1" ht="15.75" x14ac:dyDescent="0.25">
      <c r="A49" s="63" t="s">
        <v>129</v>
      </c>
      <c r="B49" s="62" t="s">
        <v>128</v>
      </c>
      <c r="C49" s="156">
        <v>-10.55</v>
      </c>
      <c r="D49" s="62" t="s">
        <v>278</v>
      </c>
      <c r="E49" s="76" t="s">
        <v>267</v>
      </c>
      <c r="F49" s="62" t="s">
        <v>316</v>
      </c>
    </row>
    <row r="50" spans="1:6" s="62" customFormat="1" ht="15.75" x14ac:dyDescent="0.25">
      <c r="A50" s="63" t="s">
        <v>108</v>
      </c>
      <c r="B50" s="62" t="s">
        <v>107</v>
      </c>
      <c r="C50" s="156">
        <v>-52.99</v>
      </c>
      <c r="D50" s="62" t="s">
        <v>284</v>
      </c>
      <c r="E50" s="76" t="s">
        <v>267</v>
      </c>
      <c r="F50" s="62" t="s">
        <v>309</v>
      </c>
    </row>
    <row r="51" spans="1:6" s="62" customFormat="1" ht="15.75" x14ac:dyDescent="0.25">
      <c r="A51" s="63" t="s">
        <v>248</v>
      </c>
      <c r="B51" s="62" t="s">
        <v>247</v>
      </c>
      <c r="C51" s="156">
        <v>-25</v>
      </c>
      <c r="D51" s="62" t="s">
        <v>278</v>
      </c>
      <c r="E51" s="76" t="s">
        <v>267</v>
      </c>
      <c r="F51" s="62" t="s">
        <v>316</v>
      </c>
    </row>
    <row r="52" spans="1:6" s="62" customFormat="1" ht="15.75" x14ac:dyDescent="0.25">
      <c r="A52" s="82">
        <v>44260</v>
      </c>
      <c r="B52" s="62" t="s">
        <v>213</v>
      </c>
      <c r="C52" s="156">
        <v>-29.95</v>
      </c>
      <c r="D52" s="62" t="s">
        <v>262</v>
      </c>
      <c r="E52" s="162"/>
    </row>
    <row r="53" spans="1:6" s="62" customFormat="1" ht="15.75" x14ac:dyDescent="0.25">
      <c r="A53" s="63" t="s">
        <v>127</v>
      </c>
      <c r="B53" s="62" t="s">
        <v>126</v>
      </c>
      <c r="C53" s="156">
        <v>-10.55</v>
      </c>
      <c r="D53" s="62" t="s">
        <v>278</v>
      </c>
      <c r="E53" s="76" t="s">
        <v>267</v>
      </c>
      <c r="F53" s="62" t="s">
        <v>316</v>
      </c>
    </row>
    <row r="54" spans="1:6" s="62" customFormat="1" ht="15.75" x14ac:dyDescent="0.25">
      <c r="A54" s="63" t="s">
        <v>106</v>
      </c>
      <c r="B54" s="62" t="s">
        <v>105</v>
      </c>
      <c r="C54" s="156">
        <v>-52.99</v>
      </c>
      <c r="D54" s="62" t="s">
        <v>284</v>
      </c>
      <c r="E54" s="76" t="s">
        <v>267</v>
      </c>
      <c r="F54" s="62" t="s">
        <v>309</v>
      </c>
    </row>
    <row r="55" spans="1:6" s="62" customFormat="1" ht="15.75" x14ac:dyDescent="0.25">
      <c r="A55" s="82">
        <v>44202</v>
      </c>
      <c r="B55" s="62" t="s">
        <v>152</v>
      </c>
      <c r="C55" s="156">
        <v>-6000</v>
      </c>
      <c r="D55" s="62" t="s">
        <v>266</v>
      </c>
      <c r="E55" s="162"/>
    </row>
    <row r="56" spans="1:6" s="62" customFormat="1" ht="15.75" x14ac:dyDescent="0.25">
      <c r="A56" s="82">
        <v>44202</v>
      </c>
      <c r="B56" s="62" t="s">
        <v>145</v>
      </c>
      <c r="C56" s="156">
        <v>-6000</v>
      </c>
      <c r="D56" s="62" t="s">
        <v>266</v>
      </c>
      <c r="E56" s="162"/>
    </row>
    <row r="57" spans="1:6" s="62" customFormat="1" ht="15.75" x14ac:dyDescent="0.25">
      <c r="A57" s="82">
        <v>44202</v>
      </c>
      <c r="B57" s="62" t="s">
        <v>140</v>
      </c>
      <c r="C57" s="156">
        <v>-6000</v>
      </c>
      <c r="D57" s="62" t="s">
        <v>266</v>
      </c>
      <c r="E57" s="162"/>
    </row>
    <row r="58" spans="1:6" s="62" customFormat="1" ht="15.75" x14ac:dyDescent="0.25">
      <c r="A58" s="82">
        <v>44202</v>
      </c>
      <c r="B58" s="62" t="s">
        <v>213</v>
      </c>
      <c r="C58" s="156">
        <v>-29.95</v>
      </c>
      <c r="D58" s="62" t="s">
        <v>262</v>
      </c>
      <c r="E58" s="162"/>
    </row>
    <row r="59" spans="1:6" s="62" customFormat="1" ht="15.75" x14ac:dyDescent="0.25">
      <c r="A59" s="82">
        <v>44233</v>
      </c>
      <c r="B59" s="62" t="s">
        <v>199</v>
      </c>
      <c r="C59" s="156">
        <v>-1</v>
      </c>
      <c r="D59" s="62" t="s">
        <v>262</v>
      </c>
      <c r="E59" s="162"/>
    </row>
    <row r="60" spans="1:6" s="62" customFormat="1" ht="15.75" x14ac:dyDescent="0.25">
      <c r="A60" s="82">
        <v>44233</v>
      </c>
      <c r="B60" s="62" t="s">
        <v>198</v>
      </c>
      <c r="C60" s="156">
        <v>-1</v>
      </c>
      <c r="D60" s="62" t="s">
        <v>262</v>
      </c>
      <c r="E60" s="162"/>
    </row>
    <row r="61" spans="1:6" s="62" customFormat="1" ht="15.75" x14ac:dyDescent="0.25">
      <c r="A61" s="178">
        <v>44292</v>
      </c>
      <c r="B61" s="179" t="s">
        <v>251</v>
      </c>
      <c r="C61" s="139">
        <v>-239.88</v>
      </c>
      <c r="D61" s="179" t="s">
        <v>214</v>
      </c>
      <c r="E61" s="181" t="s">
        <v>264</v>
      </c>
      <c r="F61" s="179" t="s">
        <v>271</v>
      </c>
    </row>
    <row r="62" spans="1:6" s="62" customFormat="1" ht="15.75" x14ac:dyDescent="0.25">
      <c r="A62" s="182" t="s">
        <v>156</v>
      </c>
      <c r="B62" s="179" t="s">
        <v>155</v>
      </c>
      <c r="C62" s="139">
        <v>-300</v>
      </c>
      <c r="D62" s="179" t="s">
        <v>283</v>
      </c>
      <c r="E62" s="181" t="s">
        <v>264</v>
      </c>
      <c r="F62" s="179" t="s">
        <v>271</v>
      </c>
    </row>
    <row r="63" spans="1:6" s="62" customFormat="1" ht="15.75" x14ac:dyDescent="0.25">
      <c r="A63" s="63" t="s">
        <v>219</v>
      </c>
      <c r="B63" s="62" t="s">
        <v>230</v>
      </c>
      <c r="C63" s="156">
        <v>-112</v>
      </c>
      <c r="D63" s="62" t="s">
        <v>278</v>
      </c>
      <c r="E63" s="76" t="s">
        <v>267</v>
      </c>
      <c r="F63" s="62" t="s">
        <v>316</v>
      </c>
    </row>
    <row r="64" spans="1:6" s="62" customFormat="1" ht="15.75" x14ac:dyDescent="0.25">
      <c r="A64" s="182" t="s">
        <v>219</v>
      </c>
      <c r="B64" s="179" t="s">
        <v>218</v>
      </c>
      <c r="C64" s="139">
        <v>-98</v>
      </c>
      <c r="D64" s="179" t="s">
        <v>214</v>
      </c>
      <c r="E64" s="181" t="s">
        <v>264</v>
      </c>
      <c r="F64" s="179" t="s">
        <v>271</v>
      </c>
    </row>
    <row r="65" spans="1:6" s="62" customFormat="1" ht="15.75" x14ac:dyDescent="0.25">
      <c r="A65" s="63" t="s">
        <v>104</v>
      </c>
      <c r="B65" s="62" t="s">
        <v>125</v>
      </c>
      <c r="C65" s="156">
        <v>-10.55</v>
      </c>
      <c r="D65" s="62" t="s">
        <v>278</v>
      </c>
      <c r="E65" s="76" t="s">
        <v>267</v>
      </c>
      <c r="F65" s="62" t="s">
        <v>316</v>
      </c>
    </row>
    <row r="66" spans="1:6" s="62" customFormat="1" ht="15.75" x14ac:dyDescent="0.25">
      <c r="A66" s="63" t="s">
        <v>104</v>
      </c>
      <c r="B66" s="62" t="s">
        <v>186</v>
      </c>
      <c r="C66" s="156">
        <v>-156.72</v>
      </c>
      <c r="D66" s="62" t="s">
        <v>278</v>
      </c>
      <c r="E66" s="76" t="s">
        <v>267</v>
      </c>
      <c r="F66" s="62" t="s">
        <v>316</v>
      </c>
    </row>
    <row r="67" spans="1:6" s="62" customFormat="1" ht="15.75" x14ac:dyDescent="0.25">
      <c r="A67" s="63" t="s">
        <v>104</v>
      </c>
      <c r="B67" s="62" t="s">
        <v>103</v>
      </c>
      <c r="C67" s="156">
        <v>-52.99</v>
      </c>
      <c r="D67" s="62" t="s">
        <v>278</v>
      </c>
      <c r="E67" s="76" t="s">
        <v>267</v>
      </c>
      <c r="F67" s="62" t="s">
        <v>309</v>
      </c>
    </row>
    <row r="68" spans="1:6" s="62" customFormat="1" ht="15.75" x14ac:dyDescent="0.25">
      <c r="A68" s="182" t="s">
        <v>104</v>
      </c>
      <c r="B68" s="179" t="s">
        <v>244</v>
      </c>
      <c r="C68" s="139">
        <v>-55.2</v>
      </c>
      <c r="D68" s="179" t="s">
        <v>214</v>
      </c>
      <c r="E68" s="181" t="s">
        <v>264</v>
      </c>
      <c r="F68" s="179" t="s">
        <v>271</v>
      </c>
    </row>
    <row r="69" spans="1:6" s="62" customFormat="1" ht="15.75" x14ac:dyDescent="0.25">
      <c r="A69" s="182" t="s">
        <v>104</v>
      </c>
      <c r="B69" s="179" t="s">
        <v>237</v>
      </c>
      <c r="C69" s="139">
        <v>-29</v>
      </c>
      <c r="D69" s="179" t="s">
        <v>214</v>
      </c>
      <c r="E69" s="181" t="s">
        <v>264</v>
      </c>
      <c r="F69" s="179" t="s">
        <v>271</v>
      </c>
    </row>
    <row r="70" spans="1:6" s="62" customFormat="1" ht="15.75" x14ac:dyDescent="0.25">
      <c r="A70" s="182" t="s">
        <v>104</v>
      </c>
      <c r="B70" s="179" t="s">
        <v>239</v>
      </c>
      <c r="C70" s="139">
        <v>-24</v>
      </c>
      <c r="D70" s="179" t="s">
        <v>214</v>
      </c>
      <c r="E70" s="181" t="s">
        <v>264</v>
      </c>
      <c r="F70" s="179" t="s">
        <v>271</v>
      </c>
    </row>
    <row r="71" spans="1:6" s="62" customFormat="1" ht="15.75" x14ac:dyDescent="0.25">
      <c r="A71" s="182" t="s">
        <v>104</v>
      </c>
      <c r="B71" s="179" t="s">
        <v>253</v>
      </c>
      <c r="C71" s="139">
        <v>-45</v>
      </c>
      <c r="D71" s="179" t="s">
        <v>214</v>
      </c>
      <c r="E71" s="181" t="s">
        <v>264</v>
      </c>
      <c r="F71" s="179" t="s">
        <v>271</v>
      </c>
    </row>
    <row r="72" spans="1:6" s="62" customFormat="1" ht="15.75" x14ac:dyDescent="0.25">
      <c r="A72" s="182" t="s">
        <v>104</v>
      </c>
      <c r="B72" s="179" t="s">
        <v>220</v>
      </c>
      <c r="C72" s="139">
        <v>-24</v>
      </c>
      <c r="D72" s="179" t="s">
        <v>214</v>
      </c>
      <c r="E72" s="181" t="s">
        <v>264</v>
      </c>
      <c r="F72" s="179" t="s">
        <v>271</v>
      </c>
    </row>
    <row r="73" spans="1:6" s="62" customFormat="1" ht="15.75" x14ac:dyDescent="0.25">
      <c r="A73" s="182" t="s">
        <v>104</v>
      </c>
      <c r="B73" s="179" t="s">
        <v>207</v>
      </c>
      <c r="C73" s="139">
        <v>-1.35</v>
      </c>
      <c r="D73" s="179" t="s">
        <v>262</v>
      </c>
      <c r="E73" s="181" t="s">
        <v>264</v>
      </c>
      <c r="F73" s="179" t="s">
        <v>271</v>
      </c>
    </row>
    <row r="74" spans="1:6" s="62" customFormat="1" ht="15.75" x14ac:dyDescent="0.25">
      <c r="A74" s="182" t="s">
        <v>104</v>
      </c>
      <c r="B74" s="179" t="s">
        <v>206</v>
      </c>
      <c r="C74" s="139">
        <v>-0.87</v>
      </c>
      <c r="D74" s="179" t="s">
        <v>262</v>
      </c>
      <c r="E74" s="181" t="s">
        <v>264</v>
      </c>
      <c r="F74" s="179" t="s">
        <v>271</v>
      </c>
    </row>
    <row r="75" spans="1:6" s="62" customFormat="1" ht="15.75" x14ac:dyDescent="0.25">
      <c r="A75" s="82">
        <v>44203</v>
      </c>
      <c r="B75" s="62" t="s">
        <v>213</v>
      </c>
      <c r="C75" s="156">
        <v>-29.95</v>
      </c>
      <c r="D75" s="62" t="s">
        <v>262</v>
      </c>
      <c r="E75" s="162"/>
    </row>
    <row r="76" spans="1:6" s="62" customFormat="1" ht="15.75" x14ac:dyDescent="0.25">
      <c r="A76" s="63" t="s">
        <v>229</v>
      </c>
      <c r="B76" s="62" t="s">
        <v>228</v>
      </c>
      <c r="C76" s="156">
        <v>-125</v>
      </c>
      <c r="D76" s="62" t="s">
        <v>278</v>
      </c>
      <c r="E76" s="76" t="s">
        <v>267</v>
      </c>
      <c r="F76" s="62" t="s">
        <v>316</v>
      </c>
    </row>
    <row r="77" spans="1:6" s="62" customFormat="1" ht="15.75" x14ac:dyDescent="0.25">
      <c r="A77" s="63" t="s">
        <v>124</v>
      </c>
      <c r="B77" s="62" t="s">
        <v>123</v>
      </c>
      <c r="C77" s="156">
        <v>-10.55</v>
      </c>
      <c r="D77" s="62" t="s">
        <v>278</v>
      </c>
      <c r="E77" s="76" t="s">
        <v>267</v>
      </c>
      <c r="F77" s="62" t="s">
        <v>316</v>
      </c>
    </row>
    <row r="78" spans="1:6" s="62" customFormat="1" ht="15.75" x14ac:dyDescent="0.25">
      <c r="A78" s="63" t="s">
        <v>102</v>
      </c>
      <c r="B78" s="62" t="s">
        <v>101</v>
      </c>
      <c r="C78" s="156">
        <v>-52.99</v>
      </c>
      <c r="D78" s="62" t="s">
        <v>278</v>
      </c>
      <c r="E78" s="76" t="s">
        <v>267</v>
      </c>
      <c r="F78" s="62" t="s">
        <v>309</v>
      </c>
    </row>
    <row r="79" spans="1:6" s="62" customFormat="1" ht="15.75" x14ac:dyDescent="0.25">
      <c r="A79" s="63" t="s">
        <v>176</v>
      </c>
      <c r="B79" s="62" t="s">
        <v>175</v>
      </c>
      <c r="C79" s="156">
        <v>-1692.3</v>
      </c>
      <c r="D79" s="62" t="s">
        <v>282</v>
      </c>
      <c r="E79" s="76" t="s">
        <v>267</v>
      </c>
      <c r="F79" s="62" t="s">
        <v>281</v>
      </c>
    </row>
    <row r="80" spans="1:6" s="62" customFormat="1" ht="15.75" x14ac:dyDescent="0.25">
      <c r="A80" s="63" t="s">
        <v>176</v>
      </c>
      <c r="B80" s="62" t="s">
        <v>181</v>
      </c>
      <c r="C80" s="156">
        <v>-1652.49</v>
      </c>
      <c r="D80" s="62" t="s">
        <v>280</v>
      </c>
      <c r="E80" s="76" t="s">
        <v>267</v>
      </c>
      <c r="F80" s="62" t="s">
        <v>279</v>
      </c>
    </row>
    <row r="81" spans="1:6" s="62" customFormat="1" ht="15.75" x14ac:dyDescent="0.25">
      <c r="A81" s="63" t="s">
        <v>197</v>
      </c>
      <c r="B81" s="62" t="s">
        <v>196</v>
      </c>
      <c r="C81" s="156">
        <v>-1</v>
      </c>
      <c r="D81" s="62" t="s">
        <v>262</v>
      </c>
      <c r="E81" s="162"/>
    </row>
    <row r="82" spans="1:6" s="62" customFormat="1" ht="15.75" x14ac:dyDescent="0.25">
      <c r="A82" s="82">
        <v>44235</v>
      </c>
      <c r="B82" s="62" t="s">
        <v>213</v>
      </c>
      <c r="C82" s="156">
        <v>-29.95</v>
      </c>
      <c r="D82" s="62" t="s">
        <v>262</v>
      </c>
      <c r="E82" s="162"/>
    </row>
    <row r="83" spans="1:6" s="62" customFormat="1" ht="15.75" x14ac:dyDescent="0.25">
      <c r="A83" s="63" t="s">
        <v>227</v>
      </c>
      <c r="B83" s="62" t="s">
        <v>226</v>
      </c>
      <c r="C83" s="156">
        <v>-125</v>
      </c>
      <c r="D83" s="62" t="s">
        <v>278</v>
      </c>
      <c r="E83" s="76" t="s">
        <v>267</v>
      </c>
      <c r="F83" s="62" t="s">
        <v>316</v>
      </c>
    </row>
    <row r="84" spans="1:6" s="62" customFormat="1" ht="15.75" x14ac:dyDescent="0.25">
      <c r="A84" s="63" t="s">
        <v>122</v>
      </c>
      <c r="B84" s="62" t="s">
        <v>121</v>
      </c>
      <c r="C84" s="156">
        <v>-10.55</v>
      </c>
      <c r="D84" s="62" t="s">
        <v>278</v>
      </c>
      <c r="E84" s="76" t="s">
        <v>267</v>
      </c>
      <c r="F84" s="62" t="s">
        <v>316</v>
      </c>
    </row>
    <row r="85" spans="1:6" s="62" customFormat="1" ht="15.75" x14ac:dyDescent="0.25">
      <c r="A85" s="63" t="s">
        <v>100</v>
      </c>
      <c r="B85" s="62" t="s">
        <v>99</v>
      </c>
      <c r="C85" s="156">
        <v>-52.99</v>
      </c>
      <c r="D85" s="62" t="s">
        <v>278</v>
      </c>
      <c r="E85" s="76" t="s">
        <v>267</v>
      </c>
      <c r="F85" s="62" t="s">
        <v>309</v>
      </c>
    </row>
    <row r="86" spans="1:6" s="62" customFormat="1" ht="15.75" x14ac:dyDescent="0.25">
      <c r="A86" s="182" t="s">
        <v>217</v>
      </c>
      <c r="B86" s="179" t="s">
        <v>216</v>
      </c>
      <c r="C86" s="139">
        <v>-55</v>
      </c>
      <c r="D86" s="179" t="s">
        <v>214</v>
      </c>
      <c r="E86" s="181" t="s">
        <v>264</v>
      </c>
      <c r="F86" s="179" t="s">
        <v>271</v>
      </c>
    </row>
    <row r="87" spans="1:6" s="62" customFormat="1" ht="15.75" x14ac:dyDescent="0.25">
      <c r="A87" s="82">
        <v>44205</v>
      </c>
      <c r="B87" s="62" t="s">
        <v>213</v>
      </c>
      <c r="C87" s="156">
        <v>-29.95</v>
      </c>
      <c r="D87" s="62" t="s">
        <v>262</v>
      </c>
      <c r="E87" s="162"/>
    </row>
    <row r="88" spans="1:6" s="62" customFormat="1" ht="15.75" x14ac:dyDescent="0.25">
      <c r="A88" s="63" t="s">
        <v>225</v>
      </c>
      <c r="B88" s="62" t="s">
        <v>224</v>
      </c>
      <c r="C88" s="156">
        <v>-125</v>
      </c>
      <c r="D88" s="62" t="s">
        <v>278</v>
      </c>
      <c r="E88" s="76" t="s">
        <v>267</v>
      </c>
      <c r="F88" s="62" t="s">
        <v>309</v>
      </c>
    </row>
    <row r="89" spans="1:6" s="62" customFormat="1" ht="15.75" x14ac:dyDescent="0.25">
      <c r="A89" s="63" t="s">
        <v>98</v>
      </c>
      <c r="B89" s="62" t="s">
        <v>120</v>
      </c>
      <c r="C89" s="156">
        <v>-10.55</v>
      </c>
      <c r="D89" s="62" t="s">
        <v>278</v>
      </c>
      <c r="E89" s="76" t="s">
        <v>267</v>
      </c>
      <c r="F89" s="62" t="s">
        <v>316</v>
      </c>
    </row>
    <row r="90" spans="1:6" s="62" customFormat="1" ht="15.75" x14ac:dyDescent="0.25">
      <c r="A90" s="63" t="s">
        <v>98</v>
      </c>
      <c r="B90" s="62" t="s">
        <v>97</v>
      </c>
      <c r="C90" s="156">
        <v>-52.99</v>
      </c>
      <c r="D90" s="62" t="s">
        <v>278</v>
      </c>
      <c r="E90" s="76" t="s">
        <v>267</v>
      </c>
      <c r="F90" s="62" t="s">
        <v>309</v>
      </c>
    </row>
    <row r="91" spans="1:6" s="62" customFormat="1" ht="15.75" x14ac:dyDescent="0.25">
      <c r="A91" s="63" t="s">
        <v>167</v>
      </c>
      <c r="B91" s="62" t="s">
        <v>185</v>
      </c>
      <c r="C91" s="156">
        <v>-144.33000000000001</v>
      </c>
      <c r="D91" s="62" t="s">
        <v>278</v>
      </c>
      <c r="E91" s="76" t="s">
        <v>267</v>
      </c>
      <c r="F91" s="62" t="s">
        <v>316</v>
      </c>
    </row>
    <row r="92" spans="1:6" s="62" customFormat="1" ht="15.75" x14ac:dyDescent="0.25">
      <c r="A92" s="63" t="s">
        <v>167</v>
      </c>
      <c r="B92" s="62" t="s">
        <v>166</v>
      </c>
      <c r="C92" s="156">
        <v>-395</v>
      </c>
      <c r="D92" s="62" t="s">
        <v>278</v>
      </c>
      <c r="E92" s="76" t="s">
        <v>267</v>
      </c>
      <c r="F92" s="62" t="s">
        <v>317</v>
      </c>
    </row>
    <row r="93" spans="1:6" s="62" customFormat="1" ht="15.75" x14ac:dyDescent="0.25">
      <c r="A93" s="82">
        <v>44206</v>
      </c>
      <c r="B93" s="62" t="s">
        <v>213</v>
      </c>
      <c r="C93" s="156">
        <v>-29.95</v>
      </c>
      <c r="D93" s="62" t="s">
        <v>262</v>
      </c>
      <c r="E93" s="162"/>
    </row>
    <row r="94" spans="1:6" s="62" customFormat="1" ht="15.75" x14ac:dyDescent="0.25">
      <c r="A94" s="178">
        <v>44540</v>
      </c>
      <c r="B94" s="179" t="s">
        <v>252</v>
      </c>
      <c r="C94" s="139">
        <v>-25</v>
      </c>
      <c r="D94" s="179" t="s">
        <v>214</v>
      </c>
      <c r="E94" s="181" t="s">
        <v>264</v>
      </c>
      <c r="F94" s="179" t="s">
        <v>271</v>
      </c>
    </row>
    <row r="95" spans="1:6" s="62" customFormat="1" ht="15.75" x14ac:dyDescent="0.25">
      <c r="A95" s="63" t="s">
        <v>184</v>
      </c>
      <c r="B95" s="62" t="s">
        <v>183</v>
      </c>
      <c r="C95" s="156">
        <v>-102</v>
      </c>
      <c r="D95" s="62" t="s">
        <v>278</v>
      </c>
      <c r="E95" s="76" t="s">
        <v>267</v>
      </c>
      <c r="F95" s="62" t="s">
        <v>316</v>
      </c>
    </row>
    <row r="96" spans="1:6" s="62" customFormat="1" ht="15.75" x14ac:dyDescent="0.25">
      <c r="A96" s="63" t="s">
        <v>184</v>
      </c>
      <c r="B96" s="62" t="s">
        <v>223</v>
      </c>
      <c r="C96" s="156">
        <v>-125</v>
      </c>
      <c r="D96" s="62" t="s">
        <v>278</v>
      </c>
      <c r="E96" s="76" t="s">
        <v>267</v>
      </c>
      <c r="F96" s="62" t="s">
        <v>316</v>
      </c>
    </row>
    <row r="97" spans="1:6" s="62" customFormat="1" ht="15.75" x14ac:dyDescent="0.25">
      <c r="A97" s="63" t="s">
        <v>119</v>
      </c>
      <c r="B97" s="62" t="s">
        <v>118</v>
      </c>
      <c r="C97" s="156">
        <v>-10.55</v>
      </c>
      <c r="D97" s="62" t="s">
        <v>278</v>
      </c>
      <c r="E97" s="76" t="s">
        <v>267</v>
      </c>
      <c r="F97" s="62" t="s">
        <v>316</v>
      </c>
    </row>
    <row r="98" spans="1:6" s="62" customFormat="1" ht="15.75" x14ac:dyDescent="0.25">
      <c r="A98" s="63" t="s">
        <v>96</v>
      </c>
      <c r="B98" s="62" t="s">
        <v>95</v>
      </c>
      <c r="C98" s="156">
        <v>-52.99</v>
      </c>
      <c r="D98" s="62" t="s">
        <v>278</v>
      </c>
      <c r="E98" s="76" t="s">
        <v>267</v>
      </c>
      <c r="F98" s="62" t="s">
        <v>309</v>
      </c>
    </row>
    <row r="99" spans="1:6" s="62" customFormat="1" ht="15.75" x14ac:dyDescent="0.25">
      <c r="A99" s="63" t="s">
        <v>159</v>
      </c>
      <c r="B99" s="62" t="s">
        <v>158</v>
      </c>
      <c r="C99" s="156">
        <v>-120</v>
      </c>
      <c r="D99" s="62" t="s">
        <v>278</v>
      </c>
      <c r="E99" s="76" t="s">
        <v>267</v>
      </c>
      <c r="F99" s="62" t="s">
        <v>316</v>
      </c>
    </row>
    <row r="100" spans="1:6" s="62" customFormat="1" ht="15.75" x14ac:dyDescent="0.25">
      <c r="A100" s="82">
        <v>44207</v>
      </c>
      <c r="B100" s="62" t="s">
        <v>213</v>
      </c>
      <c r="C100" s="156">
        <v>-29.95</v>
      </c>
      <c r="D100" s="62" t="s">
        <v>262</v>
      </c>
      <c r="E100" s="162"/>
    </row>
    <row r="101" spans="1:6" s="62" customFormat="1" ht="15.75" x14ac:dyDescent="0.25">
      <c r="A101" s="82">
        <v>44419</v>
      </c>
      <c r="B101" s="62" t="s">
        <v>174</v>
      </c>
      <c r="C101" s="156">
        <v>-6050.14</v>
      </c>
      <c r="D101" s="62" t="s">
        <v>277</v>
      </c>
      <c r="E101" s="76" t="s">
        <v>264</v>
      </c>
      <c r="F101" s="62" t="s">
        <v>306</v>
      </c>
    </row>
    <row r="102" spans="1:6" s="62" customFormat="1" ht="15.75" x14ac:dyDescent="0.25">
      <c r="A102" s="82">
        <v>44419</v>
      </c>
      <c r="B102" s="62" t="s">
        <v>177</v>
      </c>
      <c r="C102" s="156">
        <v>-1938.87</v>
      </c>
      <c r="D102" s="62" t="s">
        <v>277</v>
      </c>
      <c r="E102" s="76" t="s">
        <v>267</v>
      </c>
      <c r="F102" s="62" t="s">
        <v>318</v>
      </c>
    </row>
    <row r="103" spans="1:6" s="62" customFormat="1" ht="15.75" x14ac:dyDescent="0.25">
      <c r="A103" s="82">
        <v>44419</v>
      </c>
      <c r="B103" s="62" t="s">
        <v>178</v>
      </c>
      <c r="C103" s="156">
        <v>-4059.3</v>
      </c>
      <c r="D103" s="62" t="s">
        <v>276</v>
      </c>
      <c r="E103" s="76" t="s">
        <v>272</v>
      </c>
      <c r="F103" s="62" t="s">
        <v>275</v>
      </c>
    </row>
    <row r="104" spans="1:6" s="62" customFormat="1" ht="15.75" x14ac:dyDescent="0.25">
      <c r="A104" s="82">
        <v>44450</v>
      </c>
      <c r="B104" s="62" t="s">
        <v>194</v>
      </c>
      <c r="C104" s="156">
        <v>-1</v>
      </c>
      <c r="D104" s="62" t="s">
        <v>262</v>
      </c>
      <c r="E104" s="162"/>
    </row>
    <row r="105" spans="1:6" s="62" customFormat="1" ht="15.75" x14ac:dyDescent="0.25">
      <c r="A105" s="82">
        <v>44450</v>
      </c>
      <c r="B105" s="62" t="s">
        <v>195</v>
      </c>
      <c r="C105" s="156">
        <v>-1</v>
      </c>
      <c r="D105" s="62" t="s">
        <v>262</v>
      </c>
      <c r="E105" s="162"/>
    </row>
    <row r="106" spans="1:6" s="62" customFormat="1" ht="15.75" x14ac:dyDescent="0.25">
      <c r="A106" s="63" t="s">
        <v>222</v>
      </c>
      <c r="B106" s="62" t="s">
        <v>221</v>
      </c>
      <c r="C106" s="156">
        <v>-125</v>
      </c>
      <c r="D106" s="62" t="s">
        <v>274</v>
      </c>
      <c r="E106" s="76" t="s">
        <v>267</v>
      </c>
      <c r="F106" s="62" t="s">
        <v>307</v>
      </c>
    </row>
    <row r="107" spans="1:6" s="62" customFormat="1" ht="15.75" x14ac:dyDescent="0.25">
      <c r="A107" s="63" t="s">
        <v>117</v>
      </c>
      <c r="B107" s="62" t="s">
        <v>116</v>
      </c>
      <c r="C107" s="156">
        <v>-9.49</v>
      </c>
      <c r="D107" s="62" t="s">
        <v>274</v>
      </c>
      <c r="E107" s="76" t="s">
        <v>267</v>
      </c>
      <c r="F107" s="62" t="s">
        <v>307</v>
      </c>
    </row>
    <row r="108" spans="1:6" s="62" customFormat="1" ht="15.75" x14ac:dyDescent="0.25">
      <c r="A108" s="63" t="s">
        <v>91</v>
      </c>
      <c r="B108" s="62" t="s">
        <v>94</v>
      </c>
      <c r="C108" s="156">
        <v>-47.69</v>
      </c>
      <c r="D108" s="62" t="s">
        <v>308</v>
      </c>
      <c r="E108" s="76" t="s">
        <v>267</v>
      </c>
      <c r="F108" s="62" t="s">
        <v>309</v>
      </c>
    </row>
    <row r="109" spans="1:6" s="62" customFormat="1" ht="15.75" x14ac:dyDescent="0.25">
      <c r="A109" s="182" t="s">
        <v>91</v>
      </c>
      <c r="B109" s="179" t="s">
        <v>90</v>
      </c>
      <c r="C109" s="139">
        <v>-99.99</v>
      </c>
      <c r="D109" s="179" t="s">
        <v>214</v>
      </c>
      <c r="E109" s="181" t="s">
        <v>264</v>
      </c>
      <c r="F109" s="179" t="s">
        <v>271</v>
      </c>
    </row>
    <row r="110" spans="1:6" s="62" customFormat="1" ht="15.75" x14ac:dyDescent="0.25">
      <c r="A110" s="82">
        <v>44208</v>
      </c>
      <c r="B110" s="62" t="s">
        <v>213</v>
      </c>
      <c r="C110" s="156">
        <v>-29.95</v>
      </c>
      <c r="D110" s="62" t="s">
        <v>262</v>
      </c>
      <c r="E110" s="162"/>
    </row>
    <row r="111" spans="1:6" s="62" customFormat="1" ht="15.75" x14ac:dyDescent="0.25">
      <c r="A111" s="63" t="s">
        <v>162</v>
      </c>
      <c r="B111" s="62" t="s">
        <v>161</v>
      </c>
      <c r="C111" s="156">
        <v>-750</v>
      </c>
      <c r="D111" s="62" t="s">
        <v>274</v>
      </c>
      <c r="E111" s="76" t="s">
        <v>267</v>
      </c>
      <c r="F111" s="62" t="s">
        <v>313</v>
      </c>
    </row>
    <row r="112" spans="1:6" s="62" customFormat="1" ht="15.75" x14ac:dyDescent="0.25">
      <c r="A112" s="63" t="s">
        <v>171</v>
      </c>
      <c r="B112" s="62" t="s">
        <v>170</v>
      </c>
      <c r="C112" s="156">
        <v>-920</v>
      </c>
      <c r="D112" s="62" t="s">
        <v>273</v>
      </c>
      <c r="E112" s="76" t="s">
        <v>272</v>
      </c>
      <c r="F112" s="62" t="s">
        <v>314</v>
      </c>
    </row>
    <row r="113" spans="1:6" s="62" customFormat="1" ht="15.75" x14ac:dyDescent="0.25">
      <c r="A113" s="182" t="s">
        <v>89</v>
      </c>
      <c r="B113" s="179" t="s">
        <v>88</v>
      </c>
      <c r="C113" s="139">
        <v>-287.88</v>
      </c>
      <c r="D113" s="179" t="s">
        <v>214</v>
      </c>
      <c r="E113" s="181" t="s">
        <v>264</v>
      </c>
      <c r="F113" s="180" t="s">
        <v>271</v>
      </c>
    </row>
    <row r="114" spans="1:6" s="62" customFormat="1" ht="15.75" x14ac:dyDescent="0.25">
      <c r="A114" s="182" t="s">
        <v>89</v>
      </c>
      <c r="B114" s="179" t="s">
        <v>88</v>
      </c>
      <c r="C114" s="139">
        <v>-99.99</v>
      </c>
      <c r="D114" s="179" t="s">
        <v>214</v>
      </c>
      <c r="E114" s="181" t="s">
        <v>264</v>
      </c>
      <c r="F114" s="179" t="s">
        <v>271</v>
      </c>
    </row>
    <row r="115" spans="1:6" s="62" customFormat="1" ht="15.75" x14ac:dyDescent="0.25">
      <c r="A115" s="183" t="s">
        <v>89</v>
      </c>
      <c r="B115" s="184" t="s">
        <v>88</v>
      </c>
      <c r="C115" s="185">
        <v>-755.88</v>
      </c>
      <c r="D115" s="184" t="s">
        <v>45</v>
      </c>
      <c r="E115" s="181" t="s">
        <v>264</v>
      </c>
      <c r="F115" s="179" t="s">
        <v>271</v>
      </c>
    </row>
    <row r="116" spans="1:6" s="62" customFormat="1" ht="15.75" x14ac:dyDescent="0.25">
      <c r="A116" s="63" t="s">
        <v>89</v>
      </c>
      <c r="B116" s="62" t="s">
        <v>115</v>
      </c>
      <c r="C116" s="156">
        <v>-9.49</v>
      </c>
      <c r="D116" s="62" t="s">
        <v>270</v>
      </c>
      <c r="E116" s="76" t="s">
        <v>267</v>
      </c>
    </row>
    <row r="117" spans="1:6" s="62" customFormat="1" ht="15.75" x14ac:dyDescent="0.25">
      <c r="A117" s="63" t="s">
        <v>89</v>
      </c>
      <c r="B117" s="62" t="s">
        <v>93</v>
      </c>
      <c r="C117" s="156">
        <v>-47.69</v>
      </c>
      <c r="D117" s="62" t="s">
        <v>269</v>
      </c>
      <c r="E117" s="76" t="s">
        <v>267</v>
      </c>
      <c r="F117" s="62" t="s">
        <v>309</v>
      </c>
    </row>
    <row r="118" spans="1:6" s="62" customFormat="1" ht="15.75" x14ac:dyDescent="0.25">
      <c r="A118" s="63" t="s">
        <v>33</v>
      </c>
      <c r="B118" s="62" t="s">
        <v>148</v>
      </c>
      <c r="C118" s="156">
        <v>-5000</v>
      </c>
      <c r="D118" s="62" t="s">
        <v>266</v>
      </c>
      <c r="E118" s="162"/>
    </row>
    <row r="119" spans="1:6" s="62" customFormat="1" ht="15.75" x14ac:dyDescent="0.25">
      <c r="A119" s="63" t="s">
        <v>33</v>
      </c>
      <c r="B119" s="62" t="s">
        <v>139</v>
      </c>
      <c r="C119" s="156">
        <v>-5000</v>
      </c>
      <c r="D119" s="62" t="s">
        <v>266</v>
      </c>
      <c r="E119" s="162"/>
    </row>
    <row r="120" spans="1:6" s="62" customFormat="1" ht="15.75" x14ac:dyDescent="0.25">
      <c r="A120" s="63" t="s">
        <v>33</v>
      </c>
      <c r="B120" s="62" t="s">
        <v>151</v>
      </c>
      <c r="C120" s="156">
        <v>-5000</v>
      </c>
      <c r="D120" s="62" t="s">
        <v>266</v>
      </c>
      <c r="E120" s="162"/>
    </row>
    <row r="121" spans="1:6" s="62" customFormat="1" ht="15.75" x14ac:dyDescent="0.25">
      <c r="A121" s="63" t="s">
        <v>32</v>
      </c>
      <c r="B121" s="62" t="s">
        <v>215</v>
      </c>
      <c r="C121" s="156">
        <v>-16</v>
      </c>
      <c r="D121" s="62" t="s">
        <v>268</v>
      </c>
      <c r="E121" s="76" t="s">
        <v>267</v>
      </c>
      <c r="F121" s="62" t="s">
        <v>316</v>
      </c>
    </row>
    <row r="122" spans="1:6" s="62" customFormat="1" ht="15.75" x14ac:dyDescent="0.25">
      <c r="A122" s="63" t="s">
        <v>32</v>
      </c>
      <c r="B122" s="62" t="s">
        <v>193</v>
      </c>
      <c r="C122" s="156">
        <v>-1</v>
      </c>
      <c r="D122" s="62" t="s">
        <v>262</v>
      </c>
      <c r="E122" s="162"/>
    </row>
    <row r="123" spans="1:6" s="62" customFormat="1" ht="15.75" x14ac:dyDescent="0.25">
      <c r="A123" s="63" t="s">
        <v>32</v>
      </c>
      <c r="B123" s="62" t="s">
        <v>192</v>
      </c>
      <c r="C123" s="156">
        <v>-1</v>
      </c>
      <c r="D123" s="62" t="s">
        <v>262</v>
      </c>
      <c r="E123" s="162"/>
    </row>
    <row r="124" spans="1:6" s="62" customFormat="1" ht="15.75" x14ac:dyDescent="0.25">
      <c r="A124" s="63" t="s">
        <v>143</v>
      </c>
      <c r="B124" s="62" t="s">
        <v>147</v>
      </c>
      <c r="C124" s="156">
        <v>-700</v>
      </c>
      <c r="D124" s="62" t="s">
        <v>266</v>
      </c>
      <c r="E124" s="162"/>
    </row>
    <row r="125" spans="1:6" s="62" customFormat="1" ht="15.75" x14ac:dyDescent="0.25">
      <c r="A125" s="63" t="s">
        <v>143</v>
      </c>
      <c r="B125" s="62" t="s">
        <v>142</v>
      </c>
      <c r="C125" s="156">
        <v>-700</v>
      </c>
      <c r="D125" s="62" t="s">
        <v>266</v>
      </c>
      <c r="E125" s="162"/>
    </row>
    <row r="126" spans="1:6" s="62" customFormat="1" ht="15.75" x14ac:dyDescent="0.25">
      <c r="A126" s="63" t="s">
        <v>143</v>
      </c>
      <c r="B126" s="62" t="s">
        <v>150</v>
      </c>
      <c r="C126" s="156">
        <v>-700</v>
      </c>
      <c r="D126" s="62" t="s">
        <v>266</v>
      </c>
      <c r="E126" s="162"/>
    </row>
    <row r="127" spans="1:6" s="62" customFormat="1" ht="15.75" x14ac:dyDescent="0.25">
      <c r="A127" s="63" t="s">
        <v>143</v>
      </c>
      <c r="B127" s="62" t="s">
        <v>173</v>
      </c>
      <c r="C127" s="156">
        <v>-1277.07</v>
      </c>
      <c r="D127" s="62" t="s">
        <v>265</v>
      </c>
      <c r="E127" s="76" t="s">
        <v>264</v>
      </c>
      <c r="F127" s="62" t="s">
        <v>263</v>
      </c>
    </row>
    <row r="128" spans="1:6" s="62" customFormat="1" ht="15.75" x14ac:dyDescent="0.25">
      <c r="A128" s="63" t="s">
        <v>189</v>
      </c>
      <c r="B128" s="62" t="s">
        <v>191</v>
      </c>
      <c r="C128" s="156">
        <v>-5</v>
      </c>
      <c r="D128" s="62" t="s">
        <v>262</v>
      </c>
      <c r="E128" s="162"/>
    </row>
    <row r="129" spans="1:5" s="62" customFormat="1" ht="15.75" x14ac:dyDescent="0.25">
      <c r="A129" s="63" t="s">
        <v>189</v>
      </c>
      <c r="B129" s="62" t="s">
        <v>190</v>
      </c>
      <c r="C129" s="156">
        <v>-5</v>
      </c>
      <c r="D129" s="62" t="s">
        <v>262</v>
      </c>
      <c r="E129" s="162"/>
    </row>
    <row r="130" spans="1:5" s="62" customFormat="1" ht="15.75" x14ac:dyDescent="0.25">
      <c r="A130" s="63" t="s">
        <v>189</v>
      </c>
      <c r="B130" s="62" t="s">
        <v>188</v>
      </c>
      <c r="C130" s="156">
        <v>-5</v>
      </c>
      <c r="D130" s="62" t="s">
        <v>262</v>
      </c>
      <c r="E130" s="162"/>
    </row>
    <row r="131" spans="1:5" s="62" customFormat="1" ht="16.5" thickBot="1" x14ac:dyDescent="0.3">
      <c r="A131" s="63"/>
      <c r="C131" s="161">
        <f>SUM(C10:C130)</f>
        <v>-84039.48000000001</v>
      </c>
      <c r="E131" s="76"/>
    </row>
    <row r="132" spans="1:5" s="62" customFormat="1" ht="16.5" thickTop="1" x14ac:dyDescent="0.25">
      <c r="A132" s="63"/>
      <c r="C132" s="156"/>
      <c r="E132" s="76"/>
    </row>
    <row r="133" spans="1:5" s="62" customFormat="1" ht="15.75" x14ac:dyDescent="0.25">
      <c r="A133" s="63"/>
      <c r="E133" s="76"/>
    </row>
    <row r="134" spans="1:5" s="62" customFormat="1" ht="15.75" x14ac:dyDescent="0.25">
      <c r="A134" s="63"/>
      <c r="E134" s="76"/>
    </row>
    <row r="135" spans="1:5" s="62" customFormat="1" ht="15.75" x14ac:dyDescent="0.25">
      <c r="A135" s="63"/>
      <c r="E135" s="76"/>
    </row>
    <row r="136" spans="1:5" s="62" customFormat="1" ht="15.75" x14ac:dyDescent="0.25">
      <c r="A136" s="63"/>
      <c r="E136" s="76"/>
    </row>
    <row r="137" spans="1:5" x14ac:dyDescent="0.25">
      <c r="A137" s="60"/>
    </row>
    <row r="138" spans="1:5" x14ac:dyDescent="0.25">
      <c r="A138" s="60"/>
    </row>
    <row r="139" spans="1:5" x14ac:dyDescent="0.25">
      <c r="A139" s="60"/>
    </row>
    <row r="140" spans="1:5" x14ac:dyDescent="0.25">
      <c r="A140" s="60"/>
    </row>
    <row r="141" spans="1:5" x14ac:dyDescent="0.25">
      <c r="A141" s="60"/>
    </row>
  </sheetData>
  <pageMargins left="0.25" right="0.25" top="0.75" bottom="0.75" header="0.3" footer="0.3"/>
  <pageSetup scale="52" fitToHeight="0" orientation="landscape" horizontalDpi="4294967293" verticalDpi="4294967293" r:id="rId1"/>
  <headerFooter>
    <oddFooter>&amp;L&amp;P of &amp;N&amp;C&amp;A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96750-A637-429E-A58F-B500A4FC6059}">
  <sheetPr>
    <tabColor rgb="FFFF0000"/>
    <pageSetUpPr fitToPage="1"/>
  </sheetPr>
  <dimension ref="A1:F141"/>
  <sheetViews>
    <sheetView topLeftCell="A83" workbookViewId="0">
      <selection activeCell="D25" sqref="D25"/>
    </sheetView>
  </sheetViews>
  <sheetFormatPr defaultRowHeight="15" x14ac:dyDescent="0.25"/>
  <cols>
    <col min="1" max="1" width="14.5703125" style="59" customWidth="1"/>
    <col min="2" max="2" width="105" style="59" customWidth="1"/>
    <col min="3" max="3" width="14.42578125" style="59" customWidth="1"/>
    <col min="4" max="4" width="50.85546875" style="59" customWidth="1"/>
    <col min="5" max="5" width="12.85546875" style="119" customWidth="1"/>
    <col min="6" max="6" width="60.85546875" style="59" customWidth="1"/>
    <col min="7" max="16384" width="9.140625" style="59"/>
  </cols>
  <sheetData>
    <row r="1" spans="1:6" ht="15.75" thickBot="1" x14ac:dyDescent="0.3"/>
    <row r="2" spans="1:6" s="119" customFormat="1" ht="36" customHeight="1" thickBot="1" x14ac:dyDescent="0.25">
      <c r="A2" s="123" t="s">
        <v>5</v>
      </c>
      <c r="B2" s="109" t="s">
        <v>63</v>
      </c>
      <c r="C2" s="122" t="s">
        <v>62</v>
      </c>
    </row>
    <row r="3" spans="1:6" ht="18.75" x14ac:dyDescent="0.3">
      <c r="A3" s="107" t="s">
        <v>61</v>
      </c>
      <c r="B3" s="107"/>
      <c r="C3" s="118">
        <v>3729.68</v>
      </c>
      <c r="D3" s="61" t="s">
        <v>297</v>
      </c>
      <c r="F3" s="186" t="s">
        <v>310</v>
      </c>
    </row>
    <row r="4" spans="1:6" ht="18.75" x14ac:dyDescent="0.3">
      <c r="A4" s="107" t="s">
        <v>60</v>
      </c>
      <c r="B4" s="107"/>
      <c r="C4" s="118">
        <v>80973.509999999995</v>
      </c>
      <c r="D4" s="61" t="s">
        <v>296</v>
      </c>
      <c r="F4" s="186" t="s">
        <v>311</v>
      </c>
    </row>
    <row r="5" spans="1:6" ht="18.75" x14ac:dyDescent="0.3">
      <c r="A5" s="107" t="s">
        <v>59</v>
      </c>
      <c r="B5" s="107"/>
      <c r="C5" s="118">
        <v>-84039.48</v>
      </c>
      <c r="D5" s="61" t="s">
        <v>295</v>
      </c>
      <c r="F5" s="186" t="s">
        <v>312</v>
      </c>
    </row>
    <row r="6" spans="1:6" ht="19.5" thickBot="1" x14ac:dyDescent="0.35">
      <c r="A6" s="107" t="s">
        <v>58</v>
      </c>
      <c r="B6" s="107"/>
      <c r="C6" s="117">
        <v>663.71</v>
      </c>
    </row>
    <row r="7" spans="1:6" ht="15.75" thickBot="1" x14ac:dyDescent="0.3"/>
    <row r="8" spans="1:6" s="165" customFormat="1" ht="19.5" thickBot="1" x14ac:dyDescent="0.25">
      <c r="A8" s="109" t="s">
        <v>57</v>
      </c>
      <c r="B8" s="132" t="s">
        <v>294</v>
      </c>
      <c r="C8" s="109" t="s">
        <v>1</v>
      </c>
      <c r="D8" s="109" t="s">
        <v>293</v>
      </c>
      <c r="E8" s="166" t="s">
        <v>10</v>
      </c>
      <c r="F8" s="109" t="s">
        <v>292</v>
      </c>
    </row>
    <row r="9" spans="1:6" ht="18.75" customHeight="1" x14ac:dyDescent="0.25">
      <c r="A9" s="63" t="s">
        <v>171</v>
      </c>
      <c r="B9" s="62" t="s">
        <v>170</v>
      </c>
      <c r="C9" s="156">
        <v>-920</v>
      </c>
      <c r="D9" s="62" t="s">
        <v>273</v>
      </c>
      <c r="E9" s="76" t="s">
        <v>272</v>
      </c>
      <c r="F9" s="62" t="s">
        <v>314</v>
      </c>
    </row>
    <row r="10" spans="1:6" s="62" customFormat="1" ht="15.75" x14ac:dyDescent="0.25">
      <c r="A10" s="63" t="s">
        <v>43</v>
      </c>
      <c r="B10" s="62" t="s">
        <v>254</v>
      </c>
      <c r="C10" s="156">
        <v>-45</v>
      </c>
      <c r="D10" s="62" t="s">
        <v>288</v>
      </c>
      <c r="E10" s="76" t="s">
        <v>264</v>
      </c>
      <c r="F10" s="62" t="s">
        <v>305</v>
      </c>
    </row>
    <row r="11" spans="1:6" s="62" customFormat="1" ht="15.75" x14ac:dyDescent="0.25">
      <c r="A11" s="182" t="s">
        <v>104</v>
      </c>
      <c r="B11" s="179" t="s">
        <v>253</v>
      </c>
      <c r="C11" s="139">
        <v>-45</v>
      </c>
      <c r="D11" s="179" t="s">
        <v>214</v>
      </c>
      <c r="E11" s="181" t="s">
        <v>264</v>
      </c>
      <c r="F11" s="179" t="s">
        <v>271</v>
      </c>
    </row>
    <row r="12" spans="1:6" s="62" customFormat="1" ht="15.75" x14ac:dyDescent="0.25">
      <c r="A12" s="178">
        <v>44540</v>
      </c>
      <c r="B12" s="179" t="s">
        <v>252</v>
      </c>
      <c r="C12" s="139">
        <v>-25</v>
      </c>
      <c r="D12" s="179" t="s">
        <v>214</v>
      </c>
      <c r="E12" s="181" t="s">
        <v>264</v>
      </c>
      <c r="F12" s="179" t="s">
        <v>271</v>
      </c>
    </row>
    <row r="13" spans="1:6" s="62" customFormat="1" ht="15.75" x14ac:dyDescent="0.25">
      <c r="A13" s="178">
        <v>44292</v>
      </c>
      <c r="B13" s="179" t="s">
        <v>251</v>
      </c>
      <c r="C13" s="139">
        <v>-239.88</v>
      </c>
      <c r="D13" s="179" t="s">
        <v>214</v>
      </c>
      <c r="E13" s="181" t="s">
        <v>264</v>
      </c>
      <c r="F13" s="179" t="s">
        <v>271</v>
      </c>
    </row>
    <row r="14" spans="1:6" s="62" customFormat="1" ht="15.75" x14ac:dyDescent="0.25">
      <c r="A14" s="82">
        <v>44231</v>
      </c>
      <c r="B14" s="62" t="s">
        <v>250</v>
      </c>
      <c r="C14" s="156">
        <v>-22</v>
      </c>
      <c r="D14" s="62" t="s">
        <v>287</v>
      </c>
      <c r="E14" s="76" t="s">
        <v>267</v>
      </c>
      <c r="F14" s="62" t="s">
        <v>309</v>
      </c>
    </row>
    <row r="15" spans="1:6" s="62" customFormat="1" ht="15.75" x14ac:dyDescent="0.25">
      <c r="A15" s="82">
        <v>44231</v>
      </c>
      <c r="B15" s="62" t="s">
        <v>249</v>
      </c>
      <c r="C15" s="156">
        <v>-1</v>
      </c>
      <c r="D15" s="62" t="s">
        <v>287</v>
      </c>
      <c r="E15" s="76" t="s">
        <v>267</v>
      </c>
      <c r="F15" s="62" t="s">
        <v>309</v>
      </c>
    </row>
    <row r="16" spans="1:6" s="62" customFormat="1" ht="15.75" x14ac:dyDescent="0.25">
      <c r="A16" s="63" t="s">
        <v>248</v>
      </c>
      <c r="B16" s="62" t="s">
        <v>247</v>
      </c>
      <c r="C16" s="156">
        <v>-25</v>
      </c>
      <c r="D16" s="62" t="s">
        <v>278</v>
      </c>
      <c r="E16" s="76" t="s">
        <v>267</v>
      </c>
      <c r="F16" s="62" t="s">
        <v>316</v>
      </c>
    </row>
    <row r="17" spans="1:6" s="62" customFormat="1" ht="15.75" x14ac:dyDescent="0.25">
      <c r="A17" s="63" t="s">
        <v>43</v>
      </c>
      <c r="B17" s="62" t="s">
        <v>246</v>
      </c>
      <c r="C17" s="156">
        <v>-49</v>
      </c>
      <c r="D17" s="62" t="s">
        <v>288</v>
      </c>
      <c r="E17" s="76" t="s">
        <v>264</v>
      </c>
      <c r="F17" s="62" t="s">
        <v>305</v>
      </c>
    </row>
    <row r="18" spans="1:6" s="62" customFormat="1" ht="15.75" x14ac:dyDescent="0.25">
      <c r="A18" s="82">
        <v>44502</v>
      </c>
      <c r="B18" s="62" t="s">
        <v>204</v>
      </c>
      <c r="C18" s="156">
        <v>-1</v>
      </c>
      <c r="D18" s="62" t="s">
        <v>262</v>
      </c>
      <c r="E18" s="162"/>
    </row>
    <row r="19" spans="1:6" s="62" customFormat="1" ht="15.75" x14ac:dyDescent="0.25">
      <c r="A19" s="82">
        <v>44502</v>
      </c>
      <c r="B19" s="62" t="s">
        <v>203</v>
      </c>
      <c r="C19" s="156">
        <v>-1</v>
      </c>
      <c r="D19" s="62" t="s">
        <v>262</v>
      </c>
      <c r="E19" s="162"/>
    </row>
    <row r="20" spans="1:6" s="62" customFormat="1" ht="15.75" x14ac:dyDescent="0.25">
      <c r="A20" s="63" t="s">
        <v>201</v>
      </c>
      <c r="B20" s="62" t="s">
        <v>202</v>
      </c>
      <c r="C20" s="156">
        <v>-1</v>
      </c>
      <c r="D20" s="62" t="s">
        <v>262</v>
      </c>
      <c r="E20" s="162"/>
    </row>
    <row r="21" spans="1:6" s="62" customFormat="1" ht="15.75" x14ac:dyDescent="0.25">
      <c r="A21" s="63" t="s">
        <v>201</v>
      </c>
      <c r="B21" s="62" t="s">
        <v>200</v>
      </c>
      <c r="C21" s="156">
        <v>-1</v>
      </c>
      <c r="D21" s="62" t="s">
        <v>262</v>
      </c>
      <c r="E21" s="162"/>
    </row>
    <row r="22" spans="1:6" s="62" customFormat="1" ht="15.75" x14ac:dyDescent="0.25">
      <c r="A22" s="82">
        <v>44233</v>
      </c>
      <c r="B22" s="62" t="s">
        <v>199</v>
      </c>
      <c r="C22" s="156">
        <v>-1</v>
      </c>
      <c r="D22" s="62" t="s">
        <v>262</v>
      </c>
      <c r="E22" s="162"/>
    </row>
    <row r="23" spans="1:6" s="62" customFormat="1" ht="15.75" x14ac:dyDescent="0.25">
      <c r="A23" s="82">
        <v>44233</v>
      </c>
      <c r="B23" s="62" t="s">
        <v>198</v>
      </c>
      <c r="C23" s="156">
        <v>-1</v>
      </c>
      <c r="D23" s="62" t="s">
        <v>262</v>
      </c>
      <c r="E23" s="162"/>
    </row>
    <row r="24" spans="1:6" s="62" customFormat="1" ht="15.75" x14ac:dyDescent="0.25">
      <c r="A24" s="63" t="s">
        <v>197</v>
      </c>
      <c r="B24" s="62" t="s">
        <v>196</v>
      </c>
      <c r="C24" s="156">
        <v>-1</v>
      </c>
      <c r="D24" s="62" t="s">
        <v>262</v>
      </c>
      <c r="E24" s="162"/>
    </row>
    <row r="25" spans="1:6" s="62" customFormat="1" ht="15.75" x14ac:dyDescent="0.25">
      <c r="A25" s="82">
        <v>44450</v>
      </c>
      <c r="B25" s="62" t="s">
        <v>195</v>
      </c>
      <c r="C25" s="156">
        <v>-1</v>
      </c>
      <c r="D25" s="62" t="s">
        <v>262</v>
      </c>
      <c r="E25" s="162"/>
    </row>
    <row r="26" spans="1:6" s="62" customFormat="1" ht="15.75" x14ac:dyDescent="0.25">
      <c r="A26" s="82">
        <v>44450</v>
      </c>
      <c r="B26" s="62" t="s">
        <v>194</v>
      </c>
      <c r="C26" s="156">
        <v>-1</v>
      </c>
      <c r="D26" s="62" t="s">
        <v>262</v>
      </c>
      <c r="E26" s="162"/>
    </row>
    <row r="27" spans="1:6" s="62" customFormat="1" ht="15.75" x14ac:dyDescent="0.25">
      <c r="A27" s="63" t="s">
        <v>32</v>
      </c>
      <c r="B27" s="62" t="s">
        <v>193</v>
      </c>
      <c r="C27" s="156">
        <v>-1</v>
      </c>
      <c r="D27" s="62" t="s">
        <v>262</v>
      </c>
      <c r="E27" s="162"/>
    </row>
    <row r="28" spans="1:6" s="62" customFormat="1" ht="15.75" x14ac:dyDescent="0.25">
      <c r="A28" s="63" t="s">
        <v>32</v>
      </c>
      <c r="B28" s="62" t="s">
        <v>192</v>
      </c>
      <c r="C28" s="156">
        <v>-1</v>
      </c>
      <c r="D28" s="62" t="s">
        <v>262</v>
      </c>
      <c r="E28" s="162"/>
    </row>
    <row r="29" spans="1:6" s="62" customFormat="1" ht="15.75" x14ac:dyDescent="0.25">
      <c r="A29" s="63" t="s">
        <v>189</v>
      </c>
      <c r="B29" s="62" t="s">
        <v>191</v>
      </c>
      <c r="C29" s="156">
        <v>-5</v>
      </c>
      <c r="D29" s="62" t="s">
        <v>262</v>
      </c>
      <c r="E29" s="162"/>
    </row>
    <row r="30" spans="1:6" s="62" customFormat="1" ht="15.75" hidden="1" x14ac:dyDescent="0.25">
      <c r="A30" s="63" t="s">
        <v>165</v>
      </c>
      <c r="B30" s="62" t="s">
        <v>164</v>
      </c>
      <c r="C30" s="156">
        <v>-600</v>
      </c>
      <c r="D30" s="62" t="s">
        <v>315</v>
      </c>
      <c r="E30" s="76" t="s">
        <v>267</v>
      </c>
    </row>
    <row r="31" spans="1:6" s="62" customFormat="1" ht="15.75" x14ac:dyDescent="0.25">
      <c r="A31" s="63" t="s">
        <v>189</v>
      </c>
      <c r="B31" s="62" t="s">
        <v>190</v>
      </c>
      <c r="C31" s="156">
        <v>-5</v>
      </c>
      <c r="D31" s="62" t="s">
        <v>262</v>
      </c>
      <c r="E31" s="162"/>
    </row>
    <row r="32" spans="1:6" s="62" customFormat="1" ht="15.75" x14ac:dyDescent="0.25">
      <c r="A32" s="63" t="s">
        <v>189</v>
      </c>
      <c r="B32" s="62" t="s">
        <v>188</v>
      </c>
      <c r="C32" s="156">
        <v>-5</v>
      </c>
      <c r="D32" s="62" t="s">
        <v>262</v>
      </c>
      <c r="E32" s="162"/>
    </row>
    <row r="33" spans="1:6" s="62" customFormat="1" ht="15.75" x14ac:dyDescent="0.25">
      <c r="A33" s="63" t="s">
        <v>43</v>
      </c>
      <c r="B33" s="62" t="s">
        <v>245</v>
      </c>
      <c r="C33" s="156">
        <v>-69</v>
      </c>
      <c r="D33" s="62" t="s">
        <v>288</v>
      </c>
      <c r="E33" s="76" t="s">
        <v>264</v>
      </c>
      <c r="F33" s="62" t="s">
        <v>305</v>
      </c>
    </row>
    <row r="34" spans="1:6" s="62" customFormat="1" ht="15.75" x14ac:dyDescent="0.25">
      <c r="A34" s="182" t="s">
        <v>104</v>
      </c>
      <c r="B34" s="179" t="s">
        <v>244</v>
      </c>
      <c r="C34" s="139">
        <v>-55.2</v>
      </c>
      <c r="D34" s="179" t="s">
        <v>214</v>
      </c>
      <c r="E34" s="181" t="s">
        <v>264</v>
      </c>
      <c r="F34" s="179" t="s">
        <v>271</v>
      </c>
    </row>
    <row r="35" spans="1:6" s="62" customFormat="1" ht="15.75" x14ac:dyDescent="0.25">
      <c r="A35" s="182" t="s">
        <v>156</v>
      </c>
      <c r="B35" s="179" t="s">
        <v>155</v>
      </c>
      <c r="C35" s="139">
        <v>-300</v>
      </c>
      <c r="D35" s="179" t="s">
        <v>283</v>
      </c>
      <c r="E35" s="181" t="s">
        <v>264</v>
      </c>
      <c r="F35" s="179" t="s">
        <v>271</v>
      </c>
    </row>
    <row r="36" spans="1:6" s="62" customFormat="1" ht="15.75" x14ac:dyDescent="0.25">
      <c r="A36" s="182" t="s">
        <v>91</v>
      </c>
      <c r="B36" s="179" t="s">
        <v>90</v>
      </c>
      <c r="C36" s="139">
        <v>-99.99</v>
      </c>
      <c r="D36" s="179" t="s">
        <v>214</v>
      </c>
      <c r="E36" s="181" t="s">
        <v>264</v>
      </c>
      <c r="F36" s="179" t="s">
        <v>271</v>
      </c>
    </row>
    <row r="37" spans="1:6" s="62" customFormat="1" ht="15.75" hidden="1" x14ac:dyDescent="0.25">
      <c r="A37" s="63" t="s">
        <v>131</v>
      </c>
      <c r="B37" s="62" t="s">
        <v>130</v>
      </c>
      <c r="C37" s="156">
        <v>-10.55</v>
      </c>
      <c r="D37" s="62" t="s">
        <v>315</v>
      </c>
      <c r="E37" s="76" t="s">
        <v>267</v>
      </c>
    </row>
    <row r="38" spans="1:6" s="62" customFormat="1" ht="15.75" x14ac:dyDescent="0.25">
      <c r="A38" s="182" t="s">
        <v>89</v>
      </c>
      <c r="B38" s="179" t="s">
        <v>88</v>
      </c>
      <c r="C38" s="139">
        <v>-287.88</v>
      </c>
      <c r="D38" s="179" t="s">
        <v>214</v>
      </c>
      <c r="E38" s="181" t="s">
        <v>264</v>
      </c>
      <c r="F38" s="180" t="s">
        <v>271</v>
      </c>
    </row>
    <row r="39" spans="1:6" s="62" customFormat="1" ht="15.75" x14ac:dyDescent="0.25">
      <c r="A39" s="182" t="s">
        <v>89</v>
      </c>
      <c r="B39" s="179" t="s">
        <v>88</v>
      </c>
      <c r="C39" s="139">
        <v>-99.99</v>
      </c>
      <c r="D39" s="179" t="s">
        <v>214</v>
      </c>
      <c r="E39" s="181" t="s">
        <v>264</v>
      </c>
      <c r="F39" s="179" t="s">
        <v>271</v>
      </c>
    </row>
    <row r="40" spans="1:6" s="62" customFormat="1" ht="15.75" x14ac:dyDescent="0.25">
      <c r="A40" s="183" t="s">
        <v>89</v>
      </c>
      <c r="B40" s="184" t="s">
        <v>88</v>
      </c>
      <c r="C40" s="185">
        <v>-755.88</v>
      </c>
      <c r="D40" s="184" t="s">
        <v>45</v>
      </c>
      <c r="E40" s="181" t="s">
        <v>264</v>
      </c>
      <c r="F40" s="179" t="s">
        <v>271</v>
      </c>
    </row>
    <row r="41" spans="1:6" s="62" customFormat="1" ht="15.75" x14ac:dyDescent="0.25">
      <c r="A41" s="63" t="s">
        <v>43</v>
      </c>
      <c r="B41" s="62" t="s">
        <v>210</v>
      </c>
      <c r="C41" s="156">
        <v>-0.37</v>
      </c>
      <c r="D41" s="62" t="s">
        <v>289</v>
      </c>
      <c r="E41" s="76" t="s">
        <v>264</v>
      </c>
      <c r="F41" s="62" t="s">
        <v>288</v>
      </c>
    </row>
    <row r="42" spans="1:6" s="62" customFormat="1" ht="15.75" x14ac:dyDescent="0.25">
      <c r="A42" s="63" t="s">
        <v>43</v>
      </c>
      <c r="B42" s="62" t="s">
        <v>209</v>
      </c>
      <c r="C42" s="156">
        <v>-0.87</v>
      </c>
      <c r="D42" s="62" t="s">
        <v>289</v>
      </c>
      <c r="E42" s="76" t="s">
        <v>264</v>
      </c>
      <c r="F42" s="62" t="s">
        <v>288</v>
      </c>
    </row>
    <row r="43" spans="1:6" s="62" customFormat="1" ht="15.75" x14ac:dyDescent="0.25">
      <c r="A43" s="63" t="s">
        <v>43</v>
      </c>
      <c r="B43" s="62" t="s">
        <v>208</v>
      </c>
      <c r="C43" s="156">
        <v>-1.35</v>
      </c>
      <c r="D43" s="62" t="s">
        <v>289</v>
      </c>
      <c r="E43" s="76" t="s">
        <v>264</v>
      </c>
      <c r="F43" s="62" t="s">
        <v>288</v>
      </c>
    </row>
    <row r="44" spans="1:6" s="62" customFormat="1" ht="15.75" x14ac:dyDescent="0.25">
      <c r="A44" s="182" t="s">
        <v>104</v>
      </c>
      <c r="B44" s="179" t="s">
        <v>207</v>
      </c>
      <c r="C44" s="139">
        <v>-1.35</v>
      </c>
      <c r="D44" s="179" t="s">
        <v>262</v>
      </c>
      <c r="E44" s="181" t="s">
        <v>264</v>
      </c>
      <c r="F44" s="179" t="s">
        <v>271</v>
      </c>
    </row>
    <row r="45" spans="1:6" s="62" customFormat="1" ht="15.75" x14ac:dyDescent="0.25">
      <c r="A45" s="182" t="s">
        <v>104</v>
      </c>
      <c r="B45" s="179" t="s">
        <v>206</v>
      </c>
      <c r="C45" s="139">
        <v>-0.87</v>
      </c>
      <c r="D45" s="179" t="s">
        <v>262</v>
      </c>
      <c r="E45" s="181" t="s">
        <v>264</v>
      </c>
      <c r="F45" s="179" t="s">
        <v>271</v>
      </c>
    </row>
    <row r="46" spans="1:6" s="62" customFormat="1" ht="15.75" x14ac:dyDescent="0.25">
      <c r="A46" s="63" t="s">
        <v>135</v>
      </c>
      <c r="B46" s="62" t="s">
        <v>134</v>
      </c>
      <c r="C46" s="156">
        <v>-9.99</v>
      </c>
      <c r="D46" s="62" t="s">
        <v>315</v>
      </c>
      <c r="E46" s="76" t="s">
        <v>267</v>
      </c>
      <c r="F46" s="62" t="s">
        <v>316</v>
      </c>
    </row>
    <row r="47" spans="1:6" s="62" customFormat="1" ht="15.75" x14ac:dyDescent="0.25">
      <c r="A47" s="63" t="s">
        <v>133</v>
      </c>
      <c r="B47" s="62" t="s">
        <v>132</v>
      </c>
      <c r="C47" s="156">
        <v>-10.55</v>
      </c>
      <c r="D47" s="62" t="s">
        <v>315</v>
      </c>
      <c r="E47" s="76" t="s">
        <v>267</v>
      </c>
      <c r="F47" s="62" t="s">
        <v>316</v>
      </c>
    </row>
    <row r="48" spans="1:6" s="62" customFormat="1" ht="15.75" x14ac:dyDescent="0.25">
      <c r="A48" s="63" t="s">
        <v>129</v>
      </c>
      <c r="B48" s="62" t="s">
        <v>128</v>
      </c>
      <c r="C48" s="156">
        <v>-10.55</v>
      </c>
      <c r="D48" s="62" t="s">
        <v>278</v>
      </c>
      <c r="E48" s="76" t="s">
        <v>267</v>
      </c>
      <c r="F48" s="62" t="s">
        <v>316</v>
      </c>
    </row>
    <row r="49" spans="1:6" s="62" customFormat="1" ht="15.75" x14ac:dyDescent="0.25">
      <c r="A49" s="63" t="s">
        <v>127</v>
      </c>
      <c r="B49" s="62" t="s">
        <v>126</v>
      </c>
      <c r="C49" s="156">
        <v>-10.55</v>
      </c>
      <c r="D49" s="62" t="s">
        <v>278</v>
      </c>
      <c r="E49" s="76" t="s">
        <v>267</v>
      </c>
      <c r="F49" s="62" t="s">
        <v>316</v>
      </c>
    </row>
    <row r="50" spans="1:6" s="62" customFormat="1" ht="15.75" x14ac:dyDescent="0.25">
      <c r="A50" s="63" t="s">
        <v>104</v>
      </c>
      <c r="B50" s="62" t="s">
        <v>125</v>
      </c>
      <c r="C50" s="156">
        <v>-10.55</v>
      </c>
      <c r="D50" s="62" t="s">
        <v>278</v>
      </c>
      <c r="E50" s="76" t="s">
        <v>267</v>
      </c>
      <c r="F50" s="62" t="s">
        <v>316</v>
      </c>
    </row>
    <row r="51" spans="1:6" s="62" customFormat="1" ht="15.75" x14ac:dyDescent="0.25">
      <c r="A51" s="63" t="s">
        <v>124</v>
      </c>
      <c r="B51" s="62" t="s">
        <v>123</v>
      </c>
      <c r="C51" s="156">
        <v>-10.55</v>
      </c>
      <c r="D51" s="62" t="s">
        <v>278</v>
      </c>
      <c r="E51" s="76" t="s">
        <v>267</v>
      </c>
      <c r="F51" s="62" t="s">
        <v>316</v>
      </c>
    </row>
    <row r="52" spans="1:6" s="62" customFormat="1" ht="15.75" x14ac:dyDescent="0.25">
      <c r="A52" s="63" t="s">
        <v>122</v>
      </c>
      <c r="B52" s="62" t="s">
        <v>121</v>
      </c>
      <c r="C52" s="156">
        <v>-10.55</v>
      </c>
      <c r="D52" s="62" t="s">
        <v>278</v>
      </c>
      <c r="E52" s="76" t="s">
        <v>267</v>
      </c>
      <c r="F52" s="62" t="s">
        <v>316</v>
      </c>
    </row>
    <row r="53" spans="1:6" s="62" customFormat="1" ht="15.75" x14ac:dyDescent="0.25">
      <c r="A53" s="63" t="s">
        <v>98</v>
      </c>
      <c r="B53" s="62" t="s">
        <v>120</v>
      </c>
      <c r="C53" s="156">
        <v>-10.55</v>
      </c>
      <c r="D53" s="62" t="s">
        <v>278</v>
      </c>
      <c r="E53" s="76" t="s">
        <v>267</v>
      </c>
      <c r="F53" s="62" t="s">
        <v>316</v>
      </c>
    </row>
    <row r="54" spans="1:6" s="62" customFormat="1" ht="15.75" x14ac:dyDescent="0.25">
      <c r="A54" s="63" t="s">
        <v>119</v>
      </c>
      <c r="B54" s="62" t="s">
        <v>118</v>
      </c>
      <c r="C54" s="156">
        <v>-10.55</v>
      </c>
      <c r="D54" s="62" t="s">
        <v>278</v>
      </c>
      <c r="E54" s="76" t="s">
        <v>267</v>
      </c>
      <c r="F54" s="62" t="s">
        <v>316</v>
      </c>
    </row>
    <row r="55" spans="1:6" s="62" customFormat="1" ht="15.75" x14ac:dyDescent="0.25">
      <c r="A55" s="63" t="s">
        <v>117</v>
      </c>
      <c r="B55" s="62" t="s">
        <v>116</v>
      </c>
      <c r="C55" s="156">
        <v>-9.49</v>
      </c>
      <c r="D55" s="62" t="s">
        <v>274</v>
      </c>
      <c r="E55" s="76" t="s">
        <v>267</v>
      </c>
      <c r="F55" s="62" t="s">
        <v>307</v>
      </c>
    </row>
    <row r="56" spans="1:6" s="62" customFormat="1" ht="15.75" x14ac:dyDescent="0.25">
      <c r="A56" s="63" t="s">
        <v>89</v>
      </c>
      <c r="B56" s="62" t="s">
        <v>115</v>
      </c>
      <c r="C56" s="156">
        <v>-9.49</v>
      </c>
      <c r="D56" s="62" t="s">
        <v>270</v>
      </c>
      <c r="E56" s="76" t="s">
        <v>267</v>
      </c>
    </row>
    <row r="57" spans="1:6" s="62" customFormat="1" ht="15.75" x14ac:dyDescent="0.25">
      <c r="A57" s="63" t="s">
        <v>114</v>
      </c>
      <c r="B57" s="62" t="s">
        <v>113</v>
      </c>
      <c r="C57" s="156">
        <v>-52.99</v>
      </c>
      <c r="D57" s="62" t="s">
        <v>287</v>
      </c>
      <c r="E57" s="76" t="s">
        <v>267</v>
      </c>
      <c r="F57" s="62" t="s">
        <v>309</v>
      </c>
    </row>
    <row r="58" spans="1:6" s="62" customFormat="1" ht="15.75" x14ac:dyDescent="0.25">
      <c r="A58" s="63" t="s">
        <v>112</v>
      </c>
      <c r="B58" s="62" t="s">
        <v>111</v>
      </c>
      <c r="C58" s="156">
        <v>-52.99</v>
      </c>
      <c r="D58" s="62" t="s">
        <v>287</v>
      </c>
      <c r="E58" s="76" t="s">
        <v>267</v>
      </c>
      <c r="F58" s="62" t="s">
        <v>309</v>
      </c>
    </row>
    <row r="59" spans="1:6" s="62" customFormat="1" ht="15.75" x14ac:dyDescent="0.25">
      <c r="A59" s="63" t="s">
        <v>110</v>
      </c>
      <c r="B59" s="62" t="s">
        <v>109</v>
      </c>
      <c r="C59" s="156">
        <v>-52.99</v>
      </c>
      <c r="D59" s="62" t="s">
        <v>287</v>
      </c>
      <c r="E59" s="76" t="s">
        <v>267</v>
      </c>
      <c r="F59" s="62" t="s">
        <v>309</v>
      </c>
    </row>
    <row r="60" spans="1:6" s="62" customFormat="1" ht="15.75" x14ac:dyDescent="0.25">
      <c r="A60" s="63" t="s">
        <v>108</v>
      </c>
      <c r="B60" s="62" t="s">
        <v>107</v>
      </c>
      <c r="C60" s="156">
        <v>-52.99</v>
      </c>
      <c r="D60" s="62" t="s">
        <v>284</v>
      </c>
      <c r="E60" s="76" t="s">
        <v>267</v>
      </c>
      <c r="F60" s="62" t="s">
        <v>309</v>
      </c>
    </row>
    <row r="61" spans="1:6" s="62" customFormat="1" ht="15.75" x14ac:dyDescent="0.25">
      <c r="A61" s="63" t="s">
        <v>106</v>
      </c>
      <c r="B61" s="62" t="s">
        <v>105</v>
      </c>
      <c r="C61" s="156">
        <v>-52.99</v>
      </c>
      <c r="D61" s="62" t="s">
        <v>284</v>
      </c>
      <c r="E61" s="76" t="s">
        <v>267</v>
      </c>
      <c r="F61" s="62" t="s">
        <v>309</v>
      </c>
    </row>
    <row r="62" spans="1:6" s="62" customFormat="1" ht="15.75" x14ac:dyDescent="0.25">
      <c r="A62" s="63" t="s">
        <v>104</v>
      </c>
      <c r="B62" s="62" t="s">
        <v>103</v>
      </c>
      <c r="C62" s="156">
        <v>-52.99</v>
      </c>
      <c r="D62" s="62" t="s">
        <v>278</v>
      </c>
      <c r="E62" s="76" t="s">
        <v>267</v>
      </c>
      <c r="F62" s="62" t="s">
        <v>309</v>
      </c>
    </row>
    <row r="63" spans="1:6" s="62" customFormat="1" ht="15.75" x14ac:dyDescent="0.25">
      <c r="A63" s="63" t="s">
        <v>102</v>
      </c>
      <c r="B63" s="62" t="s">
        <v>101</v>
      </c>
      <c r="C63" s="156">
        <v>-52.99</v>
      </c>
      <c r="D63" s="62" t="s">
        <v>278</v>
      </c>
      <c r="E63" s="76" t="s">
        <v>267</v>
      </c>
      <c r="F63" s="62" t="s">
        <v>309</v>
      </c>
    </row>
    <row r="64" spans="1:6" s="62" customFormat="1" ht="15.75" x14ac:dyDescent="0.25">
      <c r="A64" s="63" t="s">
        <v>100</v>
      </c>
      <c r="B64" s="62" t="s">
        <v>99</v>
      </c>
      <c r="C64" s="156">
        <v>-52.99</v>
      </c>
      <c r="D64" s="62" t="s">
        <v>278</v>
      </c>
      <c r="E64" s="76" t="s">
        <v>267</v>
      </c>
      <c r="F64" s="62" t="s">
        <v>309</v>
      </c>
    </row>
    <row r="65" spans="1:6" s="62" customFormat="1" ht="15.75" x14ac:dyDescent="0.25">
      <c r="A65" s="63" t="s">
        <v>98</v>
      </c>
      <c r="B65" s="62" t="s">
        <v>97</v>
      </c>
      <c r="C65" s="156">
        <v>-52.99</v>
      </c>
      <c r="D65" s="62" t="s">
        <v>278</v>
      </c>
      <c r="E65" s="76" t="s">
        <v>267</v>
      </c>
      <c r="F65" s="62" t="s">
        <v>309</v>
      </c>
    </row>
    <row r="66" spans="1:6" s="62" customFormat="1" ht="15.75" x14ac:dyDescent="0.25">
      <c r="A66" s="63" t="s">
        <v>96</v>
      </c>
      <c r="B66" s="62" t="s">
        <v>95</v>
      </c>
      <c r="C66" s="156">
        <v>-52.99</v>
      </c>
      <c r="D66" s="62" t="s">
        <v>278</v>
      </c>
      <c r="E66" s="76" t="s">
        <v>267</v>
      </c>
      <c r="F66" s="62" t="s">
        <v>309</v>
      </c>
    </row>
    <row r="67" spans="1:6" s="62" customFormat="1" ht="15.75" x14ac:dyDescent="0.25">
      <c r="A67" s="63" t="s">
        <v>91</v>
      </c>
      <c r="B67" s="62" t="s">
        <v>94</v>
      </c>
      <c r="C67" s="156">
        <v>-47.69</v>
      </c>
      <c r="D67" s="62" t="s">
        <v>308</v>
      </c>
      <c r="E67" s="76" t="s">
        <v>267</v>
      </c>
      <c r="F67" s="62" t="s">
        <v>309</v>
      </c>
    </row>
    <row r="68" spans="1:6" s="62" customFormat="1" ht="15.75" x14ac:dyDescent="0.25">
      <c r="A68" s="63" t="s">
        <v>89</v>
      </c>
      <c r="B68" s="62" t="s">
        <v>93</v>
      </c>
      <c r="C68" s="156">
        <v>-47.69</v>
      </c>
      <c r="D68" s="62" t="s">
        <v>269</v>
      </c>
      <c r="E68" s="76" t="s">
        <v>267</v>
      </c>
      <c r="F68" s="62" t="s">
        <v>309</v>
      </c>
    </row>
    <row r="69" spans="1:6" s="62" customFormat="1" ht="15.75" x14ac:dyDescent="0.25">
      <c r="A69" s="63" t="s">
        <v>236</v>
      </c>
      <c r="B69" s="62" t="s">
        <v>243</v>
      </c>
      <c r="C69" s="156">
        <v>-79.599999999999994</v>
      </c>
      <c r="D69" s="62" t="s">
        <v>288</v>
      </c>
      <c r="E69" s="76" t="s">
        <v>264</v>
      </c>
      <c r="F69" s="62" t="s">
        <v>305</v>
      </c>
    </row>
    <row r="70" spans="1:6" s="62" customFormat="1" ht="15.75" x14ac:dyDescent="0.25">
      <c r="A70" s="82">
        <v>44200</v>
      </c>
      <c r="B70" s="62" t="s">
        <v>213</v>
      </c>
      <c r="C70" s="156">
        <v>-29.95</v>
      </c>
      <c r="D70" s="62" t="s">
        <v>262</v>
      </c>
      <c r="E70" s="162"/>
    </row>
    <row r="71" spans="1:6" s="62" customFormat="1" ht="15.75" x14ac:dyDescent="0.25">
      <c r="A71" s="82">
        <v>44260</v>
      </c>
      <c r="B71" s="62" t="s">
        <v>213</v>
      </c>
      <c r="C71" s="156">
        <v>-29.95</v>
      </c>
      <c r="D71" s="62" t="s">
        <v>262</v>
      </c>
      <c r="E71" s="162"/>
    </row>
    <row r="72" spans="1:6" s="62" customFormat="1" ht="15.75" x14ac:dyDescent="0.25">
      <c r="A72" s="82">
        <v>44202</v>
      </c>
      <c r="B72" s="62" t="s">
        <v>213</v>
      </c>
      <c r="C72" s="156">
        <v>-29.95</v>
      </c>
      <c r="D72" s="62" t="s">
        <v>262</v>
      </c>
      <c r="E72" s="162"/>
    </row>
    <row r="73" spans="1:6" s="62" customFormat="1" ht="15.75" x14ac:dyDescent="0.25">
      <c r="A73" s="82">
        <v>44203</v>
      </c>
      <c r="B73" s="62" t="s">
        <v>213</v>
      </c>
      <c r="C73" s="156">
        <v>-29.95</v>
      </c>
      <c r="D73" s="62" t="s">
        <v>262</v>
      </c>
      <c r="E73" s="162"/>
    </row>
    <row r="74" spans="1:6" s="62" customFormat="1" ht="15.75" x14ac:dyDescent="0.25">
      <c r="A74" s="82">
        <v>44235</v>
      </c>
      <c r="B74" s="62" t="s">
        <v>213</v>
      </c>
      <c r="C74" s="156">
        <v>-29.95</v>
      </c>
      <c r="D74" s="62" t="s">
        <v>262</v>
      </c>
      <c r="E74" s="162"/>
    </row>
    <row r="75" spans="1:6" s="62" customFormat="1" ht="15.75" x14ac:dyDescent="0.25">
      <c r="A75" s="82">
        <v>44205</v>
      </c>
      <c r="B75" s="62" t="s">
        <v>213</v>
      </c>
      <c r="C75" s="156">
        <v>-29.95</v>
      </c>
      <c r="D75" s="62" t="s">
        <v>262</v>
      </c>
      <c r="E75" s="162"/>
    </row>
    <row r="76" spans="1:6" s="62" customFormat="1" ht="15.75" x14ac:dyDescent="0.25">
      <c r="A76" s="82">
        <v>44206</v>
      </c>
      <c r="B76" s="62" t="s">
        <v>213</v>
      </c>
      <c r="C76" s="156">
        <v>-29.95</v>
      </c>
      <c r="D76" s="62" t="s">
        <v>262</v>
      </c>
      <c r="E76" s="162"/>
    </row>
    <row r="77" spans="1:6" s="62" customFormat="1" ht="15.75" x14ac:dyDescent="0.25">
      <c r="A77" s="82">
        <v>44207</v>
      </c>
      <c r="B77" s="62" t="s">
        <v>213</v>
      </c>
      <c r="C77" s="156">
        <v>-29.95</v>
      </c>
      <c r="D77" s="62" t="s">
        <v>262</v>
      </c>
      <c r="E77" s="162"/>
    </row>
    <row r="78" spans="1:6" s="62" customFormat="1" ht="15.75" x14ac:dyDescent="0.25">
      <c r="A78" s="82">
        <v>44208</v>
      </c>
      <c r="B78" s="62" t="s">
        <v>213</v>
      </c>
      <c r="C78" s="156">
        <v>-29.95</v>
      </c>
      <c r="D78" s="62" t="s">
        <v>262</v>
      </c>
      <c r="E78" s="162"/>
    </row>
    <row r="79" spans="1:6" s="62" customFormat="1" ht="15.75" x14ac:dyDescent="0.25">
      <c r="A79" s="82">
        <v>44287</v>
      </c>
      <c r="B79" s="62" t="s">
        <v>212</v>
      </c>
      <c r="C79" s="156">
        <v>-29.95</v>
      </c>
      <c r="D79" s="62" t="s">
        <v>262</v>
      </c>
      <c r="E79" s="162"/>
    </row>
    <row r="80" spans="1:6" s="62" customFormat="1" ht="15.75" x14ac:dyDescent="0.25">
      <c r="A80" s="82">
        <v>44198</v>
      </c>
      <c r="B80" s="62" t="s">
        <v>212</v>
      </c>
      <c r="C80" s="156">
        <v>-29.95</v>
      </c>
      <c r="D80" s="62" t="s">
        <v>262</v>
      </c>
      <c r="E80" s="162"/>
    </row>
    <row r="81" spans="1:6" s="62" customFormat="1" ht="15.75" x14ac:dyDescent="0.25">
      <c r="A81" s="82">
        <v>44199</v>
      </c>
      <c r="B81" s="62" t="s">
        <v>212</v>
      </c>
      <c r="C81" s="156">
        <v>-29.95</v>
      </c>
      <c r="D81" s="62" t="s">
        <v>262</v>
      </c>
      <c r="E81" s="162"/>
    </row>
    <row r="82" spans="1:6" s="62" customFormat="1" ht="15.75" x14ac:dyDescent="0.25">
      <c r="A82" s="63" t="s">
        <v>169</v>
      </c>
      <c r="B82" s="62" t="s">
        <v>168</v>
      </c>
      <c r="C82" s="156">
        <v>-725</v>
      </c>
      <c r="D82" s="62" t="s">
        <v>291</v>
      </c>
      <c r="E82" s="76" t="s">
        <v>272</v>
      </c>
      <c r="F82" s="62" t="s">
        <v>290</v>
      </c>
    </row>
    <row r="83" spans="1:6" s="62" customFormat="1" ht="15.75" x14ac:dyDescent="0.25">
      <c r="A83" s="63" t="s">
        <v>167</v>
      </c>
      <c r="B83" s="62" t="s">
        <v>166</v>
      </c>
      <c r="C83" s="156">
        <v>-395</v>
      </c>
      <c r="D83" s="62" t="s">
        <v>278</v>
      </c>
      <c r="E83" s="76" t="s">
        <v>267</v>
      </c>
      <c r="F83" s="62" t="s">
        <v>317</v>
      </c>
    </row>
    <row r="84" spans="1:6" s="62" customFormat="1" ht="15.75" x14ac:dyDescent="0.25">
      <c r="A84" s="82">
        <v>44471</v>
      </c>
      <c r="B84" s="62" t="s">
        <v>153</v>
      </c>
      <c r="C84" s="156">
        <v>-5000</v>
      </c>
      <c r="D84" s="62" t="s">
        <v>266</v>
      </c>
      <c r="E84" s="162"/>
    </row>
    <row r="85" spans="1:6" s="62" customFormat="1" ht="15.75" x14ac:dyDescent="0.25">
      <c r="A85" s="82">
        <v>44202</v>
      </c>
      <c r="B85" s="62" t="s">
        <v>152</v>
      </c>
      <c r="C85" s="156">
        <v>-6000</v>
      </c>
      <c r="D85" s="62" t="s">
        <v>266</v>
      </c>
      <c r="E85" s="162"/>
    </row>
    <row r="86" spans="1:6" s="62" customFormat="1" ht="15.75" x14ac:dyDescent="0.25">
      <c r="A86" s="63" t="s">
        <v>176</v>
      </c>
      <c r="B86" s="62" t="s">
        <v>181</v>
      </c>
      <c r="C86" s="156">
        <v>-1652.49</v>
      </c>
      <c r="D86" s="62" t="s">
        <v>280</v>
      </c>
      <c r="E86" s="76" t="s">
        <v>267</v>
      </c>
      <c r="F86" s="62" t="s">
        <v>279</v>
      </c>
    </row>
    <row r="87" spans="1:6" s="62" customFormat="1" ht="15.75" x14ac:dyDescent="0.25">
      <c r="A87" s="63" t="s">
        <v>180</v>
      </c>
      <c r="B87" s="62" t="s">
        <v>179</v>
      </c>
      <c r="C87" s="156">
        <v>-1044.74</v>
      </c>
      <c r="D87" s="62" t="s">
        <v>286</v>
      </c>
      <c r="E87" s="76" t="s">
        <v>272</v>
      </c>
      <c r="F87" s="62" t="s">
        <v>285</v>
      </c>
    </row>
    <row r="88" spans="1:6" s="62" customFormat="1" ht="15.75" x14ac:dyDescent="0.25">
      <c r="A88" s="82">
        <v>44419</v>
      </c>
      <c r="B88" s="62" t="s">
        <v>178</v>
      </c>
      <c r="C88" s="156">
        <v>-4059.3</v>
      </c>
      <c r="D88" s="62" t="s">
        <v>276</v>
      </c>
      <c r="E88" s="76" t="s">
        <v>272</v>
      </c>
      <c r="F88" s="62" t="s">
        <v>275</v>
      </c>
    </row>
    <row r="89" spans="1:6" s="62" customFormat="1" ht="15.75" x14ac:dyDescent="0.25">
      <c r="A89" s="63" t="s">
        <v>33</v>
      </c>
      <c r="B89" s="62" t="s">
        <v>151</v>
      </c>
      <c r="C89" s="156">
        <v>-5000</v>
      </c>
      <c r="D89" s="62" t="s">
        <v>266</v>
      </c>
      <c r="E89" s="162"/>
    </row>
    <row r="90" spans="1:6" s="62" customFormat="1" ht="15.75" x14ac:dyDescent="0.25">
      <c r="A90" s="63" t="s">
        <v>143</v>
      </c>
      <c r="B90" s="62" t="s">
        <v>150</v>
      </c>
      <c r="C90" s="156">
        <v>-700</v>
      </c>
      <c r="D90" s="62" t="s">
        <v>266</v>
      </c>
      <c r="E90" s="162"/>
    </row>
    <row r="91" spans="1:6" s="62" customFormat="1" ht="15.75" x14ac:dyDescent="0.25">
      <c r="A91" s="63" t="s">
        <v>138</v>
      </c>
      <c r="B91" s="62" t="s">
        <v>149</v>
      </c>
      <c r="C91" s="156">
        <v>-2500</v>
      </c>
      <c r="D91" s="62" t="s">
        <v>266</v>
      </c>
      <c r="E91" s="162"/>
    </row>
    <row r="92" spans="1:6" s="62" customFormat="1" ht="15.75" x14ac:dyDescent="0.25">
      <c r="A92" s="63" t="s">
        <v>104</v>
      </c>
      <c r="B92" s="62" t="s">
        <v>186</v>
      </c>
      <c r="C92" s="156">
        <v>-156.72</v>
      </c>
      <c r="D92" s="62" t="s">
        <v>278</v>
      </c>
      <c r="E92" s="76" t="s">
        <v>267</v>
      </c>
      <c r="F92" s="62" t="s">
        <v>316</v>
      </c>
    </row>
    <row r="93" spans="1:6" s="62" customFormat="1" ht="15.75" x14ac:dyDescent="0.25">
      <c r="A93" s="63" t="s">
        <v>43</v>
      </c>
      <c r="B93" s="62" t="s">
        <v>241</v>
      </c>
      <c r="C93" s="156">
        <v>-12.19</v>
      </c>
      <c r="D93" s="62" t="s">
        <v>288</v>
      </c>
      <c r="E93" s="76" t="s">
        <v>264</v>
      </c>
      <c r="F93" s="62" t="s">
        <v>305</v>
      </c>
    </row>
    <row r="94" spans="1:6" s="62" customFormat="1" ht="15.75" x14ac:dyDescent="0.25">
      <c r="A94" s="63" t="s">
        <v>43</v>
      </c>
      <c r="B94" s="62" t="s">
        <v>240</v>
      </c>
      <c r="C94" s="156">
        <v>-24</v>
      </c>
      <c r="D94" s="62" t="s">
        <v>288</v>
      </c>
      <c r="E94" s="76" t="s">
        <v>264</v>
      </c>
      <c r="F94" s="62" t="s">
        <v>305</v>
      </c>
    </row>
    <row r="95" spans="1:6" s="62" customFormat="1" ht="15.75" x14ac:dyDescent="0.25">
      <c r="A95" s="182" t="s">
        <v>104</v>
      </c>
      <c r="B95" s="179" t="s">
        <v>239</v>
      </c>
      <c r="C95" s="139">
        <v>-24</v>
      </c>
      <c r="D95" s="179" t="s">
        <v>214</v>
      </c>
      <c r="E95" s="181" t="s">
        <v>264</v>
      </c>
      <c r="F95" s="179" t="s">
        <v>271</v>
      </c>
    </row>
    <row r="96" spans="1:6" s="62" customFormat="1" ht="15.75" x14ac:dyDescent="0.25">
      <c r="A96" s="63" t="s">
        <v>43</v>
      </c>
      <c r="B96" s="62" t="s">
        <v>238</v>
      </c>
      <c r="C96" s="156">
        <v>-29</v>
      </c>
      <c r="D96" s="62" t="s">
        <v>288</v>
      </c>
      <c r="E96" s="76" t="s">
        <v>264</v>
      </c>
      <c r="F96" s="62" t="s">
        <v>305</v>
      </c>
    </row>
    <row r="97" spans="1:6" s="62" customFormat="1" ht="15.75" x14ac:dyDescent="0.25">
      <c r="A97" s="182" t="s">
        <v>104</v>
      </c>
      <c r="B97" s="179" t="s">
        <v>237</v>
      </c>
      <c r="C97" s="139">
        <v>-29</v>
      </c>
      <c r="D97" s="179" t="s">
        <v>214</v>
      </c>
      <c r="E97" s="181" t="s">
        <v>264</v>
      </c>
      <c r="F97" s="179" t="s">
        <v>271</v>
      </c>
    </row>
    <row r="98" spans="1:6" s="62" customFormat="1" ht="15.75" x14ac:dyDescent="0.25">
      <c r="A98" s="63" t="s">
        <v>162</v>
      </c>
      <c r="B98" s="62" t="s">
        <v>161</v>
      </c>
      <c r="C98" s="156">
        <v>-750</v>
      </c>
      <c r="D98" s="62" t="s">
        <v>274</v>
      </c>
      <c r="E98" s="76" t="s">
        <v>267</v>
      </c>
      <c r="F98" s="62" t="s">
        <v>313</v>
      </c>
    </row>
    <row r="99" spans="1:6" s="62" customFormat="1" ht="15.75" x14ac:dyDescent="0.25">
      <c r="A99" s="63" t="s">
        <v>159</v>
      </c>
      <c r="B99" s="62" t="s">
        <v>158</v>
      </c>
      <c r="C99" s="156">
        <v>-120</v>
      </c>
      <c r="D99" s="62" t="s">
        <v>278</v>
      </c>
      <c r="E99" s="76" t="s">
        <v>267</v>
      </c>
      <c r="F99" s="62" t="s">
        <v>316</v>
      </c>
    </row>
    <row r="100" spans="1:6" s="62" customFormat="1" ht="15.75" x14ac:dyDescent="0.25">
      <c r="A100" s="63" t="s">
        <v>236</v>
      </c>
      <c r="B100" s="62" t="s">
        <v>235</v>
      </c>
      <c r="C100" s="156">
        <v>-49.5</v>
      </c>
      <c r="D100" s="62" t="s">
        <v>288</v>
      </c>
      <c r="E100" s="76" t="s">
        <v>264</v>
      </c>
      <c r="F100" s="62" t="s">
        <v>305</v>
      </c>
    </row>
    <row r="101" spans="1:6" s="62" customFormat="1" ht="15.75" x14ac:dyDescent="0.25">
      <c r="A101" s="63" t="s">
        <v>234</v>
      </c>
      <c r="B101" s="62" t="s">
        <v>233</v>
      </c>
      <c r="C101" s="156">
        <v>-125</v>
      </c>
      <c r="D101" s="62" t="s">
        <v>315</v>
      </c>
      <c r="E101" s="76" t="s">
        <v>267</v>
      </c>
      <c r="F101" s="62" t="s">
        <v>316</v>
      </c>
    </row>
    <row r="102" spans="1:6" s="62" customFormat="1" ht="15.75" x14ac:dyDescent="0.25">
      <c r="A102" s="82">
        <v>44199</v>
      </c>
      <c r="B102" s="62" t="s">
        <v>232</v>
      </c>
      <c r="C102" s="156">
        <v>-125</v>
      </c>
      <c r="D102" s="62" t="s">
        <v>315</v>
      </c>
      <c r="E102" s="76" t="s">
        <v>267</v>
      </c>
      <c r="F102" s="62" t="s">
        <v>316</v>
      </c>
    </row>
    <row r="103" spans="1:6" s="62" customFormat="1" ht="15.75" x14ac:dyDescent="0.25">
      <c r="A103" s="63" t="s">
        <v>138</v>
      </c>
      <c r="B103" s="62" t="s">
        <v>231</v>
      </c>
      <c r="C103" s="156">
        <v>-125</v>
      </c>
      <c r="D103" s="62" t="s">
        <v>315</v>
      </c>
      <c r="E103" s="76" t="s">
        <v>267</v>
      </c>
      <c r="F103" s="62" t="s">
        <v>316</v>
      </c>
    </row>
    <row r="104" spans="1:6" s="62" customFormat="1" ht="15.75" x14ac:dyDescent="0.25">
      <c r="A104" s="63" t="s">
        <v>219</v>
      </c>
      <c r="B104" s="62" t="s">
        <v>230</v>
      </c>
      <c r="C104" s="156">
        <v>-112</v>
      </c>
      <c r="D104" s="62" t="s">
        <v>278</v>
      </c>
      <c r="E104" s="76" t="s">
        <v>267</v>
      </c>
      <c r="F104" s="62" t="s">
        <v>316</v>
      </c>
    </row>
    <row r="105" spans="1:6" s="62" customFormat="1" ht="15.75" x14ac:dyDescent="0.25">
      <c r="A105" s="63" t="s">
        <v>229</v>
      </c>
      <c r="B105" s="62" t="s">
        <v>228</v>
      </c>
      <c r="C105" s="156">
        <v>-125</v>
      </c>
      <c r="D105" s="62" t="s">
        <v>278</v>
      </c>
      <c r="E105" s="76" t="s">
        <v>267</v>
      </c>
      <c r="F105" s="62" t="s">
        <v>316</v>
      </c>
    </row>
    <row r="106" spans="1:6" s="62" customFormat="1" ht="15.75" x14ac:dyDescent="0.25">
      <c r="A106" s="63" t="s">
        <v>227</v>
      </c>
      <c r="B106" s="62" t="s">
        <v>226</v>
      </c>
      <c r="C106" s="156">
        <v>-125</v>
      </c>
      <c r="D106" s="62" t="s">
        <v>278</v>
      </c>
      <c r="E106" s="76" t="s">
        <v>267</v>
      </c>
      <c r="F106" s="62" t="s">
        <v>316</v>
      </c>
    </row>
    <row r="107" spans="1:6" s="62" customFormat="1" ht="15.75" x14ac:dyDescent="0.25">
      <c r="A107" s="63" t="s">
        <v>225</v>
      </c>
      <c r="B107" s="62" t="s">
        <v>224</v>
      </c>
      <c r="C107" s="156">
        <v>-125</v>
      </c>
      <c r="D107" s="62" t="s">
        <v>278</v>
      </c>
      <c r="E107" s="76" t="s">
        <v>267</v>
      </c>
      <c r="F107" s="62" t="s">
        <v>309</v>
      </c>
    </row>
    <row r="108" spans="1:6" s="62" customFormat="1" ht="15.75" x14ac:dyDescent="0.25">
      <c r="A108" s="63" t="s">
        <v>184</v>
      </c>
      <c r="B108" s="62" t="s">
        <v>223</v>
      </c>
      <c r="C108" s="156">
        <v>-125</v>
      </c>
      <c r="D108" s="62" t="s">
        <v>278</v>
      </c>
      <c r="E108" s="76" t="s">
        <v>267</v>
      </c>
      <c r="F108" s="62" t="s">
        <v>316</v>
      </c>
    </row>
    <row r="109" spans="1:6" s="62" customFormat="1" ht="15.75" x14ac:dyDescent="0.25">
      <c r="A109" s="63" t="s">
        <v>222</v>
      </c>
      <c r="B109" s="62" t="s">
        <v>221</v>
      </c>
      <c r="C109" s="156">
        <v>-125</v>
      </c>
      <c r="D109" s="62" t="s">
        <v>274</v>
      </c>
      <c r="E109" s="76" t="s">
        <v>267</v>
      </c>
      <c r="F109" s="62" t="s">
        <v>307</v>
      </c>
    </row>
    <row r="110" spans="1:6" s="62" customFormat="1" ht="15.75" x14ac:dyDescent="0.25">
      <c r="A110" s="182" t="s">
        <v>104</v>
      </c>
      <c r="B110" s="179" t="s">
        <v>220</v>
      </c>
      <c r="C110" s="139">
        <v>-24</v>
      </c>
      <c r="D110" s="179" t="s">
        <v>214</v>
      </c>
      <c r="E110" s="181" t="s">
        <v>264</v>
      </c>
      <c r="F110" s="179" t="s">
        <v>271</v>
      </c>
    </row>
    <row r="111" spans="1:6" s="62" customFormat="1" ht="15.75" x14ac:dyDescent="0.25">
      <c r="A111" s="182" t="s">
        <v>219</v>
      </c>
      <c r="B111" s="179" t="s">
        <v>218</v>
      </c>
      <c r="C111" s="139">
        <v>-98</v>
      </c>
      <c r="D111" s="179" t="s">
        <v>214</v>
      </c>
      <c r="E111" s="181" t="s">
        <v>264</v>
      </c>
      <c r="F111" s="179" t="s">
        <v>271</v>
      </c>
    </row>
    <row r="112" spans="1:6" s="62" customFormat="1" ht="15.75" x14ac:dyDescent="0.25">
      <c r="A112" s="182" t="s">
        <v>217</v>
      </c>
      <c r="B112" s="179" t="s">
        <v>216</v>
      </c>
      <c r="C112" s="139">
        <v>-55</v>
      </c>
      <c r="D112" s="179" t="s">
        <v>214</v>
      </c>
      <c r="E112" s="181" t="s">
        <v>264</v>
      </c>
      <c r="F112" s="179" t="s">
        <v>271</v>
      </c>
    </row>
    <row r="113" spans="1:6" s="62" customFormat="1" ht="15.75" x14ac:dyDescent="0.25">
      <c r="A113" s="63" t="s">
        <v>33</v>
      </c>
      <c r="B113" s="62" t="s">
        <v>148</v>
      </c>
      <c r="C113" s="156">
        <v>-5000</v>
      </c>
      <c r="D113" s="62" t="s">
        <v>266</v>
      </c>
      <c r="E113" s="162"/>
    </row>
    <row r="114" spans="1:6" s="62" customFormat="1" ht="15.75" x14ac:dyDescent="0.25">
      <c r="A114" s="63" t="s">
        <v>143</v>
      </c>
      <c r="B114" s="62" t="s">
        <v>147</v>
      </c>
      <c r="C114" s="156">
        <v>-700</v>
      </c>
      <c r="D114" s="62" t="s">
        <v>266</v>
      </c>
      <c r="E114" s="162"/>
    </row>
    <row r="115" spans="1:6" s="62" customFormat="1" ht="15.75" x14ac:dyDescent="0.25">
      <c r="A115" s="82">
        <v>44419</v>
      </c>
      <c r="B115" s="62" t="s">
        <v>177</v>
      </c>
      <c r="C115" s="156">
        <v>-1938.87</v>
      </c>
      <c r="D115" s="62" t="s">
        <v>277</v>
      </c>
      <c r="E115" s="76" t="s">
        <v>267</v>
      </c>
      <c r="F115" s="62" t="s">
        <v>318</v>
      </c>
    </row>
    <row r="116" spans="1:6" s="62" customFormat="1" ht="15.75" x14ac:dyDescent="0.25">
      <c r="A116" s="82">
        <v>44471</v>
      </c>
      <c r="B116" s="62" t="s">
        <v>146</v>
      </c>
      <c r="C116" s="156">
        <v>-5000</v>
      </c>
      <c r="D116" s="62" t="s">
        <v>266</v>
      </c>
      <c r="E116" s="162"/>
    </row>
    <row r="117" spans="1:6" s="62" customFormat="1" ht="15.75" x14ac:dyDescent="0.25">
      <c r="A117" s="82">
        <v>44202</v>
      </c>
      <c r="B117" s="62" t="s">
        <v>145</v>
      </c>
      <c r="C117" s="156">
        <v>-6000</v>
      </c>
      <c r="D117" s="62" t="s">
        <v>266</v>
      </c>
      <c r="E117" s="162"/>
    </row>
    <row r="118" spans="1:6" s="62" customFormat="1" ht="15.75" x14ac:dyDescent="0.25">
      <c r="A118" s="63" t="s">
        <v>138</v>
      </c>
      <c r="B118" s="62" t="s">
        <v>144</v>
      </c>
      <c r="C118" s="156">
        <v>-2500</v>
      </c>
      <c r="D118" s="62" t="s">
        <v>266</v>
      </c>
      <c r="E118" s="162"/>
    </row>
    <row r="119" spans="1:6" s="62" customFormat="1" ht="15.75" x14ac:dyDescent="0.25">
      <c r="A119" s="63" t="s">
        <v>176</v>
      </c>
      <c r="B119" s="62" t="s">
        <v>175</v>
      </c>
      <c r="C119" s="156">
        <v>-1692.3</v>
      </c>
      <c r="D119" s="62" t="s">
        <v>282</v>
      </c>
      <c r="E119" s="76" t="s">
        <v>267</v>
      </c>
      <c r="F119" s="62" t="s">
        <v>281</v>
      </c>
    </row>
    <row r="120" spans="1:6" s="62" customFormat="1" ht="15.75" x14ac:dyDescent="0.25">
      <c r="A120" s="63" t="s">
        <v>143</v>
      </c>
      <c r="B120" s="62" t="s">
        <v>142</v>
      </c>
      <c r="C120" s="156">
        <v>-700</v>
      </c>
      <c r="D120" s="62" t="s">
        <v>266</v>
      </c>
      <c r="E120" s="162"/>
    </row>
    <row r="121" spans="1:6" s="62" customFormat="1" ht="15.75" x14ac:dyDescent="0.25">
      <c r="A121" s="82">
        <v>44419</v>
      </c>
      <c r="B121" s="62" t="s">
        <v>174</v>
      </c>
      <c r="C121" s="156">
        <v>-6050.14</v>
      </c>
      <c r="D121" s="62" t="s">
        <v>277</v>
      </c>
      <c r="E121" s="76" t="s">
        <v>264</v>
      </c>
      <c r="F121" s="62" t="s">
        <v>306</v>
      </c>
    </row>
    <row r="122" spans="1:6" s="62" customFormat="1" ht="15.75" x14ac:dyDescent="0.25">
      <c r="A122" s="82">
        <v>44471</v>
      </c>
      <c r="B122" s="62" t="s">
        <v>141</v>
      </c>
      <c r="C122" s="156">
        <v>-5000</v>
      </c>
      <c r="D122" s="62" t="s">
        <v>266</v>
      </c>
      <c r="E122" s="162"/>
    </row>
    <row r="123" spans="1:6" s="62" customFormat="1" ht="15.75" x14ac:dyDescent="0.25">
      <c r="A123" s="82">
        <v>44202</v>
      </c>
      <c r="B123" s="62" t="s">
        <v>140</v>
      </c>
      <c r="C123" s="156">
        <v>-6000</v>
      </c>
      <c r="D123" s="62" t="s">
        <v>266</v>
      </c>
      <c r="E123" s="162"/>
    </row>
    <row r="124" spans="1:6" s="62" customFormat="1" ht="15.75" x14ac:dyDescent="0.25">
      <c r="A124" s="63" t="s">
        <v>33</v>
      </c>
      <c r="B124" s="62" t="s">
        <v>139</v>
      </c>
      <c r="C124" s="156">
        <v>-5000</v>
      </c>
      <c r="D124" s="62" t="s">
        <v>266</v>
      </c>
      <c r="E124" s="162"/>
    </row>
    <row r="125" spans="1:6" s="62" customFormat="1" ht="15.75" x14ac:dyDescent="0.25">
      <c r="A125" s="63" t="s">
        <v>143</v>
      </c>
      <c r="B125" s="62" t="s">
        <v>173</v>
      </c>
      <c r="C125" s="156">
        <v>-1277.07</v>
      </c>
      <c r="D125" s="62" t="s">
        <v>265</v>
      </c>
      <c r="E125" s="76" t="s">
        <v>264</v>
      </c>
      <c r="F125" s="62" t="s">
        <v>263</v>
      </c>
    </row>
    <row r="126" spans="1:6" s="62" customFormat="1" ht="15.75" x14ac:dyDescent="0.25">
      <c r="A126" s="63" t="s">
        <v>138</v>
      </c>
      <c r="B126" s="62" t="s">
        <v>137</v>
      </c>
      <c r="C126" s="156">
        <v>-2500</v>
      </c>
      <c r="D126" s="62" t="s">
        <v>266</v>
      </c>
      <c r="E126" s="162"/>
    </row>
    <row r="127" spans="1:6" s="62" customFormat="1" ht="15.75" x14ac:dyDescent="0.25">
      <c r="A127" s="63" t="s">
        <v>167</v>
      </c>
      <c r="B127" s="62" t="s">
        <v>185</v>
      </c>
      <c r="C127" s="156">
        <v>-144.33000000000001</v>
      </c>
      <c r="D127" s="62" t="s">
        <v>278</v>
      </c>
      <c r="E127" s="76" t="s">
        <v>267</v>
      </c>
      <c r="F127" s="62" t="s">
        <v>316</v>
      </c>
    </row>
    <row r="128" spans="1:6" s="62" customFormat="1" ht="15.75" x14ac:dyDescent="0.25">
      <c r="A128" s="63" t="s">
        <v>184</v>
      </c>
      <c r="B128" s="62" t="s">
        <v>183</v>
      </c>
      <c r="C128" s="156">
        <v>-102</v>
      </c>
      <c r="D128" s="62" t="s">
        <v>278</v>
      </c>
      <c r="E128" s="76" t="s">
        <v>267</v>
      </c>
      <c r="F128" s="62" t="s">
        <v>316</v>
      </c>
    </row>
    <row r="129" spans="1:6" s="62" customFormat="1" ht="15.75" x14ac:dyDescent="0.25">
      <c r="A129" s="63" t="s">
        <v>32</v>
      </c>
      <c r="B129" s="62" t="s">
        <v>215</v>
      </c>
      <c r="C129" s="156">
        <v>-16</v>
      </c>
      <c r="D129" s="62" t="s">
        <v>268</v>
      </c>
      <c r="E129" s="76" t="s">
        <v>267</v>
      </c>
      <c r="F129" s="62" t="s">
        <v>316</v>
      </c>
    </row>
    <row r="130" spans="1:6" s="62" customFormat="1" ht="15.75" customHeight="1" x14ac:dyDescent="0.3">
      <c r="A130" s="108"/>
      <c r="B130" s="107"/>
      <c r="C130" s="107"/>
      <c r="D130" s="59"/>
      <c r="E130" s="119"/>
      <c r="F130" s="59"/>
    </row>
    <row r="131" spans="1:6" s="62" customFormat="1" ht="16.5" thickBot="1" x14ac:dyDescent="0.3">
      <c r="A131" s="63"/>
      <c r="C131" s="161">
        <f>SUM(C10:C130)</f>
        <v>-83119.48000000001</v>
      </c>
      <c r="E131" s="76"/>
    </row>
    <row r="132" spans="1:6" s="62" customFormat="1" ht="16.5" thickTop="1" x14ac:dyDescent="0.25">
      <c r="A132" s="63"/>
      <c r="C132" s="156"/>
      <c r="E132" s="76"/>
    </row>
    <row r="133" spans="1:6" s="62" customFormat="1" ht="15.75" x14ac:dyDescent="0.25">
      <c r="A133" s="63"/>
      <c r="E133" s="76"/>
    </row>
    <row r="134" spans="1:6" s="62" customFormat="1" ht="15.75" x14ac:dyDescent="0.25">
      <c r="A134" s="63"/>
      <c r="E134" s="76"/>
    </row>
    <row r="135" spans="1:6" s="62" customFormat="1" ht="15.75" x14ac:dyDescent="0.25">
      <c r="A135" s="63"/>
      <c r="E135" s="76"/>
    </row>
    <row r="136" spans="1:6" s="62" customFormat="1" ht="15.75" x14ac:dyDescent="0.25">
      <c r="A136" s="63"/>
      <c r="E136" s="76"/>
    </row>
    <row r="137" spans="1:6" x14ac:dyDescent="0.25">
      <c r="A137" s="60"/>
    </row>
    <row r="138" spans="1:6" x14ac:dyDescent="0.25">
      <c r="A138" s="60"/>
    </row>
    <row r="139" spans="1:6" x14ac:dyDescent="0.25">
      <c r="A139" s="60"/>
    </row>
    <row r="140" spans="1:6" x14ac:dyDescent="0.25">
      <c r="A140" s="60"/>
    </row>
    <row r="141" spans="1:6" x14ac:dyDescent="0.25">
      <c r="A141" s="60"/>
    </row>
  </sheetData>
  <autoFilter ref="A8:F8" xr:uid="{E1596750-A637-429E-A58F-B500A4FC6059}">
    <sortState xmlns:xlrd2="http://schemas.microsoft.com/office/spreadsheetml/2017/richdata2" ref="A9:F130">
      <sortCondition ref="B8"/>
    </sortState>
  </autoFilter>
  <pageMargins left="0.25" right="0.25" top="0.75" bottom="0.75" header="0.3" footer="0.3"/>
  <pageSetup scale="52" fitToHeight="0" orientation="landscape" horizontalDpi="4294967293" verticalDpi="4294967293" r:id="rId1"/>
  <headerFooter>
    <oddFooter>&amp;L&amp;P of &amp;N&amp;C&amp;A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91C3F-AE52-4D34-9E57-4690E863A082}">
  <sheetPr>
    <tabColor theme="8" tint="-0.499984740745262"/>
    <pageSetUpPr fitToPage="1"/>
  </sheetPr>
  <dimension ref="A2:E162"/>
  <sheetViews>
    <sheetView topLeftCell="A136" workbookViewId="0">
      <selection activeCell="E153" sqref="E153"/>
    </sheetView>
  </sheetViews>
  <sheetFormatPr defaultRowHeight="15" x14ac:dyDescent="0.25"/>
  <cols>
    <col min="1" max="1" width="14.5703125" style="59" customWidth="1"/>
    <col min="2" max="2" width="105" style="59" customWidth="1"/>
    <col min="3" max="3" width="15" style="59" customWidth="1"/>
    <col min="4" max="4" width="15.7109375" style="59" customWidth="1"/>
    <col min="5" max="5" width="49.5703125" style="59" customWidth="1"/>
    <col min="6" max="16384" width="9.140625" style="59"/>
  </cols>
  <sheetData>
    <row r="2" spans="1:4" s="119" customFormat="1" ht="36" customHeight="1" x14ac:dyDescent="0.2">
      <c r="A2" s="123" t="s">
        <v>5</v>
      </c>
      <c r="B2" s="170" t="s">
        <v>63</v>
      </c>
      <c r="C2" s="120" t="s">
        <v>62</v>
      </c>
      <c r="D2" s="123"/>
    </row>
    <row r="3" spans="1:4" ht="18.75" x14ac:dyDescent="0.3">
      <c r="A3" s="107" t="s">
        <v>61</v>
      </c>
      <c r="B3" s="107"/>
      <c r="C3" s="115">
        <v>3729.68</v>
      </c>
      <c r="D3" s="107"/>
    </row>
    <row r="4" spans="1:4" ht="18.75" x14ac:dyDescent="0.3">
      <c r="A4" s="107" t="s">
        <v>60</v>
      </c>
      <c r="B4" s="107"/>
      <c r="C4" s="115">
        <v>80973.509999999995</v>
      </c>
      <c r="D4" s="107"/>
    </row>
    <row r="5" spans="1:4" ht="18.75" x14ac:dyDescent="0.3">
      <c r="A5" s="107" t="s">
        <v>59</v>
      </c>
      <c r="B5" s="107"/>
      <c r="C5" s="115">
        <v>-84039.48</v>
      </c>
      <c r="D5" s="107"/>
    </row>
    <row r="6" spans="1:4" ht="18.75" x14ac:dyDescent="0.3">
      <c r="A6" s="107" t="s">
        <v>58</v>
      </c>
      <c r="B6" s="107"/>
      <c r="C6" s="115">
        <v>663.71</v>
      </c>
      <c r="D6" s="115">
        <f>C3-C6</f>
        <v>3065.97</v>
      </c>
    </row>
    <row r="8" spans="1:4" ht="18.75" x14ac:dyDescent="0.3">
      <c r="A8" s="107" t="s">
        <v>57</v>
      </c>
      <c r="B8" s="107" t="s">
        <v>5</v>
      </c>
      <c r="C8" s="107" t="s">
        <v>1</v>
      </c>
      <c r="D8" s="107" t="s">
        <v>298</v>
      </c>
    </row>
    <row r="9" spans="1:4" ht="18.75" x14ac:dyDescent="0.3">
      <c r="A9" s="108">
        <v>44197</v>
      </c>
      <c r="B9" s="107" t="s">
        <v>61</v>
      </c>
      <c r="C9" s="107"/>
      <c r="D9" s="107">
        <v>3729.68</v>
      </c>
    </row>
    <row r="10" spans="1:4" s="62" customFormat="1" ht="15.75" x14ac:dyDescent="0.25">
      <c r="A10" s="82">
        <v>44287</v>
      </c>
      <c r="B10" s="62" t="s">
        <v>31</v>
      </c>
      <c r="C10" s="167">
        <v>6000</v>
      </c>
      <c r="D10" s="167">
        <v>9729.68</v>
      </c>
    </row>
    <row r="11" spans="1:4" s="62" customFormat="1" ht="15.75" x14ac:dyDescent="0.25">
      <c r="A11" s="82">
        <v>44287</v>
      </c>
      <c r="B11" s="62" t="s">
        <v>212</v>
      </c>
      <c r="C11" s="167">
        <v>-29.95</v>
      </c>
      <c r="D11" s="167">
        <v>9699.73</v>
      </c>
    </row>
    <row r="12" spans="1:4" s="62" customFormat="1" ht="15.75" x14ac:dyDescent="0.25">
      <c r="A12" s="63" t="s">
        <v>135</v>
      </c>
      <c r="B12" s="62" t="s">
        <v>134</v>
      </c>
      <c r="C12" s="167">
        <v>-9.99</v>
      </c>
      <c r="D12" s="167">
        <v>9689.74</v>
      </c>
    </row>
    <row r="13" spans="1:4" s="62" customFormat="1" ht="15.75" x14ac:dyDescent="0.25">
      <c r="A13" s="63" t="s">
        <v>114</v>
      </c>
      <c r="B13" s="62" t="s">
        <v>113</v>
      </c>
      <c r="C13" s="167">
        <v>-52.99</v>
      </c>
      <c r="D13" s="167">
        <v>9636.75</v>
      </c>
    </row>
    <row r="14" spans="1:4" s="62" customFormat="1" ht="15.75" x14ac:dyDescent="0.25">
      <c r="A14" s="63" t="s">
        <v>169</v>
      </c>
      <c r="B14" s="62" t="s">
        <v>168</v>
      </c>
      <c r="C14" s="167">
        <v>-725</v>
      </c>
      <c r="D14" s="167">
        <v>8911.75</v>
      </c>
    </row>
    <row r="15" spans="1:4" s="62" customFormat="1" ht="15.75" x14ac:dyDescent="0.25">
      <c r="A15" s="63" t="s">
        <v>44</v>
      </c>
      <c r="B15" s="62" t="s">
        <v>31</v>
      </c>
      <c r="C15" s="167">
        <v>6285.88</v>
      </c>
      <c r="D15" s="167">
        <v>15197.63</v>
      </c>
    </row>
    <row r="16" spans="1:4" s="62" customFormat="1" ht="15.75" x14ac:dyDescent="0.25">
      <c r="A16" s="63" t="s">
        <v>43</v>
      </c>
      <c r="B16" s="62" t="s">
        <v>31</v>
      </c>
      <c r="C16" s="167">
        <v>6000</v>
      </c>
      <c r="D16" s="167">
        <v>21197.63</v>
      </c>
    </row>
    <row r="17" spans="1:4" s="62" customFormat="1" ht="15.75" x14ac:dyDescent="0.25">
      <c r="A17" s="63" t="s">
        <v>43</v>
      </c>
      <c r="B17" s="62" t="s">
        <v>241</v>
      </c>
      <c r="C17" s="167">
        <v>-12.19</v>
      </c>
      <c r="D17" s="167">
        <v>21185.439999999999</v>
      </c>
    </row>
    <row r="18" spans="1:4" s="62" customFormat="1" ht="15.75" x14ac:dyDescent="0.25">
      <c r="A18" s="63" t="s">
        <v>43</v>
      </c>
      <c r="B18" s="62" t="s">
        <v>246</v>
      </c>
      <c r="C18" s="167">
        <v>-49</v>
      </c>
      <c r="D18" s="167">
        <v>21136.44</v>
      </c>
    </row>
    <row r="19" spans="1:4" s="62" customFormat="1" ht="15.75" x14ac:dyDescent="0.25">
      <c r="A19" s="63" t="s">
        <v>43</v>
      </c>
      <c r="B19" s="62" t="s">
        <v>245</v>
      </c>
      <c r="C19" s="167">
        <v>-69</v>
      </c>
      <c r="D19" s="167">
        <v>21067.439999999999</v>
      </c>
    </row>
    <row r="20" spans="1:4" s="62" customFormat="1" ht="15.75" x14ac:dyDescent="0.25">
      <c r="A20" s="63" t="s">
        <v>43</v>
      </c>
      <c r="B20" s="62" t="s">
        <v>238</v>
      </c>
      <c r="C20" s="167">
        <v>-29</v>
      </c>
      <c r="D20" s="167">
        <v>21038.44</v>
      </c>
    </row>
    <row r="21" spans="1:4" s="62" customFormat="1" ht="15.75" x14ac:dyDescent="0.25">
      <c r="A21" s="63" t="s">
        <v>43</v>
      </c>
      <c r="B21" s="62" t="s">
        <v>240</v>
      </c>
      <c r="C21" s="167">
        <v>-24</v>
      </c>
      <c r="D21" s="167">
        <v>21014.44</v>
      </c>
    </row>
    <row r="22" spans="1:4" s="62" customFormat="1" ht="15.75" x14ac:dyDescent="0.25">
      <c r="A22" s="63" t="s">
        <v>43</v>
      </c>
      <c r="B22" s="62" t="s">
        <v>254</v>
      </c>
      <c r="C22" s="167">
        <v>-45</v>
      </c>
      <c r="D22" s="167">
        <v>20969.439999999999</v>
      </c>
    </row>
    <row r="23" spans="1:4" s="62" customFormat="1" ht="15.75" x14ac:dyDescent="0.25">
      <c r="A23" s="63" t="s">
        <v>43</v>
      </c>
      <c r="B23" s="62" t="s">
        <v>208</v>
      </c>
      <c r="C23" s="167">
        <v>-1.35</v>
      </c>
      <c r="D23" s="167">
        <v>20968.09</v>
      </c>
    </row>
    <row r="24" spans="1:4" s="62" customFormat="1" ht="15.75" x14ac:dyDescent="0.25">
      <c r="A24" s="63" t="s">
        <v>43</v>
      </c>
      <c r="B24" s="62" t="s">
        <v>209</v>
      </c>
      <c r="C24" s="167">
        <v>-0.87</v>
      </c>
      <c r="D24" s="167">
        <v>20967.22</v>
      </c>
    </row>
    <row r="25" spans="1:4" s="62" customFormat="1" ht="15.75" x14ac:dyDescent="0.25">
      <c r="A25" s="63" t="s">
        <v>43</v>
      </c>
      <c r="B25" s="62" t="s">
        <v>210</v>
      </c>
      <c r="C25" s="167">
        <v>-0.37</v>
      </c>
      <c r="D25" s="167">
        <v>20966.849999999999</v>
      </c>
    </row>
    <row r="26" spans="1:4" s="62" customFormat="1" ht="15.75" x14ac:dyDescent="0.25">
      <c r="A26" s="63" t="s">
        <v>234</v>
      </c>
      <c r="B26" s="62" t="s">
        <v>233</v>
      </c>
      <c r="C26" s="167">
        <v>-125</v>
      </c>
      <c r="D26" s="167">
        <v>20841.849999999999</v>
      </c>
    </row>
    <row r="27" spans="1:4" s="62" customFormat="1" ht="15.75" x14ac:dyDescent="0.25">
      <c r="A27" s="82">
        <v>44198</v>
      </c>
      <c r="B27" s="62" t="s">
        <v>212</v>
      </c>
      <c r="C27" s="167">
        <v>-29.95</v>
      </c>
      <c r="D27" s="167">
        <v>20811.900000000001</v>
      </c>
    </row>
    <row r="28" spans="1:4" s="62" customFormat="1" ht="15.75" x14ac:dyDescent="0.25">
      <c r="A28" s="82">
        <v>44471</v>
      </c>
      <c r="B28" s="62" t="s">
        <v>146</v>
      </c>
      <c r="C28" s="167">
        <v>-5000</v>
      </c>
      <c r="D28" s="167">
        <v>15811.9</v>
      </c>
    </row>
    <row r="29" spans="1:4" s="62" customFormat="1" ht="15.75" x14ac:dyDescent="0.25">
      <c r="A29" s="82">
        <v>44471</v>
      </c>
      <c r="B29" s="62" t="s">
        <v>141</v>
      </c>
      <c r="C29" s="167">
        <v>-5000</v>
      </c>
      <c r="D29" s="167">
        <v>10811.9</v>
      </c>
    </row>
    <row r="30" spans="1:4" s="62" customFormat="1" ht="15.75" x14ac:dyDescent="0.25">
      <c r="A30" s="82">
        <v>44471</v>
      </c>
      <c r="B30" s="62" t="s">
        <v>153</v>
      </c>
      <c r="C30" s="167">
        <v>-5000</v>
      </c>
      <c r="D30" s="167">
        <v>5811.9</v>
      </c>
    </row>
    <row r="31" spans="1:4" s="62" customFormat="1" ht="15.75" x14ac:dyDescent="0.25">
      <c r="A31" s="82">
        <v>44502</v>
      </c>
      <c r="B31" s="62" t="s">
        <v>203</v>
      </c>
      <c r="C31" s="167">
        <v>-1</v>
      </c>
      <c r="D31" s="167">
        <v>5810.9</v>
      </c>
    </row>
    <row r="32" spans="1:4" s="62" customFormat="1" ht="15.75" x14ac:dyDescent="0.25">
      <c r="A32" s="82">
        <v>44502</v>
      </c>
      <c r="B32" s="62" t="s">
        <v>204</v>
      </c>
      <c r="C32" s="167">
        <v>-1</v>
      </c>
      <c r="D32" s="167">
        <v>5809.9</v>
      </c>
    </row>
    <row r="33" spans="1:4" s="62" customFormat="1" ht="15.75" x14ac:dyDescent="0.25">
      <c r="A33" s="63" t="s">
        <v>165</v>
      </c>
      <c r="B33" s="62" t="s">
        <v>164</v>
      </c>
      <c r="C33" s="167">
        <v>-600</v>
      </c>
      <c r="D33" s="167">
        <v>5209.8999999999996</v>
      </c>
    </row>
    <row r="34" spans="1:4" s="62" customFormat="1" ht="15.75" x14ac:dyDescent="0.25">
      <c r="A34" s="63" t="s">
        <v>133</v>
      </c>
      <c r="B34" s="62" t="s">
        <v>132</v>
      </c>
      <c r="C34" s="167">
        <v>-10.55</v>
      </c>
      <c r="D34" s="167">
        <v>5199.3500000000004</v>
      </c>
    </row>
    <row r="35" spans="1:4" s="62" customFormat="1" ht="15.75" x14ac:dyDescent="0.25">
      <c r="A35" s="63" t="s">
        <v>112</v>
      </c>
      <c r="B35" s="62" t="s">
        <v>111</v>
      </c>
      <c r="C35" s="167">
        <v>-52.99</v>
      </c>
      <c r="D35" s="167">
        <v>5146.3599999999997</v>
      </c>
    </row>
    <row r="36" spans="1:4" s="62" customFormat="1" ht="15.75" x14ac:dyDescent="0.25">
      <c r="A36" s="82">
        <v>44199</v>
      </c>
      <c r="B36" s="62" t="s">
        <v>232</v>
      </c>
      <c r="C36" s="167">
        <v>-125</v>
      </c>
      <c r="D36" s="167">
        <v>5021.3599999999997</v>
      </c>
    </row>
    <row r="37" spans="1:4" s="62" customFormat="1" ht="15.75" x14ac:dyDescent="0.25">
      <c r="A37" s="82">
        <v>44199</v>
      </c>
      <c r="B37" s="62" t="s">
        <v>212</v>
      </c>
      <c r="C37" s="167">
        <v>-29.95</v>
      </c>
      <c r="D37" s="167">
        <v>4991.41</v>
      </c>
    </row>
    <row r="38" spans="1:4" s="62" customFormat="1" ht="15.75" x14ac:dyDescent="0.25">
      <c r="A38" s="63" t="s">
        <v>236</v>
      </c>
      <c r="B38" s="62" t="s">
        <v>243</v>
      </c>
      <c r="C38" s="167">
        <v>-79.599999999999994</v>
      </c>
      <c r="D38" s="167">
        <v>4911.8100000000004</v>
      </c>
    </row>
    <row r="39" spans="1:4" s="62" customFormat="1" ht="15.75" x14ac:dyDescent="0.25">
      <c r="A39" s="63" t="s">
        <v>236</v>
      </c>
      <c r="B39" s="62" t="s">
        <v>235</v>
      </c>
      <c r="C39" s="167">
        <v>-49.5</v>
      </c>
      <c r="D39" s="167">
        <v>4862.3100000000004</v>
      </c>
    </row>
    <row r="40" spans="1:4" s="62" customFormat="1" ht="15.75" x14ac:dyDescent="0.25">
      <c r="A40" s="63" t="s">
        <v>42</v>
      </c>
      <c r="B40" s="62" t="s">
        <v>31</v>
      </c>
      <c r="C40" s="167">
        <v>6000</v>
      </c>
      <c r="D40" s="167">
        <v>10862.31</v>
      </c>
    </row>
    <row r="41" spans="1:4" s="62" customFormat="1" ht="15.75" x14ac:dyDescent="0.25">
      <c r="A41" s="63" t="s">
        <v>131</v>
      </c>
      <c r="B41" s="62" t="s">
        <v>130</v>
      </c>
      <c r="C41" s="167">
        <v>-10.55</v>
      </c>
      <c r="D41" s="167">
        <v>10851.76</v>
      </c>
    </row>
    <row r="42" spans="1:4" s="62" customFormat="1" ht="15.75" x14ac:dyDescent="0.25">
      <c r="A42" s="63" t="s">
        <v>110</v>
      </c>
      <c r="B42" s="62" t="s">
        <v>109</v>
      </c>
      <c r="C42" s="167">
        <v>-52.99</v>
      </c>
      <c r="D42" s="167">
        <v>10798.77</v>
      </c>
    </row>
    <row r="43" spans="1:4" s="62" customFormat="1" ht="15.75" x14ac:dyDescent="0.25">
      <c r="A43" s="63" t="s">
        <v>138</v>
      </c>
      <c r="B43" s="62" t="s">
        <v>231</v>
      </c>
      <c r="C43" s="167">
        <v>-125</v>
      </c>
      <c r="D43" s="167">
        <v>10673.77</v>
      </c>
    </row>
    <row r="44" spans="1:4" s="62" customFormat="1" ht="15.75" x14ac:dyDescent="0.25">
      <c r="A44" s="63" t="s">
        <v>138</v>
      </c>
      <c r="B44" s="62" t="s">
        <v>149</v>
      </c>
      <c r="C44" s="167">
        <v>-2500</v>
      </c>
      <c r="D44" s="167">
        <v>8173.77</v>
      </c>
    </row>
    <row r="45" spans="1:4" s="62" customFormat="1" ht="15.75" x14ac:dyDescent="0.25">
      <c r="A45" s="63" t="s">
        <v>138</v>
      </c>
      <c r="B45" s="62" t="s">
        <v>144</v>
      </c>
      <c r="C45" s="167">
        <v>-2500</v>
      </c>
      <c r="D45" s="167">
        <v>5673.77</v>
      </c>
    </row>
    <row r="46" spans="1:4" s="62" customFormat="1" ht="15.75" x14ac:dyDescent="0.25">
      <c r="A46" s="63" t="s">
        <v>138</v>
      </c>
      <c r="B46" s="62" t="s">
        <v>137</v>
      </c>
      <c r="C46" s="167">
        <v>-2500</v>
      </c>
      <c r="D46" s="167">
        <v>3173.77</v>
      </c>
    </row>
    <row r="47" spans="1:4" s="62" customFormat="1" ht="15.75" x14ac:dyDescent="0.25">
      <c r="A47" s="63" t="s">
        <v>201</v>
      </c>
      <c r="B47" s="62" t="s">
        <v>202</v>
      </c>
      <c r="C47" s="167">
        <v>-1</v>
      </c>
      <c r="D47" s="167">
        <v>3172.77</v>
      </c>
    </row>
    <row r="48" spans="1:4" s="62" customFormat="1" ht="15.75" x14ac:dyDescent="0.25">
      <c r="A48" s="63" t="s">
        <v>201</v>
      </c>
      <c r="B48" s="62" t="s">
        <v>200</v>
      </c>
      <c r="C48" s="167">
        <v>-1</v>
      </c>
      <c r="D48" s="167">
        <v>3171.77</v>
      </c>
    </row>
    <row r="49" spans="1:4" s="62" customFormat="1" ht="15.75" x14ac:dyDescent="0.25">
      <c r="A49" s="82">
        <v>44200</v>
      </c>
      <c r="B49" s="62" t="s">
        <v>213</v>
      </c>
      <c r="C49" s="167">
        <v>-29.95</v>
      </c>
      <c r="D49" s="167">
        <v>3141.82</v>
      </c>
    </row>
    <row r="50" spans="1:4" s="62" customFormat="1" ht="15.75" x14ac:dyDescent="0.25">
      <c r="A50" s="82">
        <v>44231</v>
      </c>
      <c r="B50" s="62" t="s">
        <v>31</v>
      </c>
      <c r="C50" s="167">
        <v>6000</v>
      </c>
      <c r="D50" s="167">
        <v>9141.82</v>
      </c>
    </row>
    <row r="51" spans="1:4" s="62" customFormat="1" ht="15.75" x14ac:dyDescent="0.25">
      <c r="A51" s="82">
        <v>44231</v>
      </c>
      <c r="B51" s="62" t="s">
        <v>250</v>
      </c>
      <c r="C51" s="167">
        <v>-22</v>
      </c>
      <c r="D51" s="167">
        <v>9119.82</v>
      </c>
    </row>
    <row r="52" spans="1:4" s="62" customFormat="1" ht="15.75" x14ac:dyDescent="0.25">
      <c r="A52" s="82">
        <v>44231</v>
      </c>
      <c r="B52" s="62" t="s">
        <v>249</v>
      </c>
      <c r="C52" s="167">
        <v>-1</v>
      </c>
      <c r="D52" s="167">
        <v>9118.82</v>
      </c>
    </row>
    <row r="53" spans="1:4" s="62" customFormat="1" ht="15.75" x14ac:dyDescent="0.25">
      <c r="A53" s="63" t="s">
        <v>180</v>
      </c>
      <c r="B53" s="62" t="s">
        <v>179</v>
      </c>
      <c r="C53" s="167">
        <v>-1044.74</v>
      </c>
      <c r="D53" s="167">
        <v>8074.08</v>
      </c>
    </row>
    <row r="54" spans="1:4" s="62" customFormat="1" ht="15.75" x14ac:dyDescent="0.25">
      <c r="A54" s="63" t="s">
        <v>129</v>
      </c>
      <c r="B54" s="62" t="s">
        <v>128</v>
      </c>
      <c r="C54" s="167">
        <v>-10.55</v>
      </c>
      <c r="D54" s="167">
        <v>8063.53</v>
      </c>
    </row>
    <row r="55" spans="1:4" s="62" customFormat="1" ht="15.75" x14ac:dyDescent="0.25">
      <c r="A55" s="63" t="s">
        <v>108</v>
      </c>
      <c r="B55" s="62" t="s">
        <v>107</v>
      </c>
      <c r="C55" s="167">
        <v>-52.99</v>
      </c>
      <c r="D55" s="167">
        <v>8010.54</v>
      </c>
    </row>
    <row r="56" spans="1:4" s="62" customFormat="1" ht="15.75" x14ac:dyDescent="0.25">
      <c r="A56" s="63" t="s">
        <v>248</v>
      </c>
      <c r="B56" s="62" t="s">
        <v>247</v>
      </c>
      <c r="C56" s="167">
        <v>-25</v>
      </c>
      <c r="D56" s="167">
        <v>7985.54</v>
      </c>
    </row>
    <row r="57" spans="1:4" s="62" customFormat="1" ht="15.75" x14ac:dyDescent="0.25">
      <c r="A57" s="82">
        <v>44260</v>
      </c>
      <c r="B57" s="62" t="s">
        <v>213</v>
      </c>
      <c r="C57" s="167">
        <v>-29.95</v>
      </c>
      <c r="D57" s="167">
        <v>7955.59</v>
      </c>
    </row>
    <row r="58" spans="1:4" s="62" customFormat="1" ht="15.75" x14ac:dyDescent="0.25">
      <c r="A58" s="82">
        <v>44321</v>
      </c>
      <c r="B58" s="75" t="s">
        <v>50</v>
      </c>
      <c r="C58" s="167">
        <v>398.98</v>
      </c>
      <c r="D58" s="167">
        <v>8354.57</v>
      </c>
    </row>
    <row r="59" spans="1:4" s="62" customFormat="1" ht="15.75" x14ac:dyDescent="0.25">
      <c r="A59" s="63" t="s">
        <v>127</v>
      </c>
      <c r="B59" s="62" t="s">
        <v>126</v>
      </c>
      <c r="C59" s="167">
        <v>-10.55</v>
      </c>
      <c r="D59" s="167">
        <v>8344.02</v>
      </c>
    </row>
    <row r="60" spans="1:4" s="62" customFormat="1" ht="15.75" x14ac:dyDescent="0.25">
      <c r="A60" s="63" t="s">
        <v>106</v>
      </c>
      <c r="B60" s="62" t="s">
        <v>105</v>
      </c>
      <c r="C60" s="167">
        <v>-52.99</v>
      </c>
      <c r="D60" s="167">
        <v>8291.0300000000007</v>
      </c>
    </row>
    <row r="61" spans="1:4" s="62" customFormat="1" ht="15.75" x14ac:dyDescent="0.25">
      <c r="A61" s="63" t="s">
        <v>41</v>
      </c>
      <c r="B61" s="62" t="s">
        <v>31</v>
      </c>
      <c r="C61" s="167">
        <v>6541.85</v>
      </c>
      <c r="D61" s="167">
        <v>14832.88</v>
      </c>
    </row>
    <row r="62" spans="1:4" s="62" customFormat="1" ht="47.25" x14ac:dyDescent="0.25">
      <c r="A62" s="76" t="s">
        <v>25</v>
      </c>
      <c r="B62" s="75" t="s">
        <v>24</v>
      </c>
      <c r="C62" s="169">
        <v>6000</v>
      </c>
      <c r="D62" s="169">
        <v>20832.88</v>
      </c>
    </row>
    <row r="63" spans="1:4" s="62" customFormat="1" ht="15.75" x14ac:dyDescent="0.25">
      <c r="A63" s="82">
        <v>44202</v>
      </c>
      <c r="B63" s="62" t="s">
        <v>48</v>
      </c>
      <c r="C63" s="167">
        <v>255</v>
      </c>
      <c r="D63" s="167">
        <v>21087.88</v>
      </c>
    </row>
    <row r="64" spans="1:4" s="62" customFormat="1" ht="15.75" x14ac:dyDescent="0.25">
      <c r="A64" s="82">
        <v>44202</v>
      </c>
      <c r="B64" s="62" t="s">
        <v>152</v>
      </c>
      <c r="C64" s="167">
        <v>-6000</v>
      </c>
      <c r="D64" s="167">
        <v>15087.88</v>
      </c>
    </row>
    <row r="65" spans="1:4" s="62" customFormat="1" ht="15.75" x14ac:dyDescent="0.25">
      <c r="A65" s="82">
        <v>44202</v>
      </c>
      <c r="B65" s="62" t="s">
        <v>145</v>
      </c>
      <c r="C65" s="167">
        <v>-6000</v>
      </c>
      <c r="D65" s="167">
        <v>9087.8799999999992</v>
      </c>
    </row>
    <row r="66" spans="1:4" s="62" customFormat="1" ht="15.75" x14ac:dyDescent="0.25">
      <c r="A66" s="82">
        <v>44202</v>
      </c>
      <c r="B66" s="62" t="s">
        <v>140</v>
      </c>
      <c r="C66" s="167">
        <v>-6000</v>
      </c>
      <c r="D66" s="167">
        <v>3087.88</v>
      </c>
    </row>
    <row r="67" spans="1:4" s="62" customFormat="1" ht="15.75" x14ac:dyDescent="0.25">
      <c r="A67" s="82">
        <v>44202</v>
      </c>
      <c r="B67" s="62" t="s">
        <v>213</v>
      </c>
      <c r="C67" s="167">
        <v>-29.95</v>
      </c>
      <c r="D67" s="167">
        <v>3057.93</v>
      </c>
    </row>
    <row r="68" spans="1:4" s="62" customFormat="1" ht="15.75" x14ac:dyDescent="0.25">
      <c r="A68" s="82">
        <v>44233</v>
      </c>
      <c r="B68" s="62" t="s">
        <v>199</v>
      </c>
      <c r="C68" s="167">
        <v>-1</v>
      </c>
      <c r="D68" s="167">
        <v>3056.93</v>
      </c>
    </row>
    <row r="69" spans="1:4" s="62" customFormat="1" ht="15.75" x14ac:dyDescent="0.25">
      <c r="A69" s="82">
        <v>44233</v>
      </c>
      <c r="B69" s="62" t="s">
        <v>198</v>
      </c>
      <c r="C69" s="167">
        <v>-1</v>
      </c>
      <c r="D69" s="167">
        <v>3055.93</v>
      </c>
    </row>
    <row r="70" spans="1:4" s="62" customFormat="1" ht="15.75" x14ac:dyDescent="0.25">
      <c r="A70" s="82">
        <v>44292</v>
      </c>
      <c r="B70" s="62" t="s">
        <v>251</v>
      </c>
      <c r="C70" s="167">
        <v>-239.88</v>
      </c>
      <c r="D70" s="167">
        <v>2816.05</v>
      </c>
    </row>
    <row r="71" spans="1:4" s="62" customFormat="1" ht="15.75" x14ac:dyDescent="0.25">
      <c r="A71" s="63" t="s">
        <v>156</v>
      </c>
      <c r="B71" s="62" t="s">
        <v>155</v>
      </c>
      <c r="C71" s="167">
        <v>-300</v>
      </c>
      <c r="D71" s="167">
        <v>2516.0500000000002</v>
      </c>
    </row>
    <row r="72" spans="1:4" s="62" customFormat="1" ht="15.75" x14ac:dyDescent="0.25">
      <c r="A72" s="63" t="s">
        <v>219</v>
      </c>
      <c r="B72" s="62" t="s">
        <v>230</v>
      </c>
      <c r="C72" s="167">
        <v>-112</v>
      </c>
      <c r="D72" s="167">
        <v>2404.0500000000002</v>
      </c>
    </row>
    <row r="73" spans="1:4" s="62" customFormat="1" ht="15.75" x14ac:dyDescent="0.25">
      <c r="A73" s="63" t="s">
        <v>219</v>
      </c>
      <c r="B73" s="62" t="s">
        <v>218</v>
      </c>
      <c r="C73" s="167">
        <v>-98</v>
      </c>
      <c r="D73" s="167">
        <v>2306.0500000000002</v>
      </c>
    </row>
    <row r="74" spans="1:4" s="62" customFormat="1" ht="15.75" x14ac:dyDescent="0.25">
      <c r="A74" s="63" t="s">
        <v>104</v>
      </c>
      <c r="B74" s="62" t="s">
        <v>125</v>
      </c>
      <c r="C74" s="167">
        <v>-10.55</v>
      </c>
      <c r="D74" s="167">
        <v>2295.5</v>
      </c>
    </row>
    <row r="75" spans="1:4" s="62" customFormat="1" ht="15.75" x14ac:dyDescent="0.25">
      <c r="A75" s="63" t="s">
        <v>104</v>
      </c>
      <c r="B75" s="62" t="s">
        <v>186</v>
      </c>
      <c r="C75" s="167">
        <v>-156.72</v>
      </c>
      <c r="D75" s="167">
        <v>2138.7800000000002</v>
      </c>
    </row>
    <row r="76" spans="1:4" s="62" customFormat="1" ht="15.75" x14ac:dyDescent="0.25">
      <c r="A76" s="63" t="s">
        <v>104</v>
      </c>
      <c r="B76" s="62" t="s">
        <v>103</v>
      </c>
      <c r="C76" s="167">
        <v>-52.99</v>
      </c>
      <c r="D76" s="167">
        <v>2085.79</v>
      </c>
    </row>
    <row r="77" spans="1:4" s="62" customFormat="1" ht="15.75" x14ac:dyDescent="0.25">
      <c r="A77" s="63" t="s">
        <v>104</v>
      </c>
      <c r="B77" s="62" t="s">
        <v>244</v>
      </c>
      <c r="C77" s="167">
        <v>-55.2</v>
      </c>
      <c r="D77" s="167">
        <v>2030.59</v>
      </c>
    </row>
    <row r="78" spans="1:4" s="62" customFormat="1" ht="15.75" x14ac:dyDescent="0.25">
      <c r="A78" s="63" t="s">
        <v>104</v>
      </c>
      <c r="B78" s="62" t="s">
        <v>237</v>
      </c>
      <c r="C78" s="167">
        <v>-29</v>
      </c>
      <c r="D78" s="167">
        <v>2001.59</v>
      </c>
    </row>
    <row r="79" spans="1:4" s="62" customFormat="1" ht="15.75" x14ac:dyDescent="0.25">
      <c r="A79" s="63" t="s">
        <v>104</v>
      </c>
      <c r="B79" s="62" t="s">
        <v>239</v>
      </c>
      <c r="C79" s="167">
        <v>-24</v>
      </c>
      <c r="D79" s="167">
        <v>1977.59</v>
      </c>
    </row>
    <row r="80" spans="1:4" s="62" customFormat="1" ht="15.75" x14ac:dyDescent="0.25">
      <c r="A80" s="63" t="s">
        <v>104</v>
      </c>
      <c r="B80" s="62" t="s">
        <v>253</v>
      </c>
      <c r="C80" s="167">
        <v>-45</v>
      </c>
      <c r="D80" s="167">
        <v>1932.59</v>
      </c>
    </row>
    <row r="81" spans="1:4" s="62" customFormat="1" ht="15.75" x14ac:dyDescent="0.25">
      <c r="A81" s="63" t="s">
        <v>104</v>
      </c>
      <c r="B81" s="62" t="s">
        <v>220</v>
      </c>
      <c r="C81" s="167">
        <v>-24</v>
      </c>
      <c r="D81" s="167">
        <v>1908.59</v>
      </c>
    </row>
    <row r="82" spans="1:4" s="62" customFormat="1" ht="15.75" x14ac:dyDescent="0.25">
      <c r="A82" s="63" t="s">
        <v>104</v>
      </c>
      <c r="B82" s="62" t="s">
        <v>207</v>
      </c>
      <c r="C82" s="167">
        <v>-1.35</v>
      </c>
      <c r="D82" s="167">
        <v>1907.24</v>
      </c>
    </row>
    <row r="83" spans="1:4" s="62" customFormat="1" ht="15.75" x14ac:dyDescent="0.25">
      <c r="A83" s="63" t="s">
        <v>104</v>
      </c>
      <c r="B83" s="62" t="s">
        <v>206</v>
      </c>
      <c r="C83" s="167">
        <v>-0.87</v>
      </c>
      <c r="D83" s="167">
        <v>1906.37</v>
      </c>
    </row>
    <row r="84" spans="1:4" s="62" customFormat="1" ht="15.75" x14ac:dyDescent="0.25">
      <c r="A84" s="82">
        <v>44203</v>
      </c>
      <c r="B84" s="62" t="s">
        <v>213</v>
      </c>
      <c r="C84" s="167">
        <v>-29.95</v>
      </c>
      <c r="D84" s="167">
        <v>1876.42</v>
      </c>
    </row>
    <row r="85" spans="1:4" s="62" customFormat="1" ht="15.75" x14ac:dyDescent="0.25">
      <c r="A85" s="63" t="s">
        <v>39</v>
      </c>
      <c r="B85" s="62" t="s">
        <v>31</v>
      </c>
      <c r="C85" s="167">
        <v>3000</v>
      </c>
      <c r="D85" s="167">
        <v>4876.42</v>
      </c>
    </row>
    <row r="86" spans="1:4" s="62" customFormat="1" ht="15.75" x14ac:dyDescent="0.25">
      <c r="A86" s="63" t="s">
        <v>229</v>
      </c>
      <c r="B86" s="62" t="s">
        <v>228</v>
      </c>
      <c r="C86" s="167">
        <v>-125</v>
      </c>
      <c r="D86" s="167">
        <v>4751.42</v>
      </c>
    </row>
    <row r="87" spans="1:4" s="62" customFormat="1" ht="15.75" x14ac:dyDescent="0.25">
      <c r="A87" s="63" t="s">
        <v>124</v>
      </c>
      <c r="B87" s="62" t="s">
        <v>123</v>
      </c>
      <c r="C87" s="167">
        <v>-10.55</v>
      </c>
      <c r="D87" s="167">
        <v>4740.87</v>
      </c>
    </row>
    <row r="88" spans="1:4" s="62" customFormat="1" ht="15.75" x14ac:dyDescent="0.25">
      <c r="A88" s="63" t="s">
        <v>102</v>
      </c>
      <c r="B88" s="62" t="s">
        <v>101</v>
      </c>
      <c r="C88" s="167">
        <v>-52.99</v>
      </c>
      <c r="D88" s="167">
        <v>4687.88</v>
      </c>
    </row>
    <row r="89" spans="1:4" s="62" customFormat="1" ht="15.75" x14ac:dyDescent="0.25">
      <c r="A89" s="63" t="s">
        <v>176</v>
      </c>
      <c r="B89" s="62" t="s">
        <v>175</v>
      </c>
      <c r="C89" s="167">
        <v>-1692.3</v>
      </c>
      <c r="D89" s="167">
        <v>2995.58</v>
      </c>
    </row>
    <row r="90" spans="1:4" s="62" customFormat="1" ht="15.75" x14ac:dyDescent="0.25">
      <c r="A90" s="63" t="s">
        <v>176</v>
      </c>
      <c r="B90" s="62" t="s">
        <v>181</v>
      </c>
      <c r="C90" s="167">
        <v>-1652.49</v>
      </c>
      <c r="D90" s="167">
        <v>1343.09</v>
      </c>
    </row>
    <row r="91" spans="1:4" s="62" customFormat="1" ht="15.75" x14ac:dyDescent="0.25">
      <c r="A91" s="63" t="s">
        <v>197</v>
      </c>
      <c r="B91" s="62" t="s">
        <v>196</v>
      </c>
      <c r="C91" s="167">
        <v>-1</v>
      </c>
      <c r="D91" s="167">
        <v>1342.09</v>
      </c>
    </row>
    <row r="92" spans="1:4" s="62" customFormat="1" ht="15.75" x14ac:dyDescent="0.25">
      <c r="A92" s="82">
        <v>44235</v>
      </c>
      <c r="B92" s="62" t="s">
        <v>213</v>
      </c>
      <c r="C92" s="167">
        <v>-29.95</v>
      </c>
      <c r="D92" s="167">
        <v>1312.14</v>
      </c>
    </row>
    <row r="93" spans="1:4" s="62" customFormat="1" ht="15.75" x14ac:dyDescent="0.25">
      <c r="A93" s="63" t="s">
        <v>227</v>
      </c>
      <c r="B93" s="62" t="s">
        <v>226</v>
      </c>
      <c r="C93" s="167">
        <v>-125</v>
      </c>
      <c r="D93" s="167">
        <v>1187.1400000000001</v>
      </c>
    </row>
    <row r="94" spans="1:4" s="62" customFormat="1" ht="15.75" x14ac:dyDescent="0.25">
      <c r="A94" s="63" t="s">
        <v>122</v>
      </c>
      <c r="B94" s="62" t="s">
        <v>121</v>
      </c>
      <c r="C94" s="167">
        <v>-10.55</v>
      </c>
      <c r="D94" s="167">
        <v>1176.5899999999999</v>
      </c>
    </row>
    <row r="95" spans="1:4" s="62" customFormat="1" ht="15.75" x14ac:dyDescent="0.25">
      <c r="A95" s="63" t="s">
        <v>100</v>
      </c>
      <c r="B95" s="62" t="s">
        <v>99</v>
      </c>
      <c r="C95" s="167">
        <v>-52.99</v>
      </c>
      <c r="D95" s="167">
        <v>1123.5999999999999</v>
      </c>
    </row>
    <row r="96" spans="1:4" s="62" customFormat="1" ht="15.75" x14ac:dyDescent="0.25">
      <c r="A96" s="63" t="s">
        <v>217</v>
      </c>
      <c r="B96" s="62" t="s">
        <v>216</v>
      </c>
      <c r="C96" s="167">
        <v>-55</v>
      </c>
      <c r="D96" s="167">
        <v>1068.5999999999999</v>
      </c>
    </row>
    <row r="97" spans="1:4" s="62" customFormat="1" ht="15.75" x14ac:dyDescent="0.25">
      <c r="A97" s="82">
        <v>44205</v>
      </c>
      <c r="B97" s="62" t="s">
        <v>213</v>
      </c>
      <c r="C97" s="167">
        <v>-29.95</v>
      </c>
      <c r="D97" s="167">
        <v>1038.6500000000001</v>
      </c>
    </row>
    <row r="98" spans="1:4" s="62" customFormat="1" ht="15.75" x14ac:dyDescent="0.25">
      <c r="A98" s="82">
        <v>44236</v>
      </c>
      <c r="B98" s="62" t="s">
        <v>31</v>
      </c>
      <c r="C98" s="167">
        <v>3000</v>
      </c>
      <c r="D98" s="167">
        <v>4038.65</v>
      </c>
    </row>
    <row r="99" spans="1:4" s="62" customFormat="1" ht="15.75" x14ac:dyDescent="0.25">
      <c r="A99" s="63" t="s">
        <v>225</v>
      </c>
      <c r="B99" s="62" t="s">
        <v>224</v>
      </c>
      <c r="C99" s="167">
        <v>-125</v>
      </c>
      <c r="D99" s="167">
        <v>3913.65</v>
      </c>
    </row>
    <row r="100" spans="1:4" s="62" customFormat="1" ht="15.75" x14ac:dyDescent="0.25">
      <c r="A100" s="63" t="s">
        <v>98</v>
      </c>
      <c r="B100" s="62" t="s">
        <v>120</v>
      </c>
      <c r="C100" s="167">
        <v>-10.55</v>
      </c>
      <c r="D100" s="167">
        <v>3903.1</v>
      </c>
    </row>
    <row r="101" spans="1:4" s="62" customFormat="1" ht="15.75" x14ac:dyDescent="0.25">
      <c r="A101" s="63" t="s">
        <v>98</v>
      </c>
      <c r="B101" s="62" t="s">
        <v>97</v>
      </c>
      <c r="C101" s="167">
        <v>-52.99</v>
      </c>
      <c r="D101" s="167">
        <v>3850.11</v>
      </c>
    </row>
    <row r="102" spans="1:4" s="62" customFormat="1" ht="15.75" x14ac:dyDescent="0.25">
      <c r="A102" s="63" t="s">
        <v>38</v>
      </c>
      <c r="B102" s="62" t="s">
        <v>31</v>
      </c>
      <c r="C102" s="167">
        <v>1605.98</v>
      </c>
      <c r="D102" s="167">
        <v>5456.09</v>
      </c>
    </row>
    <row r="103" spans="1:4" s="62" customFormat="1" ht="15.75" x14ac:dyDescent="0.25">
      <c r="A103" s="63" t="s">
        <v>37</v>
      </c>
      <c r="B103" s="62" t="s">
        <v>31</v>
      </c>
      <c r="C103" s="167">
        <v>5692.3</v>
      </c>
      <c r="D103" s="167">
        <v>11148.39</v>
      </c>
    </row>
    <row r="104" spans="1:4" s="62" customFormat="1" ht="15.75" x14ac:dyDescent="0.25">
      <c r="A104" s="63" t="s">
        <v>167</v>
      </c>
      <c r="B104" s="62" t="s">
        <v>185</v>
      </c>
      <c r="C104" s="167">
        <v>-144.33000000000001</v>
      </c>
      <c r="D104" s="167">
        <v>11004.06</v>
      </c>
    </row>
    <row r="105" spans="1:4" s="62" customFormat="1" ht="15.75" x14ac:dyDescent="0.25">
      <c r="A105" s="63" t="s">
        <v>167</v>
      </c>
      <c r="B105" s="62" t="s">
        <v>166</v>
      </c>
      <c r="C105" s="167">
        <v>-395</v>
      </c>
      <c r="D105" s="167">
        <v>10609.06</v>
      </c>
    </row>
    <row r="106" spans="1:4" s="62" customFormat="1" ht="15.75" x14ac:dyDescent="0.25">
      <c r="A106" s="82">
        <v>44206</v>
      </c>
      <c r="B106" s="62" t="s">
        <v>213</v>
      </c>
      <c r="C106" s="167">
        <v>-29.95</v>
      </c>
      <c r="D106" s="167">
        <v>10579.11</v>
      </c>
    </row>
    <row r="107" spans="1:4" s="62" customFormat="1" ht="15.75" x14ac:dyDescent="0.25">
      <c r="A107" s="82">
        <v>44540</v>
      </c>
      <c r="B107" s="62" t="s">
        <v>252</v>
      </c>
      <c r="C107" s="167">
        <v>-25</v>
      </c>
      <c r="D107" s="167">
        <v>10554.11</v>
      </c>
    </row>
    <row r="108" spans="1:4" s="62" customFormat="1" ht="15.75" x14ac:dyDescent="0.25">
      <c r="A108" s="63" t="s">
        <v>184</v>
      </c>
      <c r="B108" s="62" t="s">
        <v>183</v>
      </c>
      <c r="C108" s="167">
        <v>-102</v>
      </c>
      <c r="D108" s="167">
        <v>10452.11</v>
      </c>
    </row>
    <row r="109" spans="1:4" s="62" customFormat="1" ht="15.75" x14ac:dyDescent="0.25">
      <c r="A109" s="63" t="s">
        <v>184</v>
      </c>
      <c r="B109" s="62" t="s">
        <v>223</v>
      </c>
      <c r="C109" s="167">
        <v>-125</v>
      </c>
      <c r="D109" s="167">
        <v>10327.11</v>
      </c>
    </row>
    <row r="110" spans="1:4" s="62" customFormat="1" ht="15.75" x14ac:dyDescent="0.25">
      <c r="A110" s="63" t="s">
        <v>119</v>
      </c>
      <c r="B110" s="62" t="s">
        <v>118</v>
      </c>
      <c r="C110" s="167">
        <v>-10.55</v>
      </c>
      <c r="D110" s="167">
        <v>10316.56</v>
      </c>
    </row>
    <row r="111" spans="1:4" s="62" customFormat="1" ht="15.75" x14ac:dyDescent="0.25">
      <c r="A111" s="63" t="s">
        <v>96</v>
      </c>
      <c r="B111" s="62" t="s">
        <v>95</v>
      </c>
      <c r="C111" s="167">
        <v>-52.99</v>
      </c>
      <c r="D111" s="167">
        <v>10263.57</v>
      </c>
    </row>
    <row r="112" spans="1:4" s="62" customFormat="1" ht="15.75" x14ac:dyDescent="0.25">
      <c r="A112" s="63" t="s">
        <v>36</v>
      </c>
      <c r="B112" s="62" t="s">
        <v>31</v>
      </c>
      <c r="C112" s="167">
        <v>1500</v>
      </c>
      <c r="D112" s="167">
        <v>11763.57</v>
      </c>
    </row>
    <row r="113" spans="1:4" s="62" customFormat="1" ht="15.75" x14ac:dyDescent="0.25">
      <c r="A113" s="63" t="s">
        <v>159</v>
      </c>
      <c r="B113" s="62" t="s">
        <v>158</v>
      </c>
      <c r="C113" s="167">
        <v>-120</v>
      </c>
      <c r="D113" s="167">
        <v>11643.57</v>
      </c>
    </row>
    <row r="114" spans="1:4" s="62" customFormat="1" ht="15.75" x14ac:dyDescent="0.25">
      <c r="A114" s="82">
        <v>44207</v>
      </c>
      <c r="B114" s="62" t="s">
        <v>213</v>
      </c>
      <c r="C114" s="167">
        <v>-29.95</v>
      </c>
      <c r="D114" s="167">
        <v>11613.62</v>
      </c>
    </row>
    <row r="115" spans="1:4" s="62" customFormat="1" ht="15.75" x14ac:dyDescent="0.25">
      <c r="A115" s="82">
        <v>44297</v>
      </c>
      <c r="B115" s="62" t="s">
        <v>31</v>
      </c>
      <c r="C115" s="167">
        <v>1500</v>
      </c>
      <c r="D115" s="167">
        <v>13113.62</v>
      </c>
    </row>
    <row r="116" spans="1:4" s="62" customFormat="1" ht="15.75" x14ac:dyDescent="0.25">
      <c r="A116" s="82">
        <v>44419</v>
      </c>
      <c r="B116" s="62" t="s">
        <v>174</v>
      </c>
      <c r="C116" s="167">
        <v>-6050.14</v>
      </c>
      <c r="D116" s="167">
        <v>7063.48</v>
      </c>
    </row>
    <row r="117" spans="1:4" s="62" customFormat="1" ht="15.75" x14ac:dyDescent="0.25">
      <c r="A117" s="82">
        <v>44419</v>
      </c>
      <c r="B117" s="62" t="s">
        <v>177</v>
      </c>
      <c r="C117" s="167">
        <v>-1938.87</v>
      </c>
      <c r="D117" s="167">
        <v>5124.6099999999997</v>
      </c>
    </row>
    <row r="118" spans="1:4" s="62" customFormat="1" ht="15.75" x14ac:dyDescent="0.25">
      <c r="A118" s="82">
        <v>44419</v>
      </c>
      <c r="B118" s="62" t="s">
        <v>178</v>
      </c>
      <c r="C118" s="167">
        <v>-4059.3</v>
      </c>
      <c r="D118" s="167">
        <v>1065.31</v>
      </c>
    </row>
    <row r="119" spans="1:4" s="62" customFormat="1" ht="15.75" x14ac:dyDescent="0.25">
      <c r="A119" s="82">
        <v>44450</v>
      </c>
      <c r="B119" s="62" t="s">
        <v>194</v>
      </c>
      <c r="C119" s="167">
        <v>-1</v>
      </c>
      <c r="D119" s="167">
        <v>1064.31</v>
      </c>
    </row>
    <row r="120" spans="1:4" s="62" customFormat="1" ht="15.75" x14ac:dyDescent="0.25">
      <c r="A120" s="82">
        <v>44450</v>
      </c>
      <c r="B120" s="62" t="s">
        <v>195</v>
      </c>
      <c r="C120" s="167">
        <v>-1</v>
      </c>
      <c r="D120" s="167">
        <v>1063.31</v>
      </c>
    </row>
    <row r="121" spans="1:4" s="62" customFormat="1" ht="15.75" x14ac:dyDescent="0.25">
      <c r="A121" s="63" t="s">
        <v>222</v>
      </c>
      <c r="B121" s="62" t="s">
        <v>221</v>
      </c>
      <c r="C121" s="167">
        <v>-125</v>
      </c>
      <c r="D121" s="167">
        <v>938.31</v>
      </c>
    </row>
    <row r="122" spans="1:4" s="62" customFormat="1" ht="15.75" x14ac:dyDescent="0.25">
      <c r="A122" s="63" t="s">
        <v>117</v>
      </c>
      <c r="B122" s="62" t="s">
        <v>116</v>
      </c>
      <c r="C122" s="167">
        <v>-9.49</v>
      </c>
      <c r="D122" s="167">
        <v>928.82</v>
      </c>
    </row>
    <row r="123" spans="1:4" s="62" customFormat="1" ht="15.75" x14ac:dyDescent="0.25">
      <c r="A123" s="63" t="s">
        <v>91</v>
      </c>
      <c r="B123" s="62" t="s">
        <v>94</v>
      </c>
      <c r="C123" s="167">
        <v>-47.69</v>
      </c>
      <c r="D123" s="167">
        <v>881.13</v>
      </c>
    </row>
    <row r="124" spans="1:4" s="62" customFormat="1" ht="15.75" x14ac:dyDescent="0.25">
      <c r="A124" s="63" t="s">
        <v>91</v>
      </c>
      <c r="B124" s="62" t="s">
        <v>90</v>
      </c>
      <c r="C124" s="167">
        <v>-99.99</v>
      </c>
      <c r="D124" s="167">
        <v>781.14</v>
      </c>
    </row>
    <row r="125" spans="1:4" s="62" customFormat="1" ht="15.75" x14ac:dyDescent="0.25">
      <c r="A125" s="63" t="s">
        <v>35</v>
      </c>
      <c r="B125" s="62" t="s">
        <v>31</v>
      </c>
      <c r="C125" s="167">
        <v>1500</v>
      </c>
      <c r="D125" s="167">
        <v>2281.14</v>
      </c>
    </row>
    <row r="126" spans="1:4" s="62" customFormat="1" ht="15.75" x14ac:dyDescent="0.25">
      <c r="A126" s="82">
        <v>44208</v>
      </c>
      <c r="B126" s="62" t="s">
        <v>213</v>
      </c>
      <c r="C126" s="167">
        <v>-29.95</v>
      </c>
      <c r="D126" s="167">
        <v>2251.19</v>
      </c>
    </row>
    <row r="127" spans="1:4" s="62" customFormat="1" ht="15.75" x14ac:dyDescent="0.25">
      <c r="A127" s="82">
        <v>44420</v>
      </c>
      <c r="B127" s="62" t="s">
        <v>47</v>
      </c>
      <c r="C127" s="167">
        <v>500</v>
      </c>
      <c r="D127" s="167">
        <v>2751.19</v>
      </c>
    </row>
    <row r="128" spans="1:4" s="62" customFormat="1" ht="15.75" x14ac:dyDescent="0.25">
      <c r="A128" s="82">
        <v>44481</v>
      </c>
      <c r="B128" s="62" t="s">
        <v>27</v>
      </c>
      <c r="C128" s="167">
        <v>15000</v>
      </c>
      <c r="D128" s="167">
        <v>17751.189999999999</v>
      </c>
    </row>
    <row r="129" spans="1:5" s="62" customFormat="1" ht="15.75" x14ac:dyDescent="0.25">
      <c r="A129" s="63" t="s">
        <v>162</v>
      </c>
      <c r="B129" s="62" t="s">
        <v>161</v>
      </c>
      <c r="C129" s="167">
        <v>-750</v>
      </c>
      <c r="D129" s="167">
        <v>17001.189999999999</v>
      </c>
    </row>
    <row r="130" spans="1:5" s="62" customFormat="1" ht="15.75" x14ac:dyDescent="0.25">
      <c r="A130" s="63" t="s">
        <v>171</v>
      </c>
      <c r="B130" s="62" t="s">
        <v>170</v>
      </c>
      <c r="C130" s="167">
        <v>-920</v>
      </c>
      <c r="D130" s="167">
        <v>16081.19</v>
      </c>
    </row>
    <row r="131" spans="1:5" s="62" customFormat="1" ht="15.75" x14ac:dyDescent="0.25">
      <c r="A131" s="63" t="s">
        <v>89</v>
      </c>
      <c r="B131" s="62" t="s">
        <v>88</v>
      </c>
      <c r="C131" s="167">
        <v>-287.88</v>
      </c>
      <c r="D131" s="167">
        <v>15793.31</v>
      </c>
    </row>
    <row r="132" spans="1:5" s="62" customFormat="1" ht="15.75" x14ac:dyDescent="0.25">
      <c r="A132" s="63" t="s">
        <v>89</v>
      </c>
      <c r="B132" s="62" t="s">
        <v>88</v>
      </c>
      <c r="C132" s="167">
        <v>-99.99</v>
      </c>
      <c r="D132" s="167">
        <v>15693.32</v>
      </c>
    </row>
    <row r="133" spans="1:5" s="62" customFormat="1" ht="15.75" x14ac:dyDescent="0.25">
      <c r="A133" s="63" t="s">
        <v>89</v>
      </c>
      <c r="B133" s="62" t="s">
        <v>88</v>
      </c>
      <c r="C133" s="167">
        <v>-755.88</v>
      </c>
      <c r="D133" s="167">
        <v>14937.44</v>
      </c>
    </row>
    <row r="134" spans="1:5" s="62" customFormat="1" ht="15.75" x14ac:dyDescent="0.25">
      <c r="A134" s="63" t="s">
        <v>89</v>
      </c>
      <c r="B134" s="62" t="s">
        <v>115</v>
      </c>
      <c r="C134" s="167">
        <v>-9.49</v>
      </c>
      <c r="D134" s="167">
        <v>14927.95</v>
      </c>
    </row>
    <row r="135" spans="1:5" s="62" customFormat="1" ht="15.75" x14ac:dyDescent="0.25">
      <c r="A135" s="63" t="s">
        <v>89</v>
      </c>
      <c r="B135" s="62" t="s">
        <v>93</v>
      </c>
      <c r="C135" s="167">
        <v>-47.69</v>
      </c>
      <c r="D135" s="167">
        <v>14880.26</v>
      </c>
    </row>
    <row r="136" spans="1:5" s="62" customFormat="1" ht="15.75" x14ac:dyDescent="0.25">
      <c r="A136" s="63" t="s">
        <v>33</v>
      </c>
      <c r="B136" s="62" t="s">
        <v>31</v>
      </c>
      <c r="C136" s="167">
        <v>1889.95</v>
      </c>
      <c r="D136" s="167">
        <v>16770.21</v>
      </c>
    </row>
    <row r="137" spans="1:5" s="62" customFormat="1" ht="15.75" x14ac:dyDescent="0.25">
      <c r="A137" s="63" t="s">
        <v>33</v>
      </c>
      <c r="B137" s="62" t="s">
        <v>148</v>
      </c>
      <c r="C137" s="167">
        <v>-5000</v>
      </c>
      <c r="D137" s="167">
        <v>11770.21</v>
      </c>
    </row>
    <row r="138" spans="1:5" s="62" customFormat="1" ht="15.75" x14ac:dyDescent="0.25">
      <c r="A138" s="63" t="s">
        <v>33</v>
      </c>
      <c r="B138" s="62" t="s">
        <v>139</v>
      </c>
      <c r="C138" s="167">
        <v>-5000</v>
      </c>
      <c r="D138" s="167">
        <v>6770.21</v>
      </c>
    </row>
    <row r="139" spans="1:5" s="62" customFormat="1" ht="15.75" x14ac:dyDescent="0.25">
      <c r="A139" s="63" t="s">
        <v>33</v>
      </c>
      <c r="B139" s="62" t="s">
        <v>151</v>
      </c>
      <c r="C139" s="167">
        <v>-5000</v>
      </c>
      <c r="D139" s="167">
        <v>1770.21</v>
      </c>
    </row>
    <row r="140" spans="1:5" s="62" customFormat="1" ht="15.75" x14ac:dyDescent="0.25">
      <c r="A140" s="63" t="s">
        <v>32</v>
      </c>
      <c r="B140" s="62" t="s">
        <v>31</v>
      </c>
      <c r="C140" s="167">
        <v>1547.69</v>
      </c>
      <c r="D140" s="167">
        <v>3317.9</v>
      </c>
    </row>
    <row r="141" spans="1:5" s="62" customFormat="1" ht="15.75" x14ac:dyDescent="0.25">
      <c r="A141" s="63" t="s">
        <v>32</v>
      </c>
      <c r="B141" s="62" t="s">
        <v>64</v>
      </c>
      <c r="C141" s="167">
        <v>755.88</v>
      </c>
      <c r="D141" s="167">
        <v>4073.78</v>
      </c>
      <c r="E141" s="62" t="s">
        <v>45</v>
      </c>
    </row>
    <row r="142" spans="1:5" s="62" customFormat="1" ht="15.75" x14ac:dyDescent="0.25">
      <c r="A142" s="63" t="s">
        <v>32</v>
      </c>
      <c r="B142" s="62" t="s">
        <v>215</v>
      </c>
      <c r="C142" s="167">
        <v>-16</v>
      </c>
      <c r="D142" s="167">
        <v>4057.78</v>
      </c>
    </row>
    <row r="143" spans="1:5" s="62" customFormat="1" ht="15.75" x14ac:dyDescent="0.25">
      <c r="A143" s="63" t="s">
        <v>32</v>
      </c>
      <c r="B143" s="62" t="s">
        <v>193</v>
      </c>
      <c r="C143" s="167">
        <v>-1</v>
      </c>
      <c r="D143" s="167">
        <v>4056.78</v>
      </c>
    </row>
    <row r="144" spans="1:5" s="62" customFormat="1" ht="15.75" x14ac:dyDescent="0.25">
      <c r="A144" s="63" t="s">
        <v>32</v>
      </c>
      <c r="B144" s="62" t="s">
        <v>192</v>
      </c>
      <c r="C144" s="167">
        <v>-1</v>
      </c>
      <c r="D144" s="167">
        <v>4055.78</v>
      </c>
    </row>
    <row r="145" spans="1:4" s="62" customFormat="1" ht="15.75" x14ac:dyDescent="0.25">
      <c r="A145" s="63" t="s">
        <v>143</v>
      </c>
      <c r="B145" s="62" t="s">
        <v>147</v>
      </c>
      <c r="C145" s="167">
        <v>-700</v>
      </c>
      <c r="D145" s="167">
        <v>3355.78</v>
      </c>
    </row>
    <row r="146" spans="1:4" s="62" customFormat="1" ht="15.75" x14ac:dyDescent="0.25">
      <c r="A146" s="63" t="s">
        <v>143</v>
      </c>
      <c r="B146" s="62" t="s">
        <v>142</v>
      </c>
      <c r="C146" s="167">
        <v>-700</v>
      </c>
      <c r="D146" s="167">
        <v>2655.78</v>
      </c>
    </row>
    <row r="147" spans="1:4" s="62" customFormat="1" ht="15.75" x14ac:dyDescent="0.25">
      <c r="A147" s="63" t="s">
        <v>143</v>
      </c>
      <c r="B147" s="62" t="s">
        <v>150</v>
      </c>
      <c r="C147" s="167">
        <v>-700</v>
      </c>
      <c r="D147" s="167">
        <v>1955.78</v>
      </c>
    </row>
    <row r="148" spans="1:4" s="62" customFormat="1" ht="15.75" x14ac:dyDescent="0.25">
      <c r="A148" s="63" t="s">
        <v>143</v>
      </c>
      <c r="B148" s="62" t="s">
        <v>173</v>
      </c>
      <c r="C148" s="167">
        <v>-1277.07</v>
      </c>
      <c r="D148" s="167">
        <v>678.71</v>
      </c>
    </row>
    <row r="149" spans="1:4" s="62" customFormat="1" ht="15.75" x14ac:dyDescent="0.25">
      <c r="A149" s="63" t="s">
        <v>189</v>
      </c>
      <c r="B149" s="62" t="s">
        <v>191</v>
      </c>
      <c r="C149" s="167">
        <v>-5</v>
      </c>
      <c r="D149" s="167">
        <v>673.71</v>
      </c>
    </row>
    <row r="150" spans="1:4" s="62" customFormat="1" ht="15.75" x14ac:dyDescent="0.25">
      <c r="A150" s="63" t="s">
        <v>189</v>
      </c>
      <c r="B150" s="62" t="s">
        <v>190</v>
      </c>
      <c r="C150" s="167">
        <v>-5</v>
      </c>
      <c r="D150" s="167">
        <v>668.71</v>
      </c>
    </row>
    <row r="151" spans="1:4" s="62" customFormat="1" ht="15.75" x14ac:dyDescent="0.25">
      <c r="A151" s="63" t="s">
        <v>189</v>
      </c>
      <c r="B151" s="62" t="s">
        <v>188</v>
      </c>
      <c r="C151" s="167">
        <v>-5</v>
      </c>
      <c r="D151" s="167">
        <v>663.71</v>
      </c>
    </row>
    <row r="152" spans="1:4" s="62" customFormat="1" ht="15.75" x14ac:dyDescent="0.25">
      <c r="A152" s="63"/>
      <c r="C152" s="168">
        <f>SUM(C10:C151)</f>
        <v>-3065.9699999999921</v>
      </c>
      <c r="D152" s="167"/>
    </row>
    <row r="153" spans="1:4" s="62" customFormat="1" ht="15.75" x14ac:dyDescent="0.25">
      <c r="A153" s="63"/>
      <c r="C153" s="167"/>
      <c r="D153" s="167"/>
    </row>
    <row r="154" spans="1:4" s="62" customFormat="1" ht="15.75" x14ac:dyDescent="0.25">
      <c r="A154" s="63"/>
    </row>
    <row r="155" spans="1:4" s="62" customFormat="1" ht="15.75" x14ac:dyDescent="0.25">
      <c r="A155" s="63"/>
    </row>
    <row r="156" spans="1:4" s="62" customFormat="1" ht="15.75" x14ac:dyDescent="0.25">
      <c r="A156" s="63"/>
    </row>
    <row r="157" spans="1:4" s="62" customFormat="1" ht="15.75" x14ac:dyDescent="0.25">
      <c r="A157" s="63"/>
    </row>
    <row r="158" spans="1:4" x14ac:dyDescent="0.25">
      <c r="A158" s="60"/>
    </row>
    <row r="159" spans="1:4" x14ac:dyDescent="0.25">
      <c r="A159" s="60"/>
    </row>
    <row r="160" spans="1:4" x14ac:dyDescent="0.25">
      <c r="A160" s="60"/>
    </row>
    <row r="161" spans="1:1" x14ac:dyDescent="0.25">
      <c r="A161" s="60"/>
    </row>
    <row r="162" spans="1:1" x14ac:dyDescent="0.25">
      <c r="A162" s="60"/>
    </row>
  </sheetData>
  <pageMargins left="0.25" right="0.25" top="0.75" bottom="0.75" header="0.3" footer="0.3"/>
  <pageSetup scale="68" fitToHeight="0" orientation="landscape" horizontalDpi="4294967293" verticalDpi="4294967293" r:id="rId1"/>
  <headerFooter>
    <oddFooter>&amp;L&amp;P of &amp;N&amp;C&amp;A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AGG Income Summ 2021</vt:lpstr>
      <vt:lpstr>AGG MemDistr 2021</vt:lpstr>
      <vt:lpstr>AGG BofA CreditsPayer CY 2021</vt:lpstr>
      <vt:lpstr>AGG BofA CreditsCrono CY 2021</vt:lpstr>
      <vt:lpstr>AGG BofA DebitsCat CY 2021</vt:lpstr>
      <vt:lpstr>AGG BofA DebitsVendor CY 2021</vt:lpstr>
      <vt:lpstr>AGG BofA DebitsCrono CY 2021 </vt:lpstr>
      <vt:lpstr>AGG BofA DebitsVen CY 2021)</vt:lpstr>
      <vt:lpstr>AGG BofA TransByDate CY 2021</vt:lpstr>
      <vt:lpstr>'AGG Income Summ 2021'!Print_Area</vt:lpstr>
    </vt:vector>
  </TitlesOfParts>
  <Company>AvValues,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 Adams</dc:creator>
  <cp:lastModifiedBy>Hal Adams</cp:lastModifiedBy>
  <cp:lastPrinted>2022-03-09T00:13:33Z</cp:lastPrinted>
  <dcterms:created xsi:type="dcterms:W3CDTF">2004-12-11T18:59:06Z</dcterms:created>
  <dcterms:modified xsi:type="dcterms:W3CDTF">2022-03-09T00:26:04Z</dcterms:modified>
</cp:coreProperties>
</file>