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21019602-6089-4353-B9A9-B76A18F00846}" xr6:coauthVersionLast="47" xr6:coauthVersionMax="47" xr10:uidLastSave="{00000000-0000-0000-0000-000000000000}"/>
  <bookViews>
    <workbookView xWindow="-12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D8" i="1"/>
  <c r="D9" i="1"/>
  <c r="D10" i="1"/>
  <c r="D11" i="1"/>
  <c r="D12" i="1"/>
  <c r="D13" i="1"/>
  <c r="D14" i="1"/>
  <c r="D15" i="1"/>
  <c r="D7" i="1"/>
  <c r="I9" i="1" l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<sst xmlns="http://schemas.openxmlformats.org/spreadsheetml/2006/main" count="98" uniqueCount="69">
  <si>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</si>
  <si>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</si>
  <si>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</si>
  <si>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</si>
  <si>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</si>
  <si>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</si>
  <si>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</si>
  <si>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</si>
  <si>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</si>
  <si>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</si>
  <si>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</si>
  <si>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</si>
  <si>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</si>
  <si>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</si>
  <si>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</si>
  <si>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</si>
  <si>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</si>
  <si>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</si>
  <si>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</si>
  <si>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</si>
  <si>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</si>
  <si>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</si>
  <si>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</si>
  <si>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</si>
  <si>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</si>
  <si>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</si>
  <si>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</si>
  <si>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</si>
  <si>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</si>
  <si>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</si>
  <si>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</si>
  <si>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</si>
  <si>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</si>
  <si>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</si>
  <si>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</si>
  <si>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</si>
  <si>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</si>
  <si>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</si>
  <si>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</si>
  <si>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</si>
  <si>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</si>
  <si>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</si>
  <si>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</si>
  <si>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</si>
  <si>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</si>
  <si>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</si>
  <si>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</si>
  <si>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</si>
  <si>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</si>
  <si>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</si>
  <si>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</si>
  <si>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</si>
  <si>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</si>
  <si>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</si>
  <si>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</si>
  <si>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AGG MasterCard</t>
  </si>
  <si>
    <t>Total AGG MasterCard Expenses</t>
  </si>
  <si>
    <t>Client:</t>
  </si>
  <si>
    <t>G150 Campaign</t>
  </si>
  <si>
    <t>Online subscriptions</t>
  </si>
  <si>
    <t>STAMPS.COM 07/14 PURCHASE 855-608-2677 CA DEBIT CARD *7411</t>
  </si>
  <si>
    <t>MAILCHIMP *MISC 07/18 PURCHASE MAILCHIMP.COM GA DEBIT CARD *7411</t>
  </si>
  <si>
    <t>SAE INTERNATIONAL 07/30 PURCHASE 7247764841 PA DEBIT CARD *7411</t>
  </si>
  <si>
    <t>STAMPS.COM 08/14 PURCHASE 855-608-2677 CA DEBIT CARD *7411</t>
  </si>
  <si>
    <t>MAILCHIMP *MISC 08/18 PURCHASE MAILCHIMP.COM GA DEBIT CARD *7411</t>
  </si>
  <si>
    <t>STAMPS.COM 09/14 PURCHASE 855-608-2677 CA DEBIT CARD *7411</t>
  </si>
  <si>
    <t>MAILCHIMP *MISC 09/18 PURCHASE MAILCHIMP.COM GA DEBIT CARD *7411</t>
  </si>
  <si>
    <t>STAMPS.COM 10/14 PURCHASE 855-608-2677 CA DEBIT CARD *7411</t>
  </si>
  <si>
    <t>MAILCHIMP *MISC 10/18 PURCHASE MAILCHIMP.COM GA DEBIT CARD *7411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</si>
</sst>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44" fontId="0" fillId="0" borderId="4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54</v>
      </c>
      <c r="D1" s="44"/>
      <c r="E1" s="41" t="s">
        <v>57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221020 - LRC ADS_BG ER Mastercard 12-2022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44854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59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5" t="s">
        <v>11</v>
      </c>
      <c r="E6" s="96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44756</v>
      </c>
      <c r="B7" s="20" t="s">
        <v>55</v>
      </c>
      <c r="C7" s="26" t="s">
        <v>42</v>
      </c>
      <c r="D7" s="87" t="str">
        <f>LEFT(E7,SEARCH(" ",E7)-1)</f>
        <v>STAMPS.COM</v>
      </c>
      <c r="E7" s="87" t="s">
        <v>60</v>
      </c>
      <c r="F7" s="94">
        <v>17.989999999999998</v>
      </c>
      <c r="G7" s="33" t="s">
        <v>52</v>
      </c>
      <c r="H7" s="33">
        <v>1</v>
      </c>
      <c r="I7" s="92">
        <f>F7*H7</f>
        <v>17.989999999999998</v>
      </c>
      <c r="K7" s="18"/>
      <c r="O7" s="25"/>
    </row>
    <row r="8" spans="1:15" x14ac:dyDescent="0.25">
      <c r="A8" s="28">
        <v>44761</v>
      </c>
      <c r="B8" s="20" t="s">
        <v>55</v>
      </c>
      <c r="C8" s="26" t="s">
        <v>42</v>
      </c>
      <c r="D8" s="87" t="str">
        <f t="shared" ref="D8:D15" si="0">LEFT(E8,SEARCH(" ",E8)-1)</f>
        <v>MAILCHIMP</v>
      </c>
      <c r="E8" s="87" t="s">
        <v>61</v>
      </c>
      <c r="F8" s="94">
        <v>11.62</v>
      </c>
      <c r="G8" s="33" t="s">
        <v>52</v>
      </c>
      <c r="H8" s="33">
        <v>1</v>
      </c>
      <c r="I8" s="92">
        <f t="shared" ref="I8:I44" si="1">F8*H8</f>
        <v>11.62</v>
      </c>
      <c r="N8" s="25"/>
    </row>
    <row r="9" spans="1:15" x14ac:dyDescent="0.25">
      <c r="A9" s="28">
        <v>44774</v>
      </c>
      <c r="B9" s="20" t="s">
        <v>55</v>
      </c>
      <c r="C9" s="26" t="s">
        <v>42</v>
      </c>
      <c r="D9" s="87" t="str">
        <f t="shared" si="0"/>
        <v>SAE</v>
      </c>
      <c r="E9" s="87" t="s">
        <v>62</v>
      </c>
      <c r="F9" s="94">
        <v>120</v>
      </c>
      <c r="G9" s="33" t="s">
        <v>52</v>
      </c>
      <c r="H9" s="33">
        <v>1</v>
      </c>
      <c r="I9" s="92">
        <f t="shared" si="1"/>
        <v>120</v>
      </c>
      <c r="N9" s="25"/>
    </row>
    <row r="10" spans="1:15" x14ac:dyDescent="0.25">
      <c r="A10" s="28">
        <v>44788</v>
      </c>
      <c r="B10" s="20" t="s">
        <v>55</v>
      </c>
      <c r="C10" s="26" t="s">
        <v>42</v>
      </c>
      <c r="D10" s="87" t="str">
        <f t="shared" si="0"/>
        <v>STAMPS.COM</v>
      </c>
      <c r="E10" s="87" t="s">
        <v>63</v>
      </c>
      <c r="F10" s="94">
        <v>17.989999999999998</v>
      </c>
      <c r="G10" s="33" t="s">
        <v>52</v>
      </c>
      <c r="H10" s="33">
        <v>1</v>
      </c>
      <c r="I10" s="92">
        <f>F10*H10</f>
        <v>17.989999999999998</v>
      </c>
    </row>
    <row r="11" spans="1:15" x14ac:dyDescent="0.25">
      <c r="A11" s="28">
        <v>44792</v>
      </c>
      <c r="B11" s="20" t="s">
        <v>55</v>
      </c>
      <c r="C11" s="26" t="s">
        <v>42</v>
      </c>
      <c r="D11" s="87" t="str">
        <f t="shared" si="0"/>
        <v>MAILCHIMP</v>
      </c>
      <c r="E11" s="88" t="s">
        <v>64</v>
      </c>
      <c r="F11" s="94">
        <v>11.62</v>
      </c>
      <c r="G11" s="33" t="s">
        <v>52</v>
      </c>
      <c r="H11" s="33">
        <v>1</v>
      </c>
      <c r="I11" s="92">
        <f t="shared" si="1"/>
        <v>11.62</v>
      </c>
    </row>
    <row r="12" spans="1:15" x14ac:dyDescent="0.25">
      <c r="A12" s="28">
        <v>44818</v>
      </c>
      <c r="B12" s="20" t="s">
        <v>55</v>
      </c>
      <c r="C12" s="26" t="s">
        <v>42</v>
      </c>
      <c r="D12" s="87" t="str">
        <f t="shared" si="0"/>
        <v>STAMPS.COM</v>
      </c>
      <c r="E12" s="88" t="s">
        <v>65</v>
      </c>
      <c r="F12" s="94">
        <v>17.989999999999998</v>
      </c>
      <c r="G12" s="33" t="s">
        <v>52</v>
      </c>
      <c r="H12" s="33">
        <v>1</v>
      </c>
      <c r="I12" s="92">
        <f t="shared" si="1"/>
        <v>17.989999999999998</v>
      </c>
    </row>
    <row r="13" spans="1:15" x14ac:dyDescent="0.25">
      <c r="A13" s="28">
        <v>44823</v>
      </c>
      <c r="B13" s="20" t="s">
        <v>55</v>
      </c>
      <c r="C13" s="26" t="s">
        <v>42</v>
      </c>
      <c r="D13" s="87" t="str">
        <f t="shared" si="0"/>
        <v>MAILCHIMP</v>
      </c>
      <c r="E13" s="88" t="s">
        <v>66</v>
      </c>
      <c r="F13" s="93">
        <v>11.62</v>
      </c>
      <c r="G13" s="33" t="s">
        <v>52</v>
      </c>
      <c r="H13" s="33">
        <v>1</v>
      </c>
      <c r="I13" s="92">
        <f t="shared" si="1"/>
        <v>11.62</v>
      </c>
    </row>
    <row r="14" spans="1:15" x14ac:dyDescent="0.25">
      <c r="A14" s="28">
        <v>44851</v>
      </c>
      <c r="B14" s="20" t="s">
        <v>55</v>
      </c>
      <c r="C14" s="26" t="s">
        <v>42</v>
      </c>
      <c r="D14" s="87" t="str">
        <f t="shared" si="0"/>
        <v>STAMPS.COM</v>
      </c>
      <c r="E14" s="88" t="s">
        <v>67</v>
      </c>
      <c r="F14" s="93">
        <v>17.989999999999998</v>
      </c>
      <c r="G14" s="33" t="s">
        <v>52</v>
      </c>
      <c r="H14" s="33">
        <v>1</v>
      </c>
      <c r="I14" s="92">
        <f t="shared" si="1"/>
        <v>17.989999999999998</v>
      </c>
    </row>
    <row r="15" spans="1:15" x14ac:dyDescent="0.25">
      <c r="A15" s="28">
        <v>44853</v>
      </c>
      <c r="B15" s="20" t="s">
        <v>55</v>
      </c>
      <c r="C15" s="26" t="s">
        <v>42</v>
      </c>
      <c r="D15" s="87" t="str">
        <f t="shared" si="0"/>
        <v>MAILCHIMP</v>
      </c>
      <c r="E15" s="88" t="s">
        <v>68</v>
      </c>
      <c r="F15" s="93">
        <v>11.62</v>
      </c>
      <c r="G15" s="33" t="s">
        <v>52</v>
      </c>
      <c r="H15" s="33">
        <v>1</v>
      </c>
      <c r="I15" s="92">
        <f t="shared" si="1"/>
        <v>11.62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1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1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1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1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1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1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1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1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1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1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1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1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1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1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1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1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1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1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1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1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1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1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1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1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1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1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1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1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1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56</v>
      </c>
      <c r="F47" s="89"/>
      <c r="G47" s="90"/>
      <c r="H47" s="90"/>
      <c r="I47" s="91">
        <f>SUM(I7:I45)</f>
        <v>238.44000000000005</v>
      </c>
    </row>
    <row r="48" spans="1:9" ht="15.75" thickBot="1" x14ac:dyDescent="0.3">
      <c r="A48" s="61" t="s">
        <v>54</v>
      </c>
      <c r="B48" s="42"/>
      <c r="C48" s="47"/>
      <c r="D48" s="47"/>
      <c r="E48" s="71" t="str">
        <f>"Total Expenses Due"&amp;IF(LEN(E1)&gt;7," from "&amp;SUBSTITUTE(E1,"Client: ",""),"")</f>
        <v>Total Expenses Due</v>
      </c>
      <c r="F48" s="89"/>
      <c r="G48" s="90"/>
      <c r="H48" s="90"/>
      <c r="I48" s="91">
        <f>IF(LEN(E1)&gt;7,I47,0)</f>
        <v>0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Lee Carlson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221020 - LRC ADS_BG ER Mastercard 12-2022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44854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2022-10-20T18:41:11Z</cp:lastPrinted>
  <dcterms:created xsi:type="dcterms:W3CDTF">2007-08-09T23:16:26Z</dcterms:created>
  <dcterms:modified xsi:type="dcterms:W3CDTF">2022-12-01T15:51:52Z</dcterms:modified>
</cp:coreProperties>
</file>