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T:\$ AviaGlobalGroup\AGG Finance\AGG Member ERs\AGG ADS_BG Open ERs\AGG ADS_BG ER Info\210511 - PAS Challenger 604 - Pro Line Fusion Project\"/>
    </mc:Choice>
  </mc:AlternateContent>
  <xr:revisionPtr revIDLastSave="0" documentId="13_ncr:1_{43743536-AACC-40E2-9A79-3B496F3B9BFE}" xr6:coauthVersionLast="46" xr6:coauthVersionMax="46" xr10:uidLastSave="{00000000-0000-0000-0000-000000000000}"/>
  <bookViews>
    <workbookView xWindow="19080" yWindow="-120" windowWidth="19440" windowHeight="15150" tabRatio="596" activeTab="2" xr2:uid="{00000000-000D-0000-FFFF-FFFF00000000}"/>
  </bookViews>
  <sheets>
    <sheet name="Expense Summary" sheetId="1" r:id="rId1"/>
    <sheet name="Mileage Log" sheetId="3" r:id="rId2"/>
    <sheet name="Time Tracker" sheetId="5" r:id="rId3"/>
    <sheet name="Expense Types" sheetId="4" r:id="rId4"/>
  </sheets>
  <definedNames>
    <definedName name="_xlnm._FilterDatabase" localSheetId="0" hidden="1">'Expense Summary'!$F$1</definedName>
    <definedName name="_xlnm._FilterDatabase" localSheetId="2" hidden="1">'Time Tracker'!#REF!</definedName>
    <definedName name="ExpenseGLTable" localSheetId="2">'Time Tracker'!#REF!</definedName>
    <definedName name="ExpenseGLTable">'Expense Summary'!#REF!</definedName>
    <definedName name="ExpenseType" localSheetId="2">'Time Tracker'!#REF!</definedName>
    <definedName name="ExpenseType">'Expense Summary'!#REF!</definedName>
    <definedName name="MilageGL" localSheetId="2">'Time Tracker'!#REF!</definedName>
    <definedName name="MilageGL">'Expense Summary'!#REF!</definedName>
    <definedName name="MileageGL" localSheetId="2">'Time Tracker'!#REF!</definedName>
    <definedName name="MileageGL">'Expense Summary'!#REF!</definedName>
    <definedName name="MileageGL1" localSheetId="2">'Time Tracker'!#REF!</definedName>
    <definedName name="MileageGL1">'Expense Summary'!#REF!</definedName>
    <definedName name="Orglist" localSheetId="2">'Time Tracker'!#REF!</definedName>
    <definedName name="Orglist">'Expense Summary'!#REF!</definedName>
    <definedName name="PaymentType" localSheetId="2">'Time Tracker'!#REF!</definedName>
    <definedName name="PaymentType">'Expense Summary'!#REF!</definedName>
    <definedName name="_xlnm.Print_Area" localSheetId="2">'Time Tracker'!$A$1:$E$34</definedName>
    <definedName name="ReceiptOptions" localSheetId="2">'Time Tracker'!#REF!</definedName>
    <definedName name="ReceiptOptions">'Expense Summary'!#REF!</definedName>
    <definedName name="TotalGLLIST" localSheetId="2">'Time Tracker'!$B$58:$J$64</definedName>
    <definedName name="TotalGLLIST">'Expense Summary'!$B$55:$K$61</definedName>
    <definedName name="ValidExpense">#REF!</definedName>
    <definedName name="ValidPayment">#REF!</definedName>
  </definedNames>
  <calcPr calcId="181029"/>
</workbook>
</file>

<file path=xl/calcChain.xml><?xml version="1.0" encoding="utf-8"?>
<calcChain xmlns="http://schemas.openxmlformats.org/spreadsheetml/2006/main">
  <c r="H7" i="1" l="1"/>
  <c r="D36" i="5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A10" i="5"/>
  <c r="C10" i="5" s="1"/>
  <c r="D10" i="5" s="1"/>
  <c r="C9" i="5"/>
  <c r="D9" i="5" s="1"/>
  <c r="C2" i="5"/>
  <c r="C3" i="5" s="1"/>
  <c r="C34" i="5" l="1"/>
  <c r="D34" i="5"/>
  <c r="D37" i="5" s="1"/>
  <c r="C2" i="1"/>
  <c r="I29" i="1"/>
  <c r="I24" i="1"/>
  <c r="I9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G35" i="3" s="1"/>
  <c r="F48" i="1" s="1"/>
  <c r="I48" i="1" s="1"/>
  <c r="C4" i="3"/>
  <c r="C1" i="3"/>
  <c r="C37" i="5" l="1"/>
  <c r="F7" i="1"/>
  <c r="C2" i="3"/>
  <c r="C3" i="1"/>
  <c r="C3" i="3" s="1"/>
  <c r="F47" i="1" l="1"/>
  <c r="I47" i="1" s="1"/>
  <c r="I7" i="1"/>
  <c r="I51" i="1" l="1"/>
</calcChain>
</file>

<file path=xl/sharedStrings.xml><?xml version="1.0" encoding="utf-8"?>
<sst xmlns="http://schemas.openxmlformats.org/spreadsheetml/2006/main" count="88" uniqueCount="75">
  <si>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</si>
  <si>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</si>
  <si>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</si>
  <si>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</si>
  <si>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</si>
  <si>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</si>
  <si>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</si>
  <si>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</si>
  <si>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</si>
  <si>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</si>
  <si>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</si>
  <si>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</si>
  <si>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</si>
  <si>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</si>
  <si>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</si>
  <si>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</si>
  <si>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</si>
  <si>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</si>
  <si>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</si>
  <si>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</si>
  <si>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</si>
  <si>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</si>
  <si>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</si>
  <si>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</si>
  <si>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</si>
  <si>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</si>
  <si>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</si>
  <si>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</si>
  <si>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</si>
  <si>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</si>
  <si>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</si>
  <si>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</si>
  <si>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</si>
  <si>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</si>
  <si>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</si>
  <si>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</si>
  <si>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</si>
  <si>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</si>
  <si>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</si>
  <si>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</si>
  <si>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</si>
  <si>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</si>
  <si>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</si>
  <si>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</si>
  <si>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</si>
  <si>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</si>
  <si>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</si>
  <si>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</si>
  <si>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</si>
  <si>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</si>
  <si>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</si>
  <si>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</si>
  <si>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</si>
  <si>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</si>
  <si>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</si>
  <si>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Local Amount (hrs)</t>
  </si>
  <si>
    <t>Billable Hours</t>
  </si>
  <si>
    <t>Client:  Power Aviation Strategies</t>
  </si>
  <si>
    <t xml:space="preserve">Billable hours for PAS CL604 Project </t>
  </si>
  <si>
    <t>GRR, PHX, TOU</t>
  </si>
  <si>
    <t>Project Total Hours</t>
  </si>
  <si>
    <t>Start Time</t>
  </si>
  <si>
    <t>End Time</t>
  </si>
  <si>
    <t>Duration</t>
  </si>
  <si>
    <t>Description</t>
  </si>
  <si>
    <t>Download info</t>
  </si>
  <si>
    <t>First cut</t>
  </si>
  <si>
    <t>Save draft and send email</t>
  </si>
  <si>
    <t>Hal review</t>
  </si>
  <si>
    <t>Forrest Review</t>
  </si>
  <si>
    <t>Final review and send</t>
  </si>
  <si>
    <t>Actual</t>
  </si>
  <si>
    <t>Budget</t>
  </si>
  <si>
    <t>Variance</t>
  </si>
  <si>
    <t>Billable Hour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</si>
</sst>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m/dd/yyyy"/>
    <numFmt numFmtId="165" formatCode="[$-409]d\-mmm\-yy;@"/>
    <numFmt numFmtId="166" formatCode="[$-409]d\-mmm\-yyyy;@"/>
    <numFmt numFmtId="167" formatCode="&quot;Cost @ &quot;&quot;$&quot;00&quot;/hr&quot;"/>
    <numFmt numFmtId="172" formatCode="0.00;[Red]\(0.00\);&quot;-   &quot;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22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0" fillId="5" borderId="0" xfId="0" applyNumberFormat="1" applyFill="1" applyBorder="1" applyAlignment="1">
      <alignment horizontal="left"/>
    </xf>
    <xf numFmtId="4" fontId="1" fillId="0" borderId="4" xfId="0" applyNumberFormat="1" applyFont="1" applyBorder="1" applyAlignment="1">
      <alignment horizontal="center" wrapText="1"/>
    </xf>
    <xf numFmtId="165" fontId="8" fillId="4" borderId="0" xfId="0" applyNumberFormat="1" applyFont="1" applyFill="1" applyBorder="1" applyAlignment="1">
      <alignment horizontal="left"/>
    </xf>
    <xf numFmtId="166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172" fontId="0" fillId="0" borderId="0" xfId="0" applyNumberFormat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7" fontId="7" fillId="0" borderId="4" xfId="0" applyNumberFormat="1" applyFont="1" applyBorder="1"/>
    <xf numFmtId="22" fontId="0" fillId="0" borderId="4" xfId="0" applyNumberFormat="1" applyBorder="1" applyAlignment="1">
      <alignment horizontal="center"/>
    </xf>
    <xf numFmtId="172" fontId="0" fillId="0" borderId="4" xfId="0" applyNumberFormat="1" applyBorder="1"/>
    <xf numFmtId="44" fontId="0" fillId="0" borderId="4" xfId="1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49" fontId="10" fillId="4" borderId="0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52</xdr:row>
      <xdr:rowOff>0</xdr:rowOff>
    </xdr:from>
    <xdr:to>
      <xdr:col>2</xdr:col>
      <xdr:colOff>247650</xdr:colOff>
      <xdr:row>53</xdr:row>
      <xdr:rowOff>161925</xdr:rowOff>
    </xdr:to>
    <xdr:sp macro="" textlink="">
      <xdr:nvSpPr>
        <xdr:cNvPr id="2" name="AutoShape 158">
          <a:extLst>
            <a:ext uri="{FF2B5EF4-FFF2-40B4-BE49-F238E27FC236}">
              <a16:creationId xmlns:a16="http://schemas.microsoft.com/office/drawing/2014/main" id="{8297F8B7-776C-4AFA-839D-977AC4AA5A9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2781300</xdr:colOff>
      <xdr:row>0</xdr:row>
      <xdr:rowOff>57150</xdr:rowOff>
    </xdr:from>
    <xdr:to>
      <xdr:col>4</xdr:col>
      <xdr:colOff>5048250</xdr:colOff>
      <xdr:row>5</xdr:row>
      <xdr:rowOff>0</xdr:rowOff>
    </xdr:to>
    <xdr:pic>
      <xdr:nvPicPr>
        <xdr:cNvPr id="3" name="Picture 1" descr="image002">
          <a:extLst>
            <a:ext uri="{FF2B5EF4-FFF2-40B4-BE49-F238E27FC236}">
              <a16:creationId xmlns:a16="http://schemas.microsoft.com/office/drawing/2014/main" id="{F1374023-4129-4D9B-B5FF-178D65841D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6829425" y="57150"/>
          <a:ext cx="22669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opLeftCell="C1" workbookViewId="0">
      <selection activeCell="G23" sqref="G23"/>
    </sheetView>
  </sheetViews>
  <sheetFormatPr defaultColWidth="11.42578125" defaultRowHeight="15" x14ac:dyDescent="0.25"/>
  <cols>
    <col min="1" max="1" width="10.7109375" style="23" customWidth="1"/>
    <col min="2" max="2" width="27.42578125" style="23" customWidth="1"/>
    <col min="3" max="3" width="23" style="24" customWidth="1"/>
    <col min="4" max="4" width="12.28515625" style="24" customWidth="1"/>
    <col min="5" max="5" width="66.28515625" style="24" customWidth="1"/>
    <col min="6" max="6" width="16.42578125" style="17" customWidth="1"/>
    <col min="7" max="7" width="10.7109375" style="43" customWidth="1"/>
    <col min="8" max="8" width="12" style="44" customWidth="1"/>
    <col min="9" max="9" width="11.42578125" style="25" customWidth="1"/>
    <col min="10" max="10" width="10.7109375" style="17" customWidth="1"/>
    <col min="11" max="11" width="11.42578125" style="18" bestFit="1" customWidth="1"/>
    <col min="12" max="12" width="10.42578125" style="18" customWidth="1"/>
    <col min="13" max="13" width="11.42578125" style="18" customWidth="1"/>
    <col min="14" max="14" width="10.42578125" style="18" customWidth="1"/>
    <col min="15" max="16384" width="11.42578125" style="18"/>
  </cols>
  <sheetData>
    <row r="1" spans="1:15" x14ac:dyDescent="0.25">
      <c r="A1" s="51" t="s">
        <v>18</v>
      </c>
      <c r="B1" s="51"/>
      <c r="C1" s="53" t="s">
        <v>54</v>
      </c>
      <c r="D1" s="54"/>
      <c r="E1" s="51" t="s">
        <v>57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98" t="str">
        <f ca="1">SUBSTITUTE(MID(CELL("filename"),SEARCH("[",CELL("filename"))+1, SEARCH("]",CELL("filename"))-SEARCH("[",CELL("filename"))-1),".xlsx","")</f>
        <v>210511 - PAS Challenger 604 - Pro Line Fusion Project</v>
      </c>
      <c r="D2" s="57"/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100">
        <f ca="1">DATE("20"&amp;LEFT(C2,2),MID(C2,3,2),MID(C2,5,2))</f>
        <v>44327</v>
      </c>
      <c r="D3" s="63"/>
      <c r="E3" s="58"/>
      <c r="F3" s="59"/>
      <c r="G3" s="64"/>
      <c r="H3" s="65"/>
      <c r="I3" s="66"/>
    </row>
    <row r="4" spans="1:15" x14ac:dyDescent="0.25">
      <c r="A4" s="51" t="s">
        <v>17</v>
      </c>
      <c r="B4" s="51"/>
      <c r="C4" s="53" t="s">
        <v>58</v>
      </c>
      <c r="D4" s="57"/>
      <c r="E4" s="67"/>
      <c r="F4" s="59"/>
      <c r="G4" s="64"/>
      <c r="H4" s="65"/>
      <c r="I4" s="62"/>
    </row>
    <row r="5" spans="1:15" x14ac:dyDescent="0.25">
      <c r="A5" s="51"/>
      <c r="B5" s="52"/>
      <c r="C5" s="67"/>
      <c r="D5" s="67"/>
      <c r="E5" s="67"/>
      <c r="F5" s="59"/>
      <c r="G5" s="64"/>
      <c r="H5" s="65"/>
      <c r="I5" s="68"/>
    </row>
    <row r="6" spans="1:15" ht="30" x14ac:dyDescent="0.25">
      <c r="A6" s="36" t="s">
        <v>0</v>
      </c>
      <c r="B6" s="36" t="s">
        <v>2</v>
      </c>
      <c r="C6" s="16" t="s">
        <v>1</v>
      </c>
      <c r="D6" s="108" t="s">
        <v>11</v>
      </c>
      <c r="E6" s="109"/>
      <c r="F6" s="99" t="s">
        <v>55</v>
      </c>
      <c r="G6" s="37" t="s">
        <v>23</v>
      </c>
      <c r="H6" s="38" t="s">
        <v>19</v>
      </c>
      <c r="I6" s="16" t="s">
        <v>22</v>
      </c>
      <c r="J6" s="20"/>
    </row>
    <row r="7" spans="1:15" x14ac:dyDescent="0.25">
      <c r="A7" s="31">
        <v>44323.416122685187</v>
      </c>
      <c r="B7" s="29" t="s">
        <v>59</v>
      </c>
      <c r="C7" s="27" t="s">
        <v>56</v>
      </c>
      <c r="D7" s="104" t="s">
        <v>60</v>
      </c>
      <c r="E7" s="105"/>
      <c r="F7" s="22">
        <f>'Time Tracker'!C34</f>
        <v>2.6666666666666665</v>
      </c>
      <c r="G7" s="39" t="s">
        <v>52</v>
      </c>
      <c r="H7" s="39">
        <f>'Time Tracker'!D8</f>
        <v>85</v>
      </c>
      <c r="I7" s="22">
        <f>F7*H7</f>
        <v>226.66666666666666</v>
      </c>
      <c r="K7" s="17"/>
    </row>
    <row r="8" spans="1:15" x14ac:dyDescent="0.25">
      <c r="A8" s="32"/>
      <c r="B8" s="29"/>
      <c r="C8" s="27"/>
      <c r="D8" s="104"/>
      <c r="E8" s="105"/>
      <c r="F8" s="30"/>
      <c r="G8" s="39"/>
      <c r="H8" s="39"/>
      <c r="I8" s="22">
        <f>F8*H8</f>
        <v>0</v>
      </c>
      <c r="K8" s="17"/>
      <c r="O8" s="26"/>
    </row>
    <row r="9" spans="1:15" x14ac:dyDescent="0.25">
      <c r="A9" s="32"/>
      <c r="B9" s="29"/>
      <c r="C9" s="27"/>
      <c r="D9" s="104"/>
      <c r="E9" s="105"/>
      <c r="F9" s="34"/>
      <c r="G9" s="39"/>
      <c r="H9" s="39"/>
      <c r="I9" s="22">
        <f>F9*H9</f>
        <v>0</v>
      </c>
      <c r="N9" s="26"/>
    </row>
    <row r="10" spans="1:15" x14ac:dyDescent="0.25">
      <c r="A10" s="31"/>
      <c r="B10" s="29"/>
      <c r="C10" s="27"/>
      <c r="D10" s="104"/>
      <c r="E10" s="105"/>
      <c r="F10" s="34"/>
      <c r="G10" s="39"/>
      <c r="H10" s="39"/>
      <c r="I10" s="22">
        <f t="shared" ref="I10:I23" si="0">F10*H10</f>
        <v>0</v>
      </c>
      <c r="N10" s="26"/>
    </row>
    <row r="11" spans="1:15" x14ac:dyDescent="0.25">
      <c r="A11" s="32"/>
      <c r="B11" s="29"/>
      <c r="C11" s="27"/>
      <c r="D11" s="104"/>
      <c r="E11" s="105"/>
      <c r="F11" s="34"/>
      <c r="G11" s="39"/>
      <c r="H11" s="39"/>
      <c r="I11" s="22">
        <f t="shared" si="0"/>
        <v>0</v>
      </c>
      <c r="N11" s="26"/>
    </row>
    <row r="12" spans="1:15" x14ac:dyDescent="0.25">
      <c r="A12" s="31"/>
      <c r="B12" s="29"/>
      <c r="C12" s="27"/>
      <c r="D12" s="104"/>
      <c r="E12" s="105"/>
      <c r="F12" s="34"/>
      <c r="G12" s="39"/>
      <c r="H12" s="39"/>
      <c r="I12" s="22">
        <f t="shared" si="0"/>
        <v>0</v>
      </c>
    </row>
    <row r="13" spans="1:15" x14ac:dyDescent="0.25">
      <c r="A13" s="31"/>
      <c r="B13" s="29"/>
      <c r="C13" s="27"/>
      <c r="D13" s="104"/>
      <c r="E13" s="105"/>
      <c r="F13" s="34"/>
      <c r="G13" s="40"/>
      <c r="H13" s="39"/>
      <c r="I13" s="22">
        <f t="shared" si="0"/>
        <v>0</v>
      </c>
    </row>
    <row r="14" spans="1:15" x14ac:dyDescent="0.25">
      <c r="A14" s="31"/>
      <c r="B14" s="29"/>
      <c r="C14" s="27"/>
      <c r="D14" s="104"/>
      <c r="E14" s="105"/>
      <c r="F14" s="34"/>
      <c r="G14" s="40"/>
      <c r="H14" s="39"/>
      <c r="I14" s="22">
        <f t="shared" si="0"/>
        <v>0</v>
      </c>
    </row>
    <row r="15" spans="1:15" x14ac:dyDescent="0.25">
      <c r="A15" s="31"/>
      <c r="B15" s="29"/>
      <c r="C15" s="27"/>
      <c r="D15" s="104"/>
      <c r="E15" s="105"/>
      <c r="F15" s="34"/>
      <c r="G15" s="40"/>
      <c r="H15" s="39"/>
      <c r="I15" s="22">
        <f t="shared" si="0"/>
        <v>0</v>
      </c>
    </row>
    <row r="16" spans="1:15" x14ac:dyDescent="0.25">
      <c r="A16" s="31"/>
      <c r="B16" s="29"/>
      <c r="C16" s="27"/>
      <c r="D16" s="104"/>
      <c r="E16" s="105"/>
      <c r="F16" s="34"/>
      <c r="G16" s="40"/>
      <c r="H16" s="39"/>
      <c r="I16" s="22">
        <f t="shared" si="0"/>
        <v>0</v>
      </c>
    </row>
    <row r="17" spans="1:9" x14ac:dyDescent="0.25">
      <c r="A17" s="31"/>
      <c r="B17" s="29"/>
      <c r="C17" s="27"/>
      <c r="D17" s="104"/>
      <c r="E17" s="105"/>
      <c r="F17" s="34"/>
      <c r="G17" s="40"/>
      <c r="H17" s="39"/>
      <c r="I17" s="22">
        <f t="shared" si="0"/>
        <v>0</v>
      </c>
    </row>
    <row r="18" spans="1:9" x14ac:dyDescent="0.25">
      <c r="A18" s="31"/>
      <c r="B18" s="29"/>
      <c r="C18" s="27"/>
      <c r="D18" s="104"/>
      <c r="E18" s="105"/>
      <c r="F18" s="35"/>
      <c r="G18" s="41"/>
      <c r="H18" s="39"/>
      <c r="I18" s="22">
        <f t="shared" si="0"/>
        <v>0</v>
      </c>
    </row>
    <row r="19" spans="1:9" x14ac:dyDescent="0.25">
      <c r="A19" s="32"/>
      <c r="B19" s="29"/>
      <c r="C19" s="27"/>
      <c r="D19" s="104"/>
      <c r="E19" s="105"/>
      <c r="F19" s="34"/>
      <c r="G19" s="40"/>
      <c r="H19" s="39"/>
      <c r="I19" s="22">
        <f t="shared" si="0"/>
        <v>0</v>
      </c>
    </row>
    <row r="20" spans="1:9" x14ac:dyDescent="0.25">
      <c r="A20" s="31"/>
      <c r="B20" s="29"/>
      <c r="C20" s="27"/>
      <c r="D20" s="104"/>
      <c r="E20" s="105"/>
      <c r="F20" s="34"/>
      <c r="G20" s="40"/>
      <c r="H20" s="39"/>
      <c r="I20" s="22">
        <f t="shared" si="0"/>
        <v>0</v>
      </c>
    </row>
    <row r="21" spans="1:9" x14ac:dyDescent="0.25">
      <c r="A21" s="31"/>
      <c r="B21" s="29"/>
      <c r="C21" s="27"/>
      <c r="D21" s="104"/>
      <c r="E21" s="105"/>
      <c r="F21" s="34"/>
      <c r="G21" s="40"/>
      <c r="H21" s="39"/>
      <c r="I21" s="22">
        <f t="shared" si="0"/>
        <v>0</v>
      </c>
    </row>
    <row r="22" spans="1:9" x14ac:dyDescent="0.25">
      <c r="A22" s="31"/>
      <c r="B22" s="29"/>
      <c r="C22" s="27"/>
      <c r="D22" s="104"/>
      <c r="E22" s="105"/>
      <c r="F22" s="34"/>
      <c r="G22" s="40"/>
      <c r="H22" s="39"/>
      <c r="I22" s="22">
        <f t="shared" si="0"/>
        <v>0</v>
      </c>
    </row>
    <row r="23" spans="1:9" x14ac:dyDescent="0.25">
      <c r="A23" s="31"/>
      <c r="B23" s="29"/>
      <c r="C23" s="27"/>
      <c r="D23" s="104"/>
      <c r="E23" s="105"/>
      <c r="F23" s="34"/>
      <c r="G23" s="40"/>
      <c r="H23" s="39"/>
      <c r="I23" s="22">
        <f t="shared" si="0"/>
        <v>0</v>
      </c>
    </row>
    <row r="24" spans="1:9" x14ac:dyDescent="0.25">
      <c r="A24" s="31"/>
      <c r="B24" s="29"/>
      <c r="C24" s="27"/>
      <c r="D24" s="104"/>
      <c r="E24" s="105"/>
      <c r="F24" s="35"/>
      <c r="G24" s="41"/>
      <c r="H24" s="39"/>
      <c r="I24" s="22">
        <f t="shared" ref="I24:I29" si="1">F24*H24</f>
        <v>0</v>
      </c>
    </row>
    <row r="25" spans="1:9" x14ac:dyDescent="0.25">
      <c r="A25" s="31"/>
      <c r="B25" s="29"/>
      <c r="C25" s="27"/>
      <c r="D25" s="104"/>
      <c r="E25" s="105"/>
      <c r="F25" s="35"/>
      <c r="G25" s="41"/>
      <c r="H25" s="39"/>
      <c r="I25" s="22">
        <f t="shared" si="1"/>
        <v>0</v>
      </c>
    </row>
    <row r="26" spans="1:9" x14ac:dyDescent="0.25">
      <c r="A26" s="31"/>
      <c r="B26" s="29"/>
      <c r="C26" s="27"/>
      <c r="D26" s="104"/>
      <c r="E26" s="105"/>
      <c r="F26" s="35"/>
      <c r="G26" s="40"/>
      <c r="H26" s="39"/>
      <c r="I26" s="22">
        <f t="shared" si="1"/>
        <v>0</v>
      </c>
    </row>
    <row r="27" spans="1:9" x14ac:dyDescent="0.25">
      <c r="A27" s="31"/>
      <c r="B27" s="29"/>
      <c r="C27" s="27"/>
      <c r="D27" s="104"/>
      <c r="E27" s="105"/>
      <c r="F27" s="22"/>
      <c r="G27" s="40"/>
      <c r="H27" s="39"/>
      <c r="I27" s="22">
        <f t="shared" si="1"/>
        <v>0</v>
      </c>
    </row>
    <row r="28" spans="1:9" x14ac:dyDescent="0.25">
      <c r="A28" s="31"/>
      <c r="B28" s="29"/>
      <c r="C28" s="27"/>
      <c r="D28" s="104"/>
      <c r="E28" s="105"/>
      <c r="F28" s="35"/>
      <c r="G28" s="41"/>
      <c r="H28" s="39"/>
      <c r="I28" s="22">
        <f t="shared" si="1"/>
        <v>0</v>
      </c>
    </row>
    <row r="29" spans="1:9" x14ac:dyDescent="0.25">
      <c r="A29" s="31"/>
      <c r="B29" s="29"/>
      <c r="C29" s="27"/>
      <c r="D29" s="102"/>
      <c r="E29" s="103"/>
      <c r="F29" s="35"/>
      <c r="G29" s="41"/>
      <c r="H29" s="39"/>
      <c r="I29" s="22">
        <f t="shared" si="1"/>
        <v>0</v>
      </c>
    </row>
    <row r="30" spans="1:9" x14ac:dyDescent="0.25">
      <c r="A30" s="31"/>
      <c r="B30" s="29"/>
      <c r="C30" s="27"/>
      <c r="D30" s="102"/>
      <c r="E30" s="103"/>
      <c r="F30" s="35"/>
      <c r="G30" s="41"/>
      <c r="H30" s="39"/>
      <c r="I30" s="22">
        <f t="shared" ref="I30:I46" si="2">F30*H30</f>
        <v>0</v>
      </c>
    </row>
    <row r="31" spans="1:9" x14ac:dyDescent="0.25">
      <c r="A31" s="31"/>
      <c r="B31" s="29"/>
      <c r="C31" s="27"/>
      <c r="D31" s="102"/>
      <c r="E31" s="103"/>
      <c r="F31" s="22"/>
      <c r="G31" s="41"/>
      <c r="H31" s="39"/>
      <c r="I31" s="22">
        <f t="shared" si="2"/>
        <v>0</v>
      </c>
    </row>
    <row r="32" spans="1:9" x14ac:dyDescent="0.25">
      <c r="A32" s="31"/>
      <c r="B32" s="29"/>
      <c r="C32" s="27"/>
      <c r="D32" s="102"/>
      <c r="E32" s="103"/>
      <c r="F32" s="22"/>
      <c r="G32" s="41"/>
      <c r="H32" s="39"/>
      <c r="I32" s="22">
        <f t="shared" si="2"/>
        <v>0</v>
      </c>
    </row>
    <row r="33" spans="1:9" x14ac:dyDescent="0.25">
      <c r="A33" s="31"/>
      <c r="B33" s="29"/>
      <c r="C33" s="27"/>
      <c r="D33" s="102"/>
      <c r="E33" s="103"/>
      <c r="F33" s="22"/>
      <c r="G33" s="41"/>
      <c r="H33" s="39"/>
      <c r="I33" s="22">
        <f t="shared" si="2"/>
        <v>0</v>
      </c>
    </row>
    <row r="34" spans="1:9" x14ac:dyDescent="0.25">
      <c r="A34" s="31"/>
      <c r="B34" s="29"/>
      <c r="C34" s="27"/>
      <c r="D34" s="102"/>
      <c r="E34" s="103"/>
      <c r="F34" s="22"/>
      <c r="G34" s="41"/>
      <c r="H34" s="39"/>
      <c r="I34" s="22">
        <f t="shared" si="2"/>
        <v>0</v>
      </c>
    </row>
    <row r="35" spans="1:9" x14ac:dyDescent="0.25">
      <c r="A35" s="31"/>
      <c r="B35" s="29"/>
      <c r="C35" s="27"/>
      <c r="D35" s="102"/>
      <c r="E35" s="103"/>
      <c r="F35" s="22"/>
      <c r="G35" s="41"/>
      <c r="H35" s="39"/>
      <c r="I35" s="22">
        <f t="shared" si="2"/>
        <v>0</v>
      </c>
    </row>
    <row r="36" spans="1:9" x14ac:dyDescent="0.25">
      <c r="A36" s="31"/>
      <c r="B36" s="29"/>
      <c r="C36" s="27"/>
      <c r="D36" s="102"/>
      <c r="E36" s="103"/>
      <c r="F36" s="22"/>
      <c r="G36" s="41"/>
      <c r="H36" s="39"/>
      <c r="I36" s="22">
        <f t="shared" si="2"/>
        <v>0</v>
      </c>
    </row>
    <row r="37" spans="1:9" x14ac:dyDescent="0.25">
      <c r="A37" s="31"/>
      <c r="B37" s="29"/>
      <c r="C37" s="27"/>
      <c r="D37" s="102"/>
      <c r="E37" s="103"/>
      <c r="F37" s="22"/>
      <c r="G37" s="41"/>
      <c r="H37" s="39"/>
      <c r="I37" s="22">
        <f t="shared" si="2"/>
        <v>0</v>
      </c>
    </row>
    <row r="38" spans="1:9" x14ac:dyDescent="0.25">
      <c r="A38" s="31"/>
      <c r="B38" s="29"/>
      <c r="C38" s="27"/>
      <c r="D38" s="102"/>
      <c r="E38" s="103"/>
      <c r="F38" s="22"/>
      <c r="G38" s="41"/>
      <c r="H38" s="39"/>
      <c r="I38" s="22">
        <f t="shared" si="2"/>
        <v>0</v>
      </c>
    </row>
    <row r="39" spans="1:9" x14ac:dyDescent="0.25">
      <c r="A39" s="31"/>
      <c r="B39" s="29"/>
      <c r="C39" s="27"/>
      <c r="D39" s="102"/>
      <c r="E39" s="103"/>
      <c r="F39" s="22"/>
      <c r="G39" s="41"/>
      <c r="H39" s="39"/>
      <c r="I39" s="22">
        <f t="shared" si="2"/>
        <v>0</v>
      </c>
    </row>
    <row r="40" spans="1:9" x14ac:dyDescent="0.25">
      <c r="A40" s="31"/>
      <c r="B40" s="29"/>
      <c r="C40" s="27"/>
      <c r="D40" s="102"/>
      <c r="E40" s="103"/>
      <c r="F40" s="22"/>
      <c r="G40" s="41"/>
      <c r="H40" s="39"/>
      <c r="I40" s="22">
        <f t="shared" si="2"/>
        <v>0</v>
      </c>
    </row>
    <row r="41" spans="1:9" x14ac:dyDescent="0.25">
      <c r="A41" s="31"/>
      <c r="B41" s="29"/>
      <c r="C41" s="27"/>
      <c r="D41" s="102"/>
      <c r="E41" s="103"/>
      <c r="F41" s="22"/>
      <c r="G41" s="41"/>
      <c r="H41" s="39"/>
      <c r="I41" s="22">
        <f t="shared" si="2"/>
        <v>0</v>
      </c>
    </row>
    <row r="42" spans="1:9" x14ac:dyDescent="0.25">
      <c r="A42" s="31"/>
      <c r="B42" s="29"/>
      <c r="C42" s="27"/>
      <c r="D42" s="102"/>
      <c r="E42" s="103"/>
      <c r="F42" s="22"/>
      <c r="G42" s="41"/>
      <c r="H42" s="39"/>
      <c r="I42" s="22">
        <f t="shared" si="2"/>
        <v>0</v>
      </c>
    </row>
    <row r="43" spans="1:9" x14ac:dyDescent="0.25">
      <c r="A43" s="31"/>
      <c r="B43" s="29"/>
      <c r="C43" s="27"/>
      <c r="D43" s="102"/>
      <c r="E43" s="103"/>
      <c r="F43" s="22"/>
      <c r="G43" s="41"/>
      <c r="H43" s="39"/>
      <c r="I43" s="22">
        <f t="shared" si="2"/>
        <v>0</v>
      </c>
    </row>
    <row r="44" spans="1:9" x14ac:dyDescent="0.25">
      <c r="A44" s="31"/>
      <c r="B44" s="29"/>
      <c r="C44" s="27"/>
      <c r="D44" s="102"/>
      <c r="E44" s="103"/>
      <c r="F44" s="22"/>
      <c r="G44" s="41"/>
      <c r="H44" s="39"/>
      <c r="I44" s="22">
        <f t="shared" si="2"/>
        <v>0</v>
      </c>
    </row>
    <row r="45" spans="1:9" x14ac:dyDescent="0.25">
      <c r="A45" s="31"/>
      <c r="B45" s="29"/>
      <c r="C45" s="27"/>
      <c r="D45" s="102"/>
      <c r="E45" s="103"/>
      <c r="F45" s="22"/>
      <c r="G45" s="41"/>
      <c r="H45" s="39"/>
      <c r="I45" s="22">
        <f t="shared" si="2"/>
        <v>0</v>
      </c>
    </row>
    <row r="46" spans="1:9" x14ac:dyDescent="0.25">
      <c r="A46" s="31"/>
      <c r="B46" s="21"/>
      <c r="C46" s="27"/>
      <c r="D46" s="102"/>
      <c r="E46" s="103"/>
      <c r="F46" s="22"/>
      <c r="G46" s="41"/>
      <c r="H46" s="39"/>
      <c r="I46" s="22">
        <f t="shared" si="2"/>
        <v>0</v>
      </c>
    </row>
    <row r="47" spans="1:9" x14ac:dyDescent="0.25">
      <c r="A47" s="31"/>
      <c r="B47" s="21"/>
      <c r="C47" s="27" t="s">
        <v>56</v>
      </c>
      <c r="D47" s="102"/>
      <c r="E47" s="103"/>
      <c r="F47" s="22">
        <f>SUMIF(C7:C46,"Billable Hours",F7:F46)</f>
        <v>2.6666666666666665</v>
      </c>
      <c r="G47" s="39"/>
      <c r="H47" s="39"/>
      <c r="I47" s="22">
        <f>F47*H47</f>
        <v>0</v>
      </c>
    </row>
    <row r="48" spans="1:9" x14ac:dyDescent="0.25">
      <c r="A48" s="33"/>
      <c r="B48" s="21"/>
      <c r="C48" s="27" t="s">
        <v>4</v>
      </c>
      <c r="D48" s="106" t="s">
        <v>14</v>
      </c>
      <c r="E48" s="107"/>
      <c r="F48" s="28">
        <f>'Mileage Log'!G35</f>
        <v>0</v>
      </c>
      <c r="G48" s="42"/>
      <c r="H48" s="39"/>
      <c r="I48" s="22">
        <f>F48*H48</f>
        <v>0</v>
      </c>
    </row>
    <row r="49" spans="1:9" x14ac:dyDescent="0.25">
      <c r="A49" s="69" t="s">
        <v>21</v>
      </c>
      <c r="B49" s="52"/>
      <c r="C49" s="67"/>
      <c r="D49" s="67"/>
      <c r="E49" s="70"/>
      <c r="F49" s="59"/>
      <c r="G49" s="64"/>
      <c r="H49" s="65"/>
      <c r="I49" s="71"/>
    </row>
    <row r="50" spans="1:9" ht="15.75" thickBot="1" x14ac:dyDescent="0.3">
      <c r="A50" s="72"/>
      <c r="B50" s="52"/>
      <c r="C50" s="67"/>
      <c r="D50" s="67"/>
      <c r="E50" s="70"/>
      <c r="F50" s="59"/>
      <c r="G50" s="64"/>
      <c r="H50" s="65"/>
      <c r="I50" s="71"/>
    </row>
    <row r="51" spans="1:9" ht="15.75" thickBot="1" x14ac:dyDescent="0.3">
      <c r="A51" s="73" t="s">
        <v>54</v>
      </c>
      <c r="B51" s="52"/>
      <c r="C51" s="58"/>
      <c r="D51" s="58"/>
      <c r="E51" s="83" t="s">
        <v>20</v>
      </c>
      <c r="F51" s="84"/>
      <c r="G51" s="85"/>
      <c r="H51" s="85"/>
      <c r="I51" s="86">
        <f>SUM(I7:I48)</f>
        <v>226.66666666666666</v>
      </c>
    </row>
    <row r="52" spans="1:9" x14ac:dyDescent="0.25">
      <c r="A52" s="72"/>
      <c r="B52" s="52"/>
      <c r="C52" s="58"/>
      <c r="D52" s="58"/>
      <c r="E52" s="70"/>
      <c r="F52" s="59"/>
      <c r="G52" s="64"/>
      <c r="H52" s="64"/>
      <c r="I52" s="74"/>
    </row>
    <row r="53" spans="1:9" x14ac:dyDescent="0.25">
      <c r="A53" s="72"/>
      <c r="B53" s="52"/>
      <c r="C53" s="58"/>
      <c r="D53" s="58"/>
      <c r="E53" s="70"/>
      <c r="F53" s="59"/>
      <c r="G53" s="64"/>
      <c r="H53" s="64"/>
      <c r="I53" s="74"/>
    </row>
    <row r="54" spans="1:9" ht="14.25" customHeight="1" x14ac:dyDescent="0.25">
      <c r="A54" s="75" t="s">
        <v>53</v>
      </c>
      <c r="B54" s="76"/>
      <c r="C54" s="77"/>
      <c r="D54" s="77"/>
      <c r="E54" s="78"/>
      <c r="F54" s="79"/>
      <c r="G54" s="80"/>
      <c r="H54" s="81"/>
      <c r="I54" s="82"/>
    </row>
    <row r="55" spans="1:9" x14ac:dyDescent="0.25">
      <c r="B55" s="18"/>
    </row>
    <row r="56" spans="1:9" x14ac:dyDescent="0.25">
      <c r="B56" s="18"/>
    </row>
    <row r="57" spans="1:9" x14ac:dyDescent="0.25">
      <c r="B57" s="18"/>
    </row>
    <row r="58" spans="1:9" x14ac:dyDescent="0.25">
      <c r="B58" s="18"/>
    </row>
    <row r="59" spans="1:9" x14ac:dyDescent="0.25">
      <c r="B59" s="18"/>
    </row>
    <row r="60" spans="1:9" x14ac:dyDescent="0.25">
      <c r="B60" s="18"/>
    </row>
    <row r="61" spans="1:9" x14ac:dyDescent="0.25">
      <c r="B61" s="18"/>
    </row>
    <row r="62" spans="1:9" x14ac:dyDescent="0.25">
      <c r="B62" s="18"/>
    </row>
    <row r="63" spans="1:9" x14ac:dyDescent="0.25">
      <c r="B63" s="18"/>
    </row>
    <row r="64" spans="1:9" x14ac:dyDescent="0.25">
      <c r="B64" s="18"/>
    </row>
    <row r="65" spans="2:2" x14ac:dyDescent="0.25">
      <c r="B65" s="18"/>
    </row>
    <row r="66" spans="2:2" x14ac:dyDescent="0.25">
      <c r="B66" s="18"/>
    </row>
    <row r="67" spans="2:2" x14ac:dyDescent="0.25">
      <c r="B67" s="18"/>
    </row>
    <row r="68" spans="2:2" x14ac:dyDescent="0.25">
      <c r="B68" s="18"/>
    </row>
    <row r="69" spans="2:2" x14ac:dyDescent="0.25">
      <c r="B69" s="18"/>
    </row>
  </sheetData>
  <mergeCells count="43">
    <mergeCell ref="D6:E6"/>
    <mergeCell ref="D7:E7"/>
    <mergeCell ref="D8:E8"/>
    <mergeCell ref="D39:E39"/>
    <mergeCell ref="D12:E12"/>
    <mergeCell ref="D13:E13"/>
    <mergeCell ref="D37:E37"/>
    <mergeCell ref="D38:E38"/>
    <mergeCell ref="D31:E31"/>
    <mergeCell ref="D35:E35"/>
    <mergeCell ref="D28:E28"/>
    <mergeCell ref="D9:E9"/>
    <mergeCell ref="D10:E10"/>
    <mergeCell ref="D11:E11"/>
    <mergeCell ref="D14:E14"/>
    <mergeCell ref="D15:E15"/>
    <mergeCell ref="D18:E18"/>
    <mergeCell ref="D19:E19"/>
    <mergeCell ref="D20:E20"/>
    <mergeCell ref="D21:E21"/>
    <mergeCell ref="D22:E22"/>
    <mergeCell ref="D23:E23"/>
    <mergeCell ref="D48:E48"/>
    <mergeCell ref="D43:E43"/>
    <mergeCell ref="D16:E16"/>
    <mergeCell ref="D17:E17"/>
    <mergeCell ref="D29:E29"/>
    <mergeCell ref="D30:E30"/>
    <mergeCell ref="D40:E40"/>
    <mergeCell ref="D41:E41"/>
    <mergeCell ref="D32:E32"/>
    <mergeCell ref="D33:E33"/>
    <mergeCell ref="D34:E34"/>
    <mergeCell ref="D36:E36"/>
    <mergeCell ref="D24:E24"/>
    <mergeCell ref="D25:E25"/>
    <mergeCell ref="D26:E26"/>
    <mergeCell ref="D47:E47"/>
    <mergeCell ref="D27:E27"/>
    <mergeCell ref="D42:E42"/>
    <mergeCell ref="D44:E44"/>
    <mergeCell ref="D45:E45"/>
    <mergeCell ref="D46:E46"/>
  </mergeCells>
  <phoneticPr fontId="4" type="noConversion"/>
  <printOptions horizontalCentered="1" verticalCentered="1"/>
  <pageMargins left="0.5" right="0.5" top="0.5" bottom="0.5" header="0.3" footer="0.3"/>
  <pageSetup scale="67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Types'!$A$2:$A$34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E26" sqref="E26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69" t="s">
        <v>3</v>
      </c>
      <c r="B1" s="87"/>
      <c r="C1" s="88" t="str">
        <f>'Expense Summary'!C1</f>
        <v>Lee Carlson</v>
      </c>
      <c r="D1" s="89"/>
      <c r="E1" s="89"/>
      <c r="F1" s="90"/>
      <c r="G1" s="91"/>
    </row>
    <row r="2" spans="1:7" ht="15" x14ac:dyDescent="0.25">
      <c r="A2" s="72" t="s">
        <v>9</v>
      </c>
      <c r="B2" s="92"/>
      <c r="C2" s="93" t="str">
        <f ca="1">'Expense Summary'!C2</f>
        <v>210511 - PAS Challenger 604 - Pro Line Fusion Project</v>
      </c>
      <c r="D2" s="92"/>
      <c r="E2" s="94"/>
      <c r="F2" s="95"/>
      <c r="G2" s="96"/>
    </row>
    <row r="3" spans="1:7" ht="15" x14ac:dyDescent="0.25">
      <c r="A3" s="72" t="s">
        <v>10</v>
      </c>
      <c r="B3" s="92"/>
      <c r="C3" s="101">
        <f ca="1">'Expense Summary'!C3</f>
        <v>44327</v>
      </c>
      <c r="D3" s="92"/>
      <c r="E3" s="94"/>
      <c r="F3" s="95"/>
      <c r="G3" s="96"/>
    </row>
    <row r="4" spans="1:7" ht="15" x14ac:dyDescent="0.25">
      <c r="A4" s="72" t="s">
        <v>12</v>
      </c>
      <c r="B4" s="93"/>
      <c r="C4" s="97" t="str">
        <f>'Expense Summary'!C4</f>
        <v xml:space="preserve">Billable hours for PAS CL604 Project </v>
      </c>
      <c r="D4" s="94"/>
      <c r="E4" s="94"/>
      <c r="F4" s="95"/>
      <c r="G4" s="96"/>
    </row>
    <row r="5" spans="1:7" ht="15" x14ac:dyDescent="0.25">
      <c r="A5" s="72"/>
      <c r="B5" s="93"/>
      <c r="C5" s="94"/>
      <c r="D5" s="94"/>
      <c r="E5" s="94"/>
      <c r="F5" s="95"/>
      <c r="G5" s="96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95D1-F1E7-4080-9169-E0A8C19D5066}">
  <sheetPr>
    <pageSetUpPr fitToPage="1"/>
  </sheetPr>
  <dimension ref="A1:O72"/>
  <sheetViews>
    <sheetView tabSelected="1" workbookViewId="0">
      <selection activeCell="A38" sqref="A38:XFD71"/>
    </sheetView>
  </sheetViews>
  <sheetFormatPr defaultColWidth="11.42578125" defaultRowHeight="15" x14ac:dyDescent="0.25"/>
  <cols>
    <col min="1" max="1" width="17.140625" style="23" customWidth="1"/>
    <col min="2" max="2" width="16.5703125" style="23" customWidth="1"/>
    <col min="3" max="3" width="13.5703125" style="24" customWidth="1"/>
    <col min="4" max="4" width="13.42578125" style="24" customWidth="1"/>
    <col min="5" max="5" width="76.85546875" style="24" customWidth="1"/>
    <col min="6" max="6" width="10.7109375" customWidth="1"/>
    <col min="7" max="7" width="12" customWidth="1"/>
    <col min="8" max="8" width="11.42578125" customWidth="1"/>
    <col min="9" max="9" width="10.7109375" style="17" customWidth="1"/>
    <col min="10" max="10" width="11.42578125" style="18" bestFit="1" customWidth="1"/>
    <col min="11" max="11" width="10.42578125" style="18" customWidth="1"/>
    <col min="12" max="12" width="11.42578125" style="18" customWidth="1"/>
    <col min="13" max="13" width="10.42578125" style="18" customWidth="1"/>
    <col min="14" max="16384" width="11.42578125" style="18"/>
  </cols>
  <sheetData>
    <row r="1" spans="1:5" x14ac:dyDescent="0.25">
      <c r="A1" s="51" t="s">
        <v>18</v>
      </c>
      <c r="B1" s="51"/>
      <c r="C1" s="53" t="s">
        <v>54</v>
      </c>
      <c r="D1" s="54"/>
      <c r="E1" s="51" t="s">
        <v>57</v>
      </c>
    </row>
    <row r="2" spans="1:5" x14ac:dyDescent="0.25">
      <c r="A2" s="51" t="s">
        <v>15</v>
      </c>
      <c r="B2" s="51"/>
      <c r="C2" s="98" t="str">
        <f ca="1">SUBSTITUTE(MID(CELL("filename"),SEARCH("[",CELL("filename"))+1, SEARCH("]",CELL("filename"))-SEARCH("[",CELL("filename"))-1),".xlsx","")</f>
        <v>210511 - PAS Challenger 604 - Pro Line Fusion Project</v>
      </c>
      <c r="D2" s="57"/>
      <c r="E2" s="58"/>
    </row>
    <row r="3" spans="1:5" ht="18.75" x14ac:dyDescent="0.3">
      <c r="A3" s="51" t="s">
        <v>16</v>
      </c>
      <c r="B3" s="51"/>
      <c r="C3" s="100">
        <f ca="1">DATE("20"&amp;LEFT(C2,2),MID(C2,3,2),MID(C2,5,2))</f>
        <v>44327</v>
      </c>
      <c r="D3" s="63"/>
      <c r="E3" s="58"/>
    </row>
    <row r="4" spans="1:5" x14ac:dyDescent="0.25">
      <c r="A4" s="51" t="s">
        <v>17</v>
      </c>
      <c r="B4" s="51"/>
      <c r="C4" s="53" t="s">
        <v>58</v>
      </c>
      <c r="D4" s="57"/>
      <c r="E4" s="67"/>
    </row>
    <row r="5" spans="1:5" x14ac:dyDescent="0.25">
      <c r="A5" s="51"/>
      <c r="B5" s="51"/>
      <c r="C5" s="53"/>
      <c r="D5" s="57"/>
      <c r="E5" s="67"/>
    </row>
    <row r="6" spans="1:5" x14ac:dyDescent="0.25">
      <c r="A6" s="121" t="s">
        <v>74</v>
      </c>
      <c r="B6" s="121"/>
      <c r="C6" s="121"/>
      <c r="D6" s="121"/>
      <c r="E6" s="121"/>
    </row>
    <row r="7" spans="1:5" ht="6" customHeight="1" x14ac:dyDescent="0.25">
      <c r="A7" s="51"/>
      <c r="B7" s="52"/>
      <c r="C7" s="67"/>
      <c r="D7" s="67"/>
      <c r="E7" s="67"/>
    </row>
    <row r="8" spans="1:5" customFormat="1" x14ac:dyDescent="0.25">
      <c r="A8" s="113" t="s">
        <v>61</v>
      </c>
      <c r="B8" s="113" t="s">
        <v>62</v>
      </c>
      <c r="C8" s="114" t="s">
        <v>63</v>
      </c>
      <c r="D8" s="115">
        <v>85</v>
      </c>
      <c r="E8" s="114" t="s">
        <v>64</v>
      </c>
    </row>
    <row r="9" spans="1:5" customFormat="1" x14ac:dyDescent="0.25">
      <c r="A9" s="116">
        <v>44322.416122685187</v>
      </c>
      <c r="B9" s="116">
        <v>44322.42083333333</v>
      </c>
      <c r="C9" s="117">
        <f>HOUR(B9-A9)+MINUTE(B9-A9)/60</f>
        <v>0.1</v>
      </c>
      <c r="D9" s="118">
        <f>C9*$D$8</f>
        <v>8.5</v>
      </c>
      <c r="E9" s="119" t="s">
        <v>65</v>
      </c>
    </row>
    <row r="10" spans="1:5" customFormat="1" x14ac:dyDescent="0.25">
      <c r="A10" s="116">
        <f>B9</f>
        <v>44322.42083333333</v>
      </c>
      <c r="B10" s="116">
        <v>44322.458333333336</v>
      </c>
      <c r="C10" s="117">
        <f t="shared" ref="C10:C32" si="0">HOUR(B10-A10)+MINUTE(B10-A10)/60</f>
        <v>0.9</v>
      </c>
      <c r="D10" s="118">
        <f t="shared" ref="D10:D32" si="1">C10*$D$8</f>
        <v>76.5</v>
      </c>
      <c r="E10" s="119" t="s">
        <v>66</v>
      </c>
    </row>
    <row r="11" spans="1:5" customFormat="1" x14ac:dyDescent="0.25">
      <c r="A11" s="116">
        <v>44322.479166666664</v>
      </c>
      <c r="B11" s="116">
        <v>44322.482638888891</v>
      </c>
      <c r="C11" s="117">
        <f t="shared" si="0"/>
        <v>8.3333333333333329E-2</v>
      </c>
      <c r="D11" s="118">
        <f t="shared" si="1"/>
        <v>7.083333333333333</v>
      </c>
      <c r="E11" s="119" t="s">
        <v>67</v>
      </c>
    </row>
    <row r="12" spans="1:5" customFormat="1" x14ac:dyDescent="0.25">
      <c r="A12" s="116">
        <v>44322.708333333336</v>
      </c>
      <c r="B12" s="116">
        <v>44322.729166666664</v>
      </c>
      <c r="C12" s="117">
        <f t="shared" si="0"/>
        <v>0.5</v>
      </c>
      <c r="D12" s="118">
        <f t="shared" si="1"/>
        <v>42.5</v>
      </c>
      <c r="E12" s="119" t="s">
        <v>68</v>
      </c>
    </row>
    <row r="13" spans="1:5" customFormat="1" x14ac:dyDescent="0.25">
      <c r="A13" s="116">
        <v>44323.291666666664</v>
      </c>
      <c r="B13" s="116">
        <v>44323.3125</v>
      </c>
      <c r="C13" s="117">
        <f t="shared" si="0"/>
        <v>0.5</v>
      </c>
      <c r="D13" s="118">
        <f t="shared" si="1"/>
        <v>42.5</v>
      </c>
      <c r="E13" s="119" t="s">
        <v>69</v>
      </c>
    </row>
    <row r="14" spans="1:5" customFormat="1" x14ac:dyDescent="0.25">
      <c r="A14" s="116">
        <v>44323.34375</v>
      </c>
      <c r="B14" s="116">
        <v>44323.368264930556</v>
      </c>
      <c r="C14" s="117">
        <f t="shared" si="0"/>
        <v>0.58333333333333337</v>
      </c>
      <c r="D14" s="118">
        <f t="shared" si="1"/>
        <v>49.583333333333336</v>
      </c>
      <c r="E14" s="119" t="s">
        <v>70</v>
      </c>
    </row>
    <row r="15" spans="1:5" customFormat="1" x14ac:dyDescent="0.25">
      <c r="A15" s="120"/>
      <c r="B15" s="120"/>
      <c r="C15" s="117">
        <f t="shared" si="0"/>
        <v>0</v>
      </c>
      <c r="D15" s="118">
        <f t="shared" si="1"/>
        <v>0</v>
      </c>
      <c r="E15" s="119"/>
    </row>
    <row r="16" spans="1:5" customFormat="1" x14ac:dyDescent="0.25">
      <c r="A16" s="120"/>
      <c r="B16" s="120"/>
      <c r="C16" s="117">
        <f t="shared" si="0"/>
        <v>0</v>
      </c>
      <c r="D16" s="118">
        <f t="shared" si="1"/>
        <v>0</v>
      </c>
      <c r="E16" s="119"/>
    </row>
    <row r="17" spans="1:5" customFormat="1" x14ac:dyDescent="0.25">
      <c r="A17" s="120"/>
      <c r="B17" s="120"/>
      <c r="C17" s="117">
        <f t="shared" si="0"/>
        <v>0</v>
      </c>
      <c r="D17" s="118">
        <f t="shared" si="1"/>
        <v>0</v>
      </c>
      <c r="E17" s="119"/>
    </row>
    <row r="18" spans="1:5" customFormat="1" x14ac:dyDescent="0.25">
      <c r="A18" s="120"/>
      <c r="B18" s="120"/>
      <c r="C18" s="117">
        <f t="shared" si="0"/>
        <v>0</v>
      </c>
      <c r="D18" s="118">
        <f t="shared" si="1"/>
        <v>0</v>
      </c>
      <c r="E18" s="119"/>
    </row>
    <row r="19" spans="1:5" customFormat="1" x14ac:dyDescent="0.25">
      <c r="A19" s="120"/>
      <c r="B19" s="120"/>
      <c r="C19" s="117">
        <f t="shared" si="0"/>
        <v>0</v>
      </c>
      <c r="D19" s="118">
        <f t="shared" si="1"/>
        <v>0</v>
      </c>
      <c r="E19" s="119"/>
    </row>
    <row r="20" spans="1:5" customFormat="1" x14ac:dyDescent="0.25">
      <c r="A20" s="120"/>
      <c r="B20" s="120"/>
      <c r="C20" s="117">
        <f t="shared" si="0"/>
        <v>0</v>
      </c>
      <c r="D20" s="118">
        <f t="shared" si="1"/>
        <v>0</v>
      </c>
      <c r="E20" s="119"/>
    </row>
    <row r="21" spans="1:5" customFormat="1" x14ac:dyDescent="0.25">
      <c r="A21" s="120"/>
      <c r="B21" s="120"/>
      <c r="C21" s="117">
        <f t="shared" si="0"/>
        <v>0</v>
      </c>
      <c r="D21" s="118">
        <f t="shared" si="1"/>
        <v>0</v>
      </c>
      <c r="E21" s="119"/>
    </row>
    <row r="22" spans="1:5" customFormat="1" x14ac:dyDescent="0.25">
      <c r="A22" s="120"/>
      <c r="B22" s="120"/>
      <c r="C22" s="117">
        <f t="shared" si="0"/>
        <v>0</v>
      </c>
      <c r="D22" s="118">
        <f t="shared" si="1"/>
        <v>0</v>
      </c>
      <c r="E22" s="119"/>
    </row>
    <row r="23" spans="1:5" customFormat="1" x14ac:dyDescent="0.25">
      <c r="A23" s="120"/>
      <c r="B23" s="120"/>
      <c r="C23" s="117">
        <f t="shared" si="0"/>
        <v>0</v>
      </c>
      <c r="D23" s="118">
        <f t="shared" si="1"/>
        <v>0</v>
      </c>
      <c r="E23" s="119"/>
    </row>
    <row r="24" spans="1:5" customFormat="1" x14ac:dyDescent="0.25">
      <c r="A24" s="120"/>
      <c r="B24" s="120"/>
      <c r="C24" s="117">
        <f t="shared" si="0"/>
        <v>0</v>
      </c>
      <c r="D24" s="118">
        <f t="shared" si="1"/>
        <v>0</v>
      </c>
      <c r="E24" s="119"/>
    </row>
    <row r="25" spans="1:5" customFormat="1" x14ac:dyDescent="0.25">
      <c r="A25" s="120"/>
      <c r="B25" s="120"/>
      <c r="C25" s="117">
        <f t="shared" si="0"/>
        <v>0</v>
      </c>
      <c r="D25" s="118">
        <f t="shared" si="1"/>
        <v>0</v>
      </c>
      <c r="E25" s="119"/>
    </row>
    <row r="26" spans="1:5" customFormat="1" x14ac:dyDescent="0.25">
      <c r="A26" s="120"/>
      <c r="B26" s="120"/>
      <c r="C26" s="117">
        <f t="shared" si="0"/>
        <v>0</v>
      </c>
      <c r="D26" s="118">
        <f t="shared" si="1"/>
        <v>0</v>
      </c>
      <c r="E26" s="119"/>
    </row>
    <row r="27" spans="1:5" customFormat="1" x14ac:dyDescent="0.25">
      <c r="A27" s="120"/>
      <c r="B27" s="120"/>
      <c r="C27" s="117">
        <f t="shared" si="0"/>
        <v>0</v>
      </c>
      <c r="D27" s="118">
        <f t="shared" si="1"/>
        <v>0</v>
      </c>
      <c r="E27" s="119"/>
    </row>
    <row r="28" spans="1:5" customFormat="1" x14ac:dyDescent="0.25">
      <c r="A28" s="120"/>
      <c r="B28" s="120"/>
      <c r="C28" s="117">
        <f t="shared" si="0"/>
        <v>0</v>
      </c>
      <c r="D28" s="118">
        <f t="shared" si="1"/>
        <v>0</v>
      </c>
      <c r="E28" s="119"/>
    </row>
    <row r="29" spans="1:5" customFormat="1" x14ac:dyDescent="0.25">
      <c r="A29" s="120"/>
      <c r="B29" s="120"/>
      <c r="C29" s="117">
        <f t="shared" si="0"/>
        <v>0</v>
      </c>
      <c r="D29" s="118">
        <f t="shared" si="1"/>
        <v>0</v>
      </c>
      <c r="E29" s="119"/>
    </row>
    <row r="30" spans="1:5" customFormat="1" x14ac:dyDescent="0.25">
      <c r="A30" s="120"/>
      <c r="B30" s="120"/>
      <c r="C30" s="117">
        <f t="shared" si="0"/>
        <v>0</v>
      </c>
      <c r="D30" s="118">
        <f t="shared" si="1"/>
        <v>0</v>
      </c>
      <c r="E30" s="119"/>
    </row>
    <row r="31" spans="1:5" customFormat="1" x14ac:dyDescent="0.25">
      <c r="A31" s="120"/>
      <c r="B31" s="120"/>
      <c r="C31" s="117">
        <f t="shared" si="0"/>
        <v>0</v>
      </c>
      <c r="D31" s="118">
        <f t="shared" si="1"/>
        <v>0</v>
      </c>
      <c r="E31" s="119"/>
    </row>
    <row r="32" spans="1:5" customFormat="1" x14ac:dyDescent="0.25">
      <c r="A32" s="120"/>
      <c r="B32" s="120"/>
      <c r="C32" s="117">
        <f t="shared" si="0"/>
        <v>0</v>
      </c>
      <c r="D32" s="118">
        <f t="shared" si="1"/>
        <v>0</v>
      </c>
      <c r="E32" s="119"/>
    </row>
    <row r="33" spans="1:5" customFormat="1" x14ac:dyDescent="0.25">
      <c r="A33" s="120"/>
      <c r="B33" s="120"/>
      <c r="C33" s="117"/>
      <c r="D33" s="118"/>
      <c r="E33" s="119"/>
    </row>
    <row r="34" spans="1:5" customFormat="1" x14ac:dyDescent="0.25">
      <c r="A34" s="120"/>
      <c r="B34" s="120" t="s">
        <v>71</v>
      </c>
      <c r="C34" s="117">
        <f>SUM(C9:C32)</f>
        <v>2.6666666666666665</v>
      </c>
      <c r="D34" s="118">
        <f>SUM(D9:D32)</f>
        <v>226.66666666666666</v>
      </c>
      <c r="E34" s="119"/>
    </row>
    <row r="35" spans="1:5" customFormat="1" x14ac:dyDescent="0.25">
      <c r="A35" s="111"/>
      <c r="B35" s="111"/>
      <c r="C35" s="112"/>
      <c r="D35" s="110"/>
    </row>
    <row r="36" spans="1:5" customFormat="1" x14ac:dyDescent="0.25">
      <c r="A36" s="111"/>
      <c r="B36" s="111" t="s">
        <v>72</v>
      </c>
      <c r="C36" s="112">
        <v>2</v>
      </c>
      <c r="D36" s="110">
        <f t="shared" ref="D36" si="2">C36*$D$8</f>
        <v>170</v>
      </c>
    </row>
    <row r="37" spans="1:5" customFormat="1" x14ac:dyDescent="0.25">
      <c r="A37" s="111"/>
      <c r="B37" s="111" t="s">
        <v>73</v>
      </c>
      <c r="C37" s="112">
        <f>C34-C36</f>
        <v>0.66666666666666652</v>
      </c>
      <c r="D37" s="110">
        <f>D34-D36</f>
        <v>56.666666666666657</v>
      </c>
    </row>
    <row r="38" spans="1:5" customFormat="1" x14ac:dyDescent="0.25"/>
    <row r="39" spans="1:5" customFormat="1" x14ac:dyDescent="0.25"/>
    <row r="40" spans="1:5" customFormat="1" x14ac:dyDescent="0.25"/>
    <row r="41" spans="1:5" customFormat="1" x14ac:dyDescent="0.25"/>
    <row r="42" spans="1:5" customFormat="1" x14ac:dyDescent="0.25"/>
    <row r="43" spans="1:5" customFormat="1" x14ac:dyDescent="0.25"/>
    <row r="44" spans="1:5" customFormat="1" x14ac:dyDescent="0.25"/>
    <row r="45" spans="1:5" customFormat="1" x14ac:dyDescent="0.25"/>
    <row r="46" spans="1:5" customFormat="1" x14ac:dyDescent="0.25"/>
    <row r="47" spans="1:5" customFormat="1" x14ac:dyDescent="0.25"/>
    <row r="48" spans="1:5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ht="14.25" customHeigh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1:15" customFormat="1" x14ac:dyDescent="0.25"/>
    <row r="66" spans="1:15" customFormat="1" x14ac:dyDescent="0.25"/>
    <row r="67" spans="1:15" customFormat="1" x14ac:dyDescent="0.25"/>
    <row r="68" spans="1:15" customFormat="1" x14ac:dyDescent="0.25"/>
    <row r="69" spans="1:15" customFormat="1" x14ac:dyDescent="0.25"/>
    <row r="70" spans="1:15" customFormat="1" x14ac:dyDescent="0.25"/>
    <row r="71" spans="1:15" customFormat="1" x14ac:dyDescent="0.25"/>
    <row r="72" spans="1:15" s="24" customFormat="1" x14ac:dyDescent="0.25">
      <c r="A72" s="23"/>
      <c r="B72" s="18"/>
      <c r="F72"/>
      <c r="G72"/>
      <c r="H72"/>
      <c r="I72" s="17"/>
      <c r="J72" s="18"/>
      <c r="K72" s="18"/>
      <c r="L72" s="18"/>
      <c r="M72" s="18"/>
      <c r="N72" s="18"/>
      <c r="O72" s="18"/>
    </row>
  </sheetData>
  <mergeCells count="1">
    <mergeCell ref="A6:E6"/>
  </mergeCells>
  <printOptions horizontalCentered="1" verticalCentered="1"/>
  <pageMargins left="0.5" right="0.5" top="0.5" bottom="0.5" header="0.3" footer="0.3"/>
  <pageSetup scale="93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A29" sqref="A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51</v>
      </c>
    </row>
    <row r="2" spans="1:1" x14ac:dyDescent="0.25">
      <c r="A2" s="19" t="s">
        <v>47</v>
      </c>
    </row>
    <row r="3" spans="1:1" x14ac:dyDescent="0.25">
      <c r="A3" s="19" t="s">
        <v>30</v>
      </c>
    </row>
    <row r="4" spans="1:1" x14ac:dyDescent="0.25">
      <c r="A4" s="47" t="s">
        <v>24</v>
      </c>
    </row>
    <row r="5" spans="1:1" x14ac:dyDescent="0.25">
      <c r="A5" s="19" t="s">
        <v>50</v>
      </c>
    </row>
    <row r="6" spans="1:1" x14ac:dyDescent="0.25">
      <c r="A6" s="19" t="s">
        <v>27</v>
      </c>
    </row>
    <row r="7" spans="1:1" x14ac:dyDescent="0.25">
      <c r="A7" s="19" t="s">
        <v>31</v>
      </c>
    </row>
    <row r="8" spans="1:1" x14ac:dyDescent="0.25">
      <c r="A8" s="19" t="s">
        <v>37</v>
      </c>
    </row>
    <row r="9" spans="1:1" x14ac:dyDescent="0.25">
      <c r="A9" s="19" t="s">
        <v>38</v>
      </c>
    </row>
    <row r="10" spans="1:1" x14ac:dyDescent="0.25">
      <c r="A10" s="19" t="s">
        <v>26</v>
      </c>
    </row>
    <row r="11" spans="1:1" x14ac:dyDescent="0.25">
      <c r="A11" s="19" t="s">
        <v>42</v>
      </c>
    </row>
    <row r="12" spans="1:1" x14ac:dyDescent="0.25">
      <c r="A12" s="19" t="s">
        <v>28</v>
      </c>
    </row>
    <row r="13" spans="1:1" x14ac:dyDescent="0.25">
      <c r="A13" s="19" t="s">
        <v>34</v>
      </c>
    </row>
    <row r="14" spans="1:1" x14ac:dyDescent="0.25">
      <c r="A14" s="19" t="s">
        <v>43</v>
      </c>
    </row>
    <row r="15" spans="1:1" x14ac:dyDescent="0.25">
      <c r="A15" s="19" t="s">
        <v>39</v>
      </c>
    </row>
    <row r="16" spans="1:1" x14ac:dyDescent="0.25">
      <c r="A16" s="19" t="s">
        <v>29</v>
      </c>
    </row>
    <row r="17" spans="1:1" x14ac:dyDescent="0.25">
      <c r="A17" s="19" t="s">
        <v>25</v>
      </c>
    </row>
    <row r="18" spans="1:1" x14ac:dyDescent="0.25">
      <c r="A18" s="19" t="s">
        <v>48</v>
      </c>
    </row>
    <row r="19" spans="1:1" x14ac:dyDescent="0.25">
      <c r="A19" s="19" t="s">
        <v>40</v>
      </c>
    </row>
    <row r="20" spans="1:1" x14ac:dyDescent="0.25">
      <c r="A20" s="19" t="s">
        <v>32</v>
      </c>
    </row>
    <row r="21" spans="1:1" x14ac:dyDescent="0.25">
      <c r="A21" s="19" t="s">
        <v>36</v>
      </c>
    </row>
    <row r="22" spans="1:1" x14ac:dyDescent="0.25">
      <c r="A22" s="19" t="s">
        <v>41</v>
      </c>
    </row>
    <row r="23" spans="1:1" x14ac:dyDescent="0.25">
      <c r="A23" s="19" t="s">
        <v>45</v>
      </c>
    </row>
    <row r="24" spans="1:1" x14ac:dyDescent="0.25">
      <c r="A24" s="19" t="s">
        <v>35</v>
      </c>
    </row>
    <row r="25" spans="1:1" x14ac:dyDescent="0.25">
      <c r="A25" s="46" t="s">
        <v>33</v>
      </c>
    </row>
    <row r="26" spans="1:1" x14ac:dyDescent="0.25">
      <c r="A26" s="19" t="s">
        <v>44</v>
      </c>
    </row>
    <row r="27" spans="1:1" x14ac:dyDescent="0.25">
      <c r="A27" s="19" t="s">
        <v>46</v>
      </c>
    </row>
    <row r="28" spans="1:1" x14ac:dyDescent="0.25">
      <c r="A28" s="19" t="s">
        <v>56</v>
      </c>
    </row>
    <row r="29" spans="1:1" x14ac:dyDescent="0.25">
      <c r="A29" s="19" t="s">
        <v>49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Expense Summary</vt:lpstr>
      <vt:lpstr>Mileage Log</vt:lpstr>
      <vt:lpstr>Time Tracker</vt:lpstr>
      <vt:lpstr>Expense Types</vt:lpstr>
      <vt:lpstr>'Time Tracker'!Print_Area</vt:lpstr>
      <vt:lpstr>'Time Tracker'!TotalGLLIST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2021-05-11T13:49:00Z</cp:lastPrinted>
  <dcterms:created xsi:type="dcterms:W3CDTF">2007-08-09T23:16:26Z</dcterms:created>
  <dcterms:modified xsi:type="dcterms:W3CDTF">2021-05-11T14:11:32Z</dcterms:modified>
</cp:coreProperties>
</file>